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
    </mc:Choice>
  </mc:AlternateContent>
  <xr:revisionPtr revIDLastSave="1" documentId="8_{353CF7EE-2C59-4CDC-B2CA-683E4BF43FF4}" xr6:coauthVersionLast="47" xr6:coauthVersionMax="47" xr10:uidLastSave="{B43EB3FA-43BD-4148-B1FF-51B0DBCA1B7B}"/>
  <bookViews>
    <workbookView xWindow="-120" yWindow="-120" windowWidth="20730" windowHeight="11160" activeTab="1" xr2:uid="{49E200DC-3A7E-4412-B947-965BE2A3DC63}"/>
  </bookViews>
  <sheets>
    <sheet name="GASTOS VIGENCIA DICIEMBRE 2026" sheetId="1" r:id="rId1"/>
    <sheet name="RESERVAS ENERO 2026 " sheetId="2" r:id="rId2"/>
    <sheet name="CXP ENERO 2026" sheetId="3" r:id="rId3"/>
  </sheets>
  <definedNames>
    <definedName name="_xlnm._FilterDatabase" localSheetId="0" hidden="1">'GASTOS VIGENCIA DICIEMBRE 2026'!$A$7:$AC$346</definedName>
    <definedName name="_xlnm.Print_Area" localSheetId="2">'CXP ENERO 2026'!$A$1:$K$91</definedName>
    <definedName name="_xlnm.Print_Area" localSheetId="1">'RESERVAS ENERO 2026 '!$A$1:$O$228</definedName>
    <definedName name="_xlnm.Print_Titles" localSheetId="2">'CXP ENERO 2026'!$1:$6</definedName>
    <definedName name="_xlnm.Print_Titles" localSheetId="0">'GASTOS VIGENCIA DICIEMBRE 2026'!$1:$8</definedName>
    <definedName name="_xlnm.Print_Titles" localSheetId="1">'RESERVAS ENERO 2026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3" l="1"/>
  <c r="K87" i="3" s="1"/>
  <c r="J86" i="3"/>
  <c r="J83" i="3" s="1"/>
  <c r="G86" i="3"/>
  <c r="F86" i="3"/>
  <c r="H85" i="3"/>
  <c r="K85" i="3" s="1"/>
  <c r="J84" i="3"/>
  <c r="G84" i="3"/>
  <c r="F84" i="3"/>
  <c r="G83" i="3"/>
  <c r="F83" i="3"/>
  <c r="J82" i="3"/>
  <c r="G82" i="3"/>
  <c r="F82" i="3"/>
  <c r="G81" i="3"/>
  <c r="F81" i="3"/>
  <c r="J80" i="3"/>
  <c r="G80" i="3"/>
  <c r="F80" i="3"/>
  <c r="G79" i="3"/>
  <c r="F79" i="3"/>
  <c r="J78" i="3"/>
  <c r="G78" i="3"/>
  <c r="F78" i="3"/>
  <c r="G77" i="3"/>
  <c r="F77" i="3"/>
  <c r="J76" i="3"/>
  <c r="G76" i="3"/>
  <c r="F76" i="3"/>
  <c r="H75" i="3"/>
  <c r="K75" i="3" s="1"/>
  <c r="J74" i="3"/>
  <c r="G74" i="3"/>
  <c r="F74" i="3"/>
  <c r="J73" i="3"/>
  <c r="G73" i="3"/>
  <c r="F73" i="3"/>
  <c r="J72" i="3"/>
  <c r="J66" i="3" s="1"/>
  <c r="G72" i="3"/>
  <c r="F72" i="3"/>
  <c r="H71" i="3"/>
  <c r="J70" i="3"/>
  <c r="G70" i="3"/>
  <c r="F70" i="3"/>
  <c r="F69" i="3" s="1"/>
  <c r="F68" i="3" s="1"/>
  <c r="F67" i="3" s="1"/>
  <c r="F65" i="3" s="1"/>
  <c r="F51" i="3" s="1"/>
  <c r="J69" i="3"/>
  <c r="G69" i="3"/>
  <c r="J68" i="3"/>
  <c r="G68" i="3"/>
  <c r="J67" i="3"/>
  <c r="G67" i="3"/>
  <c r="G66" i="3"/>
  <c r="F66" i="3"/>
  <c r="F64" i="3" s="1"/>
  <c r="J65" i="3"/>
  <c r="G65" i="3"/>
  <c r="G64" i="3"/>
  <c r="H63" i="3"/>
  <c r="J62" i="3"/>
  <c r="G62" i="3"/>
  <c r="F62" i="3"/>
  <c r="F61" i="3" s="1"/>
  <c r="F60" i="3" s="1"/>
  <c r="F55" i="3" s="1"/>
  <c r="F53" i="3" s="1"/>
  <c r="F50" i="3" s="1"/>
  <c r="J61" i="3"/>
  <c r="G61" i="3"/>
  <c r="J60" i="3"/>
  <c r="J55" i="3" s="1"/>
  <c r="G60" i="3"/>
  <c r="H59" i="3"/>
  <c r="J58" i="3"/>
  <c r="G58" i="3"/>
  <c r="F58" i="3"/>
  <c r="J57" i="3"/>
  <c r="G57" i="3"/>
  <c r="F57" i="3"/>
  <c r="J56" i="3"/>
  <c r="G56" i="3"/>
  <c r="F56" i="3"/>
  <c r="F54" i="3" s="1"/>
  <c r="F52" i="3" s="1"/>
  <c r="F49" i="3" s="1"/>
  <c r="G55" i="3"/>
  <c r="J54" i="3"/>
  <c r="G54" i="3"/>
  <c r="G53" i="3"/>
  <c r="J52" i="3"/>
  <c r="G52" i="3"/>
  <c r="G51" i="3"/>
  <c r="G50" i="3"/>
  <c r="G49" i="3"/>
  <c r="H48" i="3"/>
  <c r="J47" i="3"/>
  <c r="G47" i="3"/>
  <c r="F47" i="3"/>
  <c r="J46" i="3"/>
  <c r="G46" i="3"/>
  <c r="F46" i="3"/>
  <c r="J45" i="3"/>
  <c r="G45" i="3"/>
  <c r="F45" i="3"/>
  <c r="H44" i="3"/>
  <c r="J43" i="3"/>
  <c r="G43" i="3"/>
  <c r="F43" i="3"/>
  <c r="H42" i="3"/>
  <c r="H41" i="3"/>
  <c r="H40" i="3"/>
  <c r="H39" i="3"/>
  <c r="J38" i="3"/>
  <c r="G38" i="3"/>
  <c r="F38" i="3"/>
  <c r="H37" i="3"/>
  <c r="H36" i="3"/>
  <c r="J35" i="3"/>
  <c r="G35" i="3"/>
  <c r="F35" i="3"/>
  <c r="J34" i="3"/>
  <c r="G34" i="3"/>
  <c r="F34" i="3"/>
  <c r="H33" i="3"/>
  <c r="H32" i="3"/>
  <c r="J31" i="3"/>
  <c r="G31" i="3"/>
  <c r="F31" i="3"/>
  <c r="H30" i="3"/>
  <c r="H29" i="3"/>
  <c r="H28" i="3"/>
  <c r="H27" i="3"/>
  <c r="J26" i="3"/>
  <c r="G26" i="3"/>
  <c r="G23" i="3" s="1"/>
  <c r="G22" i="3" s="1"/>
  <c r="G21" i="3" s="1"/>
  <c r="F26" i="3"/>
  <c r="H25" i="3"/>
  <c r="J24" i="3"/>
  <c r="G24" i="3"/>
  <c r="F24" i="3"/>
  <c r="F23" i="3" s="1"/>
  <c r="F22" i="3" s="1"/>
  <c r="F21" i="3" s="1"/>
  <c r="J23" i="3"/>
  <c r="J22" i="3"/>
  <c r="J21" i="3"/>
  <c r="H20" i="3"/>
  <c r="H19" i="3"/>
  <c r="H18" i="3"/>
  <c r="H17" i="3"/>
  <c r="H16" i="3"/>
  <c r="H15" i="3"/>
  <c r="H14" i="3"/>
  <c r="J13" i="3"/>
  <c r="G13" i="3"/>
  <c r="G10" i="3" s="1"/>
  <c r="G9" i="3" s="1"/>
  <c r="G8" i="3" s="1"/>
  <c r="F13" i="3"/>
  <c r="F10" i="3" s="1"/>
  <c r="F9" i="3" s="1"/>
  <c r="F8" i="3" s="1"/>
  <c r="F7" i="3" s="1"/>
  <c r="F88" i="3" s="1"/>
  <c r="H12" i="3"/>
  <c r="J11" i="3"/>
  <c r="G11" i="3"/>
  <c r="F11" i="3"/>
  <c r="J10" i="3"/>
  <c r="J9" i="3"/>
  <c r="J8" i="3"/>
  <c r="J7" i="3"/>
  <c r="N224" i="2"/>
  <c r="M224" i="2"/>
  <c r="L224" i="2"/>
  <c r="H224" i="2"/>
  <c r="M223" i="2"/>
  <c r="L223" i="2"/>
  <c r="L222" i="2" s="1"/>
  <c r="L221" i="2" s="1"/>
  <c r="K223" i="2"/>
  <c r="J223" i="2"/>
  <c r="H223" i="2"/>
  <c r="N223" i="2" s="1"/>
  <c r="G223" i="2"/>
  <c r="G222" i="2" s="1"/>
  <c r="F223" i="2"/>
  <c r="F222" i="2" s="1"/>
  <c r="F221" i="2" s="1"/>
  <c r="K222" i="2"/>
  <c r="J222" i="2"/>
  <c r="G221" i="2"/>
  <c r="L220" i="2"/>
  <c r="L219" i="2" s="1"/>
  <c r="H220" i="2"/>
  <c r="K219" i="2"/>
  <c r="J219" i="2"/>
  <c r="G219" i="2"/>
  <c r="F219" i="2"/>
  <c r="L218" i="2"/>
  <c r="L217" i="2" s="1"/>
  <c r="K218" i="2"/>
  <c r="G218" i="2"/>
  <c r="G217" i="2" s="1"/>
  <c r="F218" i="2"/>
  <c r="F217" i="2" s="1"/>
  <c r="M216" i="2"/>
  <c r="L216" i="2"/>
  <c r="L215" i="2" s="1"/>
  <c r="L214" i="2" s="1"/>
  <c r="H216" i="2"/>
  <c r="H215" i="2" s="1"/>
  <c r="K215" i="2"/>
  <c r="J215" i="2"/>
  <c r="G215" i="2"/>
  <c r="F215" i="2"/>
  <c r="F214" i="2" s="1"/>
  <c r="F213" i="2" s="1"/>
  <c r="G214" i="2"/>
  <c r="G213" i="2" s="1"/>
  <c r="G197" i="2" s="1"/>
  <c r="G195" i="2" s="1"/>
  <c r="L213" i="2"/>
  <c r="N212" i="2"/>
  <c r="M212" i="2"/>
  <c r="L212" i="2"/>
  <c r="H212" i="2"/>
  <c r="L211" i="2"/>
  <c r="K211" i="2"/>
  <c r="J211" i="2"/>
  <c r="H211" i="2"/>
  <c r="G211" i="2"/>
  <c r="G206" i="2" s="1"/>
  <c r="G204" i="2" s="1"/>
  <c r="G198" i="2" s="1"/>
  <c r="G196" i="2" s="1"/>
  <c r="G50" i="2" s="1"/>
  <c r="F211" i="2"/>
  <c r="F206" i="2" s="1"/>
  <c r="F204" i="2" s="1"/>
  <c r="F198" i="2" s="1"/>
  <c r="F196" i="2" s="1"/>
  <c r="L210" i="2"/>
  <c r="L209" i="2" s="1"/>
  <c r="L206" i="2" s="1"/>
  <c r="L204" i="2" s="1"/>
  <c r="L198" i="2" s="1"/>
  <c r="L196" i="2" s="1"/>
  <c r="H210" i="2"/>
  <c r="K209" i="2"/>
  <c r="K206" i="2" s="1"/>
  <c r="K204" i="2" s="1"/>
  <c r="J209" i="2"/>
  <c r="H209" i="2"/>
  <c r="G209" i="2"/>
  <c r="F209" i="2"/>
  <c r="N208" i="2"/>
  <c r="M208" i="2"/>
  <c r="L208" i="2"/>
  <c r="H208" i="2"/>
  <c r="H207" i="2" s="1"/>
  <c r="L207" i="2"/>
  <c r="L205" i="2" s="1"/>
  <c r="L203" i="2" s="1"/>
  <c r="K207" i="2"/>
  <c r="J207" i="2"/>
  <c r="G207" i="2"/>
  <c r="F207" i="2"/>
  <c r="F205" i="2" s="1"/>
  <c r="F203" i="2" s="1"/>
  <c r="F197" i="2" s="1"/>
  <c r="F195" i="2" s="1"/>
  <c r="K205" i="2"/>
  <c r="J205" i="2"/>
  <c r="J203" i="2" s="1"/>
  <c r="G205" i="2"/>
  <c r="G203" i="2"/>
  <c r="N202" i="2"/>
  <c r="M202" i="2"/>
  <c r="L202" i="2"/>
  <c r="H202" i="2"/>
  <c r="N201" i="2"/>
  <c r="M201" i="2"/>
  <c r="L201" i="2"/>
  <c r="L200" i="2" s="1"/>
  <c r="K201" i="2"/>
  <c r="J201" i="2"/>
  <c r="H201" i="2"/>
  <c r="G201" i="2"/>
  <c r="G200" i="2" s="1"/>
  <c r="G199" i="2" s="1"/>
  <c r="F201" i="2"/>
  <c r="F200" i="2" s="1"/>
  <c r="F199" i="2" s="1"/>
  <c r="K200" i="2"/>
  <c r="J200" i="2"/>
  <c r="L199" i="2"/>
  <c r="K198" i="2"/>
  <c r="L194" i="2"/>
  <c r="L193" i="2" s="1"/>
  <c r="L192" i="2" s="1"/>
  <c r="L191" i="2" s="1"/>
  <c r="H194" i="2"/>
  <c r="K193" i="2"/>
  <c r="J193" i="2"/>
  <c r="G193" i="2"/>
  <c r="F193" i="2"/>
  <c r="K192" i="2"/>
  <c r="G192" i="2"/>
  <c r="G191" i="2" s="1"/>
  <c r="G190" i="2" s="1"/>
  <c r="G189" i="2" s="1"/>
  <c r="F192" i="2"/>
  <c r="F191" i="2" s="1"/>
  <c r="F190" i="2" s="1"/>
  <c r="F189" i="2" s="1"/>
  <c r="L190" i="2"/>
  <c r="L189" i="2" s="1"/>
  <c r="N188" i="2"/>
  <c r="M188" i="2"/>
  <c r="L188" i="2"/>
  <c r="L187" i="2" s="1"/>
  <c r="L186" i="2" s="1"/>
  <c r="L185" i="2" s="1"/>
  <c r="L184" i="2" s="1"/>
  <c r="L183" i="2" s="1"/>
  <c r="H188" i="2"/>
  <c r="K187" i="2"/>
  <c r="J187" i="2"/>
  <c r="H187" i="2"/>
  <c r="G187" i="2"/>
  <c r="F187" i="2"/>
  <c r="F186" i="2" s="1"/>
  <c r="F185" i="2" s="1"/>
  <c r="F184" i="2" s="1"/>
  <c r="F183" i="2" s="1"/>
  <c r="H186" i="2"/>
  <c r="G186" i="2"/>
  <c r="G185" i="2" s="1"/>
  <c r="G184" i="2" s="1"/>
  <c r="G183" i="2" s="1"/>
  <c r="N182" i="2"/>
  <c r="M182" i="2"/>
  <c r="L182" i="2"/>
  <c r="H182" i="2"/>
  <c r="L181" i="2"/>
  <c r="L180" i="2" s="1"/>
  <c r="K181" i="2"/>
  <c r="J181" i="2"/>
  <c r="H181" i="2"/>
  <c r="N181" i="2" s="1"/>
  <c r="G181" i="2"/>
  <c r="G180" i="2" s="1"/>
  <c r="G179" i="2" s="1"/>
  <c r="F181" i="2"/>
  <c r="F180" i="2" s="1"/>
  <c r="F179" i="2" s="1"/>
  <c r="K180" i="2"/>
  <c r="J180" i="2"/>
  <c r="L179" i="2"/>
  <c r="L178" i="2"/>
  <c r="L177" i="2" s="1"/>
  <c r="H178" i="2"/>
  <c r="K177" i="2"/>
  <c r="J177" i="2"/>
  <c r="G177" i="2"/>
  <c r="F177" i="2"/>
  <c r="N176" i="2"/>
  <c r="M176" i="2"/>
  <c r="L176" i="2"/>
  <c r="L175" i="2" s="1"/>
  <c r="L172" i="2" s="1"/>
  <c r="L170" i="2" s="1"/>
  <c r="L168" i="2" s="1"/>
  <c r="L166" i="2" s="1"/>
  <c r="H176" i="2"/>
  <c r="K175" i="2"/>
  <c r="N175" i="2" s="1"/>
  <c r="J175" i="2"/>
  <c r="M175" i="2" s="1"/>
  <c r="H175" i="2"/>
  <c r="G175" i="2"/>
  <c r="G172" i="2" s="1"/>
  <c r="G170" i="2" s="1"/>
  <c r="G168" i="2" s="1"/>
  <c r="G166" i="2" s="1"/>
  <c r="F175" i="2"/>
  <c r="F172" i="2" s="1"/>
  <c r="F170" i="2" s="1"/>
  <c r="F168" i="2" s="1"/>
  <c r="F166" i="2" s="1"/>
  <c r="N174" i="2"/>
  <c r="M174" i="2"/>
  <c r="L174" i="2"/>
  <c r="H174" i="2"/>
  <c r="L173" i="2"/>
  <c r="K173" i="2"/>
  <c r="J173" i="2"/>
  <c r="H173" i="2"/>
  <c r="N173" i="2" s="1"/>
  <c r="G173" i="2"/>
  <c r="F173" i="2"/>
  <c r="K172" i="2"/>
  <c r="L171" i="2"/>
  <c r="L169" i="2" s="1"/>
  <c r="L167" i="2" s="1"/>
  <c r="L165" i="2" s="1"/>
  <c r="K171" i="2"/>
  <c r="J171" i="2"/>
  <c r="G171" i="2"/>
  <c r="G169" i="2" s="1"/>
  <c r="F171" i="2"/>
  <c r="F169" i="2" s="1"/>
  <c r="F167" i="2" s="1"/>
  <c r="F165" i="2" s="1"/>
  <c r="K170" i="2"/>
  <c r="K168" i="2" s="1"/>
  <c r="K169" i="2"/>
  <c r="J169" i="2"/>
  <c r="G167" i="2"/>
  <c r="G165" i="2" s="1"/>
  <c r="L164" i="2"/>
  <c r="L163" i="2" s="1"/>
  <c r="H164" i="2"/>
  <c r="K163" i="2"/>
  <c r="J163" i="2"/>
  <c r="H163" i="2"/>
  <c r="G163" i="2"/>
  <c r="F163" i="2"/>
  <c r="L162" i="2"/>
  <c r="L161" i="2" s="1"/>
  <c r="L160" i="2" s="1"/>
  <c r="L159" i="2" s="1"/>
  <c r="K162" i="2"/>
  <c r="G162" i="2"/>
  <c r="G161" i="2" s="1"/>
  <c r="G160" i="2" s="1"/>
  <c r="G159" i="2" s="1"/>
  <c r="F162" i="2"/>
  <c r="F161" i="2" s="1"/>
  <c r="F160" i="2"/>
  <c r="F159" i="2" s="1"/>
  <c r="O158" i="2"/>
  <c r="N158" i="2"/>
  <c r="M158" i="2"/>
  <c r="L158" i="2"/>
  <c r="H158" i="2"/>
  <c r="O157" i="2"/>
  <c r="M157" i="2"/>
  <c r="L157" i="2"/>
  <c r="L156" i="2" s="1"/>
  <c r="L155" i="2" s="1"/>
  <c r="K157" i="2"/>
  <c r="J157" i="2"/>
  <c r="H157" i="2"/>
  <c r="H156" i="2" s="1"/>
  <c r="G157" i="2"/>
  <c r="F157" i="2"/>
  <c r="F156" i="2" s="1"/>
  <c r="F155" i="2" s="1"/>
  <c r="M156" i="2"/>
  <c r="K156" i="2"/>
  <c r="J156" i="2"/>
  <c r="G156" i="2"/>
  <c r="G155" i="2" s="1"/>
  <c r="O155" i="2"/>
  <c r="K155" i="2"/>
  <c r="J155" i="2"/>
  <c r="H155" i="2"/>
  <c r="N155" i="2" s="1"/>
  <c r="O154" i="2"/>
  <c r="N154" i="2"/>
  <c r="M154" i="2"/>
  <c r="L154" i="2"/>
  <c r="L153" i="2" s="1"/>
  <c r="L152" i="2" s="1"/>
  <c r="L151" i="2" s="1"/>
  <c r="H154" i="2"/>
  <c r="O153" i="2"/>
  <c r="K153" i="2"/>
  <c r="J153" i="2"/>
  <c r="H153" i="2"/>
  <c r="N153" i="2" s="1"/>
  <c r="G153" i="2"/>
  <c r="F153" i="2"/>
  <c r="K152" i="2"/>
  <c r="J152" i="2"/>
  <c r="G152" i="2"/>
  <c r="G151" i="2" s="1"/>
  <c r="F152" i="2"/>
  <c r="K151" i="2"/>
  <c r="F151" i="2"/>
  <c r="O150" i="2"/>
  <c r="N150" i="2"/>
  <c r="M150" i="2"/>
  <c r="L150" i="2"/>
  <c r="H150" i="2"/>
  <c r="O149" i="2"/>
  <c r="L149" i="2"/>
  <c r="K149" i="2"/>
  <c r="J149" i="2"/>
  <c r="H149" i="2"/>
  <c r="G149" i="2"/>
  <c r="G148" i="2" s="1"/>
  <c r="G147" i="2" s="1"/>
  <c r="F149" i="2"/>
  <c r="L148" i="2"/>
  <c r="L147" i="2" s="1"/>
  <c r="K148" i="2"/>
  <c r="J148" i="2"/>
  <c r="F148" i="2"/>
  <c r="F147" i="2" s="1"/>
  <c r="O146" i="2"/>
  <c r="N146" i="2"/>
  <c r="M146" i="2"/>
  <c r="L146" i="2"/>
  <c r="H146" i="2"/>
  <c r="M145" i="2"/>
  <c r="L145" i="2"/>
  <c r="L144" i="2" s="1"/>
  <c r="L143" i="2" s="1"/>
  <c r="K145" i="2"/>
  <c r="J145" i="2"/>
  <c r="H145" i="2"/>
  <c r="G145" i="2"/>
  <c r="G144" i="2" s="1"/>
  <c r="F145" i="2"/>
  <c r="F144" i="2" s="1"/>
  <c r="F143" i="2" s="1"/>
  <c r="J144" i="2"/>
  <c r="J143" i="2"/>
  <c r="G143" i="2"/>
  <c r="O142" i="2"/>
  <c r="N142" i="2"/>
  <c r="M142" i="2"/>
  <c r="L142" i="2"/>
  <c r="L141" i="2" s="1"/>
  <c r="L140" i="2" s="1"/>
  <c r="L139" i="2" s="1"/>
  <c r="H142" i="2"/>
  <c r="K141" i="2"/>
  <c r="O141" i="2" s="1"/>
  <c r="J141" i="2"/>
  <c r="H141" i="2"/>
  <c r="G141" i="2"/>
  <c r="G140" i="2" s="1"/>
  <c r="G139" i="2" s="1"/>
  <c r="F141" i="2"/>
  <c r="K140" i="2"/>
  <c r="J140" i="2"/>
  <c r="F140" i="2"/>
  <c r="F139" i="2" s="1"/>
  <c r="O138" i="2"/>
  <c r="N138" i="2"/>
  <c r="M138" i="2"/>
  <c r="L138" i="2"/>
  <c r="H138" i="2"/>
  <c r="M137" i="2"/>
  <c r="L137" i="2"/>
  <c r="K137" i="2"/>
  <c r="J137" i="2"/>
  <c r="H137" i="2"/>
  <c r="G137" i="2"/>
  <c r="G136" i="2" s="1"/>
  <c r="F137" i="2"/>
  <c r="L136" i="2"/>
  <c r="L135" i="2" s="1"/>
  <c r="J136" i="2"/>
  <c r="F136" i="2"/>
  <c r="F135" i="2" s="1"/>
  <c r="J135" i="2"/>
  <c r="G135" i="2"/>
  <c r="O134" i="2"/>
  <c r="N134" i="2"/>
  <c r="M134" i="2"/>
  <c r="L134" i="2"/>
  <c r="L133" i="2" s="1"/>
  <c r="L132" i="2" s="1"/>
  <c r="L131" i="2" s="1"/>
  <c r="H134" i="2"/>
  <c r="K133" i="2"/>
  <c r="O133" i="2" s="1"/>
  <c r="J133" i="2"/>
  <c r="H133" i="2"/>
  <c r="G133" i="2"/>
  <c r="G132" i="2" s="1"/>
  <c r="G131" i="2" s="1"/>
  <c r="F133" i="2"/>
  <c r="K132" i="2"/>
  <c r="J132" i="2"/>
  <c r="F132" i="2"/>
  <c r="F131" i="2" s="1"/>
  <c r="J131" i="2"/>
  <c r="O130" i="2"/>
  <c r="N130" i="2"/>
  <c r="M130" i="2"/>
  <c r="L130" i="2"/>
  <c r="L129" i="2" s="1"/>
  <c r="L128" i="2" s="1"/>
  <c r="L127" i="2" s="1"/>
  <c r="H130" i="2"/>
  <c r="M129" i="2"/>
  <c r="K129" i="2"/>
  <c r="J129" i="2"/>
  <c r="H129" i="2"/>
  <c r="G129" i="2"/>
  <c r="G128" i="2" s="1"/>
  <c r="F129" i="2"/>
  <c r="J128" i="2"/>
  <c r="F128" i="2"/>
  <c r="F127" i="2" s="1"/>
  <c r="J127" i="2"/>
  <c r="G127" i="2"/>
  <c r="O126" i="2"/>
  <c r="N126" i="2"/>
  <c r="M126" i="2"/>
  <c r="L126" i="2"/>
  <c r="L125" i="2" s="1"/>
  <c r="L124" i="2" s="1"/>
  <c r="L123" i="2" s="1"/>
  <c r="H126" i="2"/>
  <c r="N125" i="2"/>
  <c r="K125" i="2"/>
  <c r="O125" i="2" s="1"/>
  <c r="J125" i="2"/>
  <c r="H125" i="2"/>
  <c r="G125" i="2"/>
  <c r="G124" i="2" s="1"/>
  <c r="G123" i="2" s="1"/>
  <c r="F125" i="2"/>
  <c r="K124" i="2"/>
  <c r="J124" i="2"/>
  <c r="J123" i="2" s="1"/>
  <c r="F124" i="2"/>
  <c r="F123" i="2" s="1"/>
  <c r="O122" i="2"/>
  <c r="N122" i="2"/>
  <c r="M122" i="2"/>
  <c r="L122" i="2"/>
  <c r="H122" i="2"/>
  <c r="M121" i="2"/>
  <c r="L121" i="2"/>
  <c r="L120" i="2" s="1"/>
  <c r="L119" i="2" s="1"/>
  <c r="K121" i="2"/>
  <c r="J121" i="2"/>
  <c r="H121" i="2"/>
  <c r="G121" i="2"/>
  <c r="G120" i="2" s="1"/>
  <c r="F121" i="2"/>
  <c r="F120" i="2" s="1"/>
  <c r="F119" i="2" s="1"/>
  <c r="J120" i="2"/>
  <c r="J119" i="2"/>
  <c r="G119" i="2"/>
  <c r="O118" i="2"/>
  <c r="N118" i="2"/>
  <c r="M118" i="2"/>
  <c r="L118" i="2"/>
  <c r="L117" i="2" s="1"/>
  <c r="L116" i="2" s="1"/>
  <c r="L115" i="2" s="1"/>
  <c r="H118" i="2"/>
  <c r="K117" i="2"/>
  <c r="O117" i="2" s="1"/>
  <c r="J117" i="2"/>
  <c r="H117" i="2"/>
  <c r="G117" i="2"/>
  <c r="G116" i="2" s="1"/>
  <c r="G115" i="2" s="1"/>
  <c r="F117" i="2"/>
  <c r="K116" i="2"/>
  <c r="J116" i="2"/>
  <c r="F116" i="2"/>
  <c r="F115" i="2" s="1"/>
  <c r="O114" i="2"/>
  <c r="N114" i="2"/>
  <c r="M114" i="2"/>
  <c r="L114" i="2"/>
  <c r="H114" i="2"/>
  <c r="M113" i="2"/>
  <c r="L113" i="2"/>
  <c r="L112" i="2" s="1"/>
  <c r="L111" i="2" s="1"/>
  <c r="K113" i="2"/>
  <c r="J113" i="2"/>
  <c r="H113" i="2"/>
  <c r="H112" i="2" s="1"/>
  <c r="H111" i="2" s="1"/>
  <c r="G113" i="2"/>
  <c r="F113" i="2"/>
  <c r="F112" i="2" s="1"/>
  <c r="F111" i="2" s="1"/>
  <c r="J112" i="2"/>
  <c r="M112" i="2" s="1"/>
  <c r="G112" i="2"/>
  <c r="G111" i="2" s="1"/>
  <c r="O110" i="2"/>
  <c r="N110" i="2"/>
  <c r="M110" i="2"/>
  <c r="L110" i="2"/>
  <c r="H110" i="2"/>
  <c r="O109" i="2"/>
  <c r="M109" i="2"/>
  <c r="L109" i="2"/>
  <c r="K109" i="2"/>
  <c r="J109" i="2"/>
  <c r="H109" i="2"/>
  <c r="H108" i="2" s="1"/>
  <c r="G109" i="2"/>
  <c r="G108" i="2" s="1"/>
  <c r="G107" i="2" s="1"/>
  <c r="F109" i="2"/>
  <c r="F108" i="2" s="1"/>
  <c r="F107" i="2" s="1"/>
  <c r="L108" i="2"/>
  <c r="L107" i="2" s="1"/>
  <c r="K108" i="2"/>
  <c r="J108" i="2"/>
  <c r="O106" i="2"/>
  <c r="N106" i="2"/>
  <c r="M106" i="2"/>
  <c r="L106" i="2"/>
  <c r="H106" i="2"/>
  <c r="L105" i="2"/>
  <c r="K105" i="2"/>
  <c r="O105" i="2" s="1"/>
  <c r="J105" i="2"/>
  <c r="H105" i="2"/>
  <c r="H104" i="2" s="1"/>
  <c r="G105" i="2"/>
  <c r="F105" i="2"/>
  <c r="M104" i="2"/>
  <c r="L104" i="2"/>
  <c r="L103" i="2" s="1"/>
  <c r="J104" i="2"/>
  <c r="G104" i="2"/>
  <c r="G103" i="2" s="1"/>
  <c r="F104" i="2"/>
  <c r="F103" i="2" s="1"/>
  <c r="J103" i="2"/>
  <c r="M103" i="2" s="1"/>
  <c r="H103" i="2"/>
  <c r="O102" i="2"/>
  <c r="N102" i="2"/>
  <c r="M102" i="2"/>
  <c r="L102" i="2"/>
  <c r="H102" i="2"/>
  <c r="M101" i="2"/>
  <c r="L101" i="2"/>
  <c r="L100" i="2" s="1"/>
  <c r="L99" i="2" s="1"/>
  <c r="K101" i="2"/>
  <c r="J101" i="2"/>
  <c r="H101" i="2"/>
  <c r="H100" i="2" s="1"/>
  <c r="H99" i="2" s="1"/>
  <c r="G101" i="2"/>
  <c r="G100" i="2" s="1"/>
  <c r="G99" i="2" s="1"/>
  <c r="F101" i="2"/>
  <c r="F100" i="2" s="1"/>
  <c r="F99" i="2" s="1"/>
  <c r="J100" i="2"/>
  <c r="M100" i="2" s="1"/>
  <c r="N98" i="2"/>
  <c r="M98" i="2"/>
  <c r="L98" i="2"/>
  <c r="H98" i="2"/>
  <c r="H97" i="2" s="1"/>
  <c r="L97" i="2"/>
  <c r="K97" i="2"/>
  <c r="J97" i="2"/>
  <c r="G97" i="2"/>
  <c r="F97" i="2"/>
  <c r="L96" i="2"/>
  <c r="L95" i="2" s="1"/>
  <c r="H96" i="2"/>
  <c r="H95" i="2" s="1"/>
  <c r="G96" i="2"/>
  <c r="F96" i="2"/>
  <c r="G95" i="2"/>
  <c r="F95" i="2"/>
  <c r="O94" i="2"/>
  <c r="L94" i="2"/>
  <c r="H94" i="2"/>
  <c r="L93" i="2"/>
  <c r="L92" i="2" s="1"/>
  <c r="K93" i="2"/>
  <c r="J93" i="2"/>
  <c r="G93" i="2"/>
  <c r="F93" i="2"/>
  <c r="F92" i="2" s="1"/>
  <c r="J92" i="2"/>
  <c r="G92" i="2"/>
  <c r="L91" i="2"/>
  <c r="G91" i="2"/>
  <c r="F91" i="2"/>
  <c r="O90" i="2"/>
  <c r="L90" i="2"/>
  <c r="L89" i="2" s="1"/>
  <c r="L88" i="2" s="1"/>
  <c r="L87" i="2" s="1"/>
  <c r="H90" i="2"/>
  <c r="K89" i="2"/>
  <c r="J89" i="2"/>
  <c r="J88" i="2" s="1"/>
  <c r="G89" i="2"/>
  <c r="F89" i="2"/>
  <c r="F88" i="2" s="1"/>
  <c r="F87" i="2" s="1"/>
  <c r="G88" i="2"/>
  <c r="G87" i="2"/>
  <c r="O86" i="2"/>
  <c r="L86" i="2"/>
  <c r="H86" i="2"/>
  <c r="L85" i="2"/>
  <c r="L84" i="2" s="1"/>
  <c r="K85" i="2"/>
  <c r="J85" i="2"/>
  <c r="G85" i="2"/>
  <c r="F85" i="2"/>
  <c r="F84" i="2" s="1"/>
  <c r="J84" i="2"/>
  <c r="G84" i="2"/>
  <c r="L83" i="2"/>
  <c r="G83" i="2"/>
  <c r="F83" i="2"/>
  <c r="O82" i="2"/>
  <c r="L82" i="2"/>
  <c r="L81" i="2" s="1"/>
  <c r="L80" i="2" s="1"/>
  <c r="L79" i="2" s="1"/>
  <c r="H82" i="2"/>
  <c r="K81" i="2"/>
  <c r="J81" i="2"/>
  <c r="G81" i="2"/>
  <c r="F81" i="2"/>
  <c r="F80" i="2" s="1"/>
  <c r="F79" i="2" s="1"/>
  <c r="G80" i="2"/>
  <c r="G79" i="2"/>
  <c r="O78" i="2"/>
  <c r="L78" i="2"/>
  <c r="H78" i="2"/>
  <c r="L77" i="2"/>
  <c r="L76" i="2" s="1"/>
  <c r="K77" i="2"/>
  <c r="J77" i="2"/>
  <c r="G77" i="2"/>
  <c r="F77" i="2"/>
  <c r="F76" i="2" s="1"/>
  <c r="J76" i="2"/>
  <c r="G76" i="2"/>
  <c r="L75" i="2"/>
  <c r="G75" i="2"/>
  <c r="F75" i="2"/>
  <c r="O74" i="2"/>
  <c r="L74" i="2"/>
  <c r="L73" i="2" s="1"/>
  <c r="L72" i="2" s="1"/>
  <c r="L71" i="2" s="1"/>
  <c r="H74" i="2"/>
  <c r="K73" i="2"/>
  <c r="J73" i="2"/>
  <c r="J72" i="2" s="1"/>
  <c r="G73" i="2"/>
  <c r="F73" i="2"/>
  <c r="F72" i="2" s="1"/>
  <c r="F71" i="2" s="1"/>
  <c r="G72" i="2"/>
  <c r="G71" i="2"/>
  <c r="O70" i="2"/>
  <c r="L70" i="2"/>
  <c r="H70" i="2"/>
  <c r="O69" i="2"/>
  <c r="L69" i="2"/>
  <c r="K69" i="2"/>
  <c r="J69" i="2"/>
  <c r="G69" i="2"/>
  <c r="F69" i="2"/>
  <c r="F66" i="2" s="1"/>
  <c r="F64" i="2" s="1"/>
  <c r="O68" i="2"/>
  <c r="L68" i="2"/>
  <c r="H68" i="2"/>
  <c r="O67" i="2"/>
  <c r="L67" i="2"/>
  <c r="K67" i="2"/>
  <c r="J67" i="2"/>
  <c r="G67" i="2"/>
  <c r="G65" i="2" s="1"/>
  <c r="F67" i="2"/>
  <c r="L66" i="2"/>
  <c r="L64" i="2" s="1"/>
  <c r="K66" i="2"/>
  <c r="G66" i="2"/>
  <c r="L65" i="2"/>
  <c r="L63" i="2" s="1"/>
  <c r="L53" i="2" s="1"/>
  <c r="L51" i="2" s="1"/>
  <c r="K65" i="2"/>
  <c r="K63" i="2" s="1"/>
  <c r="F65" i="2"/>
  <c r="G64" i="2"/>
  <c r="G63" i="2"/>
  <c r="G53" i="2" s="1"/>
  <c r="G51" i="2" s="1"/>
  <c r="G48" i="2" s="1"/>
  <c r="F63" i="2"/>
  <c r="F53" i="2" s="1"/>
  <c r="F51" i="2" s="1"/>
  <c r="O62" i="2"/>
  <c r="L62" i="2"/>
  <c r="H62" i="2"/>
  <c r="O61" i="2"/>
  <c r="L61" i="2"/>
  <c r="L60" i="2" s="1"/>
  <c r="L59" i="2" s="1"/>
  <c r="K61" i="2"/>
  <c r="J61" i="2"/>
  <c r="G61" i="2"/>
  <c r="F61" i="2"/>
  <c r="F60" i="2" s="1"/>
  <c r="F59" i="2" s="1"/>
  <c r="J60" i="2"/>
  <c r="J59" i="2" s="1"/>
  <c r="G60" i="2"/>
  <c r="G59" i="2"/>
  <c r="G54" i="2" s="1"/>
  <c r="G52" i="2" s="1"/>
  <c r="G49" i="2" s="1"/>
  <c r="O58" i="2"/>
  <c r="L58" i="2"/>
  <c r="H58" i="2"/>
  <c r="O57" i="2"/>
  <c r="L57" i="2"/>
  <c r="L56" i="2" s="1"/>
  <c r="K57" i="2"/>
  <c r="J57" i="2"/>
  <c r="G57" i="2"/>
  <c r="G56" i="2" s="1"/>
  <c r="G55" i="2" s="1"/>
  <c r="F57" i="2"/>
  <c r="F56" i="2" s="1"/>
  <c r="F55" i="2" s="1"/>
  <c r="K56" i="2"/>
  <c r="O56" i="2" s="1"/>
  <c r="J56" i="2"/>
  <c r="J55" i="2" s="1"/>
  <c r="L55" i="2"/>
  <c r="L54" i="2" s="1"/>
  <c r="L52" i="2" s="1"/>
  <c r="L49" i="2" s="1"/>
  <c r="L50" i="2"/>
  <c r="F50" i="2"/>
  <c r="O47" i="2"/>
  <c r="N47" i="2"/>
  <c r="M47" i="2"/>
  <c r="L47" i="2"/>
  <c r="L46" i="2" s="1"/>
  <c r="L45" i="2" s="1"/>
  <c r="L44" i="2" s="1"/>
  <c r="H47" i="2"/>
  <c r="H46" i="2" s="1"/>
  <c r="K46" i="2"/>
  <c r="J46" i="2"/>
  <c r="O46" i="2" s="1"/>
  <c r="G46" i="2"/>
  <c r="F46" i="2"/>
  <c r="F45" i="2" s="1"/>
  <c r="F44" i="2" s="1"/>
  <c r="K45" i="2"/>
  <c r="J45" i="2"/>
  <c r="G45" i="2"/>
  <c r="G44" i="2" s="1"/>
  <c r="K44" i="2"/>
  <c r="J44" i="2"/>
  <c r="N43" i="2"/>
  <c r="M43" i="2"/>
  <c r="L43" i="2"/>
  <c r="H43" i="2"/>
  <c r="M42" i="2"/>
  <c r="L42" i="2"/>
  <c r="H42" i="2"/>
  <c r="H41" i="2" s="1"/>
  <c r="K41" i="2"/>
  <c r="N41" i="2" s="1"/>
  <c r="J41" i="2"/>
  <c r="M41" i="2" s="1"/>
  <c r="G41" i="2"/>
  <c r="F41" i="2"/>
  <c r="L40" i="2"/>
  <c r="H40" i="2"/>
  <c r="L39" i="2"/>
  <c r="H39" i="2"/>
  <c r="N39" i="2" s="1"/>
  <c r="N38" i="2"/>
  <c r="L38" i="2"/>
  <c r="H38" i="2"/>
  <c r="M38" i="2" s="1"/>
  <c r="N37" i="2"/>
  <c r="M37" i="2"/>
  <c r="L37" i="2"/>
  <c r="H37" i="2"/>
  <c r="L36" i="2"/>
  <c r="K36" i="2"/>
  <c r="J36" i="2"/>
  <c r="G36" i="2"/>
  <c r="F36" i="2"/>
  <c r="L35" i="2"/>
  <c r="L34" i="2" s="1"/>
  <c r="H35" i="2"/>
  <c r="N35" i="2" s="1"/>
  <c r="N34" i="2"/>
  <c r="K34" i="2"/>
  <c r="J34" i="2"/>
  <c r="H34" i="2"/>
  <c r="G34" i="2"/>
  <c r="F34" i="2"/>
  <c r="M33" i="2"/>
  <c r="L33" i="2"/>
  <c r="H33" i="2"/>
  <c r="N33" i="2" s="1"/>
  <c r="L32" i="2"/>
  <c r="L31" i="2" s="1"/>
  <c r="H32" i="2"/>
  <c r="K31" i="2"/>
  <c r="J31" i="2"/>
  <c r="G31" i="2"/>
  <c r="F31" i="2"/>
  <c r="G30" i="2"/>
  <c r="F30" i="2"/>
  <c r="L29" i="2"/>
  <c r="H29" i="2"/>
  <c r="N29" i="2" s="1"/>
  <c r="N28" i="2"/>
  <c r="L28" i="2"/>
  <c r="H28" i="2"/>
  <c r="M28" i="2" s="1"/>
  <c r="N27" i="2"/>
  <c r="M27" i="2"/>
  <c r="L27" i="2"/>
  <c r="H27" i="2"/>
  <c r="N26" i="2"/>
  <c r="M26" i="2"/>
  <c r="L26" i="2"/>
  <c r="H26" i="2"/>
  <c r="M25" i="2"/>
  <c r="L25" i="2"/>
  <c r="H25" i="2"/>
  <c r="N25" i="2" s="1"/>
  <c r="L24" i="2"/>
  <c r="L23" i="2" s="1"/>
  <c r="H24" i="2"/>
  <c r="K23" i="2"/>
  <c r="J23" i="2"/>
  <c r="G23" i="2"/>
  <c r="F23" i="2"/>
  <c r="N22" i="2"/>
  <c r="M22" i="2"/>
  <c r="L22" i="2"/>
  <c r="H22" i="2"/>
  <c r="M21" i="2"/>
  <c r="L21" i="2"/>
  <c r="H21" i="2"/>
  <c r="N21" i="2" s="1"/>
  <c r="L20" i="2"/>
  <c r="L19" i="2" s="1"/>
  <c r="L18" i="2" s="1"/>
  <c r="H20" i="2"/>
  <c r="K19" i="2"/>
  <c r="J19" i="2"/>
  <c r="G19" i="2"/>
  <c r="F19" i="2"/>
  <c r="G18" i="2"/>
  <c r="G17" i="2" s="1"/>
  <c r="F18" i="2"/>
  <c r="F17" i="2" s="1"/>
  <c r="F10" i="2" s="1"/>
  <c r="F9" i="2" s="1"/>
  <c r="N16" i="2"/>
  <c r="M16" i="2"/>
  <c r="L16" i="2"/>
  <c r="H16" i="2"/>
  <c r="M15" i="2"/>
  <c r="L15" i="2"/>
  <c r="H15" i="2"/>
  <c r="N15" i="2" s="1"/>
  <c r="L14" i="2"/>
  <c r="L13" i="2" s="1"/>
  <c r="H14" i="2"/>
  <c r="K13" i="2"/>
  <c r="J13" i="2"/>
  <c r="G13" i="2"/>
  <c r="F13" i="2"/>
  <c r="L12" i="2"/>
  <c r="L11" i="2" s="1"/>
  <c r="G12" i="2"/>
  <c r="G11" i="2" s="1"/>
  <c r="G10" i="2" s="1"/>
  <c r="G9" i="2" s="1"/>
  <c r="F12" i="2"/>
  <c r="F11" i="2" s="1"/>
  <c r="AB341" i="1"/>
  <c r="X341" i="1"/>
  <c r="V341" i="1"/>
  <c r="V340" i="1" s="1"/>
  <c r="T341" i="1"/>
  <c r="Q341" i="1"/>
  <c r="Q340" i="1" s="1"/>
  <c r="Q339" i="1" s="1"/>
  <c r="Q338" i="1" s="1"/>
  <c r="L341" i="1"/>
  <c r="M341" i="1" s="1"/>
  <c r="X340" i="1"/>
  <c r="X339" i="1" s="1"/>
  <c r="X338" i="1" s="1"/>
  <c r="W340" i="1"/>
  <c r="U340" i="1"/>
  <c r="T340" i="1"/>
  <c r="T339" i="1" s="1"/>
  <c r="T338" i="1" s="1"/>
  <c r="R340" i="1"/>
  <c r="P340" i="1"/>
  <c r="O340" i="1"/>
  <c r="O339" i="1" s="1"/>
  <c r="K340" i="1"/>
  <c r="K339" i="1" s="1"/>
  <c r="K338" i="1" s="1"/>
  <c r="J340" i="1"/>
  <c r="I340" i="1"/>
  <c r="I339" i="1" s="1"/>
  <c r="H340" i="1"/>
  <c r="H339" i="1" s="1"/>
  <c r="H338" i="1" s="1"/>
  <c r="G340" i="1"/>
  <c r="L340" i="1" s="1"/>
  <c r="F340" i="1"/>
  <c r="F339" i="1" s="1"/>
  <c r="F338" i="1" s="1"/>
  <c r="V339" i="1"/>
  <c r="R339" i="1"/>
  <c r="R338" i="1" s="1"/>
  <c r="P339" i="1"/>
  <c r="J339" i="1"/>
  <c r="J338" i="1" s="1"/>
  <c r="G339" i="1"/>
  <c r="V338" i="1"/>
  <c r="P338" i="1"/>
  <c r="O338" i="1"/>
  <c r="I338" i="1"/>
  <c r="AB337" i="1"/>
  <c r="AA337" i="1"/>
  <c r="X337" i="1"/>
  <c r="V337" i="1"/>
  <c r="V336" i="1" s="1"/>
  <c r="V335" i="1" s="1"/>
  <c r="V334" i="1" s="1"/>
  <c r="T337" i="1"/>
  <c r="S337" i="1"/>
  <c r="S336" i="1" s="1"/>
  <c r="S335" i="1" s="1"/>
  <c r="S334" i="1" s="1"/>
  <c r="Q337" i="1"/>
  <c r="L337" i="1"/>
  <c r="M337" i="1" s="1"/>
  <c r="X336" i="1"/>
  <c r="X335" i="1" s="1"/>
  <c r="X334" i="1" s="1"/>
  <c r="W336" i="1"/>
  <c r="U336" i="1"/>
  <c r="AB336" i="1" s="1"/>
  <c r="T336" i="1"/>
  <c r="R336" i="1"/>
  <c r="Q336" i="1"/>
  <c r="Q335" i="1" s="1"/>
  <c r="Q334" i="1" s="1"/>
  <c r="P336" i="1"/>
  <c r="O336" i="1"/>
  <c r="K336" i="1"/>
  <c r="K335" i="1" s="1"/>
  <c r="K334" i="1" s="1"/>
  <c r="J336" i="1"/>
  <c r="I336" i="1"/>
  <c r="I335" i="1" s="1"/>
  <c r="I334" i="1" s="1"/>
  <c r="H336" i="1"/>
  <c r="G336" i="1"/>
  <c r="F336" i="1"/>
  <c r="F335" i="1" s="1"/>
  <c r="U335" i="1"/>
  <c r="T335" i="1"/>
  <c r="P335" i="1"/>
  <c r="P334" i="1" s="1"/>
  <c r="O335" i="1"/>
  <c r="O334" i="1" s="1"/>
  <c r="J335" i="1"/>
  <c r="J334" i="1" s="1"/>
  <c r="G335" i="1"/>
  <c r="U334" i="1"/>
  <c r="T334" i="1"/>
  <c r="F334" i="1"/>
  <c r="AB333" i="1"/>
  <c r="X333" i="1"/>
  <c r="V333" i="1"/>
  <c r="V332" i="1" s="1"/>
  <c r="T333" i="1"/>
  <c r="Q333" i="1"/>
  <c r="Q332" i="1" s="1"/>
  <c r="Q331" i="1" s="1"/>
  <c r="Q330" i="1" s="1"/>
  <c r="L333" i="1"/>
  <c r="M333" i="1" s="1"/>
  <c r="X332" i="1"/>
  <c r="X331" i="1" s="1"/>
  <c r="X330" i="1" s="1"/>
  <c r="W332" i="1"/>
  <c r="U332" i="1"/>
  <c r="T332" i="1"/>
  <c r="T331" i="1" s="1"/>
  <c r="T330" i="1" s="1"/>
  <c r="R332" i="1"/>
  <c r="P332" i="1"/>
  <c r="O332" i="1"/>
  <c r="O331" i="1" s="1"/>
  <c r="K332" i="1"/>
  <c r="K331" i="1" s="1"/>
  <c r="K330" i="1" s="1"/>
  <c r="J332" i="1"/>
  <c r="I332" i="1"/>
  <c r="I331" i="1" s="1"/>
  <c r="H332" i="1"/>
  <c r="H331" i="1" s="1"/>
  <c r="H330" i="1" s="1"/>
  <c r="G332" i="1"/>
  <c r="L332" i="1" s="1"/>
  <c r="F332" i="1"/>
  <c r="F331" i="1" s="1"/>
  <c r="F330" i="1" s="1"/>
  <c r="V331" i="1"/>
  <c r="R331" i="1"/>
  <c r="R330" i="1" s="1"/>
  <c r="P331" i="1"/>
  <c r="J331" i="1"/>
  <c r="J330" i="1" s="1"/>
  <c r="G331" i="1"/>
  <c r="V330" i="1"/>
  <c r="P330" i="1"/>
  <c r="O330" i="1"/>
  <c r="I330" i="1"/>
  <c r="AB329" i="1"/>
  <c r="AA329" i="1"/>
  <c r="X329" i="1"/>
  <c r="V329" i="1"/>
  <c r="V328" i="1" s="1"/>
  <c r="V325" i="1" s="1"/>
  <c r="V314" i="1" s="1"/>
  <c r="V307" i="1" s="1"/>
  <c r="T329" i="1"/>
  <c r="S329" i="1"/>
  <c r="S328" i="1" s="1"/>
  <c r="Q329" i="1"/>
  <c r="L329" i="1"/>
  <c r="M329" i="1" s="1"/>
  <c r="X328" i="1"/>
  <c r="W328" i="1"/>
  <c r="U328" i="1"/>
  <c r="AB328" i="1" s="1"/>
  <c r="T328" i="1"/>
  <c r="R328" i="1"/>
  <c r="Q328" i="1"/>
  <c r="P328" i="1"/>
  <c r="P325" i="1" s="1"/>
  <c r="P314" i="1" s="1"/>
  <c r="P307" i="1" s="1"/>
  <c r="O328" i="1"/>
  <c r="K328" i="1"/>
  <c r="J328" i="1"/>
  <c r="I328" i="1"/>
  <c r="H328" i="1"/>
  <c r="L328" i="1" s="1"/>
  <c r="G328" i="1"/>
  <c r="F328" i="1"/>
  <c r="X327" i="1"/>
  <c r="X326" i="1" s="1"/>
  <c r="X325" i="1" s="1"/>
  <c r="X314" i="1" s="1"/>
  <c r="X307" i="1" s="1"/>
  <c r="X304" i="1" s="1"/>
  <c r="V327" i="1"/>
  <c r="T327" i="1"/>
  <c r="M327" i="1"/>
  <c r="Y327" i="1" s="1"/>
  <c r="L327" i="1"/>
  <c r="W326" i="1"/>
  <c r="V326" i="1"/>
  <c r="U326" i="1"/>
  <c r="U325" i="1" s="1"/>
  <c r="T326" i="1"/>
  <c r="R326" i="1"/>
  <c r="P326" i="1"/>
  <c r="O326" i="1"/>
  <c r="O325" i="1" s="1"/>
  <c r="K326" i="1"/>
  <c r="K325" i="1" s="1"/>
  <c r="K314" i="1" s="1"/>
  <c r="K307" i="1" s="1"/>
  <c r="J326" i="1"/>
  <c r="I326" i="1"/>
  <c r="H326" i="1"/>
  <c r="G326" i="1"/>
  <c r="L326" i="1" s="1"/>
  <c r="F326" i="1"/>
  <c r="F325" i="1" s="1"/>
  <c r="F314" i="1" s="1"/>
  <c r="AB325" i="1"/>
  <c r="R325" i="1"/>
  <c r="R314" i="1" s="1"/>
  <c r="J325" i="1"/>
  <c r="J314" i="1" s="1"/>
  <c r="J307" i="1" s="1"/>
  <c r="J304" i="1" s="1"/>
  <c r="G325" i="1"/>
  <c r="AB324" i="1"/>
  <c r="X324" i="1"/>
  <c r="V324" i="1"/>
  <c r="V323" i="1" s="1"/>
  <c r="T324" i="1"/>
  <c r="T323" i="1" s="1"/>
  <c r="L324" i="1"/>
  <c r="M324" i="1" s="1"/>
  <c r="X323" i="1"/>
  <c r="W323" i="1"/>
  <c r="U323" i="1"/>
  <c r="AB323" i="1" s="1"/>
  <c r="R323" i="1"/>
  <c r="P323" i="1"/>
  <c r="P320" i="1" s="1"/>
  <c r="P313" i="1" s="1"/>
  <c r="P306" i="1" s="1"/>
  <c r="P303" i="1" s="1"/>
  <c r="O323" i="1"/>
  <c r="O320" i="1" s="1"/>
  <c r="K323" i="1"/>
  <c r="K320" i="1" s="1"/>
  <c r="K313" i="1" s="1"/>
  <c r="J323" i="1"/>
  <c r="I323" i="1"/>
  <c r="H323" i="1"/>
  <c r="G323" i="1"/>
  <c r="F323" i="1"/>
  <c r="AC322" i="1"/>
  <c r="AB322" i="1"/>
  <c r="X322" i="1"/>
  <c r="X321" i="1" s="1"/>
  <c r="X320" i="1" s="1"/>
  <c r="X313" i="1" s="1"/>
  <c r="X306" i="1" s="1"/>
  <c r="V322" i="1"/>
  <c r="T322" i="1"/>
  <c r="T321" i="1" s="1"/>
  <c r="L322" i="1"/>
  <c r="M322" i="1" s="1"/>
  <c r="AA322" i="1" s="1"/>
  <c r="AC321" i="1"/>
  <c r="W321" i="1"/>
  <c r="V321" i="1"/>
  <c r="V320" i="1" s="1"/>
  <c r="V313" i="1" s="1"/>
  <c r="V306" i="1" s="1"/>
  <c r="V303" i="1" s="1"/>
  <c r="U321" i="1"/>
  <c r="R321" i="1"/>
  <c r="AB321" i="1" s="1"/>
  <c r="P321" i="1"/>
  <c r="O321" i="1"/>
  <c r="K321" i="1"/>
  <c r="J321" i="1"/>
  <c r="I321" i="1"/>
  <c r="H321" i="1"/>
  <c r="G321" i="1"/>
  <c r="L321" i="1" s="1"/>
  <c r="F321" i="1"/>
  <c r="W320" i="1"/>
  <c r="R320" i="1"/>
  <c r="R313" i="1" s="1"/>
  <c r="J320" i="1"/>
  <c r="J313" i="1" s="1"/>
  <c r="J306" i="1" s="1"/>
  <c r="H320" i="1"/>
  <c r="G320" i="1"/>
  <c r="F320" i="1"/>
  <c r="F313" i="1" s="1"/>
  <c r="F306" i="1" s="1"/>
  <c r="AB319" i="1"/>
  <c r="AA319" i="1"/>
  <c r="Z319" i="1"/>
  <c r="Y319" i="1"/>
  <c r="X319" i="1"/>
  <c r="X318" i="1" s="1"/>
  <c r="X315" i="1" s="1"/>
  <c r="V319" i="1"/>
  <c r="V318" i="1" s="1"/>
  <c r="T319" i="1"/>
  <c r="S319" i="1"/>
  <c r="Q319" i="1"/>
  <c r="L319" i="1"/>
  <c r="L318" i="1" s="1"/>
  <c r="AB318" i="1"/>
  <c r="AA318" i="1"/>
  <c r="W318" i="1"/>
  <c r="U318" i="1"/>
  <c r="Z318" i="1" s="1"/>
  <c r="T318" i="1"/>
  <c r="T315" i="1" s="1"/>
  <c r="T312" i="1" s="1"/>
  <c r="S318" i="1"/>
  <c r="R318" i="1"/>
  <c r="Q318" i="1"/>
  <c r="P318" i="1"/>
  <c r="O318" i="1"/>
  <c r="M318" i="1"/>
  <c r="Y318" i="1" s="1"/>
  <c r="K318" i="1"/>
  <c r="J318" i="1"/>
  <c r="I318" i="1"/>
  <c r="H318" i="1"/>
  <c r="H315" i="1" s="1"/>
  <c r="G318" i="1"/>
  <c r="F318" i="1"/>
  <c r="AA317" i="1"/>
  <c r="Z317" i="1"/>
  <c r="Y317" i="1"/>
  <c r="X317" i="1"/>
  <c r="X316" i="1" s="1"/>
  <c r="V317" i="1"/>
  <c r="T317" i="1"/>
  <c r="S317" i="1"/>
  <c r="S316" i="1" s="1"/>
  <c r="S315" i="1" s="1"/>
  <c r="S312" i="1" s="1"/>
  <c r="Q317" i="1"/>
  <c r="L317" i="1"/>
  <c r="W316" i="1"/>
  <c r="V316" i="1"/>
  <c r="V315" i="1" s="1"/>
  <c r="U316" i="1"/>
  <c r="T316" i="1"/>
  <c r="R316" i="1"/>
  <c r="Q316" i="1"/>
  <c r="P316" i="1"/>
  <c r="O316" i="1"/>
  <c r="O315" i="1" s="1"/>
  <c r="O312" i="1" s="1"/>
  <c r="M316" i="1"/>
  <c r="K316" i="1"/>
  <c r="J316" i="1"/>
  <c r="I316" i="1"/>
  <c r="H316" i="1"/>
  <c r="G316" i="1"/>
  <c r="F316" i="1"/>
  <c r="W315" i="1"/>
  <c r="R315" i="1"/>
  <c r="Q315" i="1"/>
  <c r="Q312" i="1" s="1"/>
  <c r="P315" i="1"/>
  <c r="P312" i="1" s="1"/>
  <c r="K315" i="1"/>
  <c r="K312" i="1" s="1"/>
  <c r="J315" i="1"/>
  <c r="J312" i="1" s="1"/>
  <c r="J305" i="1" s="1"/>
  <c r="J302" i="1" s="1"/>
  <c r="I315" i="1"/>
  <c r="F315" i="1"/>
  <c r="U314" i="1"/>
  <c r="U307" i="1" s="1"/>
  <c r="O314" i="1"/>
  <c r="O313" i="1"/>
  <c r="O306" i="1" s="1"/>
  <c r="O303" i="1" s="1"/>
  <c r="H313" i="1"/>
  <c r="X312" i="1"/>
  <c r="V312" i="1"/>
  <c r="I312" i="1"/>
  <c r="H312" i="1"/>
  <c r="F312" i="1"/>
  <c r="AB311" i="1"/>
  <c r="X311" i="1"/>
  <c r="X310" i="1" s="1"/>
  <c r="X309" i="1" s="1"/>
  <c r="X308" i="1" s="1"/>
  <c r="V311" i="1"/>
  <c r="V310" i="1" s="1"/>
  <c r="T311" i="1"/>
  <c r="M311" i="1"/>
  <c r="L311" i="1"/>
  <c r="W310" i="1"/>
  <c r="U310" i="1"/>
  <c r="T310" i="1"/>
  <c r="R310" i="1"/>
  <c r="P310" i="1"/>
  <c r="O310" i="1"/>
  <c r="O309" i="1" s="1"/>
  <c r="K310" i="1"/>
  <c r="K309" i="1" s="1"/>
  <c r="K308" i="1" s="1"/>
  <c r="K305" i="1" s="1"/>
  <c r="J310" i="1"/>
  <c r="I310" i="1"/>
  <c r="I309" i="1" s="1"/>
  <c r="H310" i="1"/>
  <c r="G310" i="1"/>
  <c r="L310" i="1" s="1"/>
  <c r="F310" i="1"/>
  <c r="W309" i="1"/>
  <c r="V309" i="1"/>
  <c r="V308" i="1" s="1"/>
  <c r="V305" i="1" s="1"/>
  <c r="V302" i="1" s="1"/>
  <c r="T309" i="1"/>
  <c r="T308" i="1" s="1"/>
  <c r="T305" i="1" s="1"/>
  <c r="P309" i="1"/>
  <c r="J309" i="1"/>
  <c r="H309" i="1"/>
  <c r="H308" i="1" s="1"/>
  <c r="G309" i="1"/>
  <c r="F309" i="1"/>
  <c r="P308" i="1"/>
  <c r="O308" i="1"/>
  <c r="J308" i="1"/>
  <c r="I308" i="1"/>
  <c r="F308" i="1"/>
  <c r="F305" i="1" s="1"/>
  <c r="F302" i="1" s="1"/>
  <c r="R307" i="1"/>
  <c r="O307" i="1"/>
  <c r="F307" i="1"/>
  <c r="F304" i="1" s="1"/>
  <c r="R306" i="1"/>
  <c r="K306" i="1"/>
  <c r="K303" i="1" s="1"/>
  <c r="H306" i="1"/>
  <c r="H303" i="1" s="1"/>
  <c r="X305" i="1"/>
  <c r="X302" i="1" s="1"/>
  <c r="AB304" i="1"/>
  <c r="V304" i="1"/>
  <c r="U304" i="1"/>
  <c r="R304" i="1"/>
  <c r="P304" i="1"/>
  <c r="O304" i="1"/>
  <c r="K304" i="1"/>
  <c r="X303" i="1"/>
  <c r="R303" i="1"/>
  <c r="J303" i="1"/>
  <c r="F303" i="1"/>
  <c r="T302" i="1"/>
  <c r="K302" i="1"/>
  <c r="AB301" i="1"/>
  <c r="AA301" i="1"/>
  <c r="Z301" i="1"/>
  <c r="X301" i="1"/>
  <c r="V301" i="1"/>
  <c r="T301" i="1"/>
  <c r="S301" i="1"/>
  <c r="Q301" i="1"/>
  <c r="Q300" i="1" s="1"/>
  <c r="Q299" i="1" s="1"/>
  <c r="L301" i="1"/>
  <c r="M301" i="1" s="1"/>
  <c r="Y301" i="1" s="1"/>
  <c r="Z300" i="1"/>
  <c r="X300" i="1"/>
  <c r="W300" i="1"/>
  <c r="V300" i="1"/>
  <c r="U300" i="1"/>
  <c r="T300" i="1"/>
  <c r="S300" i="1"/>
  <c r="R300" i="1"/>
  <c r="P300" i="1"/>
  <c r="O300" i="1"/>
  <c r="O299" i="1" s="1"/>
  <c r="O298" i="1" s="1"/>
  <c r="M300" i="1"/>
  <c r="K300" i="1"/>
  <c r="J300" i="1"/>
  <c r="I300" i="1"/>
  <c r="I299" i="1" s="1"/>
  <c r="H300" i="1"/>
  <c r="H299" i="1" s="1"/>
  <c r="H298" i="1" s="1"/>
  <c r="G300" i="1"/>
  <c r="F300" i="1"/>
  <c r="X299" i="1"/>
  <c r="W299" i="1"/>
  <c r="V299" i="1"/>
  <c r="T299" i="1"/>
  <c r="T298" i="1" s="1"/>
  <c r="S299" i="1"/>
  <c r="S298" i="1" s="1"/>
  <c r="R299" i="1"/>
  <c r="P299" i="1"/>
  <c r="P298" i="1" s="1"/>
  <c r="K299" i="1"/>
  <c r="J299" i="1"/>
  <c r="J298" i="1" s="1"/>
  <c r="F299" i="1"/>
  <c r="F298" i="1" s="1"/>
  <c r="X298" i="1"/>
  <c r="W298" i="1"/>
  <c r="V298" i="1"/>
  <c r="R298" i="1"/>
  <c r="Q298" i="1"/>
  <c r="K298" i="1"/>
  <c r="I298" i="1"/>
  <c r="I293" i="1" s="1"/>
  <c r="I292" i="1" s="1"/>
  <c r="AB297" i="1"/>
  <c r="X297" i="1"/>
  <c r="X296" i="1" s="1"/>
  <c r="X295" i="1" s="1"/>
  <c r="X294" i="1" s="1"/>
  <c r="X293" i="1" s="1"/>
  <c r="X292" i="1" s="1"/>
  <c r="V297" i="1"/>
  <c r="V296" i="1" s="1"/>
  <c r="V295" i="1" s="1"/>
  <c r="V294" i="1" s="1"/>
  <c r="V293" i="1" s="1"/>
  <c r="V292" i="1" s="1"/>
  <c r="T297" i="1"/>
  <c r="L297" i="1"/>
  <c r="M297" i="1" s="1"/>
  <c r="W296" i="1"/>
  <c r="U296" i="1"/>
  <c r="T296" i="1"/>
  <c r="T295" i="1" s="1"/>
  <c r="T294" i="1" s="1"/>
  <c r="T293" i="1" s="1"/>
  <c r="T292" i="1" s="1"/>
  <c r="R296" i="1"/>
  <c r="P296" i="1"/>
  <c r="O296" i="1"/>
  <c r="K296" i="1"/>
  <c r="J296" i="1"/>
  <c r="I296" i="1"/>
  <c r="H296" i="1"/>
  <c r="G296" i="1"/>
  <c r="F296" i="1"/>
  <c r="F295" i="1" s="1"/>
  <c r="F294" i="1" s="1"/>
  <c r="W295" i="1"/>
  <c r="W294" i="1" s="1"/>
  <c r="U295" i="1"/>
  <c r="P295" i="1"/>
  <c r="O295" i="1"/>
  <c r="J295" i="1"/>
  <c r="I295" i="1"/>
  <c r="H295" i="1"/>
  <c r="G295" i="1"/>
  <c r="G294" i="1" s="1"/>
  <c r="U294" i="1"/>
  <c r="P294" i="1"/>
  <c r="P293" i="1" s="1"/>
  <c r="P292" i="1" s="1"/>
  <c r="O294" i="1"/>
  <c r="O293" i="1" s="1"/>
  <c r="O292" i="1" s="1"/>
  <c r="J294" i="1"/>
  <c r="J293" i="1" s="1"/>
  <c r="I294" i="1"/>
  <c r="H294" i="1"/>
  <c r="H293" i="1" s="1"/>
  <c r="H292" i="1" s="1"/>
  <c r="W293" i="1"/>
  <c r="J292" i="1"/>
  <c r="AB291" i="1"/>
  <c r="AA291" i="1"/>
  <c r="X291" i="1"/>
  <c r="V291" i="1"/>
  <c r="T291" i="1"/>
  <c r="T290" i="1" s="1"/>
  <c r="S291" i="1"/>
  <c r="S290" i="1" s="1"/>
  <c r="S289" i="1" s="1"/>
  <c r="S288" i="1" s="1"/>
  <c r="S287" i="1" s="1"/>
  <c r="S286" i="1" s="1"/>
  <c r="M291" i="1"/>
  <c r="L291" i="1"/>
  <c r="X290" i="1"/>
  <c r="X289" i="1" s="1"/>
  <c r="X288" i="1" s="1"/>
  <c r="W290" i="1"/>
  <c r="V290" i="1"/>
  <c r="U290" i="1"/>
  <c r="R290" i="1"/>
  <c r="P290" i="1"/>
  <c r="P289" i="1" s="1"/>
  <c r="P288" i="1" s="1"/>
  <c r="P287" i="1" s="1"/>
  <c r="P286" i="1" s="1"/>
  <c r="O290" i="1"/>
  <c r="K290" i="1"/>
  <c r="J290" i="1"/>
  <c r="J289" i="1" s="1"/>
  <c r="J288" i="1" s="1"/>
  <c r="J287" i="1" s="1"/>
  <c r="J286" i="1" s="1"/>
  <c r="I290" i="1"/>
  <c r="H290" i="1"/>
  <c r="G290" i="1"/>
  <c r="G289" i="1" s="1"/>
  <c r="F290" i="1"/>
  <c r="V289" i="1"/>
  <c r="U289" i="1"/>
  <c r="T289" i="1"/>
  <c r="T288" i="1" s="1"/>
  <c r="T287" i="1" s="1"/>
  <c r="R289" i="1"/>
  <c r="O289" i="1"/>
  <c r="K289" i="1"/>
  <c r="K288" i="1" s="1"/>
  <c r="K287" i="1" s="1"/>
  <c r="K286" i="1" s="1"/>
  <c r="H289" i="1"/>
  <c r="F289" i="1"/>
  <c r="F288" i="1" s="1"/>
  <c r="F287" i="1" s="1"/>
  <c r="F286" i="1" s="1"/>
  <c r="V288" i="1"/>
  <c r="V287" i="1" s="1"/>
  <c r="V286" i="1" s="1"/>
  <c r="U288" i="1"/>
  <c r="O288" i="1"/>
  <c r="H288" i="1"/>
  <c r="H287" i="1" s="1"/>
  <c r="G288" i="1"/>
  <c r="X287" i="1"/>
  <c r="X286" i="1" s="1"/>
  <c r="O287" i="1"/>
  <c r="O286" i="1" s="1"/>
  <c r="T286" i="1"/>
  <c r="H286" i="1"/>
  <c r="X285" i="1"/>
  <c r="X284" i="1" s="1"/>
  <c r="V285" i="1"/>
  <c r="V284" i="1" s="1"/>
  <c r="T285" i="1"/>
  <c r="T284" i="1" s="1"/>
  <c r="T275" i="1" s="1"/>
  <c r="T274" i="1" s="1"/>
  <c r="M285" i="1"/>
  <c r="L285" i="1"/>
  <c r="W284" i="1"/>
  <c r="U284" i="1"/>
  <c r="R284" i="1"/>
  <c r="P284" i="1"/>
  <c r="O284" i="1"/>
  <c r="K284" i="1"/>
  <c r="J284" i="1"/>
  <c r="I284" i="1"/>
  <c r="H284" i="1"/>
  <c r="G284" i="1"/>
  <c r="F284" i="1"/>
  <c r="AA283" i="1"/>
  <c r="Z283" i="1"/>
  <c r="Y283" i="1"/>
  <c r="X283" i="1"/>
  <c r="V283" i="1"/>
  <c r="T283" i="1"/>
  <c r="S283" i="1"/>
  <c r="Q283" i="1"/>
  <c r="Q282" i="1" s="1"/>
  <c r="L283" i="1"/>
  <c r="M283" i="1" s="1"/>
  <c r="Y282" i="1"/>
  <c r="X282" i="1"/>
  <c r="W282" i="1"/>
  <c r="V282" i="1"/>
  <c r="U282" i="1"/>
  <c r="T282" i="1"/>
  <c r="S282" i="1"/>
  <c r="R282" i="1"/>
  <c r="P282" i="1"/>
  <c r="O282" i="1"/>
  <c r="M282" i="1"/>
  <c r="AA282" i="1" s="1"/>
  <c r="L282" i="1"/>
  <c r="K282" i="1"/>
  <c r="J282" i="1"/>
  <c r="I282" i="1"/>
  <c r="H282" i="1"/>
  <c r="G282" i="1"/>
  <c r="F282" i="1"/>
  <c r="X281" i="1"/>
  <c r="X280" i="1" s="1"/>
  <c r="V281" i="1"/>
  <c r="T281" i="1"/>
  <c r="T280" i="1" s="1"/>
  <c r="L281" i="1"/>
  <c r="M281" i="1" s="1"/>
  <c r="W280" i="1"/>
  <c r="V280" i="1"/>
  <c r="U280" i="1"/>
  <c r="R280" i="1"/>
  <c r="P280" i="1"/>
  <c r="O280" i="1"/>
  <c r="K280" i="1"/>
  <c r="J280" i="1"/>
  <c r="I280" i="1"/>
  <c r="H280" i="1"/>
  <c r="G280" i="1"/>
  <c r="F280" i="1"/>
  <c r="AA279" i="1"/>
  <c r="Z279" i="1"/>
  <c r="X279" i="1"/>
  <c r="V279" i="1"/>
  <c r="T279" i="1"/>
  <c r="S279" i="1"/>
  <c r="Q279" i="1"/>
  <c r="Q278" i="1" s="1"/>
  <c r="L279" i="1"/>
  <c r="M279" i="1" s="1"/>
  <c r="Y279" i="1" s="1"/>
  <c r="X278" i="1"/>
  <c r="W278" i="1"/>
  <c r="V278" i="1"/>
  <c r="U278" i="1"/>
  <c r="T278" i="1"/>
  <c r="S278" i="1"/>
  <c r="R278" i="1"/>
  <c r="P278" i="1"/>
  <c r="O278" i="1"/>
  <c r="M278" i="1"/>
  <c r="K278" i="1"/>
  <c r="J278" i="1"/>
  <c r="I278" i="1"/>
  <c r="H278" i="1"/>
  <c r="G278" i="1"/>
  <c r="F278" i="1"/>
  <c r="X277" i="1"/>
  <c r="X276" i="1" s="1"/>
  <c r="V277" i="1"/>
  <c r="T277" i="1"/>
  <c r="T276" i="1" s="1"/>
  <c r="L277" i="1"/>
  <c r="M277" i="1" s="1"/>
  <c r="W276" i="1"/>
  <c r="V276" i="1"/>
  <c r="U276" i="1"/>
  <c r="R276" i="1"/>
  <c r="P276" i="1"/>
  <c r="P275" i="1" s="1"/>
  <c r="P274" i="1" s="1"/>
  <c r="O276" i="1"/>
  <c r="K276" i="1"/>
  <c r="J276" i="1"/>
  <c r="I276" i="1"/>
  <c r="H276" i="1"/>
  <c r="G276" i="1"/>
  <c r="F276" i="1"/>
  <c r="O275" i="1"/>
  <c r="O274" i="1" s="1"/>
  <c r="I275" i="1"/>
  <c r="I274" i="1" s="1"/>
  <c r="H275" i="1"/>
  <c r="H274" i="1" s="1"/>
  <c r="X273" i="1"/>
  <c r="X272" i="1" s="1"/>
  <c r="V273" i="1"/>
  <c r="T273" i="1"/>
  <c r="L273" i="1"/>
  <c r="M273" i="1" s="1"/>
  <c r="W272" i="1"/>
  <c r="V272" i="1"/>
  <c r="U272" i="1"/>
  <c r="T272" i="1"/>
  <c r="R272" i="1"/>
  <c r="P272" i="1"/>
  <c r="O272" i="1"/>
  <c r="K272" i="1"/>
  <c r="J272" i="1"/>
  <c r="I272" i="1"/>
  <c r="H272" i="1"/>
  <c r="G272" i="1"/>
  <c r="F272" i="1"/>
  <c r="X271" i="1"/>
  <c r="X270" i="1" s="1"/>
  <c r="V271" i="1"/>
  <c r="T271" i="1"/>
  <c r="M271" i="1"/>
  <c r="L271" i="1"/>
  <c r="W270" i="1"/>
  <c r="V270" i="1"/>
  <c r="U270" i="1"/>
  <c r="T270" i="1"/>
  <c r="T269" i="1" s="1"/>
  <c r="T268" i="1" s="1"/>
  <c r="R270" i="1"/>
  <c r="R269" i="1" s="1"/>
  <c r="P270" i="1"/>
  <c r="O270" i="1"/>
  <c r="K270" i="1"/>
  <c r="J270" i="1"/>
  <c r="I270" i="1"/>
  <c r="H270" i="1"/>
  <c r="H269" i="1" s="1"/>
  <c r="G270" i="1"/>
  <c r="F270" i="1"/>
  <c r="F269" i="1" s="1"/>
  <c r="F268" i="1" s="1"/>
  <c r="W269" i="1"/>
  <c r="W268" i="1" s="1"/>
  <c r="V269" i="1"/>
  <c r="V268" i="1" s="1"/>
  <c r="U269" i="1"/>
  <c r="P269" i="1"/>
  <c r="P268" i="1" s="1"/>
  <c r="O269" i="1"/>
  <c r="K269" i="1"/>
  <c r="K268" i="1" s="1"/>
  <c r="J269" i="1"/>
  <c r="J268" i="1" s="1"/>
  <c r="I269" i="1"/>
  <c r="I268" i="1" s="1"/>
  <c r="O268" i="1"/>
  <c r="H268" i="1"/>
  <c r="X267" i="1"/>
  <c r="V267" i="1"/>
  <c r="T267" i="1"/>
  <c r="L267" i="1"/>
  <c r="M267" i="1" s="1"/>
  <c r="X266" i="1"/>
  <c r="W266" i="1"/>
  <c r="V266" i="1"/>
  <c r="U266" i="1"/>
  <c r="T266" i="1"/>
  <c r="R266" i="1"/>
  <c r="P266" i="1"/>
  <c r="O266" i="1"/>
  <c r="K266" i="1"/>
  <c r="K263" i="1" s="1"/>
  <c r="J266" i="1"/>
  <c r="I266" i="1"/>
  <c r="H266" i="1"/>
  <c r="G266" i="1"/>
  <c r="F266" i="1"/>
  <c r="AA265" i="1"/>
  <c r="Z265" i="1"/>
  <c r="X265" i="1"/>
  <c r="V265" i="1"/>
  <c r="V264" i="1" s="1"/>
  <c r="T265" i="1"/>
  <c r="S265" i="1"/>
  <c r="Q265" i="1"/>
  <c r="Q264" i="1" s="1"/>
  <c r="M265" i="1"/>
  <c r="Y265" i="1" s="1"/>
  <c r="X264" i="1"/>
  <c r="X263" i="1" s="1"/>
  <c r="W264" i="1"/>
  <c r="U264" i="1"/>
  <c r="U263" i="1" s="1"/>
  <c r="T264" i="1"/>
  <c r="T263" i="1" s="1"/>
  <c r="S264" i="1"/>
  <c r="R264" i="1"/>
  <c r="P264" i="1"/>
  <c r="O264" i="1"/>
  <c r="O263" i="1" s="1"/>
  <c r="M264" i="1"/>
  <c r="K264" i="1"/>
  <c r="J264" i="1"/>
  <c r="I264" i="1"/>
  <c r="I263" i="1" s="1"/>
  <c r="H264" i="1"/>
  <c r="G264" i="1"/>
  <c r="G263" i="1" s="1"/>
  <c r="F264" i="1"/>
  <c r="F263" i="1" s="1"/>
  <c r="W263" i="1"/>
  <c r="V263" i="1"/>
  <c r="P263" i="1"/>
  <c r="Z262" i="1"/>
  <c r="X262" i="1"/>
  <c r="X261" i="1" s="1"/>
  <c r="V262" i="1"/>
  <c r="T262" i="1"/>
  <c r="T261" i="1" s="1"/>
  <c r="L262" i="1"/>
  <c r="M262" i="1" s="1"/>
  <c r="W261" i="1"/>
  <c r="V261" i="1"/>
  <c r="U261" i="1"/>
  <c r="R261" i="1"/>
  <c r="P261" i="1"/>
  <c r="O261" i="1"/>
  <c r="O258" i="1" s="1"/>
  <c r="O257" i="1" s="1"/>
  <c r="O245" i="1" s="1"/>
  <c r="O243" i="1" s="1"/>
  <c r="K261" i="1"/>
  <c r="J261" i="1"/>
  <c r="I261" i="1"/>
  <c r="H261" i="1"/>
  <c r="H258" i="1" s="1"/>
  <c r="G261" i="1"/>
  <c r="F261" i="1"/>
  <c r="X260" i="1"/>
  <c r="X259" i="1" s="1"/>
  <c r="X258" i="1" s="1"/>
  <c r="X257" i="1" s="1"/>
  <c r="X245" i="1" s="1"/>
  <c r="V260" i="1"/>
  <c r="T260" i="1"/>
  <c r="L260" i="1"/>
  <c r="M260" i="1" s="1"/>
  <c r="W259" i="1"/>
  <c r="V259" i="1"/>
  <c r="U259" i="1"/>
  <c r="T259" i="1"/>
  <c r="R259" i="1"/>
  <c r="P259" i="1"/>
  <c r="P258" i="1" s="1"/>
  <c r="P257" i="1" s="1"/>
  <c r="P245" i="1" s="1"/>
  <c r="O259" i="1"/>
  <c r="L259" i="1"/>
  <c r="K259" i="1"/>
  <c r="J259" i="1"/>
  <c r="I259" i="1"/>
  <c r="H259" i="1"/>
  <c r="G259" i="1"/>
  <c r="F259" i="1"/>
  <c r="F258" i="1" s="1"/>
  <c r="F257" i="1" s="1"/>
  <c r="F245" i="1" s="1"/>
  <c r="F243" i="1" s="1"/>
  <c r="V258" i="1"/>
  <c r="V257" i="1" s="1"/>
  <c r="V245" i="1" s="1"/>
  <c r="V243" i="1" s="1"/>
  <c r="U258" i="1"/>
  <c r="T258" i="1"/>
  <c r="T257" i="1" s="1"/>
  <c r="K258" i="1"/>
  <c r="J258" i="1"/>
  <c r="I258" i="1"/>
  <c r="I257" i="1" s="1"/>
  <c r="I245" i="1" s="1"/>
  <c r="I243" i="1" s="1"/>
  <c r="AB256" i="1"/>
  <c r="X256" i="1"/>
  <c r="V256" i="1"/>
  <c r="V255" i="1" s="1"/>
  <c r="T256" i="1"/>
  <c r="Q256" i="1"/>
  <c r="Q255" i="1" s="1"/>
  <c r="Q254" i="1" s="1"/>
  <c r="Q253" i="1" s="1"/>
  <c r="L256" i="1"/>
  <c r="M256" i="1" s="1"/>
  <c r="X255" i="1"/>
  <c r="X254" i="1" s="1"/>
  <c r="X253" i="1" s="1"/>
  <c r="W255" i="1"/>
  <c r="U255" i="1"/>
  <c r="T255" i="1"/>
  <c r="T254" i="1" s="1"/>
  <c r="T253" i="1" s="1"/>
  <c r="R255" i="1"/>
  <c r="R254" i="1" s="1"/>
  <c r="P255" i="1"/>
  <c r="O255" i="1"/>
  <c r="L255" i="1"/>
  <c r="K255" i="1"/>
  <c r="K254" i="1" s="1"/>
  <c r="J255" i="1"/>
  <c r="I255" i="1"/>
  <c r="H255" i="1"/>
  <c r="H254" i="1" s="1"/>
  <c r="H253" i="1" s="1"/>
  <c r="G255" i="1"/>
  <c r="F255" i="1"/>
  <c r="AB254" i="1"/>
  <c r="W254" i="1"/>
  <c r="V254" i="1"/>
  <c r="V253" i="1" s="1"/>
  <c r="U254" i="1"/>
  <c r="P254" i="1"/>
  <c r="P253" i="1" s="1"/>
  <c r="O254" i="1"/>
  <c r="J254" i="1"/>
  <c r="I254" i="1"/>
  <c r="G254" i="1"/>
  <c r="G253" i="1" s="1"/>
  <c r="F254" i="1"/>
  <c r="F253" i="1" s="1"/>
  <c r="W253" i="1"/>
  <c r="U253" i="1"/>
  <c r="R253" i="1"/>
  <c r="O253" i="1"/>
  <c r="K253" i="1"/>
  <c r="J253" i="1"/>
  <c r="I253" i="1"/>
  <c r="AB252" i="1"/>
  <c r="AA252" i="1"/>
  <c r="X252" i="1"/>
  <c r="V252" i="1"/>
  <c r="T252" i="1"/>
  <c r="T251" i="1" s="1"/>
  <c r="S252" i="1"/>
  <c r="S251" i="1" s="1"/>
  <c r="Q252" i="1"/>
  <c r="Q251" i="1" s="1"/>
  <c r="L252" i="1"/>
  <c r="M252" i="1" s="1"/>
  <c r="X251" i="1"/>
  <c r="W251" i="1"/>
  <c r="V251" i="1"/>
  <c r="V248" i="1" s="1"/>
  <c r="V247" i="1" s="1"/>
  <c r="U251" i="1"/>
  <c r="R251" i="1"/>
  <c r="P251" i="1"/>
  <c r="P248" i="1" s="1"/>
  <c r="P247" i="1" s="1"/>
  <c r="O251" i="1"/>
  <c r="O248" i="1" s="1"/>
  <c r="K251" i="1"/>
  <c r="J251" i="1"/>
  <c r="I251" i="1"/>
  <c r="I248" i="1" s="1"/>
  <c r="I247" i="1" s="1"/>
  <c r="H251" i="1"/>
  <c r="L251" i="1" s="1"/>
  <c r="G251" i="1"/>
  <c r="F251" i="1"/>
  <c r="Y250" i="1"/>
  <c r="X250" i="1"/>
  <c r="X249" i="1" s="1"/>
  <c r="V250" i="1"/>
  <c r="T250" i="1"/>
  <c r="M250" i="1"/>
  <c r="L250" i="1"/>
  <c r="W249" i="1"/>
  <c r="V249" i="1"/>
  <c r="U249" i="1"/>
  <c r="T249" i="1"/>
  <c r="R249" i="1"/>
  <c r="P249" i="1"/>
  <c r="O249" i="1"/>
  <c r="K249" i="1"/>
  <c r="K248" i="1" s="1"/>
  <c r="K247" i="1" s="1"/>
  <c r="J249" i="1"/>
  <c r="I249" i="1"/>
  <c r="H249" i="1"/>
  <c r="G249" i="1"/>
  <c r="F249" i="1"/>
  <c r="X248" i="1"/>
  <c r="X247" i="1" s="1"/>
  <c r="W248" i="1"/>
  <c r="R248" i="1"/>
  <c r="R247" i="1" s="1"/>
  <c r="J248" i="1"/>
  <c r="G248" i="1"/>
  <c r="F248" i="1"/>
  <c r="F247" i="1" s="1"/>
  <c r="O247" i="1"/>
  <c r="O246" i="1" s="1"/>
  <c r="O244" i="1" s="1"/>
  <c r="J247" i="1"/>
  <c r="I246" i="1"/>
  <c r="I244" i="1" s="1"/>
  <c r="T245" i="1"/>
  <c r="T243" i="1" s="1"/>
  <c r="X243" i="1"/>
  <c r="P243" i="1"/>
  <c r="AB242" i="1"/>
  <c r="AA242" i="1"/>
  <c r="X242" i="1"/>
  <c r="V242" i="1"/>
  <c r="T242" i="1"/>
  <c r="T241" i="1" s="1"/>
  <c r="S242" i="1"/>
  <c r="S241" i="1" s="1"/>
  <c r="S240" i="1" s="1"/>
  <c r="Q242" i="1"/>
  <c r="L242" i="1"/>
  <c r="M242" i="1" s="1"/>
  <c r="AB241" i="1"/>
  <c r="X241" i="1"/>
  <c r="W241" i="1"/>
  <c r="V241" i="1"/>
  <c r="U241" i="1"/>
  <c r="U240" i="1" s="1"/>
  <c r="AB240" i="1" s="1"/>
  <c r="R241" i="1"/>
  <c r="Q241" i="1"/>
  <c r="Q240" i="1" s="1"/>
  <c r="Q239" i="1" s="1"/>
  <c r="Q238" i="1" s="1"/>
  <c r="Q237" i="1" s="1"/>
  <c r="P241" i="1"/>
  <c r="P240" i="1" s="1"/>
  <c r="P239" i="1" s="1"/>
  <c r="P238" i="1" s="1"/>
  <c r="O241" i="1"/>
  <c r="O240" i="1" s="1"/>
  <c r="O239" i="1" s="1"/>
  <c r="O238" i="1" s="1"/>
  <c r="O237" i="1" s="1"/>
  <c r="K241" i="1"/>
  <c r="K240" i="1" s="1"/>
  <c r="K239" i="1" s="1"/>
  <c r="J241" i="1"/>
  <c r="I241" i="1"/>
  <c r="I240" i="1" s="1"/>
  <c r="I239" i="1" s="1"/>
  <c r="I238" i="1" s="1"/>
  <c r="I237" i="1" s="1"/>
  <c r="H241" i="1"/>
  <c r="H240" i="1" s="1"/>
  <c r="G241" i="1"/>
  <c r="F241" i="1"/>
  <c r="X240" i="1"/>
  <c r="V240" i="1"/>
  <c r="V239" i="1" s="1"/>
  <c r="V238" i="1" s="1"/>
  <c r="V237" i="1" s="1"/>
  <c r="T240" i="1"/>
  <c r="T239" i="1" s="1"/>
  <c r="T238" i="1" s="1"/>
  <c r="T237" i="1" s="1"/>
  <c r="R240" i="1"/>
  <c r="J240" i="1"/>
  <c r="J239" i="1" s="1"/>
  <c r="J238" i="1" s="1"/>
  <c r="J237" i="1" s="1"/>
  <c r="G240" i="1"/>
  <c r="F240" i="1"/>
  <c r="X239" i="1"/>
  <c r="X238" i="1" s="1"/>
  <c r="U239" i="1"/>
  <c r="S239" i="1"/>
  <c r="S238" i="1" s="1"/>
  <c r="S237" i="1" s="1"/>
  <c r="R239" i="1"/>
  <c r="H239" i="1"/>
  <c r="H238" i="1" s="1"/>
  <c r="H237" i="1" s="1"/>
  <c r="F239" i="1"/>
  <c r="F238" i="1" s="1"/>
  <c r="F237" i="1" s="1"/>
  <c r="R238" i="1"/>
  <c r="K238" i="1"/>
  <c r="K237" i="1" s="1"/>
  <c r="X237" i="1"/>
  <c r="R237" i="1"/>
  <c r="P237" i="1"/>
  <c r="AA236" i="1"/>
  <c r="X236" i="1"/>
  <c r="V236" i="1"/>
  <c r="V235" i="1" s="1"/>
  <c r="V230" i="1" s="1"/>
  <c r="V228" i="1" s="1"/>
  <c r="V126" i="1" s="1"/>
  <c r="V123" i="1" s="1"/>
  <c r="T236" i="1"/>
  <c r="S236" i="1"/>
  <c r="Q236" i="1"/>
  <c r="Q235" i="1" s="1"/>
  <c r="L236" i="1"/>
  <c r="M236" i="1" s="1"/>
  <c r="Z235" i="1"/>
  <c r="X235" i="1"/>
  <c r="W235" i="1"/>
  <c r="U235" i="1"/>
  <c r="U230" i="1" s="1"/>
  <c r="T235" i="1"/>
  <c r="T230" i="1" s="1"/>
  <c r="S235" i="1"/>
  <c r="R235" i="1"/>
  <c r="P235" i="1"/>
  <c r="O235" i="1"/>
  <c r="M235" i="1"/>
  <c r="AA235" i="1" s="1"/>
  <c r="K235" i="1"/>
  <c r="J235" i="1"/>
  <c r="J230" i="1" s="1"/>
  <c r="J228" i="1" s="1"/>
  <c r="I235" i="1"/>
  <c r="H235" i="1"/>
  <c r="G235" i="1"/>
  <c r="F235" i="1"/>
  <c r="Z234" i="1"/>
  <c r="X234" i="1"/>
  <c r="V234" i="1"/>
  <c r="T234" i="1"/>
  <c r="Q234" i="1"/>
  <c r="Q232" i="1" s="1"/>
  <c r="Q230" i="1" s="1"/>
  <c r="Q228" i="1" s="1"/>
  <c r="Q126" i="1" s="1"/>
  <c r="M234" i="1"/>
  <c r="L234" i="1"/>
  <c r="AB233" i="1"/>
  <c r="Y233" i="1"/>
  <c r="X233" i="1"/>
  <c r="V233" i="1"/>
  <c r="V231" i="1" s="1"/>
  <c r="V229" i="1" s="1"/>
  <c r="T233" i="1"/>
  <c r="M233" i="1"/>
  <c r="L233" i="1"/>
  <c r="Y232" i="1"/>
  <c r="X232" i="1"/>
  <c r="X230" i="1" s="1"/>
  <c r="X228" i="1" s="1"/>
  <c r="X126" i="1" s="1"/>
  <c r="X123" i="1" s="1"/>
  <c r="W232" i="1"/>
  <c r="V232" i="1"/>
  <c r="U232" i="1"/>
  <c r="T232" i="1"/>
  <c r="R232" i="1"/>
  <c r="P232" i="1"/>
  <c r="O232" i="1"/>
  <c r="M232" i="1"/>
  <c r="K232" i="1"/>
  <c r="K230" i="1" s="1"/>
  <c r="K228" i="1" s="1"/>
  <c r="K126" i="1" s="1"/>
  <c r="K123" i="1" s="1"/>
  <c r="J232" i="1"/>
  <c r="I232" i="1"/>
  <c r="H232" i="1"/>
  <c r="G232" i="1"/>
  <c r="F232" i="1"/>
  <c r="AB231" i="1"/>
  <c r="X231" i="1"/>
  <c r="X229" i="1" s="1"/>
  <c r="X227" i="1" s="1"/>
  <c r="W231" i="1"/>
  <c r="U231" i="1"/>
  <c r="T231" i="1"/>
  <c r="R231" i="1"/>
  <c r="P231" i="1"/>
  <c r="P229" i="1" s="1"/>
  <c r="P227" i="1" s="1"/>
  <c r="O231" i="1"/>
  <c r="O229" i="1" s="1"/>
  <c r="K231" i="1"/>
  <c r="J231" i="1"/>
  <c r="J229" i="1" s="1"/>
  <c r="J227" i="1" s="1"/>
  <c r="I231" i="1"/>
  <c r="I229" i="1" s="1"/>
  <c r="I227" i="1" s="1"/>
  <c r="H231" i="1"/>
  <c r="G231" i="1"/>
  <c r="F231" i="1"/>
  <c r="W230" i="1"/>
  <c r="R230" i="1"/>
  <c r="O230" i="1"/>
  <c r="M230" i="1"/>
  <c r="Z230" i="1" s="1"/>
  <c r="I230" i="1"/>
  <c r="I228" i="1" s="1"/>
  <c r="H230" i="1"/>
  <c r="F230" i="1"/>
  <c r="F228" i="1" s="1"/>
  <c r="W229" i="1"/>
  <c r="T229" i="1"/>
  <c r="R229" i="1"/>
  <c r="K229" i="1"/>
  <c r="K227" i="1" s="1"/>
  <c r="H229" i="1"/>
  <c r="G229" i="1"/>
  <c r="G227" i="1" s="1"/>
  <c r="F229" i="1"/>
  <c r="F227" i="1" s="1"/>
  <c r="W228" i="1"/>
  <c r="U228" i="1"/>
  <c r="T228" i="1"/>
  <c r="T126" i="1" s="1"/>
  <c r="T123" i="1" s="1"/>
  <c r="O228" i="1"/>
  <c r="H228" i="1"/>
  <c r="V227" i="1"/>
  <c r="T227" i="1"/>
  <c r="O227" i="1"/>
  <c r="H227" i="1"/>
  <c r="X226" i="1"/>
  <c r="X225" i="1" s="1"/>
  <c r="X224" i="1" s="1"/>
  <c r="V226" i="1"/>
  <c r="T226" i="1"/>
  <c r="L226" i="1"/>
  <c r="M226" i="1" s="1"/>
  <c r="W225" i="1"/>
  <c r="V225" i="1"/>
  <c r="U225" i="1"/>
  <c r="T225" i="1"/>
  <c r="T224" i="1" s="1"/>
  <c r="T223" i="1" s="1"/>
  <c r="R225" i="1"/>
  <c r="P225" i="1"/>
  <c r="O225" i="1"/>
  <c r="K225" i="1"/>
  <c r="K224" i="1" s="1"/>
  <c r="K223" i="1" s="1"/>
  <c r="J225" i="1"/>
  <c r="I225" i="1"/>
  <c r="H225" i="1"/>
  <c r="H224" i="1" s="1"/>
  <c r="G225" i="1"/>
  <c r="F225" i="1"/>
  <c r="W224" i="1"/>
  <c r="W223" i="1" s="1"/>
  <c r="V224" i="1"/>
  <c r="V223" i="1" s="1"/>
  <c r="U224" i="1"/>
  <c r="R224" i="1"/>
  <c r="P224" i="1"/>
  <c r="O224" i="1"/>
  <c r="O223" i="1" s="1"/>
  <c r="J224" i="1"/>
  <c r="I224" i="1"/>
  <c r="I223" i="1" s="1"/>
  <c r="F224" i="1"/>
  <c r="X223" i="1"/>
  <c r="U223" i="1"/>
  <c r="R223" i="1"/>
  <c r="P223" i="1"/>
  <c r="J223" i="1"/>
  <c r="H223" i="1"/>
  <c r="F223" i="1"/>
  <c r="AB222" i="1"/>
  <c r="X222" i="1"/>
  <c r="V222" i="1"/>
  <c r="V221" i="1" s="1"/>
  <c r="V220" i="1" s="1"/>
  <c r="T222" i="1"/>
  <c r="L222" i="1"/>
  <c r="M222" i="1" s="1"/>
  <c r="Z222" i="1" s="1"/>
  <c r="X221" i="1"/>
  <c r="X220" i="1" s="1"/>
  <c r="X219" i="1" s="1"/>
  <c r="W221" i="1"/>
  <c r="U221" i="1"/>
  <c r="Z221" i="1" s="1"/>
  <c r="T221" i="1"/>
  <c r="R221" i="1"/>
  <c r="Y221" i="1" s="1"/>
  <c r="P221" i="1"/>
  <c r="O221" i="1"/>
  <c r="O220" i="1" s="1"/>
  <c r="O219" i="1" s="1"/>
  <c r="M221" i="1"/>
  <c r="K221" i="1"/>
  <c r="K220" i="1" s="1"/>
  <c r="J221" i="1"/>
  <c r="I221" i="1"/>
  <c r="I220" i="1" s="1"/>
  <c r="I219" i="1" s="1"/>
  <c r="H221" i="1"/>
  <c r="H220" i="1" s="1"/>
  <c r="H219" i="1" s="1"/>
  <c r="G221" i="1"/>
  <c r="L221" i="1" s="1"/>
  <c r="F221" i="1"/>
  <c r="F220" i="1" s="1"/>
  <c r="F219" i="1" s="1"/>
  <c r="W220" i="1"/>
  <c r="T220" i="1"/>
  <c r="T219" i="1" s="1"/>
  <c r="R220" i="1"/>
  <c r="P220" i="1"/>
  <c r="M220" i="1"/>
  <c r="J220" i="1"/>
  <c r="J219" i="1" s="1"/>
  <c r="V219" i="1"/>
  <c r="P219" i="1"/>
  <c r="K219" i="1"/>
  <c r="AB218" i="1"/>
  <c r="Z218" i="1"/>
  <c r="X218" i="1"/>
  <c r="X217" i="1" s="1"/>
  <c r="X216" i="1" s="1"/>
  <c r="X215" i="1" s="1"/>
  <c r="V218" i="1"/>
  <c r="T218" i="1"/>
  <c r="Q218" i="1"/>
  <c r="Q217" i="1" s="1"/>
  <c r="Q216" i="1" s="1"/>
  <c r="Q215" i="1" s="1"/>
  <c r="L218" i="1"/>
  <c r="M218" i="1" s="1"/>
  <c r="AB217" i="1"/>
  <c r="W217" i="1"/>
  <c r="V217" i="1"/>
  <c r="V216" i="1" s="1"/>
  <c r="V215" i="1" s="1"/>
  <c r="U217" i="1"/>
  <c r="U216" i="1" s="1"/>
  <c r="T217" i="1"/>
  <c r="R217" i="1"/>
  <c r="P217" i="1"/>
  <c r="O217" i="1"/>
  <c r="O216" i="1" s="1"/>
  <c r="K217" i="1"/>
  <c r="K216" i="1" s="1"/>
  <c r="K215" i="1" s="1"/>
  <c r="J217" i="1"/>
  <c r="I217" i="1"/>
  <c r="H217" i="1"/>
  <c r="G217" i="1"/>
  <c r="F217" i="1"/>
  <c r="F216" i="1" s="1"/>
  <c r="W216" i="1"/>
  <c r="W215" i="1" s="1"/>
  <c r="T216" i="1"/>
  <c r="T215" i="1" s="1"/>
  <c r="P216" i="1"/>
  <c r="P215" i="1" s="1"/>
  <c r="J216" i="1"/>
  <c r="I216" i="1"/>
  <c r="I215" i="1" s="1"/>
  <c r="G216" i="1"/>
  <c r="O215" i="1"/>
  <c r="J215" i="1"/>
  <c r="F215" i="1"/>
  <c r="AC214" i="1"/>
  <c r="AB214" i="1"/>
  <c r="Y214" i="1"/>
  <c r="X214" i="1"/>
  <c r="X213" i="1" s="1"/>
  <c r="X212" i="1" s="1"/>
  <c r="X211" i="1" s="1"/>
  <c r="V214" i="1"/>
  <c r="T214" i="1"/>
  <c r="T213" i="1" s="1"/>
  <c r="T212" i="1" s="1"/>
  <c r="M214" i="1"/>
  <c r="L214" i="1"/>
  <c r="Z213" i="1"/>
  <c r="W213" i="1"/>
  <c r="V213" i="1"/>
  <c r="V212" i="1" s="1"/>
  <c r="U213" i="1"/>
  <c r="AB213" i="1" s="1"/>
  <c r="R213" i="1"/>
  <c r="P213" i="1"/>
  <c r="P212" i="1" s="1"/>
  <c r="P211" i="1" s="1"/>
  <c r="O213" i="1"/>
  <c r="M213" i="1"/>
  <c r="K213" i="1"/>
  <c r="J213" i="1"/>
  <c r="J212" i="1" s="1"/>
  <c r="J211" i="1" s="1"/>
  <c r="I213" i="1"/>
  <c r="I212" i="1" s="1"/>
  <c r="H213" i="1"/>
  <c r="G213" i="1"/>
  <c r="F213" i="1"/>
  <c r="W212" i="1"/>
  <c r="U212" i="1"/>
  <c r="AB212" i="1" s="1"/>
  <c r="R212" i="1"/>
  <c r="O212" i="1"/>
  <c r="K212" i="1"/>
  <c r="K211" i="1" s="1"/>
  <c r="H212" i="1"/>
  <c r="H211" i="1" s="1"/>
  <c r="G212" i="1"/>
  <c r="F212" i="1"/>
  <c r="V211" i="1"/>
  <c r="T211" i="1"/>
  <c r="R211" i="1"/>
  <c r="O211" i="1"/>
  <c r="I211" i="1"/>
  <c r="G211" i="1"/>
  <c r="F211" i="1"/>
  <c r="AB210" i="1"/>
  <c r="Y210" i="1"/>
  <c r="X210" i="1"/>
  <c r="X209" i="1" s="1"/>
  <c r="X208" i="1" s="1"/>
  <c r="X207" i="1" s="1"/>
  <c r="V210" i="1"/>
  <c r="T210" i="1"/>
  <c r="Q210" i="1"/>
  <c r="Q209" i="1" s="1"/>
  <c r="Q208" i="1" s="1"/>
  <c r="Q207" i="1" s="1"/>
  <c r="M210" i="1"/>
  <c r="L210" i="1"/>
  <c r="AB209" i="1"/>
  <c r="Y209" i="1"/>
  <c r="W209" i="1"/>
  <c r="V209" i="1"/>
  <c r="V208" i="1" s="1"/>
  <c r="U209" i="1"/>
  <c r="T209" i="1"/>
  <c r="R209" i="1"/>
  <c r="P209" i="1"/>
  <c r="P208" i="1" s="1"/>
  <c r="O209" i="1"/>
  <c r="M209" i="1"/>
  <c r="K209" i="1"/>
  <c r="J209" i="1"/>
  <c r="J208" i="1" s="1"/>
  <c r="I209" i="1"/>
  <c r="I208" i="1" s="1"/>
  <c r="I207" i="1" s="1"/>
  <c r="H209" i="1"/>
  <c r="G209" i="1"/>
  <c r="F209" i="1"/>
  <c r="AA208" i="1"/>
  <c r="Y208" i="1"/>
  <c r="W208" i="1"/>
  <c r="W207" i="1" s="1"/>
  <c r="U208" i="1"/>
  <c r="T208" i="1"/>
  <c r="R208" i="1"/>
  <c r="R207" i="1" s="1"/>
  <c r="O208" i="1"/>
  <c r="O207" i="1" s="1"/>
  <c r="M208" i="1"/>
  <c r="K208" i="1"/>
  <c r="K207" i="1" s="1"/>
  <c r="H208" i="1"/>
  <c r="H207" i="1" s="1"/>
  <c r="G208" i="1"/>
  <c r="F208" i="1"/>
  <c r="F207" i="1" s="1"/>
  <c r="V207" i="1"/>
  <c r="T207" i="1"/>
  <c r="P207" i="1"/>
  <c r="M207" i="1"/>
  <c r="J207" i="1"/>
  <c r="AB206" i="1"/>
  <c r="X206" i="1"/>
  <c r="X205" i="1" s="1"/>
  <c r="X204" i="1" s="1"/>
  <c r="X203" i="1" s="1"/>
  <c r="V206" i="1"/>
  <c r="T206" i="1"/>
  <c r="T205" i="1" s="1"/>
  <c r="L206" i="1"/>
  <c r="M206" i="1" s="1"/>
  <c r="AB205" i="1"/>
  <c r="W205" i="1"/>
  <c r="V205" i="1"/>
  <c r="U205" i="1"/>
  <c r="R205" i="1"/>
  <c r="P205" i="1"/>
  <c r="O205" i="1"/>
  <c r="O204" i="1" s="1"/>
  <c r="K205" i="1"/>
  <c r="K204" i="1" s="1"/>
  <c r="K203" i="1" s="1"/>
  <c r="J205" i="1"/>
  <c r="I205" i="1"/>
  <c r="I204" i="1" s="1"/>
  <c r="H205" i="1"/>
  <c r="G205" i="1"/>
  <c r="F205" i="1"/>
  <c r="W204" i="1"/>
  <c r="W203" i="1" s="1"/>
  <c r="V204" i="1"/>
  <c r="V203" i="1" s="1"/>
  <c r="T204" i="1"/>
  <c r="T203" i="1" s="1"/>
  <c r="R204" i="1"/>
  <c r="R203" i="1" s="1"/>
  <c r="P204" i="1"/>
  <c r="P203" i="1" s="1"/>
  <c r="J204" i="1"/>
  <c r="H204" i="1"/>
  <c r="H203" i="1" s="1"/>
  <c r="G204" i="1"/>
  <c r="F204" i="1"/>
  <c r="F203" i="1" s="1"/>
  <c r="O203" i="1"/>
  <c r="J203" i="1"/>
  <c r="I203" i="1"/>
  <c r="G203" i="1"/>
  <c r="L203" i="1" s="1"/>
  <c r="AB202" i="1"/>
  <c r="X202" i="1"/>
  <c r="X201" i="1" s="1"/>
  <c r="X200" i="1" s="1"/>
  <c r="X199" i="1" s="1"/>
  <c r="V202" i="1"/>
  <c r="T202" i="1"/>
  <c r="S202" i="1"/>
  <c r="S201" i="1" s="1"/>
  <c r="S200" i="1" s="1"/>
  <c r="S199" i="1" s="1"/>
  <c r="M202" i="1"/>
  <c r="Z202" i="1" s="1"/>
  <c r="L202" i="1"/>
  <c r="W201" i="1"/>
  <c r="V201" i="1"/>
  <c r="V200" i="1" s="1"/>
  <c r="V199" i="1" s="1"/>
  <c r="U201" i="1"/>
  <c r="AB201" i="1" s="1"/>
  <c r="T201" i="1"/>
  <c r="R201" i="1"/>
  <c r="P201" i="1"/>
  <c r="O201" i="1"/>
  <c r="O200" i="1" s="1"/>
  <c r="O199" i="1" s="1"/>
  <c r="K201" i="1"/>
  <c r="J201" i="1"/>
  <c r="I201" i="1"/>
  <c r="I200" i="1" s="1"/>
  <c r="I199" i="1" s="1"/>
  <c r="H201" i="1"/>
  <c r="G201" i="1"/>
  <c r="F201" i="1"/>
  <c r="F200" i="1" s="1"/>
  <c r="U200" i="1"/>
  <c r="T200" i="1"/>
  <c r="P200" i="1"/>
  <c r="P199" i="1" s="1"/>
  <c r="K200" i="1"/>
  <c r="K199" i="1" s="1"/>
  <c r="J200" i="1"/>
  <c r="J199" i="1" s="1"/>
  <c r="G200" i="1"/>
  <c r="T199" i="1"/>
  <c r="F199" i="1"/>
  <c r="AB198" i="1"/>
  <c r="Y198" i="1"/>
  <c r="X198" i="1"/>
  <c r="V198" i="1"/>
  <c r="V197" i="1" s="1"/>
  <c r="V196" i="1" s="1"/>
  <c r="T198" i="1"/>
  <c r="L198" i="1"/>
  <c r="M198" i="1" s="1"/>
  <c r="X197" i="1"/>
  <c r="X196" i="1" s="1"/>
  <c r="W197" i="1"/>
  <c r="U197" i="1"/>
  <c r="T197" i="1"/>
  <c r="R197" i="1"/>
  <c r="P197" i="1"/>
  <c r="O197" i="1"/>
  <c r="O196" i="1" s="1"/>
  <c r="O195" i="1" s="1"/>
  <c r="K197" i="1"/>
  <c r="J197" i="1"/>
  <c r="I197" i="1"/>
  <c r="I196" i="1" s="1"/>
  <c r="I195" i="1" s="1"/>
  <c r="H197" i="1"/>
  <c r="H196" i="1" s="1"/>
  <c r="H195" i="1" s="1"/>
  <c r="G197" i="1"/>
  <c r="F197" i="1"/>
  <c r="W196" i="1"/>
  <c r="T196" i="1"/>
  <c r="T195" i="1" s="1"/>
  <c r="R196" i="1"/>
  <c r="R195" i="1" s="1"/>
  <c r="P196" i="1"/>
  <c r="P195" i="1" s="1"/>
  <c r="K196" i="1"/>
  <c r="J196" i="1"/>
  <c r="J195" i="1" s="1"/>
  <c r="F196" i="1"/>
  <c r="F195" i="1" s="1"/>
  <c r="X195" i="1"/>
  <c r="V195" i="1"/>
  <c r="K195" i="1"/>
  <c r="AB194" i="1"/>
  <c r="Z194" i="1"/>
  <c r="X194" i="1"/>
  <c r="V194" i="1"/>
  <c r="V193" i="1" s="1"/>
  <c r="V192" i="1" s="1"/>
  <c r="T194" i="1"/>
  <c r="M194" i="1"/>
  <c r="L194" i="1"/>
  <c r="X193" i="1"/>
  <c r="X192" i="1" s="1"/>
  <c r="X191" i="1" s="1"/>
  <c r="W193" i="1"/>
  <c r="U193" i="1"/>
  <c r="T193" i="1"/>
  <c r="R193" i="1"/>
  <c r="P193" i="1"/>
  <c r="P192" i="1" s="1"/>
  <c r="P191" i="1" s="1"/>
  <c r="O193" i="1"/>
  <c r="K193" i="1"/>
  <c r="K192" i="1" s="1"/>
  <c r="K191" i="1" s="1"/>
  <c r="J193" i="1"/>
  <c r="J192" i="1" s="1"/>
  <c r="I193" i="1"/>
  <c r="H193" i="1"/>
  <c r="G193" i="1"/>
  <c r="F193" i="1"/>
  <c r="F192" i="1" s="1"/>
  <c r="W192" i="1"/>
  <c r="W191" i="1" s="1"/>
  <c r="T192" i="1"/>
  <c r="T191" i="1" s="1"/>
  <c r="O192" i="1"/>
  <c r="I192" i="1"/>
  <c r="I191" i="1" s="1"/>
  <c r="H192" i="1"/>
  <c r="G192" i="1"/>
  <c r="V191" i="1"/>
  <c r="O191" i="1"/>
  <c r="J191" i="1"/>
  <c r="H191" i="1"/>
  <c r="G191" i="1"/>
  <c r="F191" i="1"/>
  <c r="AB190" i="1"/>
  <c r="AA190" i="1"/>
  <c r="X190" i="1"/>
  <c r="X189" i="1" s="1"/>
  <c r="X188" i="1" s="1"/>
  <c r="V190" i="1"/>
  <c r="V189" i="1" s="1"/>
  <c r="V188" i="1" s="1"/>
  <c r="V187" i="1" s="1"/>
  <c r="T190" i="1"/>
  <c r="S190" i="1"/>
  <c r="S189" i="1" s="1"/>
  <c r="S188" i="1" s="1"/>
  <c r="S187" i="1" s="1"/>
  <c r="M190" i="1"/>
  <c r="L190" i="1"/>
  <c r="W189" i="1"/>
  <c r="AA189" i="1" s="1"/>
  <c r="U189" i="1"/>
  <c r="T189" i="1"/>
  <c r="R189" i="1"/>
  <c r="Y189" i="1" s="1"/>
  <c r="P189" i="1"/>
  <c r="O189" i="1"/>
  <c r="O188" i="1" s="1"/>
  <c r="M189" i="1"/>
  <c r="M188" i="1" s="1"/>
  <c r="K189" i="1"/>
  <c r="J189" i="1"/>
  <c r="I189" i="1"/>
  <c r="I188" i="1" s="1"/>
  <c r="I187" i="1" s="1"/>
  <c r="H189" i="1"/>
  <c r="G189" i="1"/>
  <c r="F189" i="1"/>
  <c r="W188" i="1"/>
  <c r="T188" i="1"/>
  <c r="T187" i="1" s="1"/>
  <c r="R188" i="1"/>
  <c r="R187" i="1" s="1"/>
  <c r="P188" i="1"/>
  <c r="P187" i="1" s="1"/>
  <c r="K188" i="1"/>
  <c r="K187" i="1" s="1"/>
  <c r="J188" i="1"/>
  <c r="H188" i="1"/>
  <c r="H187" i="1" s="1"/>
  <c r="F188" i="1"/>
  <c r="F187" i="1" s="1"/>
  <c r="X187" i="1"/>
  <c r="O187" i="1"/>
  <c r="M187" i="1"/>
  <c r="J187" i="1"/>
  <c r="AA186" i="1"/>
  <c r="Y186" i="1"/>
  <c r="X186" i="1"/>
  <c r="V186" i="1"/>
  <c r="V185" i="1" s="1"/>
  <c r="T186" i="1"/>
  <c r="T185" i="1" s="1"/>
  <c r="T184" i="1" s="1"/>
  <c r="T183" i="1" s="1"/>
  <c r="S186" i="1"/>
  <c r="L186" i="1"/>
  <c r="M186" i="1" s="1"/>
  <c r="Z186" i="1" s="1"/>
  <c r="Y185" i="1"/>
  <c r="X185" i="1"/>
  <c r="W185" i="1"/>
  <c r="U185" i="1"/>
  <c r="S185" i="1"/>
  <c r="S184" i="1" s="1"/>
  <c r="S183" i="1" s="1"/>
  <c r="R185" i="1"/>
  <c r="P185" i="1"/>
  <c r="O185" i="1"/>
  <c r="O184" i="1" s="1"/>
  <c r="M185" i="1"/>
  <c r="AA185" i="1" s="1"/>
  <c r="K185" i="1"/>
  <c r="J185" i="1"/>
  <c r="J184" i="1" s="1"/>
  <c r="J183" i="1" s="1"/>
  <c r="I185" i="1"/>
  <c r="I184" i="1" s="1"/>
  <c r="H185" i="1"/>
  <c r="G185" i="1"/>
  <c r="F185" i="1"/>
  <c r="X184" i="1"/>
  <c r="W184" i="1"/>
  <c r="V184" i="1"/>
  <c r="V183" i="1" s="1"/>
  <c r="R184" i="1"/>
  <c r="P184" i="1"/>
  <c r="P183" i="1" s="1"/>
  <c r="M184" i="1"/>
  <c r="K184" i="1"/>
  <c r="K183" i="1" s="1"/>
  <c r="G184" i="1"/>
  <c r="F184" i="1"/>
  <c r="F183" i="1" s="1"/>
  <c r="X183" i="1"/>
  <c r="W183" i="1"/>
  <c r="R183" i="1"/>
  <c r="O183" i="1"/>
  <c r="I183" i="1"/>
  <c r="AB182" i="1"/>
  <c r="AA182" i="1"/>
  <c r="X182" i="1"/>
  <c r="V182" i="1"/>
  <c r="T182" i="1"/>
  <c r="S182" i="1"/>
  <c r="S181" i="1" s="1"/>
  <c r="S180" i="1" s="1"/>
  <c r="S179" i="1" s="1"/>
  <c r="L182" i="1"/>
  <c r="M182" i="1" s="1"/>
  <c r="AB181" i="1"/>
  <c r="X181" i="1"/>
  <c r="W181" i="1"/>
  <c r="V181" i="1"/>
  <c r="V180" i="1" s="1"/>
  <c r="V179" i="1" s="1"/>
  <c r="U181" i="1"/>
  <c r="T181" i="1"/>
  <c r="R181" i="1"/>
  <c r="P181" i="1"/>
  <c r="P180" i="1" s="1"/>
  <c r="P179" i="1" s="1"/>
  <c r="O181" i="1"/>
  <c r="K181" i="1"/>
  <c r="K180" i="1" s="1"/>
  <c r="K179" i="1" s="1"/>
  <c r="J181" i="1"/>
  <c r="J180" i="1" s="1"/>
  <c r="J179" i="1" s="1"/>
  <c r="I181" i="1"/>
  <c r="H181" i="1"/>
  <c r="G181" i="1"/>
  <c r="L181" i="1" s="1"/>
  <c r="F181" i="1"/>
  <c r="X180" i="1"/>
  <c r="X179" i="1" s="1"/>
  <c r="U180" i="1"/>
  <c r="T180" i="1"/>
  <c r="R180" i="1"/>
  <c r="O180" i="1"/>
  <c r="I180" i="1"/>
  <c r="I179" i="1" s="1"/>
  <c r="H180" i="1"/>
  <c r="G180" i="1"/>
  <c r="L180" i="1" s="1"/>
  <c r="F180" i="1"/>
  <c r="F179" i="1" s="1"/>
  <c r="T179" i="1"/>
  <c r="R179" i="1"/>
  <c r="O179" i="1"/>
  <c r="H179" i="1"/>
  <c r="G179" i="1"/>
  <c r="L179" i="1" s="1"/>
  <c r="X178" i="1"/>
  <c r="V178" i="1"/>
  <c r="V177" i="1" s="1"/>
  <c r="V176" i="1" s="1"/>
  <c r="V175" i="1" s="1"/>
  <c r="T178" i="1"/>
  <c r="T177" i="1" s="1"/>
  <c r="T176" i="1" s="1"/>
  <c r="T175" i="1" s="1"/>
  <c r="S178" i="1"/>
  <c r="S177" i="1" s="1"/>
  <c r="S176" i="1" s="1"/>
  <c r="S175" i="1" s="1"/>
  <c r="M178" i="1"/>
  <c r="Y178" i="1" s="1"/>
  <c r="L178" i="1"/>
  <c r="X177" i="1"/>
  <c r="W177" i="1"/>
  <c r="W176" i="1" s="1"/>
  <c r="U177" i="1"/>
  <c r="R177" i="1"/>
  <c r="P177" i="1"/>
  <c r="O177" i="1"/>
  <c r="O176" i="1" s="1"/>
  <c r="O175" i="1" s="1"/>
  <c r="K177" i="1"/>
  <c r="K176" i="1" s="1"/>
  <c r="K175" i="1" s="1"/>
  <c r="J177" i="1"/>
  <c r="J176" i="1" s="1"/>
  <c r="J175" i="1" s="1"/>
  <c r="I177" i="1"/>
  <c r="H177" i="1"/>
  <c r="G177" i="1"/>
  <c r="F177" i="1"/>
  <c r="X176" i="1"/>
  <c r="X175" i="1" s="1"/>
  <c r="U176" i="1"/>
  <c r="P176" i="1"/>
  <c r="P175" i="1" s="1"/>
  <c r="I176" i="1"/>
  <c r="I175" i="1" s="1"/>
  <c r="G176" i="1"/>
  <c r="F176" i="1"/>
  <c r="W175" i="1"/>
  <c r="G175" i="1"/>
  <c r="F175" i="1"/>
  <c r="AB174" i="1"/>
  <c r="Y174" i="1"/>
  <c r="X174" i="1"/>
  <c r="X173" i="1" s="1"/>
  <c r="X172" i="1" s="1"/>
  <c r="X171" i="1" s="1"/>
  <c r="V174" i="1"/>
  <c r="V173" i="1" s="1"/>
  <c r="T174" i="1"/>
  <c r="T173" i="1" s="1"/>
  <c r="T172" i="1" s="1"/>
  <c r="M174" i="1"/>
  <c r="L174" i="1"/>
  <c r="W173" i="1"/>
  <c r="U173" i="1"/>
  <c r="R173" i="1"/>
  <c r="P173" i="1"/>
  <c r="O173" i="1"/>
  <c r="K173" i="1"/>
  <c r="J173" i="1"/>
  <c r="I173" i="1"/>
  <c r="H173" i="1"/>
  <c r="G173" i="1"/>
  <c r="G172" i="1" s="1"/>
  <c r="F173" i="1"/>
  <c r="F172" i="1" s="1"/>
  <c r="F171" i="1" s="1"/>
  <c r="V172" i="1"/>
  <c r="R172" i="1"/>
  <c r="P172" i="1"/>
  <c r="P171" i="1" s="1"/>
  <c r="O172" i="1"/>
  <c r="J172" i="1"/>
  <c r="I172" i="1"/>
  <c r="H172" i="1"/>
  <c r="H171" i="1" s="1"/>
  <c r="V171" i="1"/>
  <c r="T171" i="1"/>
  <c r="O171" i="1"/>
  <c r="J171" i="1"/>
  <c r="I171" i="1"/>
  <c r="X170" i="1"/>
  <c r="V170" i="1"/>
  <c r="T170" i="1"/>
  <c r="T169" i="1" s="1"/>
  <c r="T168" i="1" s="1"/>
  <c r="T167" i="1" s="1"/>
  <c r="S170" i="1"/>
  <c r="Q170" i="1"/>
  <c r="Q169" i="1" s="1"/>
  <c r="Q168" i="1" s="1"/>
  <c r="Q167" i="1" s="1"/>
  <c r="L170" i="1"/>
  <c r="X169" i="1"/>
  <c r="X168" i="1" s="1"/>
  <c r="W169" i="1"/>
  <c r="V169" i="1"/>
  <c r="V168" i="1" s="1"/>
  <c r="U169" i="1"/>
  <c r="U168" i="1" s="1"/>
  <c r="U167" i="1" s="1"/>
  <c r="S169" i="1"/>
  <c r="S168" i="1" s="1"/>
  <c r="S167" i="1" s="1"/>
  <c r="R169" i="1"/>
  <c r="P169" i="1"/>
  <c r="O169" i="1"/>
  <c r="O168" i="1" s="1"/>
  <c r="M169" i="1"/>
  <c r="L169" i="1"/>
  <c r="K169" i="1"/>
  <c r="J169" i="1"/>
  <c r="J168" i="1" s="1"/>
  <c r="I169" i="1"/>
  <c r="H169" i="1"/>
  <c r="G169" i="1"/>
  <c r="G168" i="1" s="1"/>
  <c r="F169" i="1"/>
  <c r="W168" i="1"/>
  <c r="R168" i="1"/>
  <c r="R167" i="1" s="1"/>
  <c r="P168" i="1"/>
  <c r="P167" i="1" s="1"/>
  <c r="M168" i="1"/>
  <c r="K168" i="1"/>
  <c r="K167" i="1" s="1"/>
  <c r="H168" i="1"/>
  <c r="X167" i="1"/>
  <c r="W167" i="1"/>
  <c r="V167" i="1"/>
  <c r="O167" i="1"/>
  <c r="J167" i="1"/>
  <c r="I167" i="1"/>
  <c r="H167" i="1"/>
  <c r="F167" i="1"/>
  <c r="AB166" i="1"/>
  <c r="X166" i="1"/>
  <c r="X165" i="1" s="1"/>
  <c r="X164" i="1" s="1"/>
  <c r="V166" i="1"/>
  <c r="T166" i="1"/>
  <c r="M166" i="1"/>
  <c r="L166" i="1"/>
  <c r="W165" i="1"/>
  <c r="W164" i="1" s="1"/>
  <c r="W163" i="1" s="1"/>
  <c r="V165" i="1"/>
  <c r="V164" i="1" s="1"/>
  <c r="V163" i="1" s="1"/>
  <c r="U165" i="1"/>
  <c r="AB165" i="1" s="1"/>
  <c r="T165" i="1"/>
  <c r="R165" i="1"/>
  <c r="P165" i="1"/>
  <c r="P164" i="1" s="1"/>
  <c r="O165" i="1"/>
  <c r="O164" i="1" s="1"/>
  <c r="O163" i="1" s="1"/>
  <c r="L165" i="1"/>
  <c r="K165" i="1"/>
  <c r="J165" i="1"/>
  <c r="I165" i="1"/>
  <c r="I164" i="1" s="1"/>
  <c r="H165" i="1"/>
  <c r="G165" i="1"/>
  <c r="F165" i="1"/>
  <c r="F164" i="1" s="1"/>
  <c r="F163" i="1" s="1"/>
  <c r="U164" i="1"/>
  <c r="T164" i="1"/>
  <c r="T163" i="1" s="1"/>
  <c r="K164" i="1"/>
  <c r="K163" i="1" s="1"/>
  <c r="J164" i="1"/>
  <c r="J163" i="1" s="1"/>
  <c r="H164" i="1"/>
  <c r="H163" i="1" s="1"/>
  <c r="L163" i="1" s="1"/>
  <c r="G164" i="1"/>
  <c r="X163" i="1"/>
  <c r="U163" i="1"/>
  <c r="P163" i="1"/>
  <c r="I163" i="1"/>
  <c r="G163" i="1"/>
  <c r="AB162" i="1"/>
  <c r="Z162" i="1"/>
  <c r="X162" i="1"/>
  <c r="X161" i="1" s="1"/>
  <c r="X160" i="1" s="1"/>
  <c r="X159" i="1" s="1"/>
  <c r="V162" i="1"/>
  <c r="T162" i="1"/>
  <c r="M162" i="1"/>
  <c r="W161" i="1"/>
  <c r="V161" i="1"/>
  <c r="V160" i="1" s="1"/>
  <c r="V159" i="1" s="1"/>
  <c r="U161" i="1"/>
  <c r="T161" i="1"/>
  <c r="T160" i="1" s="1"/>
  <c r="T159" i="1" s="1"/>
  <c r="R161" i="1"/>
  <c r="P161" i="1"/>
  <c r="P160" i="1" s="1"/>
  <c r="O161" i="1"/>
  <c r="K161" i="1"/>
  <c r="J161" i="1"/>
  <c r="I161" i="1"/>
  <c r="H161" i="1"/>
  <c r="H160" i="1" s="1"/>
  <c r="H159" i="1" s="1"/>
  <c r="G161" i="1"/>
  <c r="F161" i="1"/>
  <c r="F160" i="1" s="1"/>
  <c r="F159" i="1" s="1"/>
  <c r="U160" i="1"/>
  <c r="R160" i="1"/>
  <c r="R159" i="1" s="1"/>
  <c r="O160" i="1"/>
  <c r="O159" i="1" s="1"/>
  <c r="K160" i="1"/>
  <c r="I160" i="1"/>
  <c r="G160" i="1"/>
  <c r="U159" i="1"/>
  <c r="P159" i="1"/>
  <c r="K159" i="1"/>
  <c r="I159" i="1"/>
  <c r="AB158" i="1"/>
  <c r="AA158" i="1"/>
  <c r="Y158" i="1"/>
  <c r="X158" i="1"/>
  <c r="V158" i="1"/>
  <c r="V157" i="1" s="1"/>
  <c r="V156" i="1" s="1"/>
  <c r="V155" i="1" s="1"/>
  <c r="T158" i="1"/>
  <c r="S158" i="1"/>
  <c r="S157" i="1" s="1"/>
  <c r="L158" i="1"/>
  <c r="M158" i="1" s="1"/>
  <c r="Z158" i="1" s="1"/>
  <c r="X157" i="1"/>
  <c r="W157" i="1"/>
  <c r="W156" i="1" s="1"/>
  <c r="U157" i="1"/>
  <c r="T157" i="1"/>
  <c r="T156" i="1" s="1"/>
  <c r="R157" i="1"/>
  <c r="P157" i="1"/>
  <c r="O157" i="1"/>
  <c r="O156" i="1" s="1"/>
  <c r="O155" i="1" s="1"/>
  <c r="O124" i="1" s="1"/>
  <c r="O121" i="1" s="1"/>
  <c r="K157" i="1"/>
  <c r="K156" i="1" s="1"/>
  <c r="J157" i="1"/>
  <c r="I157" i="1"/>
  <c r="H157" i="1"/>
  <c r="H156" i="1" s="1"/>
  <c r="G157" i="1"/>
  <c r="F157" i="1"/>
  <c r="X156" i="1"/>
  <c r="X155" i="1" s="1"/>
  <c r="S156" i="1"/>
  <c r="R156" i="1"/>
  <c r="P156" i="1"/>
  <c r="P155" i="1" s="1"/>
  <c r="J156" i="1"/>
  <c r="J155" i="1" s="1"/>
  <c r="I156" i="1"/>
  <c r="I155" i="1" s="1"/>
  <c r="G156" i="1"/>
  <c r="F156" i="1"/>
  <c r="W155" i="1"/>
  <c r="T155" i="1"/>
  <c r="S155" i="1"/>
  <c r="K155" i="1"/>
  <c r="H155" i="1"/>
  <c r="F155" i="1"/>
  <c r="AB154" i="1"/>
  <c r="X154" i="1"/>
  <c r="V154" i="1"/>
  <c r="T154" i="1"/>
  <c r="T153" i="1" s="1"/>
  <c r="T152" i="1" s="1"/>
  <c r="T151" i="1" s="1"/>
  <c r="L154" i="1"/>
  <c r="M154" i="1" s="1"/>
  <c r="X153" i="1"/>
  <c r="X152" i="1" s="1"/>
  <c r="X151" i="1" s="1"/>
  <c r="W153" i="1"/>
  <c r="V153" i="1"/>
  <c r="U153" i="1"/>
  <c r="R153" i="1"/>
  <c r="P153" i="1"/>
  <c r="O153" i="1"/>
  <c r="M153" i="1"/>
  <c r="M152" i="1" s="1"/>
  <c r="L153" i="1"/>
  <c r="K153" i="1"/>
  <c r="J153" i="1"/>
  <c r="I153" i="1"/>
  <c r="H153" i="1"/>
  <c r="H152" i="1" s="1"/>
  <c r="H151" i="1" s="1"/>
  <c r="G153" i="1"/>
  <c r="G152" i="1" s="1"/>
  <c r="F153" i="1"/>
  <c r="F152" i="1" s="1"/>
  <c r="F151" i="1" s="1"/>
  <c r="AA152" i="1"/>
  <c r="W152" i="1"/>
  <c r="V152" i="1"/>
  <c r="V151" i="1" s="1"/>
  <c r="U152" i="1"/>
  <c r="P152" i="1"/>
  <c r="O152" i="1"/>
  <c r="O151" i="1" s="1"/>
  <c r="K152" i="1"/>
  <c r="J152" i="1"/>
  <c r="I152" i="1"/>
  <c r="I151" i="1" s="1"/>
  <c r="W151" i="1"/>
  <c r="U151" i="1"/>
  <c r="P151" i="1"/>
  <c r="K151" i="1"/>
  <c r="J151" i="1"/>
  <c r="AB150" i="1"/>
  <c r="AA150" i="1"/>
  <c r="Z150" i="1"/>
  <c r="Y150" i="1"/>
  <c r="X150" i="1"/>
  <c r="V150" i="1"/>
  <c r="V149" i="1" s="1"/>
  <c r="V148" i="1" s="1"/>
  <c r="V147" i="1" s="1"/>
  <c r="T150" i="1"/>
  <c r="S150" i="1"/>
  <c r="Q150" i="1"/>
  <c r="Q149" i="1" s="1"/>
  <c r="Q148" i="1" s="1"/>
  <c r="L150" i="1"/>
  <c r="M150" i="1" s="1"/>
  <c r="Y149" i="1"/>
  <c r="X149" i="1"/>
  <c r="W149" i="1"/>
  <c r="W148" i="1" s="1"/>
  <c r="U149" i="1"/>
  <c r="AB149" i="1" s="1"/>
  <c r="T149" i="1"/>
  <c r="T148" i="1" s="1"/>
  <c r="T147" i="1" s="1"/>
  <c r="S149" i="1"/>
  <c r="R149" i="1"/>
  <c r="P149" i="1"/>
  <c r="P148" i="1" s="1"/>
  <c r="P147" i="1" s="1"/>
  <c r="O149" i="1"/>
  <c r="M149" i="1"/>
  <c r="K149" i="1"/>
  <c r="K148" i="1" s="1"/>
  <c r="K147" i="1" s="1"/>
  <c r="J149" i="1"/>
  <c r="I149" i="1"/>
  <c r="I148" i="1" s="1"/>
  <c r="I147" i="1" s="1"/>
  <c r="H149" i="1"/>
  <c r="G149" i="1"/>
  <c r="F149" i="1"/>
  <c r="X148" i="1"/>
  <c r="U148" i="1"/>
  <c r="U147" i="1" s="1"/>
  <c r="S148" i="1"/>
  <c r="S147" i="1" s="1"/>
  <c r="R148" i="1"/>
  <c r="O148" i="1"/>
  <c r="J148" i="1"/>
  <c r="J147" i="1" s="1"/>
  <c r="H148" i="1"/>
  <c r="G148" i="1"/>
  <c r="G147" i="1" s="1"/>
  <c r="F148" i="1"/>
  <c r="X147" i="1"/>
  <c r="W147" i="1"/>
  <c r="Q147" i="1"/>
  <c r="O147" i="1"/>
  <c r="F147" i="1"/>
  <c r="AB146" i="1"/>
  <c r="X146" i="1"/>
  <c r="X145" i="1" s="1"/>
  <c r="X144" i="1" s="1"/>
  <c r="X143" i="1" s="1"/>
  <c r="V146" i="1"/>
  <c r="T146" i="1"/>
  <c r="L146" i="1"/>
  <c r="M146" i="1" s="1"/>
  <c r="Y145" i="1"/>
  <c r="W145" i="1"/>
  <c r="V145" i="1"/>
  <c r="U145" i="1"/>
  <c r="T145" i="1"/>
  <c r="T144" i="1" s="1"/>
  <c r="T143" i="1" s="1"/>
  <c r="R145" i="1"/>
  <c r="P145" i="1"/>
  <c r="O145" i="1"/>
  <c r="M145" i="1"/>
  <c r="K145" i="1"/>
  <c r="K144" i="1" s="1"/>
  <c r="J145" i="1"/>
  <c r="J144" i="1" s="1"/>
  <c r="J143" i="1" s="1"/>
  <c r="I145" i="1"/>
  <c r="H145" i="1"/>
  <c r="H144" i="1" s="1"/>
  <c r="H143" i="1" s="1"/>
  <c r="G145" i="1"/>
  <c r="F145" i="1"/>
  <c r="W144" i="1"/>
  <c r="V144" i="1"/>
  <c r="V143" i="1" s="1"/>
  <c r="U144" i="1"/>
  <c r="P144" i="1"/>
  <c r="P143" i="1" s="1"/>
  <c r="O144" i="1"/>
  <c r="O143" i="1" s="1"/>
  <c r="M144" i="1"/>
  <c r="I144" i="1"/>
  <c r="I143" i="1" s="1"/>
  <c r="F144" i="1"/>
  <c r="F143" i="1" s="1"/>
  <c r="U143" i="1"/>
  <c r="K143" i="1"/>
  <c r="AB142" i="1"/>
  <c r="AA142" i="1"/>
  <c r="Z142" i="1"/>
  <c r="X142" i="1"/>
  <c r="V142" i="1"/>
  <c r="V141" i="1" s="1"/>
  <c r="V140" i="1" s="1"/>
  <c r="V139" i="1" s="1"/>
  <c r="T142" i="1"/>
  <c r="S142" i="1"/>
  <c r="S141" i="1" s="1"/>
  <c r="S140" i="1" s="1"/>
  <c r="S139" i="1" s="1"/>
  <c r="Q142" i="1"/>
  <c r="Q141" i="1" s="1"/>
  <c r="Q140" i="1" s="1"/>
  <c r="Q139" i="1" s="1"/>
  <c r="L142" i="1"/>
  <c r="M142" i="1" s="1"/>
  <c r="Y142" i="1" s="1"/>
  <c r="AB141" i="1"/>
  <c r="X141" i="1"/>
  <c r="W141" i="1"/>
  <c r="U141" i="1"/>
  <c r="T141" i="1"/>
  <c r="R141" i="1"/>
  <c r="P141" i="1"/>
  <c r="O141" i="1"/>
  <c r="M141" i="1"/>
  <c r="K141" i="1"/>
  <c r="K140" i="1" s="1"/>
  <c r="K139" i="1" s="1"/>
  <c r="J141" i="1"/>
  <c r="J140" i="1" s="1"/>
  <c r="J139" i="1" s="1"/>
  <c r="I141" i="1"/>
  <c r="H141" i="1"/>
  <c r="G141" i="1"/>
  <c r="F141" i="1"/>
  <c r="AB140" i="1"/>
  <c r="X140" i="1"/>
  <c r="U140" i="1"/>
  <c r="U139" i="1" s="1"/>
  <c r="T140" i="1"/>
  <c r="R140" i="1"/>
  <c r="P140" i="1"/>
  <c r="P139" i="1" s="1"/>
  <c r="O140" i="1"/>
  <c r="I140" i="1"/>
  <c r="H140" i="1"/>
  <c r="G140" i="1"/>
  <c r="F140" i="1"/>
  <c r="F139" i="1" s="1"/>
  <c r="X139" i="1"/>
  <c r="T139" i="1"/>
  <c r="R139" i="1"/>
  <c r="O139" i="1"/>
  <c r="I139" i="1"/>
  <c r="H139" i="1"/>
  <c r="G139" i="1"/>
  <c r="AB138" i="1"/>
  <c r="X138" i="1"/>
  <c r="X137" i="1" s="1"/>
  <c r="V138" i="1"/>
  <c r="V137" i="1" s="1"/>
  <c r="V136" i="1" s="1"/>
  <c r="V135" i="1" s="1"/>
  <c r="T138" i="1"/>
  <c r="L138" i="1"/>
  <c r="M138" i="1" s="1"/>
  <c r="AB137" i="1"/>
  <c r="W137" i="1"/>
  <c r="U137" i="1"/>
  <c r="T137" i="1"/>
  <c r="T136" i="1" s="1"/>
  <c r="T135" i="1" s="1"/>
  <c r="R137" i="1"/>
  <c r="P137" i="1"/>
  <c r="P136" i="1" s="1"/>
  <c r="P135" i="1" s="1"/>
  <c r="O137" i="1"/>
  <c r="K137" i="1"/>
  <c r="J137" i="1"/>
  <c r="I137" i="1"/>
  <c r="H137" i="1"/>
  <c r="G137" i="1"/>
  <c r="F137" i="1"/>
  <c r="X136" i="1"/>
  <c r="X135" i="1" s="1"/>
  <c r="U136" i="1"/>
  <c r="R136" i="1"/>
  <c r="O136" i="1"/>
  <c r="K136" i="1"/>
  <c r="J136" i="1"/>
  <c r="J135" i="1" s="1"/>
  <c r="I136" i="1"/>
  <c r="G136" i="1"/>
  <c r="G135" i="1" s="1"/>
  <c r="F136" i="1"/>
  <c r="U135" i="1"/>
  <c r="O135" i="1"/>
  <c r="K135" i="1"/>
  <c r="I135" i="1"/>
  <c r="F135" i="1"/>
  <c r="AA134" i="1"/>
  <c r="Z134" i="1"/>
  <c r="X134" i="1"/>
  <c r="X133" i="1" s="1"/>
  <c r="X132" i="1" s="1"/>
  <c r="X131" i="1" s="1"/>
  <c r="V134" i="1"/>
  <c r="T134" i="1"/>
  <c r="S134" i="1"/>
  <c r="S133" i="1" s="1"/>
  <c r="S132" i="1" s="1"/>
  <c r="S131" i="1" s="1"/>
  <c r="Q134" i="1"/>
  <c r="Q133" i="1" s="1"/>
  <c r="Q132" i="1" s="1"/>
  <c r="Q131" i="1" s="1"/>
  <c r="M134" i="1"/>
  <c r="Y134" i="1" s="1"/>
  <c r="L134" i="1"/>
  <c r="Y133" i="1"/>
  <c r="W133" i="1"/>
  <c r="V133" i="1"/>
  <c r="U133" i="1"/>
  <c r="U132" i="1" s="1"/>
  <c r="T133" i="1"/>
  <c r="T132" i="1" s="1"/>
  <c r="T131" i="1" s="1"/>
  <c r="R133" i="1"/>
  <c r="P133" i="1"/>
  <c r="O133" i="1"/>
  <c r="M133" i="1"/>
  <c r="Z133" i="1" s="1"/>
  <c r="K133" i="1"/>
  <c r="J133" i="1"/>
  <c r="I133" i="1"/>
  <c r="H133" i="1"/>
  <c r="H132" i="1" s="1"/>
  <c r="H131" i="1" s="1"/>
  <c r="H125" i="1" s="1"/>
  <c r="H122" i="1" s="1"/>
  <c r="H118" i="1" s="1"/>
  <c r="G133" i="1"/>
  <c r="F133" i="1"/>
  <c r="W132" i="1"/>
  <c r="V132" i="1"/>
  <c r="V131" i="1" s="1"/>
  <c r="V125" i="1" s="1"/>
  <c r="V122" i="1" s="1"/>
  <c r="V118" i="1" s="1"/>
  <c r="R132" i="1"/>
  <c r="R131" i="1" s="1"/>
  <c r="P132" i="1"/>
  <c r="P131" i="1" s="1"/>
  <c r="P125" i="1" s="1"/>
  <c r="P122" i="1" s="1"/>
  <c r="O132" i="1"/>
  <c r="K132" i="1"/>
  <c r="J132" i="1"/>
  <c r="I132" i="1"/>
  <c r="I131" i="1" s="1"/>
  <c r="I125" i="1" s="1"/>
  <c r="I122" i="1" s="1"/>
  <c r="I118" i="1" s="1"/>
  <c r="G132" i="1"/>
  <c r="F132" i="1"/>
  <c r="F131" i="1" s="1"/>
  <c r="O131" i="1"/>
  <c r="O125" i="1" s="1"/>
  <c r="O122" i="1" s="1"/>
  <c r="O118" i="1" s="1"/>
  <c r="K131" i="1"/>
  <c r="K125" i="1" s="1"/>
  <c r="J131" i="1"/>
  <c r="AC130" i="1"/>
  <c r="AB130" i="1"/>
  <c r="AA130" i="1"/>
  <c r="Z130" i="1"/>
  <c r="Y130" i="1"/>
  <c r="X130" i="1"/>
  <c r="V130" i="1"/>
  <c r="T130" i="1"/>
  <c r="S130" i="1"/>
  <c r="S129" i="1" s="1"/>
  <c r="S128" i="1" s="1"/>
  <c r="S127" i="1" s="1"/>
  <c r="Q130" i="1"/>
  <c r="Q129" i="1" s="1"/>
  <c r="Q128" i="1" s="1"/>
  <c r="Q127" i="1" s="1"/>
  <c r="L130" i="1"/>
  <c r="M130" i="1" s="1"/>
  <c r="M129" i="1" s="1"/>
  <c r="M128" i="1" s="1"/>
  <c r="M127" i="1" s="1"/>
  <c r="AA129" i="1"/>
  <c r="Z129" i="1"/>
  <c r="X129" i="1"/>
  <c r="X128" i="1" s="1"/>
  <c r="X127" i="1" s="1"/>
  <c r="W129" i="1"/>
  <c r="V129" i="1"/>
  <c r="U129" i="1"/>
  <c r="AC129" i="1" s="1"/>
  <c r="T129" i="1"/>
  <c r="T128" i="1" s="1"/>
  <c r="T127" i="1" s="1"/>
  <c r="R129" i="1"/>
  <c r="P129" i="1"/>
  <c r="O129" i="1"/>
  <c r="K129" i="1"/>
  <c r="K128" i="1" s="1"/>
  <c r="J129" i="1"/>
  <c r="I129" i="1"/>
  <c r="H129" i="1"/>
  <c r="G129" i="1"/>
  <c r="F129" i="1"/>
  <c r="F128" i="1" s="1"/>
  <c r="F127" i="1" s="1"/>
  <c r="W128" i="1"/>
  <c r="AA128" i="1" s="1"/>
  <c r="V128" i="1"/>
  <c r="V127" i="1" s="1"/>
  <c r="U128" i="1"/>
  <c r="P128" i="1"/>
  <c r="P127" i="1" s="1"/>
  <c r="O128" i="1"/>
  <c r="O127" i="1" s="1"/>
  <c r="I128" i="1"/>
  <c r="I127" i="1" s="1"/>
  <c r="H128" i="1"/>
  <c r="G128" i="1"/>
  <c r="K127" i="1"/>
  <c r="G127" i="1"/>
  <c r="U126" i="1"/>
  <c r="U123" i="1" s="1"/>
  <c r="O126" i="1"/>
  <c r="O123" i="1" s="1"/>
  <c r="O120" i="1" s="1"/>
  <c r="J126" i="1"/>
  <c r="I126" i="1"/>
  <c r="H126" i="1"/>
  <c r="H123" i="1" s="1"/>
  <c r="F126" i="1"/>
  <c r="F123" i="1" s="1"/>
  <c r="T125" i="1"/>
  <c r="T122" i="1" s="1"/>
  <c r="T118" i="1" s="1"/>
  <c r="Q123" i="1"/>
  <c r="J123" i="1"/>
  <c r="I123" i="1"/>
  <c r="K122" i="1"/>
  <c r="K118" i="1" s="1"/>
  <c r="X119" i="1"/>
  <c r="V119" i="1"/>
  <c r="R119" i="1"/>
  <c r="P119" i="1"/>
  <c r="O119" i="1"/>
  <c r="K119" i="1"/>
  <c r="J119" i="1"/>
  <c r="H119" i="1"/>
  <c r="F119" i="1"/>
  <c r="P118" i="1"/>
  <c r="Z116" i="1"/>
  <c r="X116" i="1"/>
  <c r="V116" i="1"/>
  <c r="T116" i="1"/>
  <c r="Q116" i="1"/>
  <c r="Q115" i="1" s="1"/>
  <c r="Q110" i="1" s="1"/>
  <c r="Q108" i="1" s="1"/>
  <c r="L116" i="1"/>
  <c r="M116" i="1" s="1"/>
  <c r="X115" i="1"/>
  <c r="X110" i="1" s="1"/>
  <c r="W115" i="1"/>
  <c r="V115" i="1"/>
  <c r="U115" i="1"/>
  <c r="T115" i="1"/>
  <c r="T110" i="1" s="1"/>
  <c r="T108" i="1" s="1"/>
  <c r="R115" i="1"/>
  <c r="R110" i="1" s="1"/>
  <c r="P115" i="1"/>
  <c r="O115" i="1"/>
  <c r="K115" i="1"/>
  <c r="J115" i="1"/>
  <c r="I115" i="1"/>
  <c r="H115" i="1"/>
  <c r="G115" i="1"/>
  <c r="G110" i="1" s="1"/>
  <c r="F115" i="1"/>
  <c r="F110" i="1" s="1"/>
  <c r="X114" i="1"/>
  <c r="X113" i="1" s="1"/>
  <c r="X112" i="1" s="1"/>
  <c r="V114" i="1"/>
  <c r="V113" i="1" s="1"/>
  <c r="V112" i="1" s="1"/>
  <c r="V111" i="1" s="1"/>
  <c r="V109" i="1" s="1"/>
  <c r="T114" i="1"/>
  <c r="T113" i="1" s="1"/>
  <c r="T112" i="1" s="1"/>
  <c r="T111" i="1" s="1"/>
  <c r="T109" i="1" s="1"/>
  <c r="M114" i="1"/>
  <c r="L114" i="1"/>
  <c r="W113" i="1"/>
  <c r="W112" i="1" s="1"/>
  <c r="U113" i="1"/>
  <c r="R113" i="1"/>
  <c r="R112" i="1" s="1"/>
  <c r="R111" i="1" s="1"/>
  <c r="R109" i="1" s="1"/>
  <c r="P113" i="1"/>
  <c r="P112" i="1" s="1"/>
  <c r="P111" i="1" s="1"/>
  <c r="P109" i="1" s="1"/>
  <c r="O113" i="1"/>
  <c r="K113" i="1"/>
  <c r="K112" i="1" s="1"/>
  <c r="J113" i="1"/>
  <c r="J112" i="1" s="1"/>
  <c r="J111" i="1" s="1"/>
  <c r="J109" i="1" s="1"/>
  <c r="I113" i="1"/>
  <c r="H113" i="1"/>
  <c r="G113" i="1"/>
  <c r="F113" i="1"/>
  <c r="F112" i="1" s="1"/>
  <c r="F111" i="1" s="1"/>
  <c r="F109" i="1" s="1"/>
  <c r="O112" i="1"/>
  <c r="O111" i="1" s="1"/>
  <c r="O109" i="1" s="1"/>
  <c r="H112" i="1"/>
  <c r="H111" i="1" s="1"/>
  <c r="G112" i="1"/>
  <c r="X111" i="1"/>
  <c r="X109" i="1" s="1"/>
  <c r="W111" i="1"/>
  <c r="K111" i="1"/>
  <c r="K109" i="1" s="1"/>
  <c r="W110" i="1"/>
  <c r="V110" i="1"/>
  <c r="V108" i="1" s="1"/>
  <c r="U110" i="1"/>
  <c r="P110" i="1"/>
  <c r="P108" i="1" s="1"/>
  <c r="O110" i="1"/>
  <c r="O108" i="1" s="1"/>
  <c r="K110" i="1"/>
  <c r="K108" i="1" s="1"/>
  <c r="J110" i="1"/>
  <c r="J108" i="1" s="1"/>
  <c r="I110" i="1"/>
  <c r="I108" i="1" s="1"/>
  <c r="H109" i="1"/>
  <c r="X108" i="1"/>
  <c r="R108" i="1"/>
  <c r="G108" i="1"/>
  <c r="F108" i="1"/>
  <c r="AA107" i="1"/>
  <c r="X107" i="1"/>
  <c r="X106" i="1" s="1"/>
  <c r="V107" i="1"/>
  <c r="T107" i="1"/>
  <c r="S107" i="1"/>
  <c r="S106" i="1" s="1"/>
  <c r="L107" i="1"/>
  <c r="M107" i="1" s="1"/>
  <c r="W106" i="1"/>
  <c r="W105" i="1" s="1"/>
  <c r="V106" i="1"/>
  <c r="V105" i="1" s="1"/>
  <c r="U106" i="1"/>
  <c r="T106" i="1"/>
  <c r="T105" i="1" s="1"/>
  <c r="R106" i="1"/>
  <c r="P106" i="1"/>
  <c r="P105" i="1" s="1"/>
  <c r="O106" i="1"/>
  <c r="O105" i="1" s="1"/>
  <c r="K106" i="1"/>
  <c r="K105" i="1" s="1"/>
  <c r="J106" i="1"/>
  <c r="J105" i="1" s="1"/>
  <c r="I106" i="1"/>
  <c r="H106" i="1"/>
  <c r="H105" i="1" s="1"/>
  <c r="L105" i="1" s="1"/>
  <c r="G106" i="1"/>
  <c r="F106" i="1"/>
  <c r="X105" i="1"/>
  <c r="U105" i="1"/>
  <c r="S105" i="1"/>
  <c r="R105" i="1"/>
  <c r="I105" i="1"/>
  <c r="G105" i="1"/>
  <c r="F105" i="1"/>
  <c r="X104" i="1"/>
  <c r="V104" i="1"/>
  <c r="V102" i="1" s="1"/>
  <c r="V101" i="1" s="1"/>
  <c r="V91" i="1" s="1"/>
  <c r="T104" i="1"/>
  <c r="L104" i="1"/>
  <c r="M104" i="1" s="1"/>
  <c r="X103" i="1"/>
  <c r="X102" i="1" s="1"/>
  <c r="X101" i="1" s="1"/>
  <c r="X91" i="1" s="1"/>
  <c r="V103" i="1"/>
  <c r="T103" i="1"/>
  <c r="M103" i="1"/>
  <c r="L103" i="1"/>
  <c r="W102" i="1"/>
  <c r="W101" i="1" s="1"/>
  <c r="U102" i="1"/>
  <c r="T102" i="1"/>
  <c r="R102" i="1"/>
  <c r="P102" i="1"/>
  <c r="P101" i="1" s="1"/>
  <c r="P91" i="1" s="1"/>
  <c r="O102" i="1"/>
  <c r="O101" i="1" s="1"/>
  <c r="O91" i="1" s="1"/>
  <c r="K102" i="1"/>
  <c r="K101" i="1" s="1"/>
  <c r="K91" i="1" s="1"/>
  <c r="J102" i="1"/>
  <c r="J101" i="1" s="1"/>
  <c r="J91" i="1" s="1"/>
  <c r="I102" i="1"/>
  <c r="H102" i="1"/>
  <c r="G102" i="1"/>
  <c r="F102" i="1"/>
  <c r="T101" i="1"/>
  <c r="T91" i="1" s="1"/>
  <c r="R101" i="1"/>
  <c r="L101" i="1"/>
  <c r="I101" i="1"/>
  <c r="I91" i="1" s="1"/>
  <c r="H101" i="1"/>
  <c r="H91" i="1" s="1"/>
  <c r="G101" i="1"/>
  <c r="F101" i="1"/>
  <c r="X100" i="1"/>
  <c r="X98" i="1" s="1"/>
  <c r="X97" i="1" s="1"/>
  <c r="X96" i="1" s="1"/>
  <c r="V100" i="1"/>
  <c r="T100" i="1"/>
  <c r="T98" i="1" s="1"/>
  <c r="T97" i="1" s="1"/>
  <c r="T96" i="1" s="1"/>
  <c r="L100" i="1"/>
  <c r="M100" i="1" s="1"/>
  <c r="AC99" i="1"/>
  <c r="AB99" i="1"/>
  <c r="Z99" i="1"/>
  <c r="X99" i="1"/>
  <c r="V99" i="1"/>
  <c r="T99" i="1"/>
  <c r="L99" i="1"/>
  <c r="M99" i="1" s="1"/>
  <c r="W98" i="1"/>
  <c r="U98" i="1"/>
  <c r="R98" i="1"/>
  <c r="R97" i="1" s="1"/>
  <c r="P98" i="1"/>
  <c r="O98" i="1"/>
  <c r="L98" i="1"/>
  <c r="K98" i="1"/>
  <c r="J98" i="1"/>
  <c r="I98" i="1"/>
  <c r="H98" i="1"/>
  <c r="G98" i="1"/>
  <c r="F98" i="1"/>
  <c r="F97" i="1" s="1"/>
  <c r="F96" i="1" s="1"/>
  <c r="W97" i="1"/>
  <c r="U97" i="1"/>
  <c r="AB97" i="1" s="1"/>
  <c r="P97" i="1"/>
  <c r="O97" i="1"/>
  <c r="K97" i="1"/>
  <c r="J97" i="1"/>
  <c r="I97" i="1"/>
  <c r="H97" i="1"/>
  <c r="L97" i="1" s="1"/>
  <c r="G97" i="1"/>
  <c r="G96" i="1" s="1"/>
  <c r="W96" i="1"/>
  <c r="U96" i="1"/>
  <c r="U92" i="1" s="1"/>
  <c r="P96" i="1"/>
  <c r="O96" i="1"/>
  <c r="K96" i="1"/>
  <c r="J96" i="1"/>
  <c r="I96" i="1"/>
  <c r="H96" i="1"/>
  <c r="X95" i="1"/>
  <c r="X94" i="1" s="1"/>
  <c r="X93" i="1" s="1"/>
  <c r="V95" i="1"/>
  <c r="V94" i="1" s="1"/>
  <c r="V93" i="1" s="1"/>
  <c r="T95" i="1"/>
  <c r="T94" i="1" s="1"/>
  <c r="T93" i="1" s="1"/>
  <c r="L95" i="1"/>
  <c r="M95" i="1" s="1"/>
  <c r="W94" i="1"/>
  <c r="U94" i="1"/>
  <c r="R94" i="1"/>
  <c r="P94" i="1"/>
  <c r="P93" i="1" s="1"/>
  <c r="P92" i="1" s="1"/>
  <c r="O94" i="1"/>
  <c r="K94" i="1"/>
  <c r="K93" i="1" s="1"/>
  <c r="K92" i="1" s="1"/>
  <c r="J94" i="1"/>
  <c r="J93" i="1" s="1"/>
  <c r="J92" i="1" s="1"/>
  <c r="I94" i="1"/>
  <c r="H94" i="1"/>
  <c r="G94" i="1"/>
  <c r="F94" i="1"/>
  <c r="F93" i="1" s="1"/>
  <c r="U93" i="1"/>
  <c r="O93" i="1"/>
  <c r="O92" i="1" s="1"/>
  <c r="H93" i="1"/>
  <c r="G93" i="1"/>
  <c r="W91" i="1"/>
  <c r="G91" i="1"/>
  <c r="F91" i="1"/>
  <c r="X90" i="1"/>
  <c r="V90" i="1"/>
  <c r="T90" i="1"/>
  <c r="O90" i="1"/>
  <c r="L90" i="1"/>
  <c r="M90" i="1" s="1"/>
  <c r="AB89" i="1"/>
  <c r="X89" i="1"/>
  <c r="X85" i="1" s="1"/>
  <c r="V89" i="1"/>
  <c r="T89" i="1"/>
  <c r="L89" i="1"/>
  <c r="M89" i="1" s="1"/>
  <c r="Y88" i="1"/>
  <c r="X88" i="1"/>
  <c r="V88" i="1"/>
  <c r="T88" i="1"/>
  <c r="S88" i="1"/>
  <c r="L88" i="1"/>
  <c r="M88" i="1" s="1"/>
  <c r="AB87" i="1"/>
  <c r="X87" i="1"/>
  <c r="V87" i="1"/>
  <c r="T87" i="1"/>
  <c r="L87" i="1"/>
  <c r="M87" i="1" s="1"/>
  <c r="AB86" i="1"/>
  <c r="Y86" i="1"/>
  <c r="X86" i="1"/>
  <c r="V86" i="1"/>
  <c r="T86" i="1"/>
  <c r="S86" i="1"/>
  <c r="L86" i="1"/>
  <c r="M86" i="1" s="1"/>
  <c r="W85" i="1"/>
  <c r="V85" i="1"/>
  <c r="U85" i="1"/>
  <c r="T85" i="1"/>
  <c r="R85" i="1"/>
  <c r="P85" i="1"/>
  <c r="O85" i="1"/>
  <c r="M85" i="1"/>
  <c r="K85" i="1"/>
  <c r="J85" i="1"/>
  <c r="I85" i="1"/>
  <c r="H85" i="1"/>
  <c r="G85" i="1"/>
  <c r="F85" i="1"/>
  <c r="AB84" i="1"/>
  <c r="X84" i="1"/>
  <c r="V84" i="1"/>
  <c r="T84" i="1"/>
  <c r="M84" i="1"/>
  <c r="L84" i="1"/>
  <c r="AB83" i="1"/>
  <c r="Z83" i="1"/>
  <c r="X83" i="1"/>
  <c r="V83" i="1"/>
  <c r="T83" i="1"/>
  <c r="Q83" i="1"/>
  <c r="M83" i="1"/>
  <c r="L83" i="1"/>
  <c r="AB82" i="1"/>
  <c r="Z82" i="1"/>
  <c r="X82" i="1"/>
  <c r="V82" i="1"/>
  <c r="T82" i="1"/>
  <c r="Q82" i="1"/>
  <c r="M82" i="1"/>
  <c r="L82" i="1"/>
  <c r="X81" i="1"/>
  <c r="V81" i="1"/>
  <c r="V78" i="1" s="1"/>
  <c r="T81" i="1"/>
  <c r="M81" i="1"/>
  <c r="L81" i="1"/>
  <c r="AC80" i="1"/>
  <c r="AB80" i="1"/>
  <c r="Z80" i="1"/>
  <c r="X80" i="1"/>
  <c r="V80" i="1"/>
  <c r="T80" i="1"/>
  <c r="Q80" i="1"/>
  <c r="M80" i="1"/>
  <c r="L80" i="1"/>
  <c r="AC79" i="1"/>
  <c r="AB79" i="1"/>
  <c r="Z79" i="1"/>
  <c r="X79" i="1"/>
  <c r="V79" i="1"/>
  <c r="T79" i="1"/>
  <c r="L79" i="1"/>
  <c r="M79" i="1" s="1"/>
  <c r="W78" i="1"/>
  <c r="U78" i="1"/>
  <c r="T78" i="1"/>
  <c r="R78" i="1"/>
  <c r="P78" i="1"/>
  <c r="O78" i="1"/>
  <c r="O65" i="1" s="1"/>
  <c r="K78" i="1"/>
  <c r="J78" i="1"/>
  <c r="I78" i="1"/>
  <c r="H78" i="1"/>
  <c r="L78" i="1" s="1"/>
  <c r="G78" i="1"/>
  <c r="F78" i="1"/>
  <c r="AB77" i="1"/>
  <c r="X77" i="1"/>
  <c r="V77" i="1"/>
  <c r="T77" i="1"/>
  <c r="L77" i="1"/>
  <c r="M77" i="1" s="1"/>
  <c r="AC76" i="1"/>
  <c r="AB76" i="1"/>
  <c r="X76" i="1"/>
  <c r="V76" i="1"/>
  <c r="T76" i="1"/>
  <c r="S76" i="1"/>
  <c r="L76" i="1"/>
  <c r="M76" i="1" s="1"/>
  <c r="AC75" i="1"/>
  <c r="AB75" i="1"/>
  <c r="X75" i="1"/>
  <c r="X74" i="1" s="1"/>
  <c r="V75" i="1"/>
  <c r="T75" i="1"/>
  <c r="L75" i="1"/>
  <c r="M75" i="1" s="1"/>
  <c r="AB74" i="1"/>
  <c r="W74" i="1"/>
  <c r="V74" i="1"/>
  <c r="U74" i="1"/>
  <c r="T74" i="1"/>
  <c r="R74" i="1"/>
  <c r="P74" i="1"/>
  <c r="O74" i="1"/>
  <c r="M74" i="1"/>
  <c r="Y74" i="1" s="1"/>
  <c r="K74" i="1"/>
  <c r="J74" i="1"/>
  <c r="I74" i="1"/>
  <c r="H74" i="1"/>
  <c r="G74" i="1"/>
  <c r="F74" i="1"/>
  <c r="AA73" i="1"/>
  <c r="X73" i="1"/>
  <c r="V73" i="1"/>
  <c r="T73" i="1"/>
  <c r="L73" i="1"/>
  <c r="M73" i="1" s="1"/>
  <c r="AB72" i="1"/>
  <c r="X72" i="1"/>
  <c r="V72" i="1"/>
  <c r="T72" i="1"/>
  <c r="L72" i="1"/>
  <c r="M72" i="1" s="1"/>
  <c r="AB71" i="1"/>
  <c r="X71" i="1"/>
  <c r="V71" i="1"/>
  <c r="T71" i="1"/>
  <c r="L71" i="1"/>
  <c r="M71" i="1" s="1"/>
  <c r="AB70" i="1"/>
  <c r="X70" i="1"/>
  <c r="V70" i="1"/>
  <c r="T70" i="1"/>
  <c r="T68" i="1" s="1"/>
  <c r="L70" i="1"/>
  <c r="M70" i="1" s="1"/>
  <c r="Q70" i="1" s="1"/>
  <c r="X69" i="1"/>
  <c r="V69" i="1"/>
  <c r="T69" i="1"/>
  <c r="L69" i="1"/>
  <c r="M69" i="1" s="1"/>
  <c r="Q69" i="1" s="1"/>
  <c r="W68" i="1"/>
  <c r="V68" i="1"/>
  <c r="U68" i="1"/>
  <c r="AB68" i="1" s="1"/>
  <c r="R68" i="1"/>
  <c r="P68" i="1"/>
  <c r="O68" i="1"/>
  <c r="K68" i="1"/>
  <c r="J68" i="1"/>
  <c r="I68" i="1"/>
  <c r="H68" i="1"/>
  <c r="G68" i="1"/>
  <c r="F68" i="1"/>
  <c r="AB67" i="1"/>
  <c r="Z67" i="1"/>
  <c r="X67" i="1"/>
  <c r="V67" i="1"/>
  <c r="T67" i="1"/>
  <c r="T66" i="1" s="1"/>
  <c r="Q67" i="1"/>
  <c r="Q66" i="1" s="1"/>
  <c r="M67" i="1"/>
  <c r="Y67" i="1" s="1"/>
  <c r="L67" i="1"/>
  <c r="AB66" i="1"/>
  <c r="Z66" i="1"/>
  <c r="X66" i="1"/>
  <c r="W66" i="1"/>
  <c r="V66" i="1"/>
  <c r="U66" i="1"/>
  <c r="R66" i="1"/>
  <c r="Y66" i="1" s="1"/>
  <c r="P66" i="1"/>
  <c r="O66" i="1"/>
  <c r="M66" i="1"/>
  <c r="K66" i="1"/>
  <c r="J66" i="1"/>
  <c r="J65" i="1" s="1"/>
  <c r="I66" i="1"/>
  <c r="I65" i="1" s="1"/>
  <c r="H66" i="1"/>
  <c r="G66" i="1"/>
  <c r="F66" i="1"/>
  <c r="P65" i="1"/>
  <c r="F65" i="1"/>
  <c r="Z64" i="1"/>
  <c r="X64" i="1"/>
  <c r="V64" i="1"/>
  <c r="T64" i="1"/>
  <c r="L64" i="1"/>
  <c r="M64" i="1" s="1"/>
  <c r="AB63" i="1"/>
  <c r="X63" i="1"/>
  <c r="X61" i="1" s="1"/>
  <c r="V63" i="1"/>
  <c r="T63" i="1"/>
  <c r="L63" i="1"/>
  <c r="M63" i="1" s="1"/>
  <c r="X62" i="1"/>
  <c r="V62" i="1"/>
  <c r="V61" i="1" s="1"/>
  <c r="T62" i="1"/>
  <c r="M62" i="1"/>
  <c r="L62" i="1"/>
  <c r="W61" i="1"/>
  <c r="U61" i="1"/>
  <c r="R61" i="1"/>
  <c r="P61" i="1"/>
  <c r="P50" i="1" s="1"/>
  <c r="P49" i="1" s="1"/>
  <c r="O61" i="1"/>
  <c r="K61" i="1"/>
  <c r="J61" i="1"/>
  <c r="I61" i="1"/>
  <c r="I50" i="1" s="1"/>
  <c r="I49" i="1" s="1"/>
  <c r="H61" i="1"/>
  <c r="G61" i="1"/>
  <c r="F61" i="1"/>
  <c r="AB60" i="1"/>
  <c r="Z60" i="1"/>
  <c r="X60" i="1"/>
  <c r="V60" i="1"/>
  <c r="T60" i="1"/>
  <c r="M60" i="1"/>
  <c r="L60" i="1"/>
  <c r="AB59" i="1"/>
  <c r="X59" i="1"/>
  <c r="V59" i="1"/>
  <c r="T59" i="1"/>
  <c r="M59" i="1"/>
  <c r="Z59" i="1" s="1"/>
  <c r="L59" i="1"/>
  <c r="AB58" i="1"/>
  <c r="X58" i="1"/>
  <c r="V58" i="1"/>
  <c r="T58" i="1"/>
  <c r="L58" i="1"/>
  <c r="M58" i="1" s="1"/>
  <c r="AB57" i="1"/>
  <c r="Z57" i="1"/>
  <c r="X57" i="1"/>
  <c r="V57" i="1"/>
  <c r="T57" i="1"/>
  <c r="T54" i="1" s="1"/>
  <c r="S57" i="1"/>
  <c r="M57" i="1"/>
  <c r="L57" i="1"/>
  <c r="AB56" i="1"/>
  <c r="X56" i="1"/>
  <c r="V56" i="1"/>
  <c r="T56" i="1"/>
  <c r="M56" i="1"/>
  <c r="L56" i="1"/>
  <c r="AB55" i="1"/>
  <c r="X55" i="1"/>
  <c r="X54" i="1" s="1"/>
  <c r="X50" i="1" s="1"/>
  <c r="V55" i="1"/>
  <c r="V54" i="1" s="1"/>
  <c r="T55" i="1"/>
  <c r="S55" i="1"/>
  <c r="L55" i="1"/>
  <c r="M55" i="1" s="1"/>
  <c r="W54" i="1"/>
  <c r="U54" i="1"/>
  <c r="U50" i="1" s="1"/>
  <c r="R54" i="1"/>
  <c r="P54" i="1"/>
  <c r="O54" i="1"/>
  <c r="K54" i="1"/>
  <c r="J54" i="1"/>
  <c r="I54" i="1"/>
  <c r="H54" i="1"/>
  <c r="G54" i="1"/>
  <c r="F54" i="1"/>
  <c r="AB53" i="1"/>
  <c r="X53" i="1"/>
  <c r="V53" i="1"/>
  <c r="T53" i="1"/>
  <c r="T51" i="1" s="1"/>
  <c r="L53" i="1"/>
  <c r="M53" i="1" s="1"/>
  <c r="AB52" i="1"/>
  <c r="AA52" i="1"/>
  <c r="Y52" i="1"/>
  <c r="X52" i="1"/>
  <c r="V52" i="1"/>
  <c r="T52" i="1"/>
  <c r="S52" i="1"/>
  <c r="L52" i="1"/>
  <c r="M52" i="1" s="1"/>
  <c r="Z52" i="1" s="1"/>
  <c r="AB51" i="1"/>
  <c r="X51" i="1"/>
  <c r="W51" i="1"/>
  <c r="V51" i="1"/>
  <c r="U51" i="1"/>
  <c r="R51" i="1"/>
  <c r="P51" i="1"/>
  <c r="O51" i="1"/>
  <c r="O50" i="1" s="1"/>
  <c r="O49" i="1" s="1"/>
  <c r="K51" i="1"/>
  <c r="J51" i="1"/>
  <c r="J50" i="1" s="1"/>
  <c r="I51" i="1"/>
  <c r="H51" i="1"/>
  <c r="H50" i="1" s="1"/>
  <c r="G51" i="1"/>
  <c r="F51" i="1"/>
  <c r="F50" i="1"/>
  <c r="F49" i="1" s="1"/>
  <c r="Z48" i="1"/>
  <c r="X48" i="1"/>
  <c r="X47" i="1" s="1"/>
  <c r="V48" i="1"/>
  <c r="V47" i="1" s="1"/>
  <c r="V43" i="1" s="1"/>
  <c r="V42" i="1" s="1"/>
  <c r="T48" i="1"/>
  <c r="T47" i="1" s="1"/>
  <c r="L48" i="1"/>
  <c r="M48" i="1" s="1"/>
  <c r="W47" i="1"/>
  <c r="U47" i="1"/>
  <c r="R47" i="1"/>
  <c r="P47" i="1"/>
  <c r="P43" i="1" s="1"/>
  <c r="P42" i="1" s="1"/>
  <c r="O47" i="1"/>
  <c r="K47" i="1"/>
  <c r="J47" i="1"/>
  <c r="I47" i="1"/>
  <c r="H47" i="1"/>
  <c r="G47" i="1"/>
  <c r="F47" i="1"/>
  <c r="AA46" i="1"/>
  <c r="Z46" i="1"/>
  <c r="Y46" i="1"/>
  <c r="X46" i="1"/>
  <c r="V46" i="1"/>
  <c r="V44" i="1" s="1"/>
  <c r="T46" i="1"/>
  <c r="T44" i="1" s="1"/>
  <c r="S46" i="1"/>
  <c r="S44" i="1" s="1"/>
  <c r="Q46" i="1"/>
  <c r="L46" i="1"/>
  <c r="M46" i="1" s="1"/>
  <c r="AA45" i="1"/>
  <c r="Z45" i="1"/>
  <c r="Y45" i="1"/>
  <c r="X45" i="1"/>
  <c r="V45" i="1"/>
  <c r="T45" i="1"/>
  <c r="S45" i="1"/>
  <c r="Q45" i="1"/>
  <c r="M45" i="1"/>
  <c r="L45" i="1"/>
  <c r="X44" i="1"/>
  <c r="X43" i="1" s="1"/>
  <c r="X42" i="1" s="1"/>
  <c r="W44" i="1"/>
  <c r="AA44" i="1" s="1"/>
  <c r="U44" i="1"/>
  <c r="R44" i="1"/>
  <c r="Y44" i="1" s="1"/>
  <c r="Q44" i="1"/>
  <c r="P44" i="1"/>
  <c r="O44" i="1"/>
  <c r="O43" i="1" s="1"/>
  <c r="O42" i="1" s="1"/>
  <c r="O41" i="1" s="1"/>
  <c r="M44" i="1"/>
  <c r="K44" i="1"/>
  <c r="J44" i="1"/>
  <c r="I44" i="1"/>
  <c r="H44" i="1"/>
  <c r="H43" i="1" s="1"/>
  <c r="G44" i="1"/>
  <c r="F44" i="1"/>
  <c r="J43" i="1"/>
  <c r="J42" i="1" s="1"/>
  <c r="G43" i="1"/>
  <c r="F43" i="1"/>
  <c r="F42" i="1" s="1"/>
  <c r="H42" i="1"/>
  <c r="G42" i="1"/>
  <c r="X40" i="1"/>
  <c r="V40" i="1"/>
  <c r="T40" i="1"/>
  <c r="L40" i="1"/>
  <c r="M40" i="1" s="1"/>
  <c r="W39" i="1"/>
  <c r="U39" i="1"/>
  <c r="U12" i="1" s="1"/>
  <c r="R39" i="1"/>
  <c r="P39" i="1"/>
  <c r="T39" i="1" s="1"/>
  <c r="K39" i="1"/>
  <c r="J39" i="1"/>
  <c r="I39" i="1"/>
  <c r="H39" i="1"/>
  <c r="G39" i="1"/>
  <c r="X38" i="1"/>
  <c r="V38" i="1"/>
  <c r="T38" i="1"/>
  <c r="L38" i="1"/>
  <c r="M38" i="1" s="1"/>
  <c r="AC37" i="1"/>
  <c r="AB37" i="1"/>
  <c r="X37" i="1"/>
  <c r="V37" i="1"/>
  <c r="T37" i="1"/>
  <c r="L37" i="1"/>
  <c r="M37" i="1" s="1"/>
  <c r="AC36" i="1"/>
  <c r="AB36" i="1"/>
  <c r="AA36" i="1"/>
  <c r="X36" i="1"/>
  <c r="X33" i="1" s="1"/>
  <c r="X32" i="1" s="1"/>
  <c r="V36" i="1"/>
  <c r="V33" i="1" s="1"/>
  <c r="T36" i="1"/>
  <c r="L36" i="1"/>
  <c r="M36" i="1" s="1"/>
  <c r="Y35" i="1"/>
  <c r="X35" i="1"/>
  <c r="V35" i="1"/>
  <c r="T35" i="1"/>
  <c r="T33" i="1" s="1"/>
  <c r="M35" i="1"/>
  <c r="L35" i="1"/>
  <c r="AC34" i="1"/>
  <c r="AB34" i="1"/>
  <c r="AA34" i="1"/>
  <c r="X34" i="1"/>
  <c r="V34" i="1"/>
  <c r="T34" i="1"/>
  <c r="L34" i="1"/>
  <c r="M34" i="1" s="1"/>
  <c r="S34" i="1" s="1"/>
  <c r="W33" i="1"/>
  <c r="U33" i="1"/>
  <c r="R33" i="1"/>
  <c r="P33" i="1"/>
  <c r="O33" i="1"/>
  <c r="O32" i="1" s="1"/>
  <c r="M33" i="1"/>
  <c r="K33" i="1"/>
  <c r="J33" i="1"/>
  <c r="I33" i="1"/>
  <c r="H33" i="1"/>
  <c r="G33" i="1"/>
  <c r="L33" i="1" s="1"/>
  <c r="F33" i="1"/>
  <c r="W32" i="1"/>
  <c r="U32" i="1"/>
  <c r="R32" i="1"/>
  <c r="P32" i="1"/>
  <c r="K32" i="1"/>
  <c r="J32" i="1"/>
  <c r="I32" i="1"/>
  <c r="H32" i="1"/>
  <c r="F32" i="1"/>
  <c r="Y31" i="1"/>
  <c r="X31" i="1"/>
  <c r="V31" i="1"/>
  <c r="T31" i="1"/>
  <c r="L31" i="1"/>
  <c r="M31" i="1" s="1"/>
  <c r="X30" i="1"/>
  <c r="V30" i="1"/>
  <c r="T30" i="1"/>
  <c r="M30" i="1"/>
  <c r="L30" i="1"/>
  <c r="X29" i="1"/>
  <c r="V29" i="1"/>
  <c r="V24" i="1" s="1"/>
  <c r="T29" i="1"/>
  <c r="L29" i="1"/>
  <c r="M29" i="1" s="1"/>
  <c r="X28" i="1"/>
  <c r="V28" i="1"/>
  <c r="T28" i="1"/>
  <c r="L28" i="1"/>
  <c r="M28" i="1" s="1"/>
  <c r="X27" i="1"/>
  <c r="V27" i="1"/>
  <c r="T27" i="1"/>
  <c r="S27" i="1"/>
  <c r="L27" i="1"/>
  <c r="M27" i="1" s="1"/>
  <c r="Z26" i="1"/>
  <c r="X26" i="1"/>
  <c r="V26" i="1"/>
  <c r="T26" i="1"/>
  <c r="M26" i="1"/>
  <c r="L26" i="1"/>
  <c r="Y25" i="1"/>
  <c r="X25" i="1"/>
  <c r="V25" i="1"/>
  <c r="T25" i="1"/>
  <c r="L25" i="1"/>
  <c r="M25" i="1" s="1"/>
  <c r="X24" i="1"/>
  <c r="W24" i="1"/>
  <c r="U24" i="1"/>
  <c r="R24" i="1"/>
  <c r="P24" i="1"/>
  <c r="P12" i="1" s="1"/>
  <c r="P11" i="1" s="1"/>
  <c r="O24" i="1"/>
  <c r="K24" i="1"/>
  <c r="J24" i="1"/>
  <c r="L24" i="1" s="1"/>
  <c r="I24" i="1"/>
  <c r="H24" i="1"/>
  <c r="H12" i="1" s="1"/>
  <c r="H11" i="1" s="1"/>
  <c r="G24" i="1"/>
  <c r="F24" i="1"/>
  <c r="F12" i="1" s="1"/>
  <c r="F11" i="1" s="1"/>
  <c r="AC23" i="1"/>
  <c r="AB23" i="1"/>
  <c r="X23" i="1"/>
  <c r="V23" i="1"/>
  <c r="T23" i="1"/>
  <c r="M23" i="1"/>
  <c r="L23" i="1"/>
  <c r="AC22" i="1"/>
  <c r="AB22" i="1"/>
  <c r="Y22" i="1"/>
  <c r="X22" i="1"/>
  <c r="V22" i="1"/>
  <c r="T22" i="1"/>
  <c r="L22" i="1"/>
  <c r="M22" i="1" s="1"/>
  <c r="X21" i="1"/>
  <c r="V21" i="1"/>
  <c r="T21" i="1"/>
  <c r="M21" i="1"/>
  <c r="L21" i="1"/>
  <c r="AC20" i="1"/>
  <c r="AB20" i="1"/>
  <c r="Y20" i="1"/>
  <c r="X20" i="1"/>
  <c r="V20" i="1"/>
  <c r="T20" i="1"/>
  <c r="L20" i="1"/>
  <c r="M20" i="1" s="1"/>
  <c r="X19" i="1"/>
  <c r="V19" i="1"/>
  <c r="T19" i="1"/>
  <c r="M19" i="1"/>
  <c r="L19" i="1"/>
  <c r="AC18" i="1"/>
  <c r="AB18" i="1"/>
  <c r="X18" i="1"/>
  <c r="V18" i="1"/>
  <c r="T18" i="1"/>
  <c r="L18" i="1"/>
  <c r="M18" i="1" s="1"/>
  <c r="AC17" i="1"/>
  <c r="AB17" i="1"/>
  <c r="X17" i="1"/>
  <c r="V17" i="1"/>
  <c r="T17" i="1"/>
  <c r="M17" i="1"/>
  <c r="L17" i="1"/>
  <c r="AC16" i="1"/>
  <c r="AB16" i="1"/>
  <c r="AA16" i="1"/>
  <c r="X16" i="1"/>
  <c r="V16" i="1"/>
  <c r="T16" i="1"/>
  <c r="S16" i="1"/>
  <c r="L16" i="1"/>
  <c r="M16" i="1" s="1"/>
  <c r="AC15" i="1"/>
  <c r="AB15" i="1"/>
  <c r="Z15" i="1"/>
  <c r="X15" i="1"/>
  <c r="V15" i="1"/>
  <c r="V14" i="1" s="1"/>
  <c r="V13" i="1" s="1"/>
  <c r="T15" i="1"/>
  <c r="Q15" i="1"/>
  <c r="L15" i="1"/>
  <c r="M15" i="1" s="1"/>
  <c r="W14" i="1"/>
  <c r="AC14" i="1" s="1"/>
  <c r="U14" i="1"/>
  <c r="R14" i="1"/>
  <c r="P14" i="1"/>
  <c r="O14" i="1"/>
  <c r="O13" i="1" s="1"/>
  <c r="O12" i="1" s="1"/>
  <c r="O11" i="1" s="1"/>
  <c r="O10" i="1" s="1"/>
  <c r="K14" i="1"/>
  <c r="K13" i="1" s="1"/>
  <c r="K12" i="1" s="1"/>
  <c r="K11" i="1" s="1"/>
  <c r="J14" i="1"/>
  <c r="I14" i="1"/>
  <c r="H14" i="1"/>
  <c r="G14" i="1"/>
  <c r="F14" i="1"/>
  <c r="U13" i="1"/>
  <c r="R13" i="1"/>
  <c r="P13" i="1"/>
  <c r="J13" i="1"/>
  <c r="H13" i="1"/>
  <c r="G13" i="1"/>
  <c r="F13" i="1"/>
  <c r="X9" i="1"/>
  <c r="W9" i="1"/>
  <c r="V9" i="1"/>
  <c r="T9" i="1"/>
  <c r="R9" i="1"/>
  <c r="P9" i="1"/>
  <c r="O9" i="1"/>
  <c r="K9" i="1"/>
  <c r="J9" i="1"/>
  <c r="I9" i="1"/>
  <c r="H9" i="1"/>
  <c r="G9" i="1"/>
  <c r="F9" i="1"/>
  <c r="K48" i="3" l="1"/>
  <c r="H47" i="3"/>
  <c r="K12" i="3"/>
  <c r="H11" i="3"/>
  <c r="K15" i="3"/>
  <c r="K27" i="3"/>
  <c r="H26" i="3"/>
  <c r="K36" i="3"/>
  <c r="H35" i="3"/>
  <c r="K39" i="3"/>
  <c r="H38" i="3"/>
  <c r="K71" i="3"/>
  <c r="H70" i="3"/>
  <c r="K16" i="3"/>
  <c r="K25" i="3"/>
  <c r="H24" i="3"/>
  <c r="K24" i="3" s="1"/>
  <c r="K28" i="3"/>
  <c r="K37" i="3"/>
  <c r="K40" i="3"/>
  <c r="J53" i="3"/>
  <c r="G7" i="3"/>
  <c r="G88" i="3" s="1"/>
  <c r="K17" i="3"/>
  <c r="K29" i="3"/>
  <c r="K32" i="3"/>
  <c r="H31" i="3"/>
  <c r="K41" i="3"/>
  <c r="K44" i="3"/>
  <c r="H43" i="3"/>
  <c r="K47" i="3"/>
  <c r="K18" i="3"/>
  <c r="K30" i="3"/>
  <c r="K33" i="3"/>
  <c r="K42" i="3"/>
  <c r="K59" i="3"/>
  <c r="H58" i="3"/>
  <c r="K62" i="3"/>
  <c r="K19" i="3"/>
  <c r="K63" i="3"/>
  <c r="H62" i="3"/>
  <c r="J64" i="3"/>
  <c r="J81" i="3"/>
  <c r="K14" i="3"/>
  <c r="H13" i="3"/>
  <c r="K20" i="3"/>
  <c r="H84" i="3"/>
  <c r="K86" i="3"/>
  <c r="H74" i="3"/>
  <c r="H86" i="3"/>
  <c r="H13" i="2"/>
  <c r="N14" i="2"/>
  <c r="M14" i="2"/>
  <c r="H45" i="2"/>
  <c r="N46" i="2"/>
  <c r="M46" i="2"/>
  <c r="H19" i="2"/>
  <c r="N20" i="2"/>
  <c r="M20" i="2"/>
  <c r="H31" i="2"/>
  <c r="N32" i="2"/>
  <c r="M32" i="2"/>
  <c r="F48" i="2"/>
  <c r="J87" i="2"/>
  <c r="M45" i="2"/>
  <c r="G225" i="2"/>
  <c r="M23" i="2"/>
  <c r="L41" i="2"/>
  <c r="L30" i="2" s="1"/>
  <c r="L17" i="2" s="1"/>
  <c r="L10" i="2" s="1"/>
  <c r="L9" i="2" s="1"/>
  <c r="J71" i="2"/>
  <c r="N23" i="2"/>
  <c r="O44" i="2"/>
  <c r="F54" i="2"/>
  <c r="F52" i="2" s="1"/>
  <c r="F49" i="2" s="1"/>
  <c r="F225" i="2" s="1"/>
  <c r="N13" i="2"/>
  <c r="M19" i="2"/>
  <c r="N40" i="2"/>
  <c r="M40" i="2"/>
  <c r="M13" i="2"/>
  <c r="H23" i="2"/>
  <c r="N24" i="2"/>
  <c r="M24" i="2"/>
  <c r="M34" i="2"/>
  <c r="K166" i="2"/>
  <c r="J91" i="2"/>
  <c r="O101" i="2"/>
  <c r="N101" i="2"/>
  <c r="K100" i="2"/>
  <c r="H116" i="2"/>
  <c r="N116" i="2" s="1"/>
  <c r="M117" i="2"/>
  <c r="H140" i="2"/>
  <c r="M141" i="2"/>
  <c r="N97" i="2"/>
  <c r="K96" i="2"/>
  <c r="O137" i="2"/>
  <c r="K136" i="2"/>
  <c r="N137" i="2"/>
  <c r="O148" i="2"/>
  <c r="K147" i="2"/>
  <c r="K203" i="2"/>
  <c r="N62" i="2"/>
  <c r="H61" i="2"/>
  <c r="M62" i="2"/>
  <c r="N78" i="2"/>
  <c r="H77" i="2"/>
  <c r="M78" i="2"/>
  <c r="J107" i="2"/>
  <c r="M108" i="2"/>
  <c r="M116" i="2"/>
  <c r="H206" i="2"/>
  <c r="N209" i="2"/>
  <c r="N42" i="2"/>
  <c r="O45" i="2"/>
  <c r="M57" i="2"/>
  <c r="M68" i="2"/>
  <c r="J66" i="2"/>
  <c r="O73" i="2"/>
  <c r="N73" i="2"/>
  <c r="K72" i="2"/>
  <c r="J80" i="2"/>
  <c r="O81" i="2"/>
  <c r="K80" i="2"/>
  <c r="O89" i="2"/>
  <c r="K88" i="2"/>
  <c r="N108" i="2"/>
  <c r="K107" i="2"/>
  <c r="O108" i="2"/>
  <c r="K115" i="2"/>
  <c r="O116" i="2"/>
  <c r="N117" i="2"/>
  <c r="O129" i="2"/>
  <c r="K128" i="2"/>
  <c r="N129" i="2"/>
  <c r="N140" i="2"/>
  <c r="K139" i="2"/>
  <c r="O140" i="2"/>
  <c r="N141" i="2"/>
  <c r="O152" i="2"/>
  <c r="N178" i="2"/>
  <c r="M178" i="2"/>
  <c r="H177" i="2"/>
  <c r="N194" i="2"/>
  <c r="M194" i="2"/>
  <c r="H193" i="2"/>
  <c r="K196" i="2"/>
  <c r="J75" i="2"/>
  <c r="J83" i="2"/>
  <c r="O93" i="2"/>
  <c r="K92" i="2"/>
  <c r="J96" i="2"/>
  <c r="M97" i="2"/>
  <c r="N105" i="2"/>
  <c r="K104" i="2"/>
  <c r="N109" i="2"/>
  <c r="O113" i="2"/>
  <c r="N113" i="2"/>
  <c r="K112" i="2"/>
  <c r="K123" i="2"/>
  <c r="O124" i="2"/>
  <c r="H36" i="2"/>
  <c r="M73" i="2"/>
  <c r="N86" i="2"/>
  <c r="H85" i="2"/>
  <c r="M86" i="2"/>
  <c r="N94" i="2"/>
  <c r="H93" i="2"/>
  <c r="N93" i="2" s="1"/>
  <c r="M94" i="2"/>
  <c r="J111" i="2"/>
  <c r="M111" i="2" s="1"/>
  <c r="H132" i="2"/>
  <c r="M133" i="2"/>
  <c r="J147" i="2"/>
  <c r="J12" i="2"/>
  <c r="J18" i="2"/>
  <c r="M29" i="2"/>
  <c r="J30" i="2"/>
  <c r="M35" i="2"/>
  <c r="M39" i="2"/>
  <c r="M61" i="2"/>
  <c r="J65" i="2"/>
  <c r="N68" i="2"/>
  <c r="H107" i="2"/>
  <c r="J115" i="2"/>
  <c r="H124" i="2"/>
  <c r="M125" i="2"/>
  <c r="M132" i="2"/>
  <c r="J139" i="2"/>
  <c r="J151" i="2"/>
  <c r="O151" i="2" s="1"/>
  <c r="K191" i="2"/>
  <c r="L197" i="2"/>
  <c r="L195" i="2" s="1"/>
  <c r="L48" i="2" s="1"/>
  <c r="H200" i="2"/>
  <c r="O77" i="2"/>
  <c r="N77" i="2"/>
  <c r="K76" i="2"/>
  <c r="O85" i="2"/>
  <c r="K84" i="2"/>
  <c r="H214" i="2"/>
  <c r="N58" i="2"/>
  <c r="H57" i="2"/>
  <c r="N57" i="2" s="1"/>
  <c r="M58" i="2"/>
  <c r="N70" i="2"/>
  <c r="H69" i="2"/>
  <c r="M70" i="2"/>
  <c r="J99" i="2"/>
  <c r="M99" i="2" s="1"/>
  <c r="K12" i="2"/>
  <c r="K18" i="2"/>
  <c r="K30" i="2"/>
  <c r="K55" i="2"/>
  <c r="N61" i="2"/>
  <c r="K60" i="2"/>
  <c r="O66" i="2"/>
  <c r="K64" i="2"/>
  <c r="H67" i="2"/>
  <c r="M67" i="2" s="1"/>
  <c r="N74" i="2"/>
  <c r="H73" i="2"/>
  <c r="M74" i="2"/>
  <c r="M77" i="2"/>
  <c r="N82" i="2"/>
  <c r="H81" i="2"/>
  <c r="N81" i="2" s="1"/>
  <c r="M82" i="2"/>
  <c r="M85" i="2"/>
  <c r="N90" i="2"/>
  <c r="H89" i="2"/>
  <c r="M90" i="2"/>
  <c r="M93" i="2"/>
  <c r="O121" i="2"/>
  <c r="K120" i="2"/>
  <c r="N121" i="2"/>
  <c r="N132" i="2"/>
  <c r="K131" i="2"/>
  <c r="O132" i="2"/>
  <c r="N133" i="2"/>
  <c r="O145" i="2"/>
  <c r="K144" i="2"/>
  <c r="N145" i="2"/>
  <c r="H148" i="2"/>
  <c r="M148" i="2" s="1"/>
  <c r="N149" i="2"/>
  <c r="M149" i="2"/>
  <c r="H162" i="2"/>
  <c r="N163" i="2"/>
  <c r="M173" i="2"/>
  <c r="M181" i="2"/>
  <c r="N211" i="2"/>
  <c r="M211" i="2"/>
  <c r="M105" i="2"/>
  <c r="H120" i="2"/>
  <c r="H128" i="2"/>
  <c r="H136" i="2"/>
  <c r="M136" i="2" s="1"/>
  <c r="M144" i="2"/>
  <c r="H144" i="2"/>
  <c r="N210" i="2"/>
  <c r="M210" i="2"/>
  <c r="J221" i="2"/>
  <c r="H152" i="2"/>
  <c r="M153" i="2"/>
  <c r="N162" i="2"/>
  <c r="K161" i="2"/>
  <c r="M163" i="2"/>
  <c r="J162" i="2"/>
  <c r="H171" i="2"/>
  <c r="H180" i="2"/>
  <c r="H185" i="2"/>
  <c r="H205" i="2"/>
  <c r="N205" i="2" s="1"/>
  <c r="N220" i="2"/>
  <c r="M220" i="2"/>
  <c r="H219" i="2"/>
  <c r="K221" i="2"/>
  <c r="M155" i="2"/>
  <c r="N157" i="2"/>
  <c r="M177" i="2"/>
  <c r="M187" i="2"/>
  <c r="J186" i="2"/>
  <c r="M193" i="2"/>
  <c r="J192" i="2"/>
  <c r="M215" i="2"/>
  <c r="J214" i="2"/>
  <c r="O156" i="2"/>
  <c r="N156" i="2"/>
  <c r="J172" i="2"/>
  <c r="M180" i="2"/>
  <c r="J179" i="2"/>
  <c r="N187" i="2"/>
  <c r="K186" i="2"/>
  <c r="J199" i="2"/>
  <c r="M207" i="2"/>
  <c r="M209" i="2"/>
  <c r="J206" i="2"/>
  <c r="N215" i="2"/>
  <c r="K214" i="2"/>
  <c r="K217" i="2"/>
  <c r="H222" i="2"/>
  <c r="N164" i="2"/>
  <c r="M164" i="2"/>
  <c r="N180" i="2"/>
  <c r="K179" i="2"/>
  <c r="K199" i="2"/>
  <c r="N207" i="2"/>
  <c r="J218" i="2"/>
  <c r="N216" i="2"/>
  <c r="S33" i="1"/>
  <c r="S32" i="1" s="1"/>
  <c r="U11" i="1"/>
  <c r="AA18" i="1"/>
  <c r="S18" i="1"/>
  <c r="Z18" i="1"/>
  <c r="Q18" i="1"/>
  <c r="Y72" i="1"/>
  <c r="S72" i="1"/>
  <c r="Z72" i="1"/>
  <c r="AA104" i="1"/>
  <c r="S104" i="1"/>
  <c r="Z104" i="1"/>
  <c r="Q104" i="1"/>
  <c r="Y104" i="1"/>
  <c r="AA14" i="1"/>
  <c r="AA20" i="1"/>
  <c r="S20" i="1"/>
  <c r="Z20" i="1"/>
  <c r="Q20" i="1"/>
  <c r="W13" i="1"/>
  <c r="L14" i="1"/>
  <c r="AA17" i="1"/>
  <c r="S17" i="1"/>
  <c r="Y17" i="1"/>
  <c r="AA21" i="1"/>
  <c r="S21" i="1"/>
  <c r="Q21" i="1"/>
  <c r="Z21" i="1"/>
  <c r="Y21" i="1"/>
  <c r="Y28" i="1"/>
  <c r="AA28" i="1"/>
  <c r="S28" i="1"/>
  <c r="Z29" i="1"/>
  <c r="Q29" i="1"/>
  <c r="Y29" i="1"/>
  <c r="G32" i="1"/>
  <c r="T32" i="1"/>
  <c r="AA37" i="1"/>
  <c r="S37" i="1"/>
  <c r="Z37" i="1"/>
  <c r="Y37" i="1"/>
  <c r="L39" i="1"/>
  <c r="M39" i="1" s="1"/>
  <c r="Y54" i="1"/>
  <c r="R50" i="1"/>
  <c r="Y56" i="1"/>
  <c r="S56" i="1"/>
  <c r="AA56" i="1"/>
  <c r="Q56" i="1"/>
  <c r="L61" i="1"/>
  <c r="Z62" i="1"/>
  <c r="Q62" i="1"/>
  <c r="M61" i="1"/>
  <c r="AA62" i="1"/>
  <c r="AA63" i="1"/>
  <c r="S63" i="1"/>
  <c r="Q63" i="1"/>
  <c r="Z63" i="1"/>
  <c r="Y63" i="1"/>
  <c r="AA66" i="1"/>
  <c r="K65" i="1"/>
  <c r="AA74" i="1"/>
  <c r="AC74" i="1"/>
  <c r="X78" i="1"/>
  <c r="AB14" i="1"/>
  <c r="T14" i="1"/>
  <c r="T13" i="1" s="1"/>
  <c r="Z16" i="1"/>
  <c r="Q16" i="1"/>
  <c r="Q14" i="1" s="1"/>
  <c r="Q13" i="1" s="1"/>
  <c r="Y16" i="1"/>
  <c r="Q17" i="1"/>
  <c r="Y18" i="1"/>
  <c r="AA23" i="1"/>
  <c r="S23" i="1"/>
  <c r="Q23" i="1"/>
  <c r="Z23" i="1"/>
  <c r="Y23" i="1"/>
  <c r="AA24" i="1"/>
  <c r="T24" i="1"/>
  <c r="Q28" i="1"/>
  <c r="S29" i="1"/>
  <c r="AA30" i="1"/>
  <c r="S30" i="1"/>
  <c r="Z30" i="1"/>
  <c r="Q30" i="1"/>
  <c r="Y30" i="1"/>
  <c r="AB33" i="1"/>
  <c r="Z33" i="1"/>
  <c r="V32" i="1"/>
  <c r="V12" i="1" s="1"/>
  <c r="V11" i="1" s="1"/>
  <c r="Q37" i="1"/>
  <c r="Z38" i="1"/>
  <c r="Q38" i="1"/>
  <c r="S38" i="1"/>
  <c r="AA38" i="1"/>
  <c r="Y38" i="1"/>
  <c r="K43" i="1"/>
  <c r="K42" i="1" s="1"/>
  <c r="K41" i="1" s="1"/>
  <c r="K10" i="1" s="1"/>
  <c r="Z44" i="1"/>
  <c r="U43" i="1"/>
  <c r="T43" i="1"/>
  <c r="T42" i="1" s="1"/>
  <c r="AA48" i="1"/>
  <c r="S48" i="1"/>
  <c r="S47" i="1" s="1"/>
  <c r="S43" i="1" s="1"/>
  <c r="S42" i="1" s="1"/>
  <c r="Y48" i="1"/>
  <c r="M47" i="1"/>
  <c r="Q48" i="1"/>
  <c r="Q47" i="1" s="1"/>
  <c r="Q43" i="1" s="1"/>
  <c r="Q42" i="1" s="1"/>
  <c r="J49" i="1"/>
  <c r="J41" i="1" s="1"/>
  <c r="AB50" i="1"/>
  <c r="Y57" i="1"/>
  <c r="AA57" i="1"/>
  <c r="Q57" i="1"/>
  <c r="S62" i="1"/>
  <c r="L66" i="1"/>
  <c r="Z69" i="1"/>
  <c r="AA70" i="1"/>
  <c r="AA72" i="1"/>
  <c r="L113" i="1"/>
  <c r="I112" i="1"/>
  <c r="I111" i="1" s="1"/>
  <c r="I109" i="1" s="1"/>
  <c r="R135" i="1"/>
  <c r="L9" i="1"/>
  <c r="Y58" i="1"/>
  <c r="AA58" i="1"/>
  <c r="Q58" i="1"/>
  <c r="Z58" i="1"/>
  <c r="AB78" i="1"/>
  <c r="U65" i="1"/>
  <c r="Z78" i="1"/>
  <c r="H10" i="1"/>
  <c r="V50" i="1"/>
  <c r="Y71" i="1"/>
  <c r="S71" i="1"/>
  <c r="AA71" i="1"/>
  <c r="Q71" i="1"/>
  <c r="Q68" i="1" s="1"/>
  <c r="Z71" i="1"/>
  <c r="Y73" i="1"/>
  <c r="Z73" i="1"/>
  <c r="S73" i="1"/>
  <c r="Z74" i="1"/>
  <c r="Z75" i="1"/>
  <c r="Q75" i="1"/>
  <c r="Y75" i="1"/>
  <c r="S75" i="1"/>
  <c r="S74" i="1" s="1"/>
  <c r="AA75" i="1"/>
  <c r="AC78" i="1"/>
  <c r="AA85" i="1"/>
  <c r="Y85" i="1"/>
  <c r="P41" i="1"/>
  <c r="AA69" i="1"/>
  <c r="S69" i="1"/>
  <c r="S68" i="1" s="1"/>
  <c r="M68" i="1"/>
  <c r="Y69" i="1"/>
  <c r="P10" i="1"/>
  <c r="P342" i="1" s="1"/>
  <c r="AA39" i="1"/>
  <c r="X39" i="1"/>
  <c r="Z39" i="1"/>
  <c r="V39" i="1"/>
  <c r="AA54" i="1"/>
  <c r="Y70" i="1"/>
  <c r="Z70" i="1"/>
  <c r="S70" i="1"/>
  <c r="AA25" i="1"/>
  <c r="S25" i="1"/>
  <c r="S24" i="1" s="1"/>
  <c r="Z25" i="1"/>
  <c r="Q25" i="1"/>
  <c r="M24" i="1"/>
  <c r="Y33" i="1"/>
  <c r="S58" i="1"/>
  <c r="S54" i="1" s="1"/>
  <c r="Y59" i="1"/>
  <c r="S59" i="1"/>
  <c r="AA59" i="1"/>
  <c r="Q59" i="1"/>
  <c r="AA61" i="1"/>
  <c r="Q72" i="1"/>
  <c r="I13" i="1"/>
  <c r="X14" i="1"/>
  <c r="X13" i="1" s="1"/>
  <c r="X12" i="1" s="1"/>
  <c r="X11" i="1" s="1"/>
  <c r="AA22" i="1"/>
  <c r="S22" i="1"/>
  <c r="Z22" i="1"/>
  <c r="Q22" i="1"/>
  <c r="R12" i="1"/>
  <c r="Y24" i="1"/>
  <c r="AA26" i="1"/>
  <c r="S26" i="1"/>
  <c r="Y26" i="1"/>
  <c r="Z27" i="1"/>
  <c r="Q27" i="1"/>
  <c r="Y27" i="1"/>
  <c r="AB32" i="1"/>
  <c r="Z32" i="1"/>
  <c r="AA33" i="1"/>
  <c r="AA35" i="1"/>
  <c r="S35" i="1"/>
  <c r="Z35" i="1"/>
  <c r="Z36" i="1"/>
  <c r="Q36" i="1"/>
  <c r="Y36" i="1"/>
  <c r="S40" i="1"/>
  <c r="L47" i="1"/>
  <c r="L51" i="1"/>
  <c r="G50" i="1"/>
  <c r="AA53" i="1"/>
  <c r="S53" i="1"/>
  <c r="S51" i="1" s="1"/>
  <c r="Z53" i="1"/>
  <c r="Q53" i="1"/>
  <c r="Y53" i="1"/>
  <c r="AB54" i="1"/>
  <c r="Z56" i="1"/>
  <c r="Y60" i="1"/>
  <c r="AA60" i="1"/>
  <c r="Q60" i="1"/>
  <c r="T65" i="1"/>
  <c r="Q73" i="1"/>
  <c r="G65" i="1"/>
  <c r="L65" i="1" s="1"/>
  <c r="L74" i="1"/>
  <c r="M78" i="1"/>
  <c r="AA79" i="1"/>
  <c r="S79" i="1"/>
  <c r="S78" i="1" s="1"/>
  <c r="Y79" i="1"/>
  <c r="W93" i="1"/>
  <c r="AB13" i="1"/>
  <c r="Y15" i="1"/>
  <c r="M14" i="1"/>
  <c r="AA15" i="1"/>
  <c r="S15" i="1"/>
  <c r="S14" i="1" s="1"/>
  <c r="S13" i="1" s="1"/>
  <c r="Z17" i="1"/>
  <c r="AA19" i="1"/>
  <c r="S19" i="1"/>
  <c r="Z19" i="1"/>
  <c r="Q19" i="1"/>
  <c r="Y19" i="1"/>
  <c r="J12" i="1"/>
  <c r="J11" i="1" s="1"/>
  <c r="Q26" i="1"/>
  <c r="AA27" i="1"/>
  <c r="Z28" i="1"/>
  <c r="AA29" i="1"/>
  <c r="AA31" i="1"/>
  <c r="S31" i="1"/>
  <c r="Z31" i="1"/>
  <c r="Q31" i="1"/>
  <c r="M32" i="1"/>
  <c r="AC32" i="1"/>
  <c r="Z34" i="1"/>
  <c r="Q34" i="1"/>
  <c r="Y34" i="1"/>
  <c r="Q35" i="1"/>
  <c r="S36" i="1"/>
  <c r="Q40" i="1"/>
  <c r="I43" i="1"/>
  <c r="L44" i="1"/>
  <c r="AA47" i="1"/>
  <c r="H49" i="1"/>
  <c r="H41" i="1" s="1"/>
  <c r="L54" i="1"/>
  <c r="Y55" i="1"/>
  <c r="M54" i="1"/>
  <c r="AA55" i="1"/>
  <c r="Q55" i="1"/>
  <c r="Z55" i="1"/>
  <c r="S60" i="1"/>
  <c r="Y62" i="1"/>
  <c r="AA64" i="1"/>
  <c r="S64" i="1"/>
  <c r="Q64" i="1"/>
  <c r="Y64" i="1"/>
  <c r="V65" i="1"/>
  <c r="AA77" i="1"/>
  <c r="S77" i="1"/>
  <c r="Z77" i="1"/>
  <c r="Q77" i="1"/>
  <c r="Y77" i="1"/>
  <c r="Q79" i="1"/>
  <c r="AA81" i="1"/>
  <c r="S81" i="1"/>
  <c r="Z81" i="1"/>
  <c r="Q81" i="1"/>
  <c r="Y81" i="1"/>
  <c r="Z86" i="1"/>
  <c r="Q86" i="1"/>
  <c r="AA86" i="1"/>
  <c r="Z88" i="1"/>
  <c r="Q88" i="1"/>
  <c r="AA88" i="1"/>
  <c r="Y89" i="1"/>
  <c r="AA89" i="1"/>
  <c r="S89" i="1"/>
  <c r="Q89" i="1"/>
  <c r="Z89" i="1"/>
  <c r="W109" i="1"/>
  <c r="L94" i="1"/>
  <c r="I93" i="1"/>
  <c r="I92" i="1" s="1"/>
  <c r="U101" i="1"/>
  <c r="AA114" i="1"/>
  <c r="S114" i="1"/>
  <c r="S113" i="1" s="1"/>
  <c r="S112" i="1" s="1"/>
  <c r="S111" i="1" s="1"/>
  <c r="S109" i="1" s="1"/>
  <c r="Z114" i="1"/>
  <c r="Q114" i="1"/>
  <c r="Q113" i="1" s="1"/>
  <c r="Q112" i="1" s="1"/>
  <c r="Q111" i="1" s="1"/>
  <c r="Q109" i="1" s="1"/>
  <c r="M113" i="1"/>
  <c r="Y114" i="1"/>
  <c r="H110" i="1"/>
  <c r="H108" i="1" s="1"/>
  <c r="L108" i="1" s="1"/>
  <c r="L115" i="1"/>
  <c r="Y129" i="1"/>
  <c r="R128" i="1"/>
  <c r="K172" i="1"/>
  <c r="K171" i="1" s="1"/>
  <c r="L173" i="1"/>
  <c r="AB193" i="1"/>
  <c r="Z193" i="1"/>
  <c r="U192" i="1"/>
  <c r="AB197" i="1"/>
  <c r="U196" i="1"/>
  <c r="R263" i="1"/>
  <c r="Y263" i="1" s="1"/>
  <c r="AA267" i="1"/>
  <c r="S267" i="1"/>
  <c r="S266" i="1" s="1"/>
  <c r="S263" i="1" s="1"/>
  <c r="Z267" i="1"/>
  <c r="Q267" i="1"/>
  <c r="Q266" i="1" s="1"/>
  <c r="Q263" i="1" s="1"/>
  <c r="M266" i="1"/>
  <c r="Y267" i="1"/>
  <c r="W313" i="1"/>
  <c r="R43" i="1"/>
  <c r="R65" i="1"/>
  <c r="S67" i="1"/>
  <c r="S66" i="1" s="1"/>
  <c r="AA67" i="1"/>
  <c r="W65" i="1"/>
  <c r="AA80" i="1"/>
  <c r="S80" i="1"/>
  <c r="Y80" i="1"/>
  <c r="AA82" i="1"/>
  <c r="S82" i="1"/>
  <c r="Y82" i="1"/>
  <c r="L85" i="1"/>
  <c r="AB85" i="1"/>
  <c r="Z85" i="1"/>
  <c r="X92" i="1"/>
  <c r="L96" i="1"/>
  <c r="AA100" i="1"/>
  <c r="S100" i="1"/>
  <c r="Z100" i="1"/>
  <c r="Q100" i="1"/>
  <c r="Y100" i="1"/>
  <c r="M115" i="1"/>
  <c r="AA116" i="1"/>
  <c r="S116" i="1"/>
  <c r="S115" i="1" s="1"/>
  <c r="S110" i="1" s="1"/>
  <c r="S108" i="1" s="1"/>
  <c r="Y116" i="1"/>
  <c r="Z128" i="1"/>
  <c r="U127" i="1"/>
  <c r="AC128" i="1"/>
  <c r="AB135" i="1"/>
  <c r="H136" i="1"/>
  <c r="L137" i="1"/>
  <c r="L148" i="1"/>
  <c r="H147" i="1"/>
  <c r="L147" i="1" s="1"/>
  <c r="F125" i="1"/>
  <c r="F122" i="1" s="1"/>
  <c r="F118" i="1" s="1"/>
  <c r="G159" i="1"/>
  <c r="L159" i="1" s="1"/>
  <c r="Y166" i="1"/>
  <c r="M165" i="1"/>
  <c r="Y165" i="1" s="1"/>
  <c r="S166" i="1"/>
  <c r="S165" i="1" s="1"/>
  <c r="S164" i="1" s="1"/>
  <c r="S163" i="1" s="1"/>
  <c r="Q166" i="1"/>
  <c r="Q165" i="1" s="1"/>
  <c r="Q164" i="1" s="1"/>
  <c r="Q163" i="1" s="1"/>
  <c r="AA166" i="1"/>
  <c r="Z166" i="1"/>
  <c r="AA188" i="1"/>
  <c r="W187" i="1"/>
  <c r="AA187" i="1" s="1"/>
  <c r="AB189" i="1"/>
  <c r="U188" i="1"/>
  <c r="Z189" i="1"/>
  <c r="W195" i="1"/>
  <c r="U199" i="1"/>
  <c r="AB200" i="1"/>
  <c r="F41" i="1"/>
  <c r="F10" i="1" s="1"/>
  <c r="W50" i="1"/>
  <c r="T61" i="1"/>
  <c r="T50" i="1" s="1"/>
  <c r="T49" i="1" s="1"/>
  <c r="AA84" i="1"/>
  <c r="S84" i="1"/>
  <c r="Y84" i="1"/>
  <c r="Z87" i="1"/>
  <c r="Q87" i="1"/>
  <c r="Y87" i="1"/>
  <c r="Z90" i="1"/>
  <c r="Y90" i="1"/>
  <c r="Q90" i="1"/>
  <c r="AA90" i="1"/>
  <c r="L93" i="1"/>
  <c r="G92" i="1"/>
  <c r="L92" i="1" s="1"/>
  <c r="U108" i="1"/>
  <c r="AB139" i="1"/>
  <c r="Z206" i="1"/>
  <c r="Q206" i="1"/>
  <c r="Q205" i="1" s="1"/>
  <c r="Q204" i="1" s="1"/>
  <c r="Q203" i="1" s="1"/>
  <c r="AA206" i="1"/>
  <c r="S206" i="1"/>
  <c r="S205" i="1" s="1"/>
  <c r="S204" i="1" s="1"/>
  <c r="S203" i="1" s="1"/>
  <c r="M205" i="1"/>
  <c r="Y206" i="1"/>
  <c r="J246" i="1"/>
  <c r="J244" i="1" s="1"/>
  <c r="J120" i="1" s="1"/>
  <c r="Z273" i="1"/>
  <c r="Q273" i="1"/>
  <c r="Q272" i="1" s="1"/>
  <c r="M272" i="1"/>
  <c r="Y273" i="1"/>
  <c r="S273" i="1"/>
  <c r="S272" i="1" s="1"/>
  <c r="AA273" i="1"/>
  <c r="Z47" i="1"/>
  <c r="K50" i="1"/>
  <c r="K49" i="1" s="1"/>
  <c r="Z61" i="1"/>
  <c r="AB61" i="1"/>
  <c r="L68" i="1"/>
  <c r="X68" i="1"/>
  <c r="Y76" i="1"/>
  <c r="Z76" i="1"/>
  <c r="Y78" i="1"/>
  <c r="Z84" i="1"/>
  <c r="AA87" i="1"/>
  <c r="H92" i="1"/>
  <c r="AA95" i="1"/>
  <c r="S95" i="1"/>
  <c r="S94" i="1" s="1"/>
  <c r="S93" i="1" s="1"/>
  <c r="Z95" i="1"/>
  <c r="Q95" i="1"/>
  <c r="Q94" i="1" s="1"/>
  <c r="Q93" i="1" s="1"/>
  <c r="Q92" i="1" s="1"/>
  <c r="M94" i="1"/>
  <c r="AA94" i="1" s="1"/>
  <c r="Y95" i="1"/>
  <c r="R91" i="1"/>
  <c r="Z103" i="1"/>
  <c r="Q103" i="1"/>
  <c r="Q102" i="1" s="1"/>
  <c r="Q101" i="1" s="1"/>
  <c r="M102" i="1"/>
  <c r="Y103" i="1"/>
  <c r="S103" i="1"/>
  <c r="S102" i="1" s="1"/>
  <c r="S101" i="1" s="1"/>
  <c r="AA103" i="1"/>
  <c r="I124" i="1"/>
  <c r="I121" i="1" s="1"/>
  <c r="U156" i="1"/>
  <c r="AB157" i="1"/>
  <c r="M167" i="1"/>
  <c r="R171" i="1"/>
  <c r="AB173" i="1"/>
  <c r="U172" i="1"/>
  <c r="AA151" i="1"/>
  <c r="W200" i="1"/>
  <c r="T120" i="1"/>
  <c r="AC33" i="1"/>
  <c r="W43" i="1"/>
  <c r="M51" i="1"/>
  <c r="Q52" i="1"/>
  <c r="H65" i="1"/>
  <c r="Q76" i="1"/>
  <c r="AA76" i="1"/>
  <c r="AA83" i="1"/>
  <c r="S83" i="1"/>
  <c r="Y83" i="1"/>
  <c r="Q84" i="1"/>
  <c r="S87" i="1"/>
  <c r="S85" i="1" s="1"/>
  <c r="S90" i="1"/>
  <c r="L91" i="1"/>
  <c r="T92" i="1"/>
  <c r="R96" i="1"/>
  <c r="AA99" i="1"/>
  <c r="S99" i="1"/>
  <c r="S98" i="1" s="1"/>
  <c r="S97" i="1" s="1"/>
  <c r="S96" i="1" s="1"/>
  <c r="Y99" i="1"/>
  <c r="M98" i="1"/>
  <c r="Q99" i="1"/>
  <c r="Q98" i="1" s="1"/>
  <c r="Q97" i="1" s="1"/>
  <c r="Q96" i="1" s="1"/>
  <c r="L106" i="1"/>
  <c r="Z107" i="1"/>
  <c r="Q107" i="1"/>
  <c r="Q106" i="1" s="1"/>
  <c r="Q105" i="1" s="1"/>
  <c r="M106" i="1"/>
  <c r="Y107" i="1"/>
  <c r="W108" i="1"/>
  <c r="X124" i="1"/>
  <c r="X121" i="1" s="1"/>
  <c r="X117" i="1" s="1"/>
  <c r="AC96" i="1"/>
  <c r="Y98" i="1"/>
  <c r="K124" i="1"/>
  <c r="K121" i="1" s="1"/>
  <c r="H127" i="1"/>
  <c r="V124" i="1"/>
  <c r="V121" i="1" s="1"/>
  <c r="V117" i="1" s="1"/>
  <c r="G131" i="1"/>
  <c r="L132" i="1"/>
  <c r="Y137" i="1"/>
  <c r="AA138" i="1"/>
  <c r="S138" i="1"/>
  <c r="S137" i="1" s="1"/>
  <c r="S136" i="1" s="1"/>
  <c r="S135" i="1" s="1"/>
  <c r="S124" i="1" s="1"/>
  <c r="S121" i="1" s="1"/>
  <c r="Q138" i="1"/>
  <c r="Q137" i="1" s="1"/>
  <c r="Q136" i="1" s="1"/>
  <c r="Q135" i="1" s="1"/>
  <c r="Q124" i="1" s="1"/>
  <c r="Q121" i="1" s="1"/>
  <c r="Q117" i="1" s="1"/>
  <c r="M137" i="1"/>
  <c r="Z138" i="1"/>
  <c r="Y138" i="1"/>
  <c r="L139" i="1"/>
  <c r="L140" i="1"/>
  <c r="Z141" i="1"/>
  <c r="G151" i="1"/>
  <c r="L151" i="1" s="1"/>
  <c r="L152" i="1"/>
  <c r="L161" i="1"/>
  <c r="J160" i="1"/>
  <c r="J159" i="1" s="1"/>
  <c r="M183" i="1"/>
  <c r="Y184" i="1"/>
  <c r="U184" i="1"/>
  <c r="Z185" i="1"/>
  <c r="L208" i="1"/>
  <c r="G207" i="1"/>
  <c r="L207" i="1" s="1"/>
  <c r="R93" i="1"/>
  <c r="Y94" i="1"/>
  <c r="AC97" i="1"/>
  <c r="V98" i="1"/>
  <c r="V97" i="1" s="1"/>
  <c r="V96" i="1" s="1"/>
  <c r="V92" i="1" s="1"/>
  <c r="L102" i="1"/>
  <c r="L112" i="1"/>
  <c r="J128" i="1"/>
  <c r="J127" i="1" s="1"/>
  <c r="J124" i="1" s="1"/>
  <c r="J121" i="1" s="1"/>
  <c r="L129" i="1"/>
  <c r="T124" i="1"/>
  <c r="T121" i="1" s="1"/>
  <c r="T117" i="1" s="1"/>
  <c r="AA144" i="1"/>
  <c r="W143" i="1"/>
  <c r="Z145" i="1"/>
  <c r="R155" i="1"/>
  <c r="H176" i="1"/>
  <c r="L177" i="1"/>
  <c r="AB180" i="1"/>
  <c r="U179" i="1"/>
  <c r="H184" i="1"/>
  <c r="H183" i="1" s="1"/>
  <c r="L185" i="1"/>
  <c r="W227" i="1"/>
  <c r="L240" i="1"/>
  <c r="G239" i="1"/>
  <c r="H263" i="1"/>
  <c r="H257" i="1" s="1"/>
  <c r="H245" i="1" s="1"/>
  <c r="H243" i="1" s="1"/>
  <c r="L264" i="1"/>
  <c r="AB98" i="1"/>
  <c r="Y115" i="1"/>
  <c r="M132" i="1"/>
  <c r="AA133" i="1"/>
  <c r="X125" i="1"/>
  <c r="X122" i="1" s="1"/>
  <c r="X118" i="1" s="1"/>
  <c r="M140" i="1"/>
  <c r="Z140" i="1"/>
  <c r="Y141" i="1"/>
  <c r="M143" i="1"/>
  <c r="AA146" i="1"/>
  <c r="S146" i="1"/>
  <c r="S145" i="1" s="1"/>
  <c r="S144" i="1" s="1"/>
  <c r="S143" i="1" s="1"/>
  <c r="Q146" i="1"/>
  <c r="Q145" i="1" s="1"/>
  <c r="Q144" i="1" s="1"/>
  <c r="Q143" i="1" s="1"/>
  <c r="Z146" i="1"/>
  <c r="Y146" i="1"/>
  <c r="AB153" i="1"/>
  <c r="R152" i="1"/>
  <c r="Y153" i="1"/>
  <c r="L189" i="1"/>
  <c r="G188" i="1"/>
  <c r="Y194" i="1"/>
  <c r="M193" i="1"/>
  <c r="S194" i="1"/>
  <c r="S193" i="1" s="1"/>
  <c r="S192" i="1" s="1"/>
  <c r="S191" i="1" s="1"/>
  <c r="AA194" i="1"/>
  <c r="Q194" i="1"/>
  <c r="Q193" i="1" s="1"/>
  <c r="Q192" i="1" s="1"/>
  <c r="Q191" i="1" s="1"/>
  <c r="L197" i="1"/>
  <c r="G196" i="1"/>
  <c r="Y220" i="1"/>
  <c r="R219" i="1"/>
  <c r="R228" i="1"/>
  <c r="Y230" i="1"/>
  <c r="W258" i="1"/>
  <c r="F92" i="1"/>
  <c r="AC98" i="1"/>
  <c r="AA106" i="1"/>
  <c r="G111" i="1"/>
  <c r="U112" i="1"/>
  <c r="L110" i="1"/>
  <c r="P124" i="1"/>
  <c r="P121" i="1" s="1"/>
  <c r="P117" i="1" s="1"/>
  <c r="F124" i="1"/>
  <c r="F121" i="1" s="1"/>
  <c r="F117" i="1" s="1"/>
  <c r="W131" i="1"/>
  <c r="L133" i="1"/>
  <c r="Z132" i="1"/>
  <c r="U131" i="1"/>
  <c r="L145" i="1"/>
  <c r="G144" i="1"/>
  <c r="AB148" i="1"/>
  <c r="R147" i="1"/>
  <c r="Z151" i="1"/>
  <c r="G155" i="1"/>
  <c r="L155" i="1" s="1"/>
  <c r="L156" i="1"/>
  <c r="AB159" i="1"/>
  <c r="AB161" i="1"/>
  <c r="G167" i="1"/>
  <c r="L167" i="1" s="1"/>
  <c r="L168" i="1"/>
  <c r="Z174" i="1"/>
  <c r="Q174" i="1"/>
  <c r="Q173" i="1" s="1"/>
  <c r="Q172" i="1" s="1"/>
  <c r="Q171" i="1" s="1"/>
  <c r="AA174" i="1"/>
  <c r="S174" i="1"/>
  <c r="S173" i="1" s="1"/>
  <c r="S172" i="1" s="1"/>
  <c r="S171" i="1" s="1"/>
  <c r="M173" i="1"/>
  <c r="U175" i="1"/>
  <c r="W180" i="1"/>
  <c r="AA184" i="1"/>
  <c r="Z198" i="1"/>
  <c r="Q198" i="1"/>
  <c r="Q197" i="1" s="1"/>
  <c r="Q196" i="1" s="1"/>
  <c r="Q195" i="1" s="1"/>
  <c r="M197" i="1"/>
  <c r="S198" i="1"/>
  <c r="S197" i="1" s="1"/>
  <c r="S196" i="1" s="1"/>
  <c r="S195" i="1" s="1"/>
  <c r="AA198" i="1"/>
  <c r="L204" i="1"/>
  <c r="L205" i="1"/>
  <c r="W211" i="1"/>
  <c r="AC212" i="1"/>
  <c r="Z226" i="1"/>
  <c r="Q226" i="1"/>
  <c r="Q225" i="1" s="1"/>
  <c r="Q224" i="1" s="1"/>
  <c r="Q223" i="1" s="1"/>
  <c r="S226" i="1"/>
  <c r="S225" i="1" s="1"/>
  <c r="S224" i="1" s="1"/>
  <c r="S223" i="1" s="1"/>
  <c r="AA226" i="1"/>
  <c r="Y226" i="1"/>
  <c r="M225" i="1"/>
  <c r="J125" i="1"/>
  <c r="J122" i="1" s="1"/>
  <c r="J118" i="1" s="1"/>
  <c r="L141" i="1"/>
  <c r="M151" i="1"/>
  <c r="Z153" i="1"/>
  <c r="AA162" i="1"/>
  <c r="S162" i="1"/>
  <c r="S161" i="1" s="1"/>
  <c r="S160" i="1" s="1"/>
  <c r="S159" i="1" s="1"/>
  <c r="M161" i="1"/>
  <c r="Y162" i="1"/>
  <c r="L172" i="1"/>
  <c r="G171" i="1"/>
  <c r="L171" i="1" s="1"/>
  <c r="Y177" i="1"/>
  <c r="R176" i="1"/>
  <c r="Y188" i="1"/>
  <c r="AA193" i="1"/>
  <c r="L201" i="1"/>
  <c r="H200" i="1"/>
  <c r="H199" i="1" s="1"/>
  <c r="U204" i="1"/>
  <c r="AA209" i="1"/>
  <c r="Z209" i="1"/>
  <c r="AA210" i="1"/>
  <c r="S210" i="1"/>
  <c r="S209" i="1" s="1"/>
  <c r="S208" i="1" s="1"/>
  <c r="S207" i="1" s="1"/>
  <c r="Z210" i="1"/>
  <c r="AA214" i="1"/>
  <c r="S214" i="1"/>
  <c r="S213" i="1" s="1"/>
  <c r="S212" i="1" s="1"/>
  <c r="S211" i="1" s="1"/>
  <c r="Q214" i="1"/>
  <c r="Q213" i="1" s="1"/>
  <c r="Q212" i="1" s="1"/>
  <c r="Q211" i="1" s="1"/>
  <c r="Z214" i="1"/>
  <c r="G215" i="1"/>
  <c r="Y217" i="1"/>
  <c r="R216" i="1"/>
  <c r="Y218" i="1"/>
  <c r="M217" i="1"/>
  <c r="S218" i="1"/>
  <c r="S217" i="1" s="1"/>
  <c r="S216" i="1" s="1"/>
  <c r="S215" i="1" s="1"/>
  <c r="AA218" i="1"/>
  <c r="L229" i="1"/>
  <c r="Z232" i="1"/>
  <c r="AA233" i="1"/>
  <c r="S233" i="1"/>
  <c r="S231" i="1" s="1"/>
  <c r="S229" i="1" s="1"/>
  <c r="S227" i="1" s="1"/>
  <c r="Q233" i="1"/>
  <c r="Q231" i="1" s="1"/>
  <c r="Q229" i="1" s="1"/>
  <c r="Q227" i="1" s="1"/>
  <c r="M231" i="1"/>
  <c r="Z233" i="1"/>
  <c r="S230" i="1"/>
  <c r="S228" i="1" s="1"/>
  <c r="S126" i="1" s="1"/>
  <c r="S123" i="1" s="1"/>
  <c r="L266" i="1"/>
  <c r="J263" i="1"/>
  <c r="Z266" i="1"/>
  <c r="AA271" i="1"/>
  <c r="S271" i="1"/>
  <c r="S270" i="1" s="1"/>
  <c r="S269" i="1" s="1"/>
  <c r="S268" i="1" s="1"/>
  <c r="Q271" i="1"/>
  <c r="Q270" i="1" s="1"/>
  <c r="Y271" i="1"/>
  <c r="M270" i="1"/>
  <c r="Z271" i="1"/>
  <c r="K295" i="1"/>
  <c r="K294" i="1" s="1"/>
  <c r="K293" i="1" s="1"/>
  <c r="K292" i="1" s="1"/>
  <c r="L296" i="1"/>
  <c r="AB129" i="1"/>
  <c r="AB136" i="1"/>
  <c r="AA137" i="1"/>
  <c r="AB147" i="1"/>
  <c r="M148" i="1"/>
  <c r="AA149" i="1"/>
  <c r="Z149" i="1"/>
  <c r="AA154" i="1"/>
  <c r="S154" i="1"/>
  <c r="S153" i="1" s="1"/>
  <c r="S152" i="1" s="1"/>
  <c r="S151" i="1" s="1"/>
  <c r="S125" i="1" s="1"/>
  <c r="S122" i="1" s="1"/>
  <c r="S118" i="1" s="1"/>
  <c r="Y154" i="1"/>
  <c r="Z154" i="1"/>
  <c r="L157" i="1"/>
  <c r="Q162" i="1"/>
  <c r="Q161" i="1" s="1"/>
  <c r="Q160" i="1" s="1"/>
  <c r="Q159" i="1" s="1"/>
  <c r="L191" i="1"/>
  <c r="R200" i="1"/>
  <c r="L209" i="1"/>
  <c r="M212" i="1"/>
  <c r="Y213" i="1"/>
  <c r="G220" i="1"/>
  <c r="AA220" i="1"/>
  <c r="W219" i="1"/>
  <c r="W126" i="1"/>
  <c r="AA228" i="1"/>
  <c r="R227" i="1"/>
  <c r="L232" i="1"/>
  <c r="H248" i="1"/>
  <c r="H247" i="1" s="1"/>
  <c r="H246" i="1" s="1"/>
  <c r="H244" i="1" s="1"/>
  <c r="H120" i="1" s="1"/>
  <c r="L249" i="1"/>
  <c r="AA250" i="1"/>
  <c r="S250" i="1"/>
  <c r="S249" i="1" s="1"/>
  <c r="S248" i="1" s="1"/>
  <c r="S247" i="1" s="1"/>
  <c r="S246" i="1" s="1"/>
  <c r="S244" i="1" s="1"/>
  <c r="M249" i="1"/>
  <c r="Z250" i="1"/>
  <c r="Q250" i="1"/>
  <c r="Q249" i="1" s="1"/>
  <c r="Q248" i="1" s="1"/>
  <c r="Q247" i="1" s="1"/>
  <c r="U268" i="1"/>
  <c r="L300" i="1"/>
  <c r="G299" i="1"/>
  <c r="AB300" i="1"/>
  <c r="U299" i="1"/>
  <c r="Y140" i="1"/>
  <c r="AA145" i="1"/>
  <c r="L149" i="1"/>
  <c r="W172" i="1"/>
  <c r="G183" i="1"/>
  <c r="L183" i="1" s="1"/>
  <c r="Y187" i="1"/>
  <c r="L192" i="1"/>
  <c r="L193" i="1"/>
  <c r="Y197" i="1"/>
  <c r="L200" i="1"/>
  <c r="G199" i="1"/>
  <c r="AB208" i="1"/>
  <c r="U207" i="1"/>
  <c r="Z208" i="1"/>
  <c r="L211" i="1"/>
  <c r="U215" i="1"/>
  <c r="Y222" i="1"/>
  <c r="S222" i="1"/>
  <c r="S221" i="1" s="1"/>
  <c r="S220" i="1" s="1"/>
  <c r="S219" i="1" s="1"/>
  <c r="AA222" i="1"/>
  <c r="Q222" i="1"/>
  <c r="Q221" i="1" s="1"/>
  <c r="Q220" i="1" s="1"/>
  <c r="Q219" i="1" s="1"/>
  <c r="Y235" i="1"/>
  <c r="P246" i="1"/>
  <c r="P244" i="1" s="1"/>
  <c r="U257" i="1"/>
  <c r="G275" i="1"/>
  <c r="L278" i="1"/>
  <c r="U287" i="1"/>
  <c r="R288" i="1"/>
  <c r="W127" i="1"/>
  <c r="W136" i="1"/>
  <c r="W140" i="1"/>
  <c r="AA141" i="1"/>
  <c r="Z144" i="1"/>
  <c r="AB145" i="1"/>
  <c r="R144" i="1"/>
  <c r="Q154" i="1"/>
  <c r="Q153" i="1" s="1"/>
  <c r="Q152" i="1" s="1"/>
  <c r="Q151" i="1" s="1"/>
  <c r="Q125" i="1" s="1"/>
  <c r="Q122" i="1" s="1"/>
  <c r="Q118" i="1" s="1"/>
  <c r="AA165" i="1"/>
  <c r="Z178" i="1"/>
  <c r="Q178" i="1"/>
  <c r="Q177" i="1" s="1"/>
  <c r="Q176" i="1" s="1"/>
  <c r="Q175" i="1" s="1"/>
  <c r="M177" i="1"/>
  <c r="AA178" i="1"/>
  <c r="Z182" i="1"/>
  <c r="Q182" i="1"/>
  <c r="Q181" i="1" s="1"/>
  <c r="Q180" i="1" s="1"/>
  <c r="Q179" i="1" s="1"/>
  <c r="M181" i="1"/>
  <c r="Y182" i="1"/>
  <c r="Z190" i="1"/>
  <c r="Q190" i="1"/>
  <c r="Q189" i="1" s="1"/>
  <c r="Q188" i="1" s="1"/>
  <c r="Q187" i="1" s="1"/>
  <c r="Y190" i="1"/>
  <c r="Y193" i="1"/>
  <c r="R192" i="1"/>
  <c r="Y202" i="1"/>
  <c r="M201" i="1"/>
  <c r="AA202" i="1"/>
  <c r="Q202" i="1"/>
  <c r="Q201" i="1" s="1"/>
  <c r="Q200" i="1" s="1"/>
  <c r="Q199" i="1" s="1"/>
  <c r="AA207" i="1"/>
  <c r="L212" i="1"/>
  <c r="Z212" i="1"/>
  <c r="U211" i="1"/>
  <c r="AC213" i="1"/>
  <c r="AA213" i="1"/>
  <c r="M219" i="1"/>
  <c r="AA221" i="1"/>
  <c r="AB221" i="1"/>
  <c r="U220" i="1"/>
  <c r="L227" i="1"/>
  <c r="M228" i="1"/>
  <c r="M126" i="1" s="1"/>
  <c r="AA230" i="1"/>
  <c r="W247" i="1"/>
  <c r="AA277" i="1"/>
  <c r="S277" i="1"/>
  <c r="S276" i="1" s="1"/>
  <c r="S275" i="1" s="1"/>
  <c r="S274" i="1" s="1"/>
  <c r="Z277" i="1"/>
  <c r="Q277" i="1"/>
  <c r="Q276" i="1" s="1"/>
  <c r="Q275" i="1" s="1"/>
  <c r="Q274" i="1" s="1"/>
  <c r="M276" i="1"/>
  <c r="Y277" i="1"/>
  <c r="AB160" i="1"/>
  <c r="AA161" i="1"/>
  <c r="L164" i="1"/>
  <c r="R164" i="1"/>
  <c r="Y207" i="1"/>
  <c r="G224" i="1"/>
  <c r="L225" i="1"/>
  <c r="Y231" i="1"/>
  <c r="L235" i="1"/>
  <c r="G230" i="1"/>
  <c r="AB239" i="1"/>
  <c r="U238" i="1"/>
  <c r="G247" i="1"/>
  <c r="T248" i="1"/>
  <c r="T247" i="1" s="1"/>
  <c r="T246" i="1" s="1"/>
  <c r="T244" i="1" s="1"/>
  <c r="J257" i="1"/>
  <c r="J245" i="1" s="1"/>
  <c r="J243" i="1" s="1"/>
  <c r="Y284" i="1"/>
  <c r="M299" i="1"/>
  <c r="Y300" i="1"/>
  <c r="AA300" i="1"/>
  <c r="L309" i="1"/>
  <c r="G308" i="1"/>
  <c r="W308" i="1"/>
  <c r="Z152" i="1"/>
  <c r="AB152" i="1"/>
  <c r="AA153" i="1"/>
  <c r="M157" i="1"/>
  <c r="Q158" i="1"/>
  <c r="Q157" i="1" s="1"/>
  <c r="Q156" i="1" s="1"/>
  <c r="Q155" i="1" s="1"/>
  <c r="W160" i="1"/>
  <c r="Q186" i="1"/>
  <c r="Q185" i="1" s="1"/>
  <c r="Q184" i="1" s="1"/>
  <c r="Q183" i="1" s="1"/>
  <c r="L213" i="1"/>
  <c r="AA217" i="1"/>
  <c r="AB253" i="1"/>
  <c r="AA260" i="1"/>
  <c r="S260" i="1"/>
  <c r="S259" i="1" s="1"/>
  <c r="S258" i="1" s="1"/>
  <c r="Z260" i="1"/>
  <c r="Q260" i="1"/>
  <c r="Q259" i="1" s="1"/>
  <c r="Q258" i="1" s="1"/>
  <c r="Q257" i="1" s="1"/>
  <c r="Q245" i="1" s="1"/>
  <c r="Q243" i="1" s="1"/>
  <c r="M259" i="1"/>
  <c r="Y260" i="1"/>
  <c r="L261" i="1"/>
  <c r="Y262" i="1"/>
  <c r="M261" i="1"/>
  <c r="S262" i="1"/>
  <c r="S261" i="1" s="1"/>
  <c r="AA262" i="1"/>
  <c r="X269" i="1"/>
  <c r="X268" i="1" s="1"/>
  <c r="X246" i="1" s="1"/>
  <c r="X244" i="1" s="1"/>
  <c r="X120" i="1" s="1"/>
  <c r="AA284" i="1"/>
  <c r="G287" i="1"/>
  <c r="L217" i="1"/>
  <c r="H216" i="1"/>
  <c r="H215" i="1" s="1"/>
  <c r="AA231" i="1"/>
  <c r="AA234" i="1"/>
  <c r="S234" i="1"/>
  <c r="S232" i="1" s="1"/>
  <c r="Y234" i="1"/>
  <c r="L241" i="1"/>
  <c r="W240" i="1"/>
  <c r="AA241" i="1"/>
  <c r="AA249" i="1"/>
  <c r="U248" i="1"/>
  <c r="AB251" i="1"/>
  <c r="L254" i="1"/>
  <c r="AA256" i="1"/>
  <c r="S256" i="1"/>
  <c r="S255" i="1" s="1"/>
  <c r="S254" i="1" s="1"/>
  <c r="S253" i="1" s="1"/>
  <c r="Z256" i="1"/>
  <c r="Y256" i="1"/>
  <c r="M255" i="1"/>
  <c r="Q262" i="1"/>
  <c r="Q261" i="1" s="1"/>
  <c r="G269" i="1"/>
  <c r="L270" i="1"/>
  <c r="AA278" i="1"/>
  <c r="Z278" i="1"/>
  <c r="Y278" i="1"/>
  <c r="L294" i="1"/>
  <c r="R295" i="1"/>
  <c r="AB296" i="1"/>
  <c r="R309" i="1"/>
  <c r="Y310" i="1"/>
  <c r="AA225" i="1"/>
  <c r="Z231" i="1"/>
  <c r="U229" i="1"/>
  <c r="P230" i="1"/>
  <c r="P228" i="1" s="1"/>
  <c r="P126" i="1" s="1"/>
  <c r="P123" i="1" s="1"/>
  <c r="P120" i="1" s="1"/>
  <c r="Y241" i="1"/>
  <c r="L253" i="1"/>
  <c r="K257" i="1"/>
  <c r="K245" i="1" s="1"/>
  <c r="K243" i="1" s="1"/>
  <c r="AA264" i="1"/>
  <c r="M263" i="1"/>
  <c r="Z264" i="1"/>
  <c r="L284" i="1"/>
  <c r="Z284" i="1"/>
  <c r="AB289" i="1"/>
  <c r="F293" i="1"/>
  <c r="F292" i="1" s="1"/>
  <c r="K275" i="1"/>
  <c r="K274" i="1" s="1"/>
  <c r="K246" i="1" s="1"/>
  <c r="K244" i="1" s="1"/>
  <c r="K120" i="1" s="1"/>
  <c r="V275" i="1"/>
  <c r="V274" i="1" s="1"/>
  <c r="V246" i="1" s="1"/>
  <c r="V244" i="1" s="1"/>
  <c r="V120" i="1" s="1"/>
  <c r="X275" i="1"/>
  <c r="X274" i="1" s="1"/>
  <c r="W289" i="1"/>
  <c r="AA290" i="1"/>
  <c r="L335" i="1"/>
  <c r="G334" i="1"/>
  <c r="Y272" i="1"/>
  <c r="F275" i="1"/>
  <c r="F274" i="1" s="1"/>
  <c r="F246" i="1" s="1"/>
  <c r="F244" i="1" s="1"/>
  <c r="F120" i="1" s="1"/>
  <c r="W275" i="1"/>
  <c r="U275" i="1"/>
  <c r="AA285" i="1"/>
  <c r="S285" i="1"/>
  <c r="S284" i="1" s="1"/>
  <c r="Z285" i="1"/>
  <c r="Q285" i="1"/>
  <c r="Q284" i="1" s="1"/>
  <c r="M284" i="1"/>
  <c r="Y285" i="1"/>
  <c r="Y299" i="1"/>
  <c r="L231" i="1"/>
  <c r="Y242" i="1"/>
  <c r="M241" i="1"/>
  <c r="Z242" i="1"/>
  <c r="Y252" i="1"/>
  <c r="M251" i="1"/>
  <c r="AA251" i="1" s="1"/>
  <c r="Z252" i="1"/>
  <c r="G258" i="1"/>
  <c r="Y264" i="1"/>
  <c r="AA281" i="1"/>
  <c r="S281" i="1"/>
  <c r="S280" i="1" s="1"/>
  <c r="Z281" i="1"/>
  <c r="Q281" i="1"/>
  <c r="Q280" i="1" s="1"/>
  <c r="M280" i="1"/>
  <c r="AA280" i="1" s="1"/>
  <c r="Y281" i="1"/>
  <c r="AA297" i="1"/>
  <c r="S297" i="1"/>
  <c r="S296" i="1" s="1"/>
  <c r="S295" i="1" s="1"/>
  <c r="S294" i="1" s="1"/>
  <c r="S293" i="1" s="1"/>
  <c r="S292" i="1" s="1"/>
  <c r="Y297" i="1"/>
  <c r="M296" i="1"/>
  <c r="Q297" i="1"/>
  <c r="Q296" i="1" s="1"/>
  <c r="Q295" i="1" s="1"/>
  <c r="Q294" i="1" s="1"/>
  <c r="Q293" i="1" s="1"/>
  <c r="Q292" i="1" s="1"/>
  <c r="Z297" i="1"/>
  <c r="AA311" i="1"/>
  <c r="S311" i="1"/>
  <c r="S310" i="1" s="1"/>
  <c r="S309" i="1" s="1"/>
  <c r="S308" i="1" s="1"/>
  <c r="M310" i="1"/>
  <c r="Q311" i="1"/>
  <c r="Q310" i="1" s="1"/>
  <c r="Q309" i="1" s="1"/>
  <c r="Q308" i="1" s="1"/>
  <c r="Q305" i="1" s="1"/>
  <c r="Q302" i="1" s="1"/>
  <c r="Z311" i="1"/>
  <c r="Y311" i="1"/>
  <c r="G314" i="1"/>
  <c r="Y251" i="1"/>
  <c r="AB255" i="1"/>
  <c r="R258" i="1"/>
  <c r="Y259" i="1"/>
  <c r="AA263" i="1"/>
  <c r="AA270" i="1"/>
  <c r="L276" i="1"/>
  <c r="R275" i="1"/>
  <c r="Z282" i="1"/>
  <c r="I289" i="1"/>
  <c r="L290" i="1"/>
  <c r="M315" i="1"/>
  <c r="M312" i="1" s="1"/>
  <c r="AA316" i="1"/>
  <c r="Z316" i="1"/>
  <c r="U315" i="1"/>
  <c r="Z324" i="1"/>
  <c r="Q324" i="1"/>
  <c r="Q323" i="1" s="1"/>
  <c r="Y324" i="1"/>
  <c r="M323" i="1"/>
  <c r="S324" i="1"/>
  <c r="S323" i="1" s="1"/>
  <c r="AA324" i="1"/>
  <c r="G330" i="1"/>
  <c r="L330" i="1" s="1"/>
  <c r="L331" i="1"/>
  <c r="L336" i="1"/>
  <c r="H335" i="1"/>
  <c r="H334" i="1" s="1"/>
  <c r="AA232" i="1"/>
  <c r="Y236" i="1"/>
  <c r="Z236" i="1"/>
  <c r="AA266" i="1"/>
  <c r="R268" i="1"/>
  <c r="L272" i="1"/>
  <c r="J275" i="1"/>
  <c r="J274" i="1" s="1"/>
  <c r="Z276" i="1"/>
  <c r="L280" i="1"/>
  <c r="Z291" i="1"/>
  <c r="Q291" i="1"/>
  <c r="Q290" i="1" s="1"/>
  <c r="Q289" i="1" s="1"/>
  <c r="Q288" i="1" s="1"/>
  <c r="Q287" i="1" s="1"/>
  <c r="Q286" i="1" s="1"/>
  <c r="M290" i="1"/>
  <c r="Y291" i="1"/>
  <c r="W292" i="1"/>
  <c r="P305" i="1"/>
  <c r="P302" i="1" s="1"/>
  <c r="G315" i="1"/>
  <c r="L316" i="1"/>
  <c r="G338" i="1"/>
  <c r="L338" i="1" s="1"/>
  <c r="L339" i="1"/>
  <c r="AA299" i="1"/>
  <c r="AA333" i="1"/>
  <c r="S333" i="1"/>
  <c r="S332" i="1" s="1"/>
  <c r="S331" i="1" s="1"/>
  <c r="S330" i="1" s="1"/>
  <c r="Y333" i="1"/>
  <c r="M332" i="1"/>
  <c r="Z333" i="1"/>
  <c r="AA341" i="1"/>
  <c r="S341" i="1"/>
  <c r="S340" i="1" s="1"/>
  <c r="S339" i="1" s="1"/>
  <c r="S338" i="1" s="1"/>
  <c r="Y341" i="1"/>
  <c r="M340" i="1"/>
  <c r="Z341" i="1"/>
  <c r="Y276" i="1"/>
  <c r="AB290" i="1"/>
  <c r="AA296" i="1"/>
  <c r="I305" i="1"/>
  <c r="I302" i="1" s="1"/>
  <c r="R312" i="1"/>
  <c r="G313" i="1"/>
  <c r="AA326" i="1"/>
  <c r="W325" i="1"/>
  <c r="Y340" i="1"/>
  <c r="H305" i="1"/>
  <c r="H302" i="1" s="1"/>
  <c r="W312" i="1"/>
  <c r="M321" i="1"/>
  <c r="AA321" i="1" s="1"/>
  <c r="I320" i="1"/>
  <c r="I313" i="1" s="1"/>
  <c r="I306" i="1" s="1"/>
  <c r="I303" i="1" s="1"/>
  <c r="I119" i="1" s="1"/>
  <c r="L323" i="1"/>
  <c r="AB307" i="1"/>
  <c r="Y316" i="1"/>
  <c r="Y326" i="1"/>
  <c r="AA327" i="1"/>
  <c r="S327" i="1"/>
  <c r="S326" i="1" s="1"/>
  <c r="S325" i="1" s="1"/>
  <c r="S314" i="1" s="1"/>
  <c r="S307" i="1" s="1"/>
  <c r="S304" i="1" s="1"/>
  <c r="M326" i="1"/>
  <c r="Z327" i="1"/>
  <c r="Q327" i="1"/>
  <c r="Q326" i="1" s="1"/>
  <c r="Q325" i="1" s="1"/>
  <c r="Q314" i="1" s="1"/>
  <c r="Q307" i="1" s="1"/>
  <c r="Q304" i="1" s="1"/>
  <c r="AA328" i="1"/>
  <c r="W331" i="1"/>
  <c r="W335" i="1"/>
  <c r="W339" i="1"/>
  <c r="O305" i="1"/>
  <c r="O302" i="1" s="1"/>
  <c r="O117" i="1" s="1"/>
  <c r="O342" i="1" s="1"/>
  <c r="Z322" i="1"/>
  <c r="Q322" i="1"/>
  <c r="Q321" i="1" s="1"/>
  <c r="Y322" i="1"/>
  <c r="S322" i="1"/>
  <c r="S321" i="1" s="1"/>
  <c r="S320" i="1" s="1"/>
  <c r="S313" i="1" s="1"/>
  <c r="S306" i="1" s="1"/>
  <c r="S303" i="1" s="1"/>
  <c r="S119" i="1" s="1"/>
  <c r="Y323" i="1"/>
  <c r="Y328" i="1"/>
  <c r="Y336" i="1"/>
  <c r="AB314" i="1"/>
  <c r="Z323" i="1"/>
  <c r="U320" i="1"/>
  <c r="Y321" i="1"/>
  <c r="T320" i="1"/>
  <c r="T313" i="1" s="1"/>
  <c r="T306" i="1" s="1"/>
  <c r="T303" i="1" s="1"/>
  <c r="T119" i="1" s="1"/>
  <c r="H325" i="1"/>
  <c r="H314" i="1" s="1"/>
  <c r="H307" i="1" s="1"/>
  <c r="H304" i="1" s="1"/>
  <c r="T325" i="1"/>
  <c r="T314" i="1" s="1"/>
  <c r="T307" i="1" s="1"/>
  <c r="T304" i="1" s="1"/>
  <c r="AB310" i="1"/>
  <c r="U309" i="1"/>
  <c r="I325" i="1"/>
  <c r="I314" i="1" s="1"/>
  <c r="I307" i="1" s="1"/>
  <c r="I304" i="1" s="1"/>
  <c r="I120" i="1" s="1"/>
  <c r="Y329" i="1"/>
  <c r="M328" i="1"/>
  <c r="Z329" i="1"/>
  <c r="AB332" i="1"/>
  <c r="Y337" i="1"/>
  <c r="M336" i="1"/>
  <c r="AA336" i="1" s="1"/>
  <c r="Z337" i="1"/>
  <c r="AB340" i="1"/>
  <c r="U331" i="1"/>
  <c r="R335" i="1"/>
  <c r="U339" i="1"/>
  <c r="K70" i="3" l="1"/>
  <c r="H69" i="3"/>
  <c r="H73" i="3"/>
  <c r="J49" i="3"/>
  <c r="K58" i="3"/>
  <c r="H57" i="3"/>
  <c r="K31" i="3"/>
  <c r="H23" i="3"/>
  <c r="K74" i="3"/>
  <c r="K38" i="3"/>
  <c r="K26" i="3"/>
  <c r="H10" i="3"/>
  <c r="K13" i="3"/>
  <c r="K43" i="3"/>
  <c r="K84" i="3"/>
  <c r="H82" i="3"/>
  <c r="K11" i="3"/>
  <c r="H61" i="3"/>
  <c r="J50" i="3"/>
  <c r="K35" i="3"/>
  <c r="H34" i="3"/>
  <c r="H46" i="3"/>
  <c r="H83" i="3"/>
  <c r="J79" i="3"/>
  <c r="L225" i="2"/>
  <c r="H213" i="2"/>
  <c r="K91" i="2"/>
  <c r="O92" i="2"/>
  <c r="H30" i="2"/>
  <c r="K197" i="2"/>
  <c r="N199" i="2"/>
  <c r="H184" i="2"/>
  <c r="H66" i="2"/>
  <c r="K75" i="2"/>
  <c r="O76" i="2"/>
  <c r="H199" i="2"/>
  <c r="M36" i="2"/>
  <c r="N36" i="2"/>
  <c r="H172" i="2"/>
  <c r="N177" i="2"/>
  <c r="N200" i="2"/>
  <c r="K213" i="2"/>
  <c r="N213" i="2" s="1"/>
  <c r="N214" i="2"/>
  <c r="M200" i="2"/>
  <c r="J191" i="2"/>
  <c r="N144" i="2"/>
  <c r="K143" i="2"/>
  <c r="O144" i="2"/>
  <c r="H88" i="2"/>
  <c r="N30" i="2"/>
  <c r="M205" i="2"/>
  <c r="H131" i="2"/>
  <c r="M89" i="2"/>
  <c r="N112" i="2"/>
  <c r="K111" i="2"/>
  <c r="O112" i="2"/>
  <c r="N104" i="2"/>
  <c r="K103" i="2"/>
  <c r="O104" i="2"/>
  <c r="O139" i="2"/>
  <c r="M69" i="2"/>
  <c r="M107" i="2"/>
  <c r="H60" i="2"/>
  <c r="N203" i="2"/>
  <c r="N136" i="2"/>
  <c r="K135" i="2"/>
  <c r="O136" i="2"/>
  <c r="N100" i="2"/>
  <c r="K99" i="2"/>
  <c r="O100" i="2"/>
  <c r="K50" i="2"/>
  <c r="M31" i="2"/>
  <c r="H44" i="2"/>
  <c r="N45" i="2"/>
  <c r="H12" i="2"/>
  <c r="M214" i="2"/>
  <c r="J213" i="2"/>
  <c r="M213" i="2" s="1"/>
  <c r="H218" i="2"/>
  <c r="N219" i="2"/>
  <c r="H119" i="2"/>
  <c r="H161" i="2"/>
  <c r="O131" i="2"/>
  <c r="H80" i="2"/>
  <c r="O55" i="2"/>
  <c r="K54" i="2"/>
  <c r="H123" i="2"/>
  <c r="O107" i="2"/>
  <c r="N107" i="2"/>
  <c r="M199" i="2"/>
  <c r="K167" i="2"/>
  <c r="N186" i="2"/>
  <c r="K185" i="2"/>
  <c r="M162" i="2"/>
  <c r="J161" i="2"/>
  <c r="H151" i="2"/>
  <c r="H143" i="2"/>
  <c r="H127" i="2"/>
  <c r="N120" i="2"/>
  <c r="K119" i="2"/>
  <c r="O120" i="2"/>
  <c r="K17" i="2"/>
  <c r="M124" i="2"/>
  <c r="J17" i="2"/>
  <c r="H192" i="2"/>
  <c r="N193" i="2"/>
  <c r="O115" i="2"/>
  <c r="K87" i="2"/>
  <c r="O88" i="2"/>
  <c r="N88" i="2"/>
  <c r="M80" i="2"/>
  <c r="J79" i="2"/>
  <c r="M66" i="2"/>
  <c r="J64" i="2"/>
  <c r="N206" i="2"/>
  <c r="H204" i="2"/>
  <c r="M81" i="2"/>
  <c r="H147" i="2"/>
  <c r="H65" i="2"/>
  <c r="N67" i="2"/>
  <c r="J63" i="2"/>
  <c r="M65" i="2"/>
  <c r="O65" i="2"/>
  <c r="H92" i="2"/>
  <c r="K79" i="2"/>
  <c r="O80" i="2"/>
  <c r="N80" i="2"/>
  <c r="M172" i="2"/>
  <c r="J170" i="2"/>
  <c r="M218" i="2"/>
  <c r="J217" i="2"/>
  <c r="J204" i="2"/>
  <c r="M206" i="2"/>
  <c r="M186" i="2"/>
  <c r="J185" i="2"/>
  <c r="N221" i="2"/>
  <c r="H203" i="2"/>
  <c r="H179" i="2"/>
  <c r="M179" i="2" s="1"/>
  <c r="M128" i="2"/>
  <c r="H72" i="2"/>
  <c r="N60" i="2"/>
  <c r="K59" i="2"/>
  <c r="O60" i="2"/>
  <c r="N12" i="2"/>
  <c r="K11" i="2"/>
  <c r="H56" i="2"/>
  <c r="K83" i="2"/>
  <c r="N84" i="2"/>
  <c r="O84" i="2"/>
  <c r="K190" i="2"/>
  <c r="N69" i="2"/>
  <c r="M12" i="2"/>
  <c r="J11" i="2"/>
  <c r="H84" i="2"/>
  <c r="N152" i="2"/>
  <c r="N89" i="2"/>
  <c r="M152" i="2"/>
  <c r="O147" i="2"/>
  <c r="N147" i="2"/>
  <c r="K95" i="2"/>
  <c r="N96" i="2"/>
  <c r="H139" i="2"/>
  <c r="H18" i="2"/>
  <c r="N19" i="2"/>
  <c r="H135" i="2"/>
  <c r="O123" i="2"/>
  <c r="N123" i="2"/>
  <c r="H169" i="2"/>
  <c r="N171" i="2"/>
  <c r="M171" i="2"/>
  <c r="M120" i="2"/>
  <c r="M151" i="2"/>
  <c r="M30" i="2"/>
  <c r="N124" i="2"/>
  <c r="H115" i="2"/>
  <c r="M115" i="2" s="1"/>
  <c r="N31" i="2"/>
  <c r="M219" i="2"/>
  <c r="H221" i="2"/>
  <c r="M221" i="2" s="1"/>
  <c r="J167" i="2"/>
  <c r="N222" i="2"/>
  <c r="N161" i="2"/>
  <c r="K160" i="2"/>
  <c r="M222" i="2"/>
  <c r="N85" i="2"/>
  <c r="M147" i="2"/>
  <c r="J95" i="2"/>
  <c r="M95" i="2" s="1"/>
  <c r="M96" i="2"/>
  <c r="N128" i="2"/>
  <c r="K127" i="2"/>
  <c r="O128" i="2"/>
  <c r="O72" i="2"/>
  <c r="N72" i="2"/>
  <c r="K71" i="2"/>
  <c r="M140" i="2"/>
  <c r="H76" i="2"/>
  <c r="N148" i="2"/>
  <c r="F342" i="1"/>
  <c r="Q12" i="1"/>
  <c r="Q11" i="1" s="1"/>
  <c r="W314" i="1"/>
  <c r="M331" i="1"/>
  <c r="Z332" i="1"/>
  <c r="U274" i="1"/>
  <c r="Y181" i="1"/>
  <c r="M180" i="1"/>
  <c r="Z181" i="1"/>
  <c r="AC127" i="1"/>
  <c r="AA127" i="1"/>
  <c r="G298" i="1"/>
  <c r="L299" i="1"/>
  <c r="AA148" i="1"/>
  <c r="M147" i="1"/>
  <c r="Z148" i="1"/>
  <c r="Y148" i="1"/>
  <c r="R175" i="1"/>
  <c r="L127" i="1"/>
  <c r="M105" i="1"/>
  <c r="Y51" i="1"/>
  <c r="M50" i="1"/>
  <c r="Z51" i="1"/>
  <c r="M101" i="1"/>
  <c r="Z101" i="1" s="1"/>
  <c r="AA102" i="1"/>
  <c r="AB188" i="1"/>
  <c r="U187" i="1"/>
  <c r="Z188" i="1"/>
  <c r="Z127" i="1"/>
  <c r="M110" i="1"/>
  <c r="AA115" i="1"/>
  <c r="Z115" i="1"/>
  <c r="Y128" i="1"/>
  <c r="R127" i="1"/>
  <c r="AB127" i="1" s="1"/>
  <c r="M112" i="1"/>
  <c r="U91" i="1"/>
  <c r="U9" i="1"/>
  <c r="S65" i="1"/>
  <c r="R334" i="1"/>
  <c r="AB335" i="1"/>
  <c r="AA332" i="1"/>
  <c r="M339" i="1"/>
  <c r="Z340" i="1"/>
  <c r="Y280" i="1"/>
  <c r="L314" i="1"/>
  <c r="G307" i="1"/>
  <c r="Z310" i="1"/>
  <c r="M309" i="1"/>
  <c r="M295" i="1"/>
  <c r="Z296" i="1"/>
  <c r="Z280" i="1"/>
  <c r="L295" i="1"/>
  <c r="Y296" i="1"/>
  <c r="M254" i="1"/>
  <c r="Z255" i="1"/>
  <c r="Y255" i="1"/>
  <c r="Y157" i="1"/>
  <c r="M156" i="1"/>
  <c r="AA157" i="1"/>
  <c r="L308" i="1"/>
  <c r="M123" i="1"/>
  <c r="Z126" i="1"/>
  <c r="M200" i="1"/>
  <c r="R287" i="1"/>
  <c r="L275" i="1"/>
  <c r="G274" i="1"/>
  <c r="L274" i="1" s="1"/>
  <c r="W171" i="1"/>
  <c r="Y113" i="1"/>
  <c r="Z249" i="1"/>
  <c r="M248" i="1"/>
  <c r="AA126" i="1"/>
  <c r="W123" i="1"/>
  <c r="Y183" i="1"/>
  <c r="Q269" i="1"/>
  <c r="Q268" i="1" s="1"/>
  <c r="Z228" i="1"/>
  <c r="R215" i="1"/>
  <c r="Z201" i="1"/>
  <c r="M160" i="1"/>
  <c r="Z161" i="1"/>
  <c r="M172" i="1"/>
  <c r="Z172" i="1" s="1"/>
  <c r="Y173" i="1"/>
  <c r="Y161" i="1"/>
  <c r="U125" i="1"/>
  <c r="Y106" i="1"/>
  <c r="G187" i="1"/>
  <c r="L187" i="1" s="1"/>
  <c r="L188" i="1"/>
  <c r="M131" i="1"/>
  <c r="J117" i="1"/>
  <c r="L128" i="1"/>
  <c r="W42" i="1"/>
  <c r="U171" i="1"/>
  <c r="AB172" i="1"/>
  <c r="Q9" i="1"/>
  <c r="Q91" i="1"/>
  <c r="Y205" i="1"/>
  <c r="M204" i="1"/>
  <c r="H135" i="1"/>
  <c r="L135" i="1" s="1"/>
  <c r="L136" i="1"/>
  <c r="R42" i="1"/>
  <c r="U191" i="1"/>
  <c r="Z192" i="1"/>
  <c r="AB192" i="1"/>
  <c r="Z102" i="1"/>
  <c r="Z106" i="1"/>
  <c r="AA32" i="1"/>
  <c r="Y32" i="1"/>
  <c r="R11" i="1"/>
  <c r="AB11" i="1" s="1"/>
  <c r="R49" i="1"/>
  <c r="Y50" i="1"/>
  <c r="W12" i="1"/>
  <c r="AC13" i="1"/>
  <c r="AB12" i="1"/>
  <c r="AA331" i="1"/>
  <c r="W330" i="1"/>
  <c r="R294" i="1"/>
  <c r="AB295" i="1"/>
  <c r="AA261" i="1"/>
  <c r="Y261" i="1"/>
  <c r="AB238" i="1"/>
  <c r="U237" i="1"/>
  <c r="G223" i="1"/>
  <c r="L223" i="1" s="1"/>
  <c r="L224" i="1"/>
  <c r="S305" i="1"/>
  <c r="S302" i="1" s="1"/>
  <c r="AA183" i="1"/>
  <c r="Q54" i="1"/>
  <c r="AB309" i="1"/>
  <c r="Z309" i="1"/>
  <c r="U308" i="1"/>
  <c r="AB320" i="1"/>
  <c r="U313" i="1"/>
  <c r="AA340" i="1"/>
  <c r="AA315" i="1"/>
  <c r="L320" i="1"/>
  <c r="M289" i="1"/>
  <c r="Y290" i="1"/>
  <c r="AB315" i="1"/>
  <c r="Z315" i="1"/>
  <c r="U312" i="1"/>
  <c r="I288" i="1"/>
  <c r="L289" i="1"/>
  <c r="L258" i="1"/>
  <c r="G257" i="1"/>
  <c r="W288" i="1"/>
  <c r="AA289" i="1"/>
  <c r="Y309" i="1"/>
  <c r="R308" i="1"/>
  <c r="L269" i="1"/>
  <c r="G268" i="1"/>
  <c r="L268" i="1" s="1"/>
  <c r="R163" i="1"/>
  <c r="Z220" i="1"/>
  <c r="U219" i="1"/>
  <c r="AB220" i="1"/>
  <c r="AA140" i="1"/>
  <c r="W139" i="1"/>
  <c r="U286" i="1"/>
  <c r="AB287" i="1"/>
  <c r="AB215" i="1"/>
  <c r="AA219" i="1"/>
  <c r="S120" i="1"/>
  <c r="L215" i="1"/>
  <c r="M224" i="1"/>
  <c r="Y225" i="1"/>
  <c r="Z225" i="1"/>
  <c r="AA197" i="1"/>
  <c r="M196" i="1"/>
  <c r="AA180" i="1"/>
  <c r="W179" i="1"/>
  <c r="Y147" i="1"/>
  <c r="Y219" i="1"/>
  <c r="AA113" i="1"/>
  <c r="L239" i="1"/>
  <c r="G238" i="1"/>
  <c r="AA173" i="1"/>
  <c r="R92" i="1"/>
  <c r="Z184" i="1"/>
  <c r="U183" i="1"/>
  <c r="Z183" i="1" s="1"/>
  <c r="L131" i="1"/>
  <c r="Z113" i="1"/>
  <c r="W199" i="1"/>
  <c r="AA200" i="1"/>
  <c r="Z173" i="1"/>
  <c r="U155" i="1"/>
  <c r="AB156" i="1"/>
  <c r="S91" i="1"/>
  <c r="S9" i="1"/>
  <c r="Y102" i="1"/>
  <c r="AC65" i="1"/>
  <c r="Y266" i="1"/>
  <c r="Q85" i="1"/>
  <c r="Q65" i="1" s="1"/>
  <c r="L13" i="1"/>
  <c r="I12" i="1"/>
  <c r="I11" i="1" s="1"/>
  <c r="Z24" i="1"/>
  <c r="Q74" i="1"/>
  <c r="AB65" i="1"/>
  <c r="U49" i="1"/>
  <c r="S61" i="1"/>
  <c r="S50" i="1" s="1"/>
  <c r="S49" i="1" s="1"/>
  <c r="S41" i="1" s="1"/>
  <c r="T41" i="1"/>
  <c r="T12" i="1"/>
  <c r="T11" i="1" s="1"/>
  <c r="T10" i="1" s="1"/>
  <c r="T342" i="1" s="1"/>
  <c r="Y61" i="1"/>
  <c r="S39" i="1"/>
  <c r="S12" i="1" s="1"/>
  <c r="S11" i="1" s="1"/>
  <c r="Y39" i="1"/>
  <c r="Q39" i="1"/>
  <c r="Z339" i="1"/>
  <c r="U338" i="1"/>
  <c r="AB339" i="1"/>
  <c r="Z331" i="1"/>
  <c r="U330" i="1"/>
  <c r="AB331" i="1"/>
  <c r="Z321" i="1"/>
  <c r="M320" i="1"/>
  <c r="S257" i="1"/>
  <c r="S245" i="1" s="1"/>
  <c r="S243" i="1" s="1"/>
  <c r="S117" i="1" s="1"/>
  <c r="G228" i="1"/>
  <c r="L230" i="1"/>
  <c r="Y212" i="1"/>
  <c r="M211" i="1"/>
  <c r="AA212" i="1"/>
  <c r="Z328" i="1"/>
  <c r="Q320" i="1"/>
  <c r="Q313" i="1" s="1"/>
  <c r="Q306" i="1" s="1"/>
  <c r="Q303" i="1" s="1"/>
  <c r="Q119" i="1" s="1"/>
  <c r="AA312" i="1"/>
  <c r="Y332" i="1"/>
  <c r="Y312" i="1"/>
  <c r="Z290" i="1"/>
  <c r="L315" i="1"/>
  <c r="G312" i="1"/>
  <c r="L312" i="1" s="1"/>
  <c r="AA323" i="1"/>
  <c r="Y258" i="1"/>
  <c r="R257" i="1"/>
  <c r="AB229" i="1"/>
  <c r="U227" i="1"/>
  <c r="Z251" i="1"/>
  <c r="G286" i="1"/>
  <c r="L248" i="1"/>
  <c r="Z263" i="1"/>
  <c r="R191" i="1"/>
  <c r="Y144" i="1"/>
  <c r="AB144" i="1"/>
  <c r="R143" i="1"/>
  <c r="W135" i="1"/>
  <c r="AB288" i="1"/>
  <c r="AB216" i="1"/>
  <c r="AA205" i="1"/>
  <c r="AB299" i="1"/>
  <c r="Z299" i="1"/>
  <c r="U298" i="1"/>
  <c r="Y249" i="1"/>
  <c r="Y200" i="1"/>
  <c r="R199" i="1"/>
  <c r="Z217" i="1"/>
  <c r="M216" i="1"/>
  <c r="Y216" i="1" s="1"/>
  <c r="L216" i="1"/>
  <c r="U203" i="1"/>
  <c r="AB204" i="1"/>
  <c r="AB164" i="1"/>
  <c r="AC211" i="1"/>
  <c r="AA211" i="1"/>
  <c r="U111" i="1"/>
  <c r="Z112" i="1"/>
  <c r="W257" i="1"/>
  <c r="AA258" i="1"/>
  <c r="M192" i="1"/>
  <c r="Y152" i="1"/>
  <c r="R151" i="1"/>
  <c r="M139" i="1"/>
  <c r="AB179" i="1"/>
  <c r="AA132" i="1"/>
  <c r="AA201" i="1"/>
  <c r="Z157" i="1"/>
  <c r="X65" i="1"/>
  <c r="X49" i="1" s="1"/>
  <c r="X41" i="1" s="1"/>
  <c r="X10" i="1" s="1"/>
  <c r="X342" i="1" s="1"/>
  <c r="AB128" i="1"/>
  <c r="W306" i="1"/>
  <c r="AC313" i="1"/>
  <c r="Z197" i="1"/>
  <c r="Z54" i="1"/>
  <c r="Q33" i="1"/>
  <c r="Q32" i="1" s="1"/>
  <c r="M13" i="1"/>
  <c r="AA13" i="1" s="1"/>
  <c r="AA78" i="1"/>
  <c r="AA51" i="1"/>
  <c r="Q24" i="1"/>
  <c r="U42" i="1"/>
  <c r="Q61" i="1"/>
  <c r="L32" i="1"/>
  <c r="G12" i="1"/>
  <c r="AA339" i="1"/>
  <c r="W338" i="1"/>
  <c r="L313" i="1"/>
  <c r="G306" i="1"/>
  <c r="L325" i="1"/>
  <c r="Z261" i="1"/>
  <c r="W274" i="1"/>
  <c r="AA275" i="1"/>
  <c r="W239" i="1"/>
  <c r="U245" i="1"/>
  <c r="Z207" i="1"/>
  <c r="AB207" i="1"/>
  <c r="AA181" i="1"/>
  <c r="Y228" i="1"/>
  <c r="R126" i="1"/>
  <c r="H175" i="1"/>
  <c r="L175" i="1" s="1"/>
  <c r="L176" i="1"/>
  <c r="AA143" i="1"/>
  <c r="M136" i="1"/>
  <c r="Z137" i="1"/>
  <c r="K117" i="1"/>
  <c r="K342" i="1" s="1"/>
  <c r="M93" i="1"/>
  <c r="W49" i="1"/>
  <c r="Z165" i="1"/>
  <c r="M164" i="1"/>
  <c r="M335" i="1"/>
  <c r="Z336" i="1"/>
  <c r="W334" i="1"/>
  <c r="AA335" i="1"/>
  <c r="Z326" i="1"/>
  <c r="M325" i="1"/>
  <c r="AA325" i="1" s="1"/>
  <c r="AA310" i="1"/>
  <c r="Y315" i="1"/>
  <c r="AA255" i="1"/>
  <c r="Y275" i="1"/>
  <c r="R274" i="1"/>
  <c r="M240" i="1"/>
  <c r="Z241" i="1"/>
  <c r="L334" i="1"/>
  <c r="L263" i="1"/>
  <c r="Z248" i="1"/>
  <c r="U247" i="1"/>
  <c r="AB248" i="1"/>
  <c r="M258" i="1"/>
  <c r="Z259" i="1"/>
  <c r="W159" i="1"/>
  <c r="M298" i="1"/>
  <c r="G246" i="1"/>
  <c r="G244" i="1" s="1"/>
  <c r="L244" i="1" s="1"/>
  <c r="L247" i="1"/>
  <c r="L246" i="1" s="1"/>
  <c r="M275" i="1"/>
  <c r="AA276" i="1"/>
  <c r="AB211" i="1"/>
  <c r="Z211" i="1"/>
  <c r="AA177" i="1"/>
  <c r="Z177" i="1"/>
  <c r="M176" i="1"/>
  <c r="L199" i="1"/>
  <c r="L184" i="1"/>
  <c r="Q246" i="1"/>
  <c r="Q244" i="1" s="1"/>
  <c r="Q120" i="1" s="1"/>
  <c r="L220" i="1"/>
  <c r="G219" i="1"/>
  <c r="L219" i="1" s="1"/>
  <c r="Y201" i="1"/>
  <c r="Y132" i="1"/>
  <c r="M269" i="1"/>
  <c r="Z270" i="1"/>
  <c r="Y270" i="1"/>
  <c r="M229" i="1"/>
  <c r="Z229" i="1" s="1"/>
  <c r="Z205" i="1"/>
  <c r="G143" i="1"/>
  <c r="L144" i="1"/>
  <c r="AA131" i="1"/>
  <c r="W125" i="1"/>
  <c r="L111" i="1"/>
  <c r="G109" i="1"/>
  <c r="L109" i="1" s="1"/>
  <c r="AA259" i="1"/>
  <c r="L196" i="1"/>
  <c r="G195" i="1"/>
  <c r="L195" i="1" s="1"/>
  <c r="Z94" i="1"/>
  <c r="AA98" i="1"/>
  <c r="M97" i="1"/>
  <c r="Z98" i="1"/>
  <c r="Q51" i="1"/>
  <c r="Q50" i="1" s="1"/>
  <c r="S92" i="1"/>
  <c r="AA272" i="1"/>
  <c r="Z272" i="1"/>
  <c r="AB96" i="1"/>
  <c r="L160" i="1"/>
  <c r="Z143" i="1"/>
  <c r="AC320" i="1"/>
  <c r="Z196" i="1"/>
  <c r="U195" i="1"/>
  <c r="AB196" i="1"/>
  <c r="Q78" i="1"/>
  <c r="I42" i="1"/>
  <c r="L43" i="1"/>
  <c r="J10" i="1"/>
  <c r="W92" i="1"/>
  <c r="AA93" i="1"/>
  <c r="L50" i="1"/>
  <c r="G49" i="1"/>
  <c r="AA68" i="1"/>
  <c r="Z68" i="1"/>
  <c r="M65" i="1"/>
  <c r="Y65" i="1" s="1"/>
  <c r="Y68" i="1"/>
  <c r="V49" i="1"/>
  <c r="V41" i="1" s="1"/>
  <c r="V10" i="1" s="1"/>
  <c r="V342" i="1" s="1"/>
  <c r="M43" i="1"/>
  <c r="Y43" i="1" s="1"/>
  <c r="Z14" i="1"/>
  <c r="Y14" i="1"/>
  <c r="Y47" i="1"/>
  <c r="H60" i="3" l="1"/>
  <c r="K61" i="3"/>
  <c r="K82" i="3"/>
  <c r="H80" i="3"/>
  <c r="H81" i="3"/>
  <c r="K83" i="3"/>
  <c r="K57" i="3"/>
  <c r="H56" i="3"/>
  <c r="K69" i="3"/>
  <c r="H68" i="3"/>
  <c r="H9" i="3"/>
  <c r="K10" i="3"/>
  <c r="J77" i="3"/>
  <c r="K34" i="3"/>
  <c r="H72" i="3"/>
  <c r="K73" i="3"/>
  <c r="H45" i="3"/>
  <c r="K46" i="3"/>
  <c r="H22" i="3"/>
  <c r="K23" i="3"/>
  <c r="H75" i="2"/>
  <c r="M76" i="2"/>
  <c r="H17" i="2"/>
  <c r="M11" i="2"/>
  <c r="J10" i="2"/>
  <c r="M185" i="2"/>
  <c r="J184" i="2"/>
  <c r="J168" i="2"/>
  <c r="H63" i="2"/>
  <c r="N65" i="2"/>
  <c r="N17" i="2"/>
  <c r="J197" i="2"/>
  <c r="H160" i="2"/>
  <c r="H217" i="2"/>
  <c r="N218" i="2"/>
  <c r="N44" i="2"/>
  <c r="M44" i="2"/>
  <c r="O99" i="2"/>
  <c r="N99" i="2"/>
  <c r="J190" i="2"/>
  <c r="O91" i="2"/>
  <c r="N91" i="2"/>
  <c r="N127" i="2"/>
  <c r="O127" i="2"/>
  <c r="J165" i="2"/>
  <c r="O83" i="2"/>
  <c r="N83" i="2"/>
  <c r="O59" i="2"/>
  <c r="H191" i="2"/>
  <c r="N192" i="2"/>
  <c r="N18" i="2"/>
  <c r="M143" i="2"/>
  <c r="N185" i="2"/>
  <c r="K184" i="2"/>
  <c r="H59" i="2"/>
  <c r="M60" i="2"/>
  <c r="N103" i="2"/>
  <c r="O103" i="2"/>
  <c r="H87" i="2"/>
  <c r="M88" i="2"/>
  <c r="M192" i="2"/>
  <c r="N66" i="2"/>
  <c r="H64" i="2"/>
  <c r="K195" i="2"/>
  <c r="N197" i="2"/>
  <c r="M135" i="2"/>
  <c r="M64" i="2"/>
  <c r="J54" i="2"/>
  <c r="O87" i="2"/>
  <c r="N87" i="2"/>
  <c r="H79" i="2"/>
  <c r="M119" i="2"/>
  <c r="M131" i="2"/>
  <c r="H170" i="2"/>
  <c r="N172" i="2"/>
  <c r="H197" i="2"/>
  <c r="H198" i="2"/>
  <c r="N204" i="2"/>
  <c r="M127" i="2"/>
  <c r="M161" i="2"/>
  <c r="J160" i="2"/>
  <c r="O71" i="2"/>
  <c r="N160" i="2"/>
  <c r="K159" i="2"/>
  <c r="K189" i="2"/>
  <c r="H55" i="2"/>
  <c r="N56" i="2"/>
  <c r="M56" i="2"/>
  <c r="H71" i="2"/>
  <c r="M72" i="2"/>
  <c r="M203" i="2"/>
  <c r="M204" i="2"/>
  <c r="J198" i="2"/>
  <c r="M63" i="2"/>
  <c r="J53" i="2"/>
  <c r="O63" i="2"/>
  <c r="N115" i="2"/>
  <c r="M18" i="2"/>
  <c r="N119" i="2"/>
  <c r="O119" i="2"/>
  <c r="N151" i="2"/>
  <c r="N179" i="2"/>
  <c r="O135" i="2"/>
  <c r="N135" i="2"/>
  <c r="O64" i="2"/>
  <c r="H91" i="2"/>
  <c r="M92" i="2"/>
  <c r="K52" i="2"/>
  <c r="O54" i="2"/>
  <c r="O75" i="2"/>
  <c r="N75" i="2"/>
  <c r="N169" i="2"/>
  <c r="M169" i="2"/>
  <c r="H167" i="2"/>
  <c r="M167" i="2" s="1"/>
  <c r="N95" i="2"/>
  <c r="K53" i="2"/>
  <c r="H83" i="2"/>
  <c r="M84" i="2"/>
  <c r="N11" i="2"/>
  <c r="K10" i="2"/>
  <c r="M217" i="2"/>
  <c r="O79" i="2"/>
  <c r="N79" i="2"/>
  <c r="M79" i="2"/>
  <c r="M17" i="2"/>
  <c r="K165" i="2"/>
  <c r="M123" i="2"/>
  <c r="N131" i="2"/>
  <c r="H11" i="2"/>
  <c r="N139" i="2"/>
  <c r="O111" i="2"/>
  <c r="N111" i="2"/>
  <c r="M139" i="2"/>
  <c r="O143" i="2"/>
  <c r="N143" i="2"/>
  <c r="N76" i="2"/>
  <c r="H183" i="2"/>
  <c r="N92" i="2"/>
  <c r="S10" i="1"/>
  <c r="I41" i="1"/>
  <c r="L42" i="1"/>
  <c r="Y126" i="1"/>
  <c r="R123" i="1"/>
  <c r="Y139" i="1"/>
  <c r="Z139" i="1"/>
  <c r="M313" i="1"/>
  <c r="Y320" i="1"/>
  <c r="AA320" i="1"/>
  <c r="AB49" i="1"/>
  <c r="I10" i="1"/>
  <c r="AB92" i="1"/>
  <c r="AA139" i="1"/>
  <c r="AB163" i="1"/>
  <c r="Z312" i="1"/>
  <c r="AB312" i="1"/>
  <c r="Z308" i="1"/>
  <c r="U305" i="1"/>
  <c r="AB308" i="1"/>
  <c r="M203" i="1"/>
  <c r="Y204" i="1"/>
  <c r="AA204" i="1"/>
  <c r="U122" i="1"/>
  <c r="AA156" i="1"/>
  <c r="M155" i="1"/>
  <c r="Y156" i="1"/>
  <c r="M294" i="1"/>
  <c r="AA295" i="1"/>
  <c r="Z295" i="1"/>
  <c r="M49" i="1"/>
  <c r="Z49" i="1" s="1"/>
  <c r="Z50" i="1"/>
  <c r="W124" i="1"/>
  <c r="W307" i="1"/>
  <c r="M268" i="1"/>
  <c r="Z269" i="1"/>
  <c r="AA269" i="1"/>
  <c r="Y269" i="1"/>
  <c r="M274" i="1"/>
  <c r="W305" i="1"/>
  <c r="M257" i="1"/>
  <c r="Z258" i="1"/>
  <c r="U243" i="1"/>
  <c r="G11" i="1"/>
  <c r="L12" i="1"/>
  <c r="W303" i="1"/>
  <c r="W245" i="1"/>
  <c r="Y143" i="1"/>
  <c r="AB143" i="1"/>
  <c r="AB338" i="1"/>
  <c r="Z65" i="1"/>
  <c r="AB155" i="1"/>
  <c r="Z155" i="1"/>
  <c r="G125" i="1"/>
  <c r="W287" i="1"/>
  <c r="AA288" i="1"/>
  <c r="Z191" i="1"/>
  <c r="AB191" i="1"/>
  <c r="Y131" i="1"/>
  <c r="Z131" i="1"/>
  <c r="R286" i="1"/>
  <c r="Z123" i="1"/>
  <c r="M308" i="1"/>
  <c r="AA309" i="1"/>
  <c r="AB334" i="1"/>
  <c r="Z275" i="1"/>
  <c r="Z164" i="1"/>
  <c r="M163" i="1"/>
  <c r="AA164" i="1"/>
  <c r="Q49" i="1"/>
  <c r="Q41" i="1" s="1"/>
  <c r="Q10" i="1" s="1"/>
  <c r="Q342" i="1" s="1"/>
  <c r="M135" i="1"/>
  <c r="Y136" i="1"/>
  <c r="Z136" i="1"/>
  <c r="L228" i="1"/>
  <c r="G126" i="1"/>
  <c r="L257" i="1"/>
  <c r="G245" i="1"/>
  <c r="AB171" i="1"/>
  <c r="M159" i="1"/>
  <c r="Y160" i="1"/>
  <c r="Z160" i="1"/>
  <c r="G305" i="1"/>
  <c r="M338" i="1"/>
  <c r="Y339" i="1"/>
  <c r="Z91" i="1"/>
  <c r="U124" i="1"/>
  <c r="AA101" i="1"/>
  <c r="M91" i="1"/>
  <c r="M9" i="1"/>
  <c r="Y101" i="1"/>
  <c r="Y105" i="1"/>
  <c r="AA105" i="1"/>
  <c r="Z105" i="1"/>
  <c r="AA147" i="1"/>
  <c r="Z147" i="1"/>
  <c r="Z274" i="1"/>
  <c r="L49" i="1"/>
  <c r="G41" i="1"/>
  <c r="L41" i="1" s="1"/>
  <c r="Y240" i="1"/>
  <c r="M239" i="1"/>
  <c r="Z240" i="1"/>
  <c r="AB203" i="1"/>
  <c r="M42" i="1"/>
  <c r="AC92" i="1"/>
  <c r="AA160" i="1"/>
  <c r="U246" i="1"/>
  <c r="AB247" i="1"/>
  <c r="M314" i="1"/>
  <c r="Y325" i="1"/>
  <c r="Z325" i="1"/>
  <c r="M334" i="1"/>
  <c r="Z335" i="1"/>
  <c r="AA240" i="1"/>
  <c r="G303" i="1"/>
  <c r="L306" i="1"/>
  <c r="U109" i="1"/>
  <c r="Z204" i="1"/>
  <c r="S342" i="1"/>
  <c r="Z224" i="1"/>
  <c r="M223" i="1"/>
  <c r="AA224" i="1"/>
  <c r="Y224" i="1"/>
  <c r="Z219" i="1"/>
  <c r="AB219" i="1"/>
  <c r="Y308" i="1"/>
  <c r="R305" i="1"/>
  <c r="Z313" i="1"/>
  <c r="U306" i="1"/>
  <c r="AC306" i="1" s="1"/>
  <c r="AB313" i="1"/>
  <c r="AB237" i="1"/>
  <c r="Y294" i="1"/>
  <c r="R293" i="1"/>
  <c r="AB294" i="1"/>
  <c r="R41" i="1"/>
  <c r="AA43" i="1"/>
  <c r="AA123" i="1"/>
  <c r="G304" i="1"/>
  <c r="L304" i="1" s="1"/>
  <c r="L307" i="1"/>
  <c r="AA112" i="1"/>
  <c r="Y112" i="1"/>
  <c r="M111" i="1"/>
  <c r="Z111" i="1" s="1"/>
  <c r="AC49" i="1"/>
  <c r="AA49" i="1"/>
  <c r="W122" i="1"/>
  <c r="M227" i="1"/>
  <c r="Y229" i="1"/>
  <c r="AA229" i="1"/>
  <c r="Z93" i="1"/>
  <c r="L238" i="1"/>
  <c r="G237" i="1"/>
  <c r="L237" i="1" s="1"/>
  <c r="Z195" i="1"/>
  <c r="AB195" i="1"/>
  <c r="M96" i="1"/>
  <c r="M92" i="1" s="1"/>
  <c r="AA97" i="1"/>
  <c r="Z97" i="1"/>
  <c r="Y97" i="1"/>
  <c r="AA176" i="1"/>
  <c r="M175" i="1"/>
  <c r="Y175" i="1" s="1"/>
  <c r="Z176" i="1"/>
  <c r="W246" i="1"/>
  <c r="AA239" i="1"/>
  <c r="W238" i="1"/>
  <c r="Z42" i="1"/>
  <c r="U41" i="1"/>
  <c r="Y211" i="1"/>
  <c r="AB330" i="1"/>
  <c r="M195" i="1"/>
  <c r="Y196" i="1"/>
  <c r="AA196" i="1"/>
  <c r="AB286" i="1"/>
  <c r="M288" i="1"/>
  <c r="Z289" i="1"/>
  <c r="Y289" i="1"/>
  <c r="Y295" i="1"/>
  <c r="R10" i="1"/>
  <c r="W41" i="1"/>
  <c r="M171" i="1"/>
  <c r="Y172" i="1"/>
  <c r="AA172" i="1"/>
  <c r="M199" i="1"/>
  <c r="Z200" i="1"/>
  <c r="Z187" i="1"/>
  <c r="AB187" i="1"/>
  <c r="H124" i="1"/>
  <c r="H121" i="1" s="1"/>
  <c r="H117" i="1" s="1"/>
  <c r="H342" i="1" s="1"/>
  <c r="Y176" i="1"/>
  <c r="M179" i="1"/>
  <c r="Z180" i="1"/>
  <c r="Y180" i="1"/>
  <c r="M330" i="1"/>
  <c r="AA330" i="1" s="1"/>
  <c r="Y331" i="1"/>
  <c r="AA216" i="1"/>
  <c r="M215" i="1"/>
  <c r="Z216" i="1"/>
  <c r="Y151" i="1"/>
  <c r="AB151" i="1"/>
  <c r="R125" i="1"/>
  <c r="R245" i="1"/>
  <c r="J342" i="1"/>
  <c r="AA159" i="1"/>
  <c r="Y274" i="1"/>
  <c r="AB199" i="1"/>
  <c r="L143" i="1"/>
  <c r="G124" i="1"/>
  <c r="AA298" i="1"/>
  <c r="Y298" i="1"/>
  <c r="AA50" i="1"/>
  <c r="AA338" i="1"/>
  <c r="Z43" i="1"/>
  <c r="M12" i="1"/>
  <c r="Y13" i="1"/>
  <c r="Z13" i="1"/>
  <c r="M191" i="1"/>
  <c r="AA192" i="1"/>
  <c r="AB298" i="1"/>
  <c r="Z298" i="1"/>
  <c r="U293" i="1"/>
  <c r="AA136" i="1"/>
  <c r="Y192" i="1"/>
  <c r="Z227" i="1"/>
  <c r="AB227" i="1"/>
  <c r="AA65" i="1"/>
  <c r="Z156" i="1"/>
  <c r="Y93" i="1"/>
  <c r="Y164" i="1"/>
  <c r="I287" i="1"/>
  <c r="L288" i="1"/>
  <c r="Z320" i="1"/>
  <c r="AA12" i="1"/>
  <c r="W11" i="1"/>
  <c r="AC12" i="1"/>
  <c r="Y215" i="1"/>
  <c r="M247" i="1"/>
  <c r="Z247" i="1" s="1"/>
  <c r="Y248" i="1"/>
  <c r="AA248" i="1"/>
  <c r="M253" i="1"/>
  <c r="Z254" i="1"/>
  <c r="AA254" i="1"/>
  <c r="Y254" i="1"/>
  <c r="Y335" i="1"/>
  <c r="Y127" i="1"/>
  <c r="R124" i="1"/>
  <c r="M108" i="1"/>
  <c r="Z110" i="1"/>
  <c r="AA110" i="1"/>
  <c r="Y110" i="1"/>
  <c r="L298" i="1"/>
  <c r="G293" i="1"/>
  <c r="R246" i="1"/>
  <c r="K80" i="3" l="1"/>
  <c r="H78" i="3"/>
  <c r="K68" i="3"/>
  <c r="H67" i="3"/>
  <c r="K56" i="3"/>
  <c r="H54" i="3"/>
  <c r="H79" i="3"/>
  <c r="K81" i="3"/>
  <c r="H21" i="3"/>
  <c r="K22" i="3"/>
  <c r="H66" i="3"/>
  <c r="K72" i="3"/>
  <c r="H8" i="3"/>
  <c r="K9" i="3"/>
  <c r="K45" i="3"/>
  <c r="J51" i="3"/>
  <c r="H55" i="3"/>
  <c r="K60" i="3"/>
  <c r="M59" i="2"/>
  <c r="N167" i="2"/>
  <c r="O53" i="2"/>
  <c r="N53" i="2"/>
  <c r="K51" i="2"/>
  <c r="M91" i="2"/>
  <c r="M198" i="2"/>
  <c r="J196" i="2"/>
  <c r="M71" i="2"/>
  <c r="M87" i="2"/>
  <c r="H159" i="2"/>
  <c r="J166" i="2"/>
  <c r="N10" i="2"/>
  <c r="K9" i="2"/>
  <c r="N159" i="2"/>
  <c r="J159" i="2"/>
  <c r="M159" i="2" s="1"/>
  <c r="M160" i="2"/>
  <c r="H196" i="2"/>
  <c r="N198" i="2"/>
  <c r="H168" i="2"/>
  <c r="M168" i="2" s="1"/>
  <c r="N170" i="2"/>
  <c r="N64" i="2"/>
  <c r="K183" i="2"/>
  <c r="N183" i="2" s="1"/>
  <c r="N184" i="2"/>
  <c r="H190" i="2"/>
  <c r="N191" i="2"/>
  <c r="J189" i="2"/>
  <c r="M190" i="2"/>
  <c r="J195" i="2"/>
  <c r="M195" i="2" s="1"/>
  <c r="M197" i="2"/>
  <c r="M170" i="2"/>
  <c r="M165" i="2"/>
  <c r="M191" i="2"/>
  <c r="J183" i="2"/>
  <c r="M183" i="2" s="1"/>
  <c r="M184" i="2"/>
  <c r="H10" i="2"/>
  <c r="H165" i="2"/>
  <c r="K49" i="2"/>
  <c r="N71" i="2"/>
  <c r="H195" i="2"/>
  <c r="N59" i="2"/>
  <c r="N217" i="2"/>
  <c r="M75" i="2"/>
  <c r="H53" i="2"/>
  <c r="N63" i="2"/>
  <c r="N165" i="2"/>
  <c r="M83" i="2"/>
  <c r="M53" i="2"/>
  <c r="J51" i="2"/>
  <c r="H54" i="2"/>
  <c r="M55" i="2"/>
  <c r="N55" i="2"/>
  <c r="J52" i="2"/>
  <c r="M54" i="2"/>
  <c r="J9" i="2"/>
  <c r="M10" i="2"/>
  <c r="Z92" i="1"/>
  <c r="AA92" i="1"/>
  <c r="Y92" i="1"/>
  <c r="R292" i="1"/>
  <c r="Y293" i="1"/>
  <c r="Z334" i="1"/>
  <c r="M41" i="1"/>
  <c r="G302" i="1"/>
  <c r="L302" i="1" s="1"/>
  <c r="L305" i="1"/>
  <c r="AA163" i="1"/>
  <c r="Z163" i="1"/>
  <c r="M245" i="1"/>
  <c r="Z257" i="1"/>
  <c r="AC124" i="1"/>
  <c r="W121" i="1"/>
  <c r="G292" i="1"/>
  <c r="L292" i="1" s="1"/>
  <c r="L293" i="1"/>
  <c r="M11" i="1"/>
  <c r="Z12" i="1"/>
  <c r="Y12" i="1"/>
  <c r="Y179" i="1"/>
  <c r="Z179" i="1"/>
  <c r="Z199" i="1"/>
  <c r="AA42" i="1"/>
  <c r="Z330" i="1"/>
  <c r="AA238" i="1"/>
  <c r="W237" i="1"/>
  <c r="W118" i="1"/>
  <c r="R302" i="1"/>
  <c r="AA223" i="1"/>
  <c r="Z223" i="1"/>
  <c r="Y223" i="1"/>
  <c r="U244" i="1"/>
  <c r="AB246" i="1"/>
  <c r="Z246" i="1"/>
  <c r="AB124" i="1"/>
  <c r="U121" i="1"/>
  <c r="G243" i="1"/>
  <c r="L243" i="1" s="1"/>
  <c r="L245" i="1"/>
  <c r="M124" i="1"/>
  <c r="Z135" i="1"/>
  <c r="Y135" i="1"/>
  <c r="M305" i="1"/>
  <c r="M302" i="1" s="1"/>
  <c r="AA308" i="1"/>
  <c r="Y49" i="1"/>
  <c r="AA257" i="1"/>
  <c r="G10" i="1"/>
  <c r="L11" i="1"/>
  <c r="M306" i="1"/>
  <c r="Y313" i="1"/>
  <c r="AA313" i="1"/>
  <c r="Y123" i="1"/>
  <c r="R244" i="1"/>
  <c r="Y244" i="1" s="1"/>
  <c r="AA96" i="1"/>
  <c r="Z96" i="1"/>
  <c r="Y96" i="1"/>
  <c r="Z253" i="1"/>
  <c r="AA253" i="1"/>
  <c r="Y253" i="1"/>
  <c r="AA268" i="1"/>
  <c r="Y268" i="1"/>
  <c r="Z268" i="1"/>
  <c r="AA203" i="1"/>
  <c r="Y203" i="1"/>
  <c r="M287" i="1"/>
  <c r="Z288" i="1"/>
  <c r="Y288" i="1"/>
  <c r="Y195" i="1"/>
  <c r="AA195" i="1"/>
  <c r="W244" i="1"/>
  <c r="AA246" i="1"/>
  <c r="Y42" i="1"/>
  <c r="L303" i="1"/>
  <c r="G119" i="1"/>
  <c r="L119" i="1" s="1"/>
  <c r="Z203" i="1"/>
  <c r="Y9" i="1"/>
  <c r="AA9" i="1"/>
  <c r="Y159" i="1"/>
  <c r="Z159" i="1"/>
  <c r="G123" i="1"/>
  <c r="L126" i="1"/>
  <c r="W286" i="1"/>
  <c r="M293" i="1"/>
  <c r="Z294" i="1"/>
  <c r="AA294" i="1"/>
  <c r="AA135" i="1"/>
  <c r="Y108" i="1"/>
  <c r="AA108" i="1"/>
  <c r="Z108" i="1"/>
  <c r="M246" i="1"/>
  <c r="M244" i="1" s="1"/>
  <c r="Y247" i="1"/>
  <c r="AA247" i="1"/>
  <c r="R122" i="1"/>
  <c r="R121" i="1"/>
  <c r="I286" i="1"/>
  <c r="L287" i="1"/>
  <c r="M125" i="1"/>
  <c r="W302" i="1"/>
  <c r="AB122" i="1"/>
  <c r="U118" i="1"/>
  <c r="AA191" i="1"/>
  <c r="L124" i="1"/>
  <c r="G121" i="1"/>
  <c r="AC11" i="1"/>
  <c r="AA11" i="1"/>
  <c r="W10" i="1"/>
  <c r="R243" i="1"/>
  <c r="AA215" i="1"/>
  <c r="Z215" i="1"/>
  <c r="Y191" i="1"/>
  <c r="Y41" i="1"/>
  <c r="Y314" i="1"/>
  <c r="M307" i="1"/>
  <c r="Z314" i="1"/>
  <c r="AA91" i="1"/>
  <c r="Y91" i="1"/>
  <c r="Y338" i="1"/>
  <c r="AA274" i="1"/>
  <c r="AA179" i="1"/>
  <c r="Z338" i="1"/>
  <c r="AC303" i="1"/>
  <c r="W119" i="1"/>
  <c r="AA334" i="1"/>
  <c r="W304" i="1"/>
  <c r="Z9" i="1"/>
  <c r="AB125" i="1"/>
  <c r="Y163" i="1"/>
  <c r="Y330" i="1"/>
  <c r="AC41" i="1"/>
  <c r="AA41" i="1"/>
  <c r="W243" i="1"/>
  <c r="AA245" i="1"/>
  <c r="Y257" i="1"/>
  <c r="AB293" i="1"/>
  <c r="U292" i="1"/>
  <c r="Z293" i="1"/>
  <c r="Y171" i="1"/>
  <c r="AA199" i="1"/>
  <c r="Z41" i="1"/>
  <c r="AB41" i="1"/>
  <c r="U10" i="1"/>
  <c r="AA175" i="1"/>
  <c r="Z175" i="1"/>
  <c r="Y199" i="1"/>
  <c r="Y227" i="1"/>
  <c r="AA227" i="1"/>
  <c r="M109" i="1"/>
  <c r="Y111" i="1"/>
  <c r="AA111" i="1"/>
  <c r="AA171" i="1"/>
  <c r="AB306" i="1"/>
  <c r="U303" i="1"/>
  <c r="Z306" i="1"/>
  <c r="M238" i="1"/>
  <c r="Y239" i="1"/>
  <c r="Z239" i="1"/>
  <c r="Z171" i="1"/>
  <c r="Y334" i="1"/>
  <c r="L125" i="1"/>
  <c r="G122" i="1"/>
  <c r="AA314" i="1"/>
  <c r="AA155" i="1"/>
  <c r="Y155" i="1"/>
  <c r="AB305" i="1"/>
  <c r="U302" i="1"/>
  <c r="H64" i="3" l="1"/>
  <c r="K66" i="3"/>
  <c r="H53" i="3"/>
  <c r="K55" i="3"/>
  <c r="K54" i="3"/>
  <c r="H52" i="3"/>
  <c r="K67" i="3"/>
  <c r="H65" i="3"/>
  <c r="H77" i="3"/>
  <c r="K79" i="3"/>
  <c r="K78" i="3"/>
  <c r="H76" i="3"/>
  <c r="J88" i="3"/>
  <c r="H7" i="3"/>
  <c r="K8" i="3"/>
  <c r="K21" i="3"/>
  <c r="M196" i="2"/>
  <c r="M189" i="2"/>
  <c r="N196" i="2"/>
  <c r="J50" i="2"/>
  <c r="N195" i="2"/>
  <c r="J49" i="2"/>
  <c r="M52" i="2"/>
  <c r="H52" i="2"/>
  <c r="N54" i="2"/>
  <c r="O52" i="2"/>
  <c r="H9" i="2"/>
  <c r="M9" i="2" s="1"/>
  <c r="H166" i="2"/>
  <c r="N168" i="2"/>
  <c r="J48" i="2"/>
  <c r="H51" i="2"/>
  <c r="H189" i="2"/>
  <c r="N190" i="2"/>
  <c r="N51" i="2"/>
  <c r="O51" i="2"/>
  <c r="K48" i="2"/>
  <c r="AB302" i="1"/>
  <c r="Z302" i="1"/>
  <c r="Y109" i="1"/>
  <c r="AA109" i="1"/>
  <c r="M304" i="1"/>
  <c r="Z307" i="1"/>
  <c r="Y307" i="1"/>
  <c r="M122" i="1"/>
  <c r="Z125" i="1"/>
  <c r="AA125" i="1"/>
  <c r="Y125" i="1"/>
  <c r="L123" i="1"/>
  <c r="G120" i="1"/>
  <c r="L120" i="1" s="1"/>
  <c r="M121" i="1"/>
  <c r="M243" i="1"/>
  <c r="Z245" i="1"/>
  <c r="Z303" i="1"/>
  <c r="AB303" i="1"/>
  <c r="U119" i="1"/>
  <c r="AA243" i="1"/>
  <c r="AB118" i="1"/>
  <c r="M292" i="1"/>
  <c r="AA293" i="1"/>
  <c r="AA244" i="1"/>
  <c r="W120" i="1"/>
  <c r="Y305" i="1"/>
  <c r="Y292" i="1"/>
  <c r="M303" i="1"/>
  <c r="Y306" i="1"/>
  <c r="AA306" i="1"/>
  <c r="AB244" i="1"/>
  <c r="Z244" i="1"/>
  <c r="U120" i="1"/>
  <c r="M120" i="1"/>
  <c r="Y246" i="1"/>
  <c r="Z124" i="1"/>
  <c r="AA124" i="1"/>
  <c r="G117" i="1"/>
  <c r="L121" i="1"/>
  <c r="M286" i="1"/>
  <c r="Z287" i="1"/>
  <c r="Y287" i="1"/>
  <c r="Z305" i="1"/>
  <c r="AA302" i="1"/>
  <c r="R120" i="1"/>
  <c r="Y120" i="1" s="1"/>
  <c r="L10" i="1"/>
  <c r="AB121" i="1"/>
  <c r="Z121" i="1"/>
  <c r="U117" i="1"/>
  <c r="U342" i="1" s="1"/>
  <c r="M10" i="1"/>
  <c r="Z10" i="1" s="1"/>
  <c r="Z11" i="1"/>
  <c r="Y11" i="1"/>
  <c r="AB10" i="1"/>
  <c r="I117" i="1"/>
  <c r="I342" i="1" s="1"/>
  <c r="L286" i="1"/>
  <c r="Y302" i="1"/>
  <c r="AA121" i="1"/>
  <c r="AC121" i="1"/>
  <c r="W117" i="1"/>
  <c r="G118" i="1"/>
  <c r="L118" i="1" s="1"/>
  <c r="L122" i="1"/>
  <c r="AB292" i="1"/>
  <c r="AA304" i="1"/>
  <c r="R117" i="1"/>
  <c r="Y121" i="1"/>
  <c r="M237" i="1"/>
  <c r="Y238" i="1"/>
  <c r="Z238" i="1"/>
  <c r="AA307" i="1"/>
  <c r="Y245" i="1"/>
  <c r="Y124" i="1"/>
  <c r="AA287" i="1"/>
  <c r="AC10" i="1"/>
  <c r="W342" i="1"/>
  <c r="AA305" i="1"/>
  <c r="R118" i="1"/>
  <c r="AA237" i="1"/>
  <c r="Z109" i="1"/>
  <c r="K76" i="3" l="1"/>
  <c r="H50" i="3"/>
  <c r="K53" i="3"/>
  <c r="K88" i="3"/>
  <c r="K77" i="3"/>
  <c r="K52" i="3"/>
  <c r="H49" i="3"/>
  <c r="I64" i="3"/>
  <c r="K64" i="3"/>
  <c r="K65" i="3"/>
  <c r="H51" i="3"/>
  <c r="H88" i="3"/>
  <c r="I53" i="3" s="1"/>
  <c r="I7" i="3"/>
  <c r="K7" i="3"/>
  <c r="H49" i="2"/>
  <c r="N52" i="2"/>
  <c r="M49" i="2"/>
  <c r="J225" i="2"/>
  <c r="N9" i="2"/>
  <c r="H50" i="2"/>
  <c r="N166" i="2"/>
  <c r="H48" i="2"/>
  <c r="M166" i="2"/>
  <c r="O48" i="2"/>
  <c r="M51" i="2"/>
  <c r="K225" i="2"/>
  <c r="N189" i="2"/>
  <c r="O49" i="2"/>
  <c r="Z286" i="1"/>
  <c r="Y286" i="1"/>
  <c r="Z120" i="1"/>
  <c r="AB120" i="1"/>
  <c r="AA292" i="1"/>
  <c r="M118" i="1"/>
  <c r="AA122" i="1"/>
  <c r="Z122" i="1"/>
  <c r="AC342" i="1"/>
  <c r="R342" i="1"/>
  <c r="AC117" i="1"/>
  <c r="AB117" i="1"/>
  <c r="AA286" i="1"/>
  <c r="AA10" i="1"/>
  <c r="Z292" i="1"/>
  <c r="L117" i="1"/>
  <c r="L342" i="1" s="1"/>
  <c r="AA120" i="1"/>
  <c r="Z243" i="1"/>
  <c r="Y304" i="1"/>
  <c r="Z304" i="1"/>
  <c r="Y10" i="1"/>
  <c r="Y118" i="1"/>
  <c r="Y237" i="1"/>
  <c r="Z237" i="1"/>
  <c r="Y122" i="1"/>
  <c r="G342" i="1"/>
  <c r="Y243" i="1"/>
  <c r="M119" i="1"/>
  <c r="Y303" i="1"/>
  <c r="AA303" i="1"/>
  <c r="Z119" i="1"/>
  <c r="AB119" i="1"/>
  <c r="M117" i="1"/>
  <c r="Y117" i="1" s="1"/>
  <c r="AC119" i="1"/>
  <c r="I52" i="3" l="1"/>
  <c r="I51" i="3"/>
  <c r="K51" i="3"/>
  <c r="I49" i="3"/>
  <c r="K49" i="3"/>
  <c r="I88" i="3"/>
  <c r="I33" i="3"/>
  <c r="I20" i="3"/>
  <c r="I15" i="3"/>
  <c r="I28" i="3"/>
  <c r="I41" i="3"/>
  <c r="I71" i="3"/>
  <c r="I37" i="3"/>
  <c r="I85" i="3"/>
  <c r="I75" i="3"/>
  <c r="I17" i="3"/>
  <c r="I44" i="3"/>
  <c r="I30" i="3"/>
  <c r="I19" i="3"/>
  <c r="I14" i="3"/>
  <c r="I87" i="3"/>
  <c r="I12" i="3"/>
  <c r="I27" i="3"/>
  <c r="I39" i="3"/>
  <c r="I25" i="3"/>
  <c r="I40" i="3"/>
  <c r="I32" i="3"/>
  <c r="I59" i="3"/>
  <c r="I48" i="3"/>
  <c r="I36" i="3"/>
  <c r="I16" i="3"/>
  <c r="I29" i="3"/>
  <c r="I18" i="3"/>
  <c r="I42" i="3"/>
  <c r="I63" i="3"/>
  <c r="I26" i="3"/>
  <c r="I43" i="3"/>
  <c r="I62" i="3"/>
  <c r="I38" i="3"/>
  <c r="I13" i="3"/>
  <c r="I31" i="3"/>
  <c r="I70" i="3"/>
  <c r="I24" i="3"/>
  <c r="I47" i="3"/>
  <c r="I11" i="3"/>
  <c r="I84" i="3"/>
  <c r="I58" i="3"/>
  <c r="I86" i="3"/>
  <c r="I74" i="3"/>
  <c r="I35" i="3"/>
  <c r="I83" i="3"/>
  <c r="I57" i="3"/>
  <c r="I73" i="3"/>
  <c r="I23" i="3"/>
  <c r="I69" i="3"/>
  <c r="I82" i="3"/>
  <c r="I34" i="3"/>
  <c r="I10" i="3"/>
  <c r="I61" i="3"/>
  <c r="I46" i="3"/>
  <c r="I56" i="3"/>
  <c r="I60" i="3"/>
  <c r="I68" i="3"/>
  <c r="I72" i="3"/>
  <c r="I80" i="3"/>
  <c r="I22" i="3"/>
  <c r="I9" i="3"/>
  <c r="I81" i="3"/>
  <c r="I45" i="3"/>
  <c r="I66" i="3"/>
  <c r="I79" i="3"/>
  <c r="I54" i="3"/>
  <c r="I55" i="3"/>
  <c r="I67" i="3"/>
  <c r="I78" i="3"/>
  <c r="I8" i="3"/>
  <c r="I21" i="3"/>
  <c r="I76" i="3"/>
  <c r="I65" i="3"/>
  <c r="I50" i="3"/>
  <c r="K50" i="3"/>
  <c r="I77" i="3"/>
  <c r="N48" i="2"/>
  <c r="M48" i="2"/>
  <c r="H225" i="2"/>
  <c r="N50" i="2"/>
  <c r="O225" i="2"/>
  <c r="M50" i="2"/>
  <c r="N49" i="2"/>
  <c r="M342" i="1"/>
  <c r="N118" i="1" s="1"/>
  <c r="AA118" i="1"/>
  <c r="Z118" i="1"/>
  <c r="N117" i="1"/>
  <c r="Z117" i="1"/>
  <c r="AA117" i="1"/>
  <c r="Y342" i="1"/>
  <c r="N119" i="1"/>
  <c r="Y119" i="1"/>
  <c r="AA119" i="1"/>
  <c r="AB342" i="1"/>
  <c r="I210" i="2" l="1"/>
  <c r="I155" i="2"/>
  <c r="I146" i="2"/>
  <c r="I138" i="2"/>
  <c r="I130" i="2"/>
  <c r="I122" i="2"/>
  <c r="I114" i="2"/>
  <c r="I98" i="2"/>
  <c r="I97" i="2"/>
  <c r="I163" i="2"/>
  <c r="I110" i="2"/>
  <c r="I176" i="2"/>
  <c r="I142" i="2"/>
  <c r="I118" i="2"/>
  <c r="I100" i="2"/>
  <c r="I43" i="2"/>
  <c r="I26" i="2"/>
  <c r="I22" i="2"/>
  <c r="I16" i="2"/>
  <c r="I90" i="2"/>
  <c r="I82" i="2"/>
  <c r="I164" i="2"/>
  <c r="I106" i="2"/>
  <c r="I105" i="2"/>
  <c r="I102" i="2"/>
  <c r="I153" i="2"/>
  <c r="I188" i="2"/>
  <c r="I74" i="2"/>
  <c r="I126" i="2"/>
  <c r="I208" i="2"/>
  <c r="I95" i="2"/>
  <c r="I216" i="2"/>
  <c r="I134" i="2"/>
  <c r="I112" i="2"/>
  <c r="I33" i="2"/>
  <c r="I21" i="2"/>
  <c r="I41" i="2"/>
  <c r="I15" i="2"/>
  <c r="I42" i="2"/>
  <c r="I25" i="2"/>
  <c r="I86" i="2"/>
  <c r="I32" i="2"/>
  <c r="I34" i="2"/>
  <c r="I94" i="2"/>
  <c r="I38" i="2"/>
  <c r="I62" i="2"/>
  <c r="I125" i="2"/>
  <c r="I202" i="2"/>
  <c r="I111" i="2"/>
  <c r="I149" i="2"/>
  <c r="I96" i="2"/>
  <c r="I121" i="2"/>
  <c r="I137" i="2"/>
  <c r="I175" i="2"/>
  <c r="I207" i="2"/>
  <c r="I150" i="2"/>
  <c r="I215" i="2"/>
  <c r="I47" i="2"/>
  <c r="I220" i="2"/>
  <c r="I40" i="2"/>
  <c r="I24" i="2"/>
  <c r="I78" i="2"/>
  <c r="I109" i="2"/>
  <c r="I101" i="2"/>
  <c r="I223" i="2"/>
  <c r="I20" i="2"/>
  <c r="I103" i="2"/>
  <c r="I68" i="2"/>
  <c r="I39" i="2"/>
  <c r="I187" i="2"/>
  <c r="I108" i="2"/>
  <c r="I178" i="2"/>
  <c r="I186" i="2"/>
  <c r="I46" i="2"/>
  <c r="I27" i="2"/>
  <c r="I141" i="2"/>
  <c r="I212" i="2"/>
  <c r="I99" i="2"/>
  <c r="I194" i="2"/>
  <c r="I181" i="2"/>
  <c r="I224" i="2"/>
  <c r="I14" i="2"/>
  <c r="I70" i="2"/>
  <c r="I117" i="2"/>
  <c r="I28" i="2"/>
  <c r="I201" i="2"/>
  <c r="I174" i="2"/>
  <c r="I37" i="2"/>
  <c r="I58" i="2"/>
  <c r="I209" i="2"/>
  <c r="I104" i="2"/>
  <c r="I29" i="2"/>
  <c r="I211" i="2"/>
  <c r="I113" i="2"/>
  <c r="I129" i="2"/>
  <c r="I145" i="2"/>
  <c r="I173" i="2"/>
  <c r="I182" i="2"/>
  <c r="I156" i="2"/>
  <c r="I157" i="2"/>
  <c r="I158" i="2"/>
  <c r="I35" i="2"/>
  <c r="I133" i="2"/>
  <c r="I154" i="2"/>
  <c r="I36" i="2"/>
  <c r="I152" i="2"/>
  <c r="I67" i="2"/>
  <c r="I205" i="2"/>
  <c r="I73" i="2"/>
  <c r="I107" i="2"/>
  <c r="I13" i="2"/>
  <c r="I120" i="2"/>
  <c r="I81" i="2"/>
  <c r="I124" i="2"/>
  <c r="I136" i="2"/>
  <c r="I222" i="2"/>
  <c r="I23" i="2"/>
  <c r="I185" i="2"/>
  <c r="I19" i="2"/>
  <c r="I31" i="2"/>
  <c r="I89" i="2"/>
  <c r="I144" i="2"/>
  <c r="I57" i="2"/>
  <c r="I193" i="2"/>
  <c r="I214" i="2"/>
  <c r="I200" i="2"/>
  <c r="I132" i="2"/>
  <c r="I45" i="2"/>
  <c r="I162" i="2"/>
  <c r="I206" i="2"/>
  <c r="I148" i="2"/>
  <c r="I180" i="2"/>
  <c r="I140" i="2"/>
  <c r="I116" i="2"/>
  <c r="I77" i="2"/>
  <c r="I69" i="2"/>
  <c r="I177" i="2"/>
  <c r="I61" i="2"/>
  <c r="I128" i="2"/>
  <c r="I93" i="2"/>
  <c r="I219" i="2"/>
  <c r="I85" i="2"/>
  <c r="I171" i="2"/>
  <c r="I76" i="2"/>
  <c r="I65" i="2"/>
  <c r="I218" i="2"/>
  <c r="I115" i="2"/>
  <c r="I119" i="2"/>
  <c r="I199" i="2"/>
  <c r="I151" i="2"/>
  <c r="I184" i="2"/>
  <c r="I30" i="2"/>
  <c r="I169" i="2"/>
  <c r="I123" i="2"/>
  <c r="I143" i="2"/>
  <c r="I66" i="2"/>
  <c r="I131" i="2"/>
  <c r="I127" i="2"/>
  <c r="I56" i="2"/>
  <c r="I203" i="2"/>
  <c r="I12" i="2"/>
  <c r="I161" i="2"/>
  <c r="I139" i="2"/>
  <c r="I192" i="2"/>
  <c r="I135" i="2"/>
  <c r="I213" i="2"/>
  <c r="I44" i="2"/>
  <c r="I88" i="2"/>
  <c r="I179" i="2"/>
  <c r="I80" i="2"/>
  <c r="I92" i="2"/>
  <c r="I18" i="2"/>
  <c r="I60" i="2"/>
  <c r="I147" i="2"/>
  <c r="I172" i="2"/>
  <c r="I204" i="2"/>
  <c r="I221" i="2"/>
  <c r="I72" i="2"/>
  <c r="I84" i="2"/>
  <c r="I183" i="2"/>
  <c r="I170" i="2"/>
  <c r="I217" i="2"/>
  <c r="I55" i="2"/>
  <c r="I160" i="2"/>
  <c r="I59" i="2"/>
  <c r="I91" i="2"/>
  <c r="I79" i="2"/>
  <c r="I191" i="2"/>
  <c r="I71" i="2"/>
  <c r="I64" i="2"/>
  <c r="I17" i="2"/>
  <c r="I11" i="2"/>
  <c r="I75" i="2"/>
  <c r="I63" i="2"/>
  <c r="I87" i="2"/>
  <c r="I198" i="2"/>
  <c r="I167" i="2"/>
  <c r="I197" i="2"/>
  <c r="I83" i="2"/>
  <c r="I195" i="2"/>
  <c r="I159" i="2"/>
  <c r="I10" i="2"/>
  <c r="I53" i="2"/>
  <c r="I196" i="2"/>
  <c r="I54" i="2"/>
  <c r="I165" i="2"/>
  <c r="I168" i="2"/>
  <c r="I190" i="2"/>
  <c r="I51" i="2"/>
  <c r="I166" i="2"/>
  <c r="I52" i="2"/>
  <c r="I189" i="2"/>
  <c r="I9" i="2"/>
  <c r="I50" i="2"/>
  <c r="I225" i="2" s="1"/>
  <c r="I49" i="2"/>
  <c r="M225" i="2"/>
  <c r="N225" i="2"/>
  <c r="I48" i="2"/>
  <c r="N319" i="1"/>
  <c r="N317" i="1"/>
  <c r="N316" i="1" s="1"/>
  <c r="N315" i="1" s="1"/>
  <c r="N312" i="1" s="1"/>
  <c r="N318" i="1"/>
  <c r="N341" i="1"/>
  <c r="N333" i="1"/>
  <c r="N291" i="1"/>
  <c r="N170" i="1"/>
  <c r="N283" i="1"/>
  <c r="N264" i="1"/>
  <c r="N208" i="1"/>
  <c r="N234" i="1"/>
  <c r="N300" i="1"/>
  <c r="N214" i="1"/>
  <c r="N158" i="1"/>
  <c r="N129" i="1"/>
  <c r="N127" i="1"/>
  <c r="N130" i="1"/>
  <c r="N150" i="1"/>
  <c r="N182" i="1"/>
  <c r="N128" i="1"/>
  <c r="N190" i="1"/>
  <c r="N198" i="1"/>
  <c r="N226" i="1"/>
  <c r="N185" i="1"/>
  <c r="N186" i="1"/>
  <c r="N99" i="1"/>
  <c r="N82" i="1"/>
  <c r="N46" i="1"/>
  <c r="N48" i="1"/>
  <c r="N83" i="1"/>
  <c r="N16" i="1"/>
  <c r="N64" i="1"/>
  <c r="N45" i="1"/>
  <c r="N34" i="1"/>
  <c r="N31" i="1"/>
  <c r="N80" i="1"/>
  <c r="N44" i="1"/>
  <c r="N28" i="1"/>
  <c r="N29" i="1"/>
  <c r="N37" i="1"/>
  <c r="N66" i="1"/>
  <c r="N30" i="1"/>
  <c r="N74" i="1"/>
  <c r="N25" i="1"/>
  <c r="N36" i="1"/>
  <c r="N75" i="1"/>
  <c r="N15" i="1"/>
  <c r="N55" i="1"/>
  <c r="N81" i="1"/>
  <c r="N84" i="1"/>
  <c r="N145" i="1"/>
  <c r="N141" i="1"/>
  <c r="N194" i="1"/>
  <c r="N162" i="1"/>
  <c r="N218" i="1"/>
  <c r="N232" i="1"/>
  <c r="N134" i="1"/>
  <c r="N221" i="1"/>
  <c r="N285" i="1"/>
  <c r="N324" i="1"/>
  <c r="N327" i="1"/>
  <c r="N329" i="1"/>
  <c r="N104" i="1"/>
  <c r="N63" i="1"/>
  <c r="N38" i="1"/>
  <c r="N85" i="1"/>
  <c r="N209" i="1"/>
  <c r="N154" i="1"/>
  <c r="N202" i="1"/>
  <c r="N297" i="1"/>
  <c r="N337" i="1"/>
  <c r="N56" i="1"/>
  <c r="N23" i="1"/>
  <c r="N59" i="1"/>
  <c r="N40" i="1"/>
  <c r="N53" i="1"/>
  <c r="N114" i="1"/>
  <c r="N100" i="1"/>
  <c r="N90" i="1"/>
  <c r="N103" i="1"/>
  <c r="N107" i="1"/>
  <c r="N184" i="1"/>
  <c r="N271" i="1"/>
  <c r="N250" i="1"/>
  <c r="N189" i="1"/>
  <c r="N311" i="1"/>
  <c r="N310" i="1" s="1"/>
  <c r="N309" i="1" s="1"/>
  <c r="N308" i="1" s="1"/>
  <c r="N18" i="1"/>
  <c r="N235" i="1"/>
  <c r="N322" i="1"/>
  <c r="N72" i="1"/>
  <c r="N71" i="1"/>
  <c r="N73" i="1"/>
  <c r="N69" i="1"/>
  <c r="N35" i="1"/>
  <c r="N27" i="1"/>
  <c r="N88" i="1"/>
  <c r="N166" i="1"/>
  <c r="N206" i="1"/>
  <c r="N273" i="1"/>
  <c r="N87" i="1"/>
  <c r="N67" i="1"/>
  <c r="N133" i="1"/>
  <c r="N174" i="1"/>
  <c r="N210" i="1"/>
  <c r="N153" i="1"/>
  <c r="N149" i="1"/>
  <c r="N178" i="1"/>
  <c r="N207" i="1"/>
  <c r="N277" i="1"/>
  <c r="N256" i="1"/>
  <c r="N279" i="1"/>
  <c r="N58" i="1"/>
  <c r="N116" i="1"/>
  <c r="N52" i="1"/>
  <c r="N76" i="1"/>
  <c r="N278" i="1"/>
  <c r="N281" i="1"/>
  <c r="N17" i="1"/>
  <c r="N21" i="1"/>
  <c r="N62" i="1"/>
  <c r="N26" i="1"/>
  <c r="N19" i="1"/>
  <c r="N86" i="1"/>
  <c r="N89" i="1"/>
  <c r="N267" i="1"/>
  <c r="N187" i="1"/>
  <c r="N95" i="1"/>
  <c r="N188" i="1"/>
  <c r="N144" i="1"/>
  <c r="N146" i="1"/>
  <c r="N169" i="1"/>
  <c r="N213" i="1"/>
  <c r="N222" i="1"/>
  <c r="N142" i="1"/>
  <c r="N220" i="1"/>
  <c r="N262" i="1"/>
  <c r="N252" i="1"/>
  <c r="N236" i="1"/>
  <c r="N230" i="1" s="1"/>
  <c r="N265" i="1"/>
  <c r="N301" i="1"/>
  <c r="N57" i="1"/>
  <c r="N33" i="1"/>
  <c r="N70" i="1"/>
  <c r="N20" i="1"/>
  <c r="N60" i="1"/>
  <c r="N79" i="1"/>
  <c r="N22" i="1"/>
  <c r="N77" i="1"/>
  <c r="N168" i="1"/>
  <c r="N138" i="1"/>
  <c r="N152" i="1"/>
  <c r="N233" i="1"/>
  <c r="N260" i="1"/>
  <c r="N242" i="1"/>
  <c r="N282" i="1"/>
  <c r="N332" i="1"/>
  <c r="N181" i="1"/>
  <c r="N51" i="1"/>
  <c r="N157" i="1"/>
  <c r="N173" i="1"/>
  <c r="N167" i="1"/>
  <c r="N251" i="1"/>
  <c r="N290" i="1"/>
  <c r="N263" i="1"/>
  <c r="N212" i="1"/>
  <c r="N323" i="1"/>
  <c r="N217" i="1"/>
  <c r="N259" i="1"/>
  <c r="N270" i="1"/>
  <c r="N68" i="1"/>
  <c r="N61" i="1"/>
  <c r="N328" i="1"/>
  <c r="N272" i="1"/>
  <c r="N113" i="1"/>
  <c r="N296" i="1"/>
  <c r="N266" i="1"/>
  <c r="N24" i="1"/>
  <c r="N39" i="1"/>
  <c r="N280" i="1"/>
  <c r="N193" i="1"/>
  <c r="N336" i="1"/>
  <c r="N326" i="1"/>
  <c r="N47" i="1"/>
  <c r="N14" i="1"/>
  <c r="N299" i="1"/>
  <c r="N151" i="1"/>
  <c r="N106" i="1"/>
  <c r="N340" i="1"/>
  <c r="N284" i="1"/>
  <c r="N201" i="1"/>
  <c r="N197" i="1"/>
  <c r="N78" i="1"/>
  <c r="N94" i="1"/>
  <c r="N241" i="1"/>
  <c r="N231" i="1"/>
  <c r="N165" i="1"/>
  <c r="N276" i="1"/>
  <c r="N137" i="1"/>
  <c r="N98" i="1"/>
  <c r="N115" i="1"/>
  <c r="N255" i="1"/>
  <c r="N132" i="1"/>
  <c r="N205" i="1"/>
  <c r="N32" i="1"/>
  <c r="N54" i="1"/>
  <c r="N219" i="1"/>
  <c r="N148" i="1"/>
  <c r="N143" i="1"/>
  <c r="N102" i="1"/>
  <c r="N161" i="1"/>
  <c r="N225" i="1"/>
  <c r="N321" i="1"/>
  <c r="N140" i="1"/>
  <c r="N177" i="1"/>
  <c r="N183" i="1"/>
  <c r="N126" i="1"/>
  <c r="N249" i="1"/>
  <c r="N261" i="1"/>
  <c r="N339" i="1"/>
  <c r="N325" i="1"/>
  <c r="N314" i="1" s="1"/>
  <c r="N307" i="1" s="1"/>
  <c r="N304" i="1" s="1"/>
  <c r="N254" i="1"/>
  <c r="N164" i="1"/>
  <c r="N65" i="1"/>
  <c r="N298" i="1"/>
  <c r="N275" i="1"/>
  <c r="N131" i="1"/>
  <c r="N123" i="1"/>
  <c r="N160" i="1"/>
  <c r="N196" i="1"/>
  <c r="N289" i="1"/>
  <c r="N192" i="1"/>
  <c r="N331" i="1"/>
  <c r="N320" i="1"/>
  <c r="N313" i="1" s="1"/>
  <c r="N306" i="1" s="1"/>
  <c r="N303" i="1" s="1"/>
  <c r="N136" i="1"/>
  <c r="N180" i="1"/>
  <c r="N50" i="1"/>
  <c r="N269" i="1"/>
  <c r="N147" i="1"/>
  <c r="N224" i="1"/>
  <c r="N97" i="1"/>
  <c r="N211" i="1"/>
  <c r="N295" i="1"/>
  <c r="N112" i="1"/>
  <c r="N93" i="1"/>
  <c r="N200" i="1"/>
  <c r="N13" i="1"/>
  <c r="N258" i="1"/>
  <c r="N240" i="1"/>
  <c r="N43" i="1"/>
  <c r="N335" i="1"/>
  <c r="N248" i="1"/>
  <c r="N110" i="1"/>
  <c r="N139" i="1"/>
  <c r="N204" i="1"/>
  <c r="N156" i="1"/>
  <c r="N101" i="1"/>
  <c r="N105" i="1"/>
  <c r="N176" i="1"/>
  <c r="N172" i="1"/>
  <c r="N216" i="1"/>
  <c r="N92" i="1"/>
  <c r="N12" i="1"/>
  <c r="N135" i="1"/>
  <c r="N191" i="1"/>
  <c r="N330" i="1"/>
  <c r="N239" i="1"/>
  <c r="N268" i="1"/>
  <c r="N195" i="1"/>
  <c r="N247" i="1"/>
  <c r="N246" i="1" s="1"/>
  <c r="N91" i="1"/>
  <c r="N159" i="1"/>
  <c r="N49" i="1"/>
  <c r="N334" i="1"/>
  <c r="N199" i="1"/>
  <c r="N42" i="1"/>
  <c r="N108" i="1"/>
  <c r="N215" i="1"/>
  <c r="N163" i="1"/>
  <c r="N253" i="1"/>
  <c r="N274" i="1"/>
  <c r="N257" i="1"/>
  <c r="N179" i="1"/>
  <c r="N288" i="1"/>
  <c r="N338" i="1"/>
  <c r="N171" i="1"/>
  <c r="N175" i="1"/>
  <c r="N111" i="1"/>
  <c r="N155" i="1"/>
  <c r="N223" i="1"/>
  <c r="N96" i="1"/>
  <c r="N203" i="1"/>
  <c r="N9" i="1"/>
  <c r="N294" i="1"/>
  <c r="N238" i="1"/>
  <c r="N244" i="1"/>
  <c r="N109" i="1"/>
  <c r="N245" i="1"/>
  <c r="N125" i="1"/>
  <c r="N293" i="1"/>
  <c r="N41" i="1"/>
  <c r="N287" i="1"/>
  <c r="N11" i="1"/>
  <c r="N124" i="1"/>
  <c r="N237" i="1"/>
  <c r="N121" i="1"/>
  <c r="Z342" i="1"/>
  <c r="N292" i="1"/>
  <c r="N120" i="1"/>
  <c r="N10" i="1"/>
  <c r="N286" i="1"/>
  <c r="AA342" i="1"/>
  <c r="N122" i="1"/>
  <c r="N243" i="1"/>
  <c r="N342" i="1" l="1"/>
  <c r="N229" i="1"/>
  <c r="N227" i="1" s="1"/>
  <c r="N228" i="1"/>
  <c r="N305" i="1"/>
  <c r="N302" i="1" s="1"/>
</calcChain>
</file>

<file path=xl/sharedStrings.xml><?xml version="1.0" encoding="utf-8"?>
<sst xmlns="http://schemas.openxmlformats.org/spreadsheetml/2006/main" count="2978" uniqueCount="599">
  <si>
    <t>INFORME  DE EJECUCIÓN DEL PRESUPUESTO DE GASTOS</t>
  </si>
  <si>
    <t xml:space="preserve"> VIGENCIA ACTUAL</t>
  </si>
  <si>
    <t>PERIODO DEL 01/01/2026 AL 31/01/2026</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</si>
  <si>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</si>
  <si>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</si>
  <si>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</si>
  <si>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</si>
  <si>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</si>
  <si>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</si>
  <si>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</si>
  <si>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</si>
  <si>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</si>
  <si>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</si>
  <si>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</si>
  <si>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</si>
  <si>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</si>
  <si>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</si>
  <si>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</si>
  <si>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</si>
  <si>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</si>
  <si>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(6) - (8)</t>
  </si>
  <si>
    <t>Obligaciones
Acumuladas
(11)</t>
  </si>
  <si>
    <t>Compromisos sin obligar
(12) = (8) - (11)</t>
  </si>
  <si>
    <t>Pagos
Acumulados
(13)</t>
  </si>
  <si>
    <t>Obligaciones sin pago
(14) = (11) - (13)</t>
  </si>
  <si>
    <t>Porcentajes de ejecución</t>
  </si>
  <si>
    <t>Adiciones
(a)</t>
  </si>
  <si>
    <t>Reducciones
(b)</t>
  </si>
  <si>
    <t>Bloqueo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</si>
  <si>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</si>
  <si>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</si>
  <si>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</si>
  <si>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</si>
  <si>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</si>
  <si>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</si>
  <si>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</si>
  <si>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</si>
  <si>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</si>
  <si>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</si>
  <si>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</si>
  <si>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</si>
  <si>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</si>
  <si>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</si>
  <si>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</si>
  <si>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</si>
  <si>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</si>
  <si>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</si>
  <si>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</si>
  <si>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</si>
  <si>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</si>
  <si>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</si>
  <si>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</si>
  <si>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</si>
  <si>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</si>
  <si>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</si>
  <si>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</si>
  <si>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</si>
  <si>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</si>
  <si>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</si>
  <si>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</si>
  <si>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</si>
  <si>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</si>
  <si>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</si>
  <si>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</si>
  <si>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</si>
  <si>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</si>
  <si>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</si>
  <si>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</si>
  <si>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</si>
  <si>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</si>
  <si>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</si>
  <si>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</si>
  <si>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</si>
  <si>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</si>
  <si>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</si>
  <si>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</si>
  <si>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 xml:space="preserve">AUXILIO DE CESANTÍAS </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</si>
  <si>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</si>
  <si>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</si>
  <si>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</si>
  <si>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</si>
  <si>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</si>
  <si>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</si>
  <si>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</si>
  <si>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</si>
  <si>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</si>
  <si>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</si>
  <si>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</si>
  <si>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</si>
  <si>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</si>
  <si>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</si>
  <si>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</si>
  <si>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</si>
  <si>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</si>
  <si>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</si>
  <si>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</si>
  <si>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</si>
  <si>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</si>
  <si>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</si>
  <si>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</si>
  <si>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</si>
  <si>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A-01-01-04-001</t>
  </si>
  <si>
    <t>OTROS GASTOS DE PERSONAL</t>
  </si>
  <si>
    <t>A-02</t>
  </si>
  <si>
    <t>ADQUISICIÓN DE BIENES  Y SERVICIOS</t>
  </si>
  <si>
    <t>A-02-01</t>
  </si>
  <si>
    <t>ADQUISICIÓN DE ACTIVOS NO FINANCIEROS</t>
  </si>
  <si>
    <t>A-02-01-01</t>
  </si>
  <si>
    <t>ACTIVOS FIJOS</t>
  </si>
  <si>
    <t>A-02-01-01-004</t>
  </si>
  <si>
    <t>MAQUINARIA Y EQUIPO</t>
  </si>
  <si>
    <t>A-02-01-01-004-005</t>
  </si>
  <si>
    <t>MAQUINARIA DE OFICINA, CONTABILIDAD E INFORMÁTICA</t>
  </si>
  <si>
    <t>A-02-01-01-004-009</t>
  </si>
  <si>
    <t>EQUIPO DE TRANSPORTE</t>
  </si>
  <si>
    <t>A-02-01-01-006</t>
  </si>
  <si>
    <t>OTROS ACTIVOS FIJOS</t>
  </si>
  <si>
    <t>A-02-01-01-006-002</t>
  </si>
  <si>
    <t>PRODUCTOS DE LA PROPIEDAD INTELECTUAL</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</si>
  <si>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</si>
  <si>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</si>
  <si>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</si>
  <si>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</si>
  <si>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</si>
  <si>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</si>
  <si>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</si>
  <si>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</si>
  <si>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</si>
  <si>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</si>
  <si>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</si>
  <si>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</si>
  <si>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</si>
  <si>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</si>
  <si>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</si>
  <si>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</si>
  <si>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</si>
  <si>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</si>
  <si>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</si>
  <si>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</si>
  <si>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</si>
  <si>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</si>
  <si>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</si>
  <si>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</si>
  <si>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</si>
  <si>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</si>
  <si>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</si>
  <si>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</si>
  <si>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</si>
  <si>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</si>
  <si>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</si>
  <si>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</si>
  <si>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</si>
  <si>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</si>
  <si>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</si>
  <si>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</si>
  <si>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</si>
  <si>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</si>
  <si>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</si>
  <si>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</si>
  <si>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</si>
  <si>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</si>
  <si>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</si>
  <si>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</si>
  <si>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</si>
  <si>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</si>
  <si>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</si>
  <si>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</si>
  <si>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</si>
  <si>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</si>
  <si>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</si>
  <si>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</si>
  <si>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</si>
  <si>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</si>
  <si>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</si>
  <si>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</si>
  <si>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</si>
  <si>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</si>
  <si>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</si>
  <si>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</si>
  <si>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</si>
  <si>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</si>
  <si>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</si>
  <si>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</si>
  <si>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</si>
  <si>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</si>
  <si>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</si>
  <si>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</si>
  <si>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</si>
  <si>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</si>
  <si>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</si>
  <si>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</si>
  <si>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</si>
  <si>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</si>
  <si>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</si>
  <si>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</si>
  <si>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</si>
  <si>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</si>
  <si>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</si>
  <si>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</si>
  <si>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</si>
  <si>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</si>
  <si>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</si>
  <si>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</si>
  <si>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</si>
  <si>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</si>
  <si>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</si>
  <si>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</si>
  <si>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</si>
  <si>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</si>
  <si>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</si>
  <si>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</si>
  <si>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</si>
  <si>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</si>
  <si>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</si>
  <si>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</si>
  <si>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</si>
  <si>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</si>
  <si>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</si>
  <si>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</si>
  <si>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</si>
  <si>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</si>
  <si>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</si>
  <si>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</si>
  <si>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</si>
  <si>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</si>
  <si>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</si>
  <si>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</si>
  <si>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</si>
  <si>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</si>
  <si>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</si>
  <si>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</si>
  <si>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</si>
  <si>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</si>
  <si>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</si>
  <si>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</si>
  <si>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</si>
  <si>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SERVICIO DE LA DEUDA PÚBLICA</t>
  </si>
  <si>
    <t>SSF</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</si>
  <si>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</si>
  <si>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</si>
  <si>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</si>
  <si>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</si>
  <si>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</si>
  <si>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</si>
  <si>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</si>
  <si>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</si>
  <si>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</si>
  <si>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</si>
  <si>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</si>
  <si>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</si>
  <si>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</si>
  <si>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</si>
  <si>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</si>
  <si>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</si>
  <si>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</si>
  <si>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C-2401-0600-54</t>
  </si>
  <si>
    <t>MEJORAMIENTO DE LA CONCESIÓN ARMENIA PEREIRA MANIZALES  RISARALDA, CALDAS, QUINDIO, VALLE DEL CAUCA</t>
  </si>
  <si>
    <t>C-2401-0600-54-51102D</t>
  </si>
  <si>
    <t>5. CONVERGENCIA REGIONAL / D. INTEGRACIÓN DE TERRITORIOS BAJO EL PRINCIPIO DE LA CONECTIVIDAD FÍSICA Y LA MULTIMODALIDAD</t>
  </si>
  <si>
    <t>C-2401-0600-54-51102D-2401070</t>
  </si>
  <si>
    <t>VÍA PRIMARIA CONCESIONADA</t>
  </si>
  <si>
    <t>C-2401-0600-54-51102D-2401070-02</t>
  </si>
  <si>
    <t>ADQUISICIÓN DE BIENES Y SERVICIOS</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</si>
  <si>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</si>
  <si>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</si>
  <si>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</si>
  <si>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</si>
  <si>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</si>
  <si>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</si>
  <si>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</si>
  <si>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</si>
  <si>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</si>
  <si>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</si>
  <si>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</si>
  <si>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</si>
  <si>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</si>
  <si>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</si>
  <si>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</si>
  <si>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</si>
  <si>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</si>
  <si>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CONSTRUCCIÒN, MEJORAMIENTO, OPERACIÒN Y MANTENIMIENTO DE LA CONCESIÒN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</si>
  <si>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</si>
  <si>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</si>
  <si>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</si>
  <si>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</si>
  <si>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</si>
  <si>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</si>
  <si>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</si>
  <si>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</si>
  <si>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</si>
  <si>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</si>
  <si>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</si>
  <si>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</si>
  <si>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</si>
  <si>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</si>
  <si>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</si>
  <si>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</si>
  <si>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</si>
  <si>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</si>
  <si>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</si>
  <si>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</si>
  <si>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</si>
  <si>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</si>
  <si>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</si>
  <si>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</si>
  <si>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</si>
  <si>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</si>
  <si>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</si>
  <si>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</si>
  <si>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</si>
  <si>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</si>
  <si>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</si>
  <si>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</si>
  <si>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</si>
  <si>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</si>
  <si>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</si>
  <si>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</si>
  <si>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</si>
  <si>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</si>
  <si>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</si>
  <si>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</si>
  <si>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</si>
  <si>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</si>
  <si>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</si>
  <si>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</si>
  <si>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</si>
  <si>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</si>
  <si>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</si>
  <si>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</si>
  <si>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</si>
  <si>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</si>
  <si>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</si>
  <si>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</si>
  <si>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</si>
  <si>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</si>
  <si>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</si>
  <si>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</si>
  <si>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</si>
  <si>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</si>
  <si>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</si>
  <si>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</si>
  <si>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</si>
  <si>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</si>
  <si>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</si>
  <si>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</si>
  <si>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</si>
  <si>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</si>
  <si>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</si>
  <si>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</si>
  <si>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</si>
  <si>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</si>
  <si>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</si>
  <si>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</si>
  <si>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</si>
  <si>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</si>
  <si>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</si>
  <si>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CONSTRUCCIÒN, REHABILITACIÓN, OPERACIÒN Y MANTENIMIENTO DE LA CONCESIÒN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</si>
  <si>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</si>
  <si>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</si>
  <si>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</si>
  <si>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</si>
  <si>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</si>
  <si>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</si>
  <si>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</si>
  <si>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</si>
  <si>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</si>
  <si>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</si>
  <si>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</si>
  <si>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</si>
  <si>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</si>
  <si>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</si>
  <si>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</si>
  <si>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</si>
  <si>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</si>
  <si>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</si>
  <si>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</si>
  <si>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</si>
  <si>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</si>
  <si>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</si>
  <si>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</si>
  <si>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</si>
  <si>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</si>
  <si>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</si>
  <si>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</si>
  <si>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</si>
  <si>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</si>
  <si>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</si>
  <si>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</si>
  <si>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</si>
  <si>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C-2401-0600-85-20103A-2401052</t>
  </si>
  <si>
    <t>ESTUDIOS DE PREINVERSIÓN</t>
  </si>
  <si>
    <t>C-2401-0600-85-20103A-2401052-02</t>
  </si>
  <si>
    <t>C-2401-0600-85-20103A-2401047</t>
  </si>
  <si>
    <t>DOCUMENTOS DE LINEAMIENTOS TÉCNICOS</t>
  </si>
  <si>
    <t>C-2401-0600-85-20103A-2401047-02</t>
  </si>
  <si>
    <t>C-2403</t>
  </si>
  <si>
    <t>INFRAESTRUCTURA Y SERVICIOS DE TRANSPORTE AÉREO</t>
  </si>
  <si>
    <t>C-2403-0600</t>
  </si>
  <si>
    <t>C-2403-0600-4</t>
  </si>
  <si>
    <t>CONTROL Y SEGUIMIENTO A LA OPERACIÒN DE LOS AEROPUERTOS CONCESIONADOS  NACIONAL</t>
  </si>
  <si>
    <t>C-2403-0600-4-52104E</t>
  </si>
  <si>
    <t>5. CONVERGENCIA REGIONAL / E. INFRAESTRUCTURA Y SERVICIOS LOGÍSTICOS</t>
  </si>
  <si>
    <t>C-2403-0600-4-52104E-2403039</t>
  </si>
  <si>
    <t>C-2403-0600-4-52104E-2403039-02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</si>
  <si>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</si>
  <si>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</si>
  <si>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</si>
  <si>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</si>
  <si>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</si>
  <si>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</si>
  <si>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</si>
  <si>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</si>
  <si>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</si>
  <si>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</si>
  <si>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</si>
  <si>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</si>
  <si>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</si>
  <si>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</si>
  <si>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</si>
  <si>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</si>
  <si>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</si>
  <si>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</si>
  <si>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C-2404-0600-5</t>
  </si>
  <si>
    <t>MEJORAMIENTO DEL CORREDOR FERREO LA DORADA CHIRIGUANA MEDIANTE UN MODELO DE CONCESlON APP Y SU ARTICULAClON CON LA RED LOGiSTICA NACIONAL EN LOS DEPARTAMENTOS CALDAS, ANTIOQUIA, SANTANDER, NORTE DE SANTANDER, CESAR</t>
  </si>
  <si>
    <t>C-2404-0600-5-40303D</t>
  </si>
  <si>
    <t>4. TRANSFORMACIÓN PRODUCTIVA, INTERNACIONALIZACIÓN Y ACCIÓN CLIMÁTICA / D. MODOS DE TRANSPORTE MÁS EFICIENTES A NIVEL OPERATIVO Y ENERGÉTICO</t>
  </si>
  <si>
    <t>C-2404-0600-5-40303D-2404013</t>
  </si>
  <si>
    <t>VÍA FÉRREA REHABILITADA</t>
  </si>
  <si>
    <t>C-2404-0600-5-40303D-2404013-02</t>
  </si>
  <si>
    <t>C-2404-0600-5-40303D-2404032</t>
  </si>
  <si>
    <t>ANEXIDADES CONSTRUIDAS</t>
  </si>
  <si>
    <t>C-2404-0600-5-40303D-2404032-02</t>
  </si>
  <si>
    <r>
      <t>C-2404-0600-5</t>
    </r>
    <r>
      <rPr>
        <b/>
        <sz val="12"/>
        <color rgb="FFFF0000"/>
        <rFont val="Aptos Narrow"/>
        <family val="2"/>
        <scheme val="minor"/>
      </rPr>
      <t>-</t>
    </r>
    <r>
      <rPr>
        <b/>
        <sz val="12"/>
        <color theme="1"/>
        <rFont val="Aptos Narrow"/>
        <family val="2"/>
        <scheme val="minor"/>
      </rPr>
      <t>51102D</t>
    </r>
  </si>
  <si>
    <t>C-2404-0600-5-51102D-2404013</t>
  </si>
  <si>
    <t>C-2404-0600-5-51102D-2404013-02</t>
  </si>
  <si>
    <t>C-2404-0600-5-51102D-2404032</t>
  </si>
  <si>
    <t>C-2404-0600-5-51102D-2404032-02</t>
  </si>
  <si>
    <t>C-2404-0600-6</t>
  </si>
  <si>
    <t>MEJORAMIENTO DE LAS CONDICIONES DE LA INFRAESTRUCTURA Y MATERIAL RODANTE EN EL CORREDOR FERROVIARIO BOGOTÁ-BELENCITO EN LOS DEPARTAMENTOS DE  BOYACÁ, CUNDINAMARCA, BOGOTÁ</t>
  </si>
  <si>
    <t>C-2404-0600-6-51102D</t>
  </si>
  <si>
    <t>C-2404-0600-6-51102D-2404016</t>
  </si>
  <si>
    <t>VÍA FÉRREA EN CONDICIONES DE OPERACIÓN</t>
  </si>
  <si>
    <t>C-2404-0600-6-51102D-2404016-02</t>
  </si>
  <si>
    <t>C-2404-0600-6-51102D-2404043</t>
  </si>
  <si>
    <t>MATERIAL RODANTE</t>
  </si>
  <si>
    <t>C-2404-0600-6-51102D-2404043-02</t>
  </si>
  <si>
    <t>C-2404-0600-7</t>
  </si>
  <si>
    <t>MEJORAMIENTO  DEL CORREDOR FÉRREO DEL PACÍFICO MEDIANTE LA RECUPERACIÓN DE INFRAESTRUCTURA, MATERIAL RODANTE Y GESTIÓN OPERATIVA, PARA GARANTIZAR SU FUNCIONALIDAD LOGÍSTICA Y APROVECHAMIENTO COMPETITIVO EN LOS DEPARTAMENTOS DE VALLE DEL CAUCA, CALDAS</t>
  </si>
  <si>
    <t>C-2404-0600-7-51102D</t>
  </si>
  <si>
    <t>C-2404-0600-7-51102D-2404008</t>
  </si>
  <si>
    <t>VÍA FÉRREA MEJORADA</t>
  </si>
  <si>
    <t>C-2404-0600-7-51102D-2404008-02</t>
  </si>
  <si>
    <t>C-2404-0600-7-51102D-2404016</t>
  </si>
  <si>
    <t>C-2404-0600-7-51102D-2404016-02</t>
  </si>
  <si>
    <t>C-2404-0600-7-51102D-2404020</t>
  </si>
  <si>
    <t>C-2404-0600-7-51102D-2404020-02</t>
  </si>
  <si>
    <t>C-2404-0600-7-51102D-2404028</t>
  </si>
  <si>
    <t>INFRAESTRUCTURA COMPLEMENTARIA REQUERIDA PARA LA RED FÉRREA</t>
  </si>
  <si>
    <t>C-2404-0600-7-51102D-2404028-02</t>
  </si>
  <si>
    <t>C-2404-0600-7-51102D-2404043</t>
  </si>
  <si>
    <t>C-2404-0600-7-51102D-2404043-02</t>
  </si>
  <si>
    <t>C-2405</t>
  </si>
  <si>
    <t>INFRAESTRUCTURA DE TRANSPORTE MARÍTIMO</t>
  </si>
  <si>
    <t>C-2405-0600</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</si>
  <si>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</si>
  <si>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</si>
  <si>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</si>
  <si>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</si>
  <si>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</si>
  <si>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</si>
  <si>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</si>
  <si>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</si>
  <si>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</si>
  <si>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</si>
  <si>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</si>
  <si>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</si>
  <si>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</si>
  <si>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</si>
  <si>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</si>
  <si>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</si>
  <si>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</si>
  <si>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</si>
  <si>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</si>
  <si>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</si>
  <si>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</si>
  <si>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</si>
  <si>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</si>
  <si>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</si>
  <si>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</si>
  <si>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</si>
  <si>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</si>
  <si>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</si>
  <si>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</si>
  <si>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</si>
  <si>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</si>
  <si>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</si>
  <si>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5. CONVERGENCIA REGIONAL / D. INTEGRACIÓN DE TERRITORIOS BAJO EL  PRINCIPIO DE LA CONECTIVIDAD FÍSICA Y LA MULTIMODALIDAD</t>
  </si>
  <si>
    <t>C-2499-0600-8-51102D-2499066</t>
  </si>
  <si>
    <t>C-2499-0600-8-51102D-2499066-02</t>
  </si>
  <si>
    <t>C-2499-0600-8-51102D-2499053</t>
  </si>
  <si>
    <t>C-2499-0600-8-51102D-2499053-02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</si>
  <si>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</si>
  <si>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</si>
  <si>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</si>
  <si>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</si>
  <si>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</si>
  <si>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</si>
  <si>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</si>
  <si>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</si>
  <si>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</si>
  <si>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</si>
  <si>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</si>
  <si>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</si>
  <si>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</si>
  <si>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</si>
  <si>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</si>
  <si>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</si>
  <si>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</si>
  <si>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</si>
  <si>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</si>
  <si>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</si>
  <si>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Notas:
a) Mediante la Ley No. 2559 del 22 de diciembre de 2025, “</t>
    </r>
    <r>
      <rPr>
        <i/>
        <sz val="12"/>
        <color theme="1"/>
        <rFont val="Aptos Narrow"/>
        <family val="2"/>
        <scheme val="minor"/>
      </rPr>
      <t xml:space="preserve">Por medio del cual se decreta el presupuesto de rentas y recursos de capital y el presupuesto de gastos para la vigencia fiscal del 1° de enero al 31 de diciembre de 2026 </t>
    </r>
    <r>
      <rPr>
        <sz val="12"/>
        <color theme="1"/>
        <rFont val="Aptos Narrow"/>
        <family val="2"/>
        <scheme val="minor"/>
      </rPr>
      <t>” y el Decreto 1477 del 30 de diciembre de 2025 "</t>
    </r>
    <r>
      <rPr>
        <i/>
        <sz val="12"/>
        <color theme="1"/>
        <rFont val="Aptos Narrow"/>
        <family val="2"/>
        <scheme val="minor"/>
      </rPr>
      <t>Por el cual se líquida el Presupuesto General de la Nación para la vigencia fiscal de 2026, se detallan las apropiaciones y se clasifican y definen los gastos</t>
    </r>
    <r>
      <rPr>
        <sz val="12"/>
        <color theme="1"/>
        <rFont val="Aptos Narrow"/>
        <family val="2"/>
        <scheme val="minor"/>
      </rPr>
      <t>" se asigna el Presupuesto para la Agencia Nacional de Infraestructura, al 31 de enero de 2026 este bloqueo persiste.
b) El Decreto 1477 del 30 de diciembre de 2025,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color theme="1"/>
        <rFont val="Aptos Narrow"/>
        <family val="2"/>
        <scheme val="minor"/>
      </rPr>
      <t>Otros gastos de personal - Distribución previo concepto DGPPN</t>
    </r>
    <r>
      <rPr>
        <sz val="12"/>
        <color theme="1"/>
        <rFont val="Aptos Narrow"/>
        <family val="2"/>
        <scheme val="minor"/>
      </rPr>
      <t>”, por valor de $6.357.911.050 y (ii) "</t>
    </r>
    <r>
      <rPr>
        <i/>
        <sz val="12"/>
        <color theme="1"/>
        <rFont val="Aptos Narrow"/>
        <family val="2"/>
        <scheme val="minor"/>
      </rPr>
      <t>Otras Transferencias - Distribución Previo Concepto DGPPN</t>
    </r>
    <r>
      <rPr>
        <sz val="12"/>
        <color theme="1"/>
        <rFont val="Aptos Narrow"/>
        <family val="2"/>
        <scheme val="minor"/>
      </rPr>
      <t xml:space="preserve">" por la suma de $5.923.654.360.
c) Al 05 de enero de 2026, en el Sistema Integrado de Información Financiera -SIIF Nación II- se bloquea una apropiación en el Presupuesto de Gastos de Inversión en el Proyecto 68 “ </t>
    </r>
    <r>
      <rPr>
        <i/>
        <sz val="12"/>
        <color theme="1"/>
        <rFont val="Aptos Narrow"/>
        <family val="2"/>
        <scheme val="minor"/>
      </rPr>
      <t>Construcción Operación y Mantenimiento de la Vía Mulalo - Loboguerrero Departamento del Valle del Cauca</t>
    </r>
    <r>
      <rPr>
        <sz val="12"/>
        <color theme="1"/>
        <rFont val="Aptos Narrow"/>
        <family val="2"/>
        <scheme val="minor"/>
      </rPr>
      <t xml:space="preserve">”, subproyecto 51102D “ </t>
    </r>
    <r>
      <rPr>
        <i/>
        <sz val="12"/>
        <color theme="1"/>
        <rFont val="Aptos Narrow"/>
        <family val="2"/>
        <scheme val="minor"/>
      </rPr>
      <t>5. Convergencia Regional / D. Integración de Territorios Bajo el Principio de la Conectividad Física y la Multimodalidad</t>
    </r>
    <r>
      <rPr>
        <sz val="12"/>
        <color theme="1"/>
        <rFont val="Aptos Narrow"/>
        <family val="2"/>
        <scheme val="minor"/>
      </rPr>
      <t xml:space="preserve">” por valor de $ 345.161.334.205.
</t>
    </r>
  </si>
  <si>
    <r>
      <rPr>
        <b/>
        <sz val="12"/>
        <color theme="1"/>
        <rFont val="Aptos Narrow"/>
        <family val="2"/>
        <scheme val="minor"/>
      </rPr>
      <t>Fuente:</t>
    </r>
    <r>
      <rPr>
        <sz val="12"/>
        <color theme="1"/>
        <rFont val="Aptos Narrow"/>
        <family val="2"/>
        <scheme val="minor"/>
      </rPr>
      <t xml:space="preserve"> Información del SIIF Nación al 31 de enero de 2026.</t>
    </r>
  </si>
  <si>
    <r>
      <rPr>
        <b/>
        <sz val="12"/>
        <color theme="1"/>
        <rFont val="Aptos Narrow"/>
        <family val="2"/>
        <scheme val="minor"/>
      </rPr>
      <t>Consolidó y elaboró:</t>
    </r>
    <r>
      <rPr>
        <sz val="12"/>
        <color theme="1"/>
        <rFont val="Aptos Narrow"/>
        <family val="2"/>
        <scheme val="minor"/>
      </rPr>
      <t xml:space="preserve"> Área de Presupuesto - GIT Administrativo y Financiero - Vicepresidencia de Gestión Corporativa.</t>
    </r>
  </si>
  <si>
    <t>RESERVAS PRESUPUESTALES</t>
  </si>
  <si>
    <t>PERIODO: 01/01/2026 AL 31/01/2026</t>
  </si>
  <si>
    <t>Cód+A7:O8igo Presupuestal</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</si>
  <si>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</si>
  <si>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</si>
  <si>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</si>
  <si>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</si>
  <si>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</si>
  <si>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</si>
  <si>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</si>
  <si>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</si>
  <si>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</si>
  <si>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</si>
  <si>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A-02-01-01-004-006</t>
  </si>
  <si>
    <t>A-02-01-01-004-007</t>
  </si>
  <si>
    <t>A-02-01-01-004-008</t>
  </si>
  <si>
    <t>APARATOS MÉDICOS, INSTRUMENTOS ÓPTICOS Y DE PRECISIÓN, RELOJES</t>
  </si>
  <si>
    <t>A-02-02-01-002-008</t>
  </si>
  <si>
    <t>DOTACIÓN (PRENDAS DE VESTIR Y CALZADO)</t>
  </si>
  <si>
    <t>A-02-02-01-003-001</t>
  </si>
  <si>
    <t>PRODUCTOS DE MADERA, CORCHO, CESTERÍA Y ESPARTERÍA</t>
  </si>
  <si>
    <t>PASTA O PULPA PAPEL Y PRODUCTOS DE PAPEL; IMPRESOS Y ARTÍCULOS SIMILARES</t>
  </si>
  <si>
    <t>SERVICIOS DE MANTENIMIENTO REPARACIÓN E INSTALACIÓN (EXCEPTO SERVICIOS DE CONSTRUCCIÓN)</t>
  </si>
  <si>
    <t>A-02-02-02-009-007</t>
  </si>
  <si>
    <t>OTROS SERVICIOS</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</si>
  <si>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</si>
  <si>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</si>
  <si>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</si>
  <si>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</si>
  <si>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</si>
  <si>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C-2401-0600-38-51102D-2401070-02</t>
  </si>
  <si>
    <t>MEJORAMIENTO DE LA CONCESIÓN ARMENIA PEREIRA MANIZALES  RISARALDA CALDAS QUINDIO VALLE DEL CAUCA</t>
  </si>
  <si>
    <t>MEJORAMIENTO CONSTRUCCIÓN REHABILITACIÓN MANTENIMIENTO Y OPERACIÓN DEL CORREDOR VIAL PAMPLONA - CUCÚTA DEPARTAMENTO DE   NORTE DE SANTANDER</t>
  </si>
  <si>
    <t>MEJORAMIENTO  CONSTRUCCIÓN REHABILITACIÓN MANTENIMIENTO  Y OPERACIÓN DEL CORREDOR BUCARAMANGA BARRANCABERMEJA YONDÓ EN LOS DEPARTAMENTOS DE   ANTIOQUIA SANTANDER</t>
  </si>
  <si>
    <t>REHABILITACIÓN CONSTRUCCIÓN MEJORAMIENTO OPERACIÓN Y MANTENIMIENTO DE LA CONCESIÓN AUTOPISTA AL RIO MAGDALENA 2 DEPARTAMENTOS DE ANTIOQUIA SANTANDER</t>
  </si>
  <si>
    <t>MEJORAMIENTO REHABILITACIÓN CONSTRUCCIÓN MANTENIMIENTO Y OPERACIÓN DEL CORREDOR SANTANA - MOCOA - NEIVA DEPARTAMENTOS DE  HUILA PUTUMAYO CAUCA</t>
  </si>
  <si>
    <t>MEJORAMIENTO REHABILITACIÓN CONSTRUCCIÓN  MANTENIMIENTO  Y OPERACIÓN DEL CORREDOR POPAYAN - SANTANDER DE QUILICHAO EN EL DEPARTAMENTO DEL     CAUCA</t>
  </si>
  <si>
    <t>MEJORAMIENTO CONSTRUCCIÓN MANTENIMIENTO Y OPERACIÓN DEL CORREDOR CONEXIÓN NORTE AUTOPISTAS PARA LA PROSPERIDAD   ANTIOQUIA</t>
  </si>
  <si>
    <t>MEJORAMIENTO CONSTRUCCIÓN REHABILITACIÓN Y MANTENIMIENTO DEL CORREDOR VILLAVICENCIO - YOPAL DEPARTAMENTOS DEL   META CASANARE</t>
  </si>
  <si>
    <t>MEJORAMIENTO REHABILITACIÓN MANTENIMIENTO Y OPERACIÓN DEL CORREDOR TRANSVERSAL DEL SISGA DEPARTAMENTOS DE BOYACÁ CUNDINAMARCA CASANARE</t>
  </si>
  <si>
    <t>REHABILITACIÓN MEJORAMIENTO CONSTRUCCIÓN MANTENIMIENTO Y OPERACIÓN DEL CORREDOR CARTAGENA - BARRANQUILLA Y CIRCUNVALAR DE LA PROSPERIDAD DEPARTAMENTOS DE   ATLÁNTICO BOLÍVAR</t>
  </si>
  <si>
    <t>MEJORAMIENTO CONSTRUCCIÓN OPERACIÓN Y MANTENIMIENTO DE LA CONCESIÓN AUTOPISTA CONEXIÓN PACIFICO 2 ANTIOQUIA</t>
  </si>
  <si>
    <t>MEJORAMIENTO  CONSTRUCCIÓN OPERACIÓN Y MANTENIMIENTO DE LA AUTOPISTA CONEXIÓN PACIFICO 3  AUTOPISTAS PARA LA PROSPERIDAD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</si>
  <si>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</si>
  <si>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</si>
  <si>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</si>
  <si>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DEPARTAMENTOS DE    CUNDINAMARCA CALDAS TOLIMA</t>
  </si>
  <si>
    <t>MEJORAMIENTO CONSTRUCCIÓN REHABILITACIÓN OPERACIÓN Y MANTENIMIENTO DE LA CONCESIÓN AUTOPISTA AL MAR 1 DEPARTAMENTO DE ANTIOQUIA</t>
  </si>
  <si>
    <t>MEJORAMIENTO DEL CORREDOR PUERTA DE HIERRO - PALMAR DE VARELA Y CARRETO - CRUZ DEL VISO EN LOS DEPARTAMENTOS DE    ATLÁNTICO BOLÍVAR SUCRE</t>
  </si>
  <si>
    <t>DESARROLLO DE OBRAS COMPLEMENTARIAS GESTIÓN SOCIAL AMBIENTAL Y PREDIAL DE LOS CONTRATOS DE CONCESIÓN VIAL,   NACIONAL</t>
  </si>
  <si>
    <t>5. CONVERGENCIA REGIONAL / D. INTEGRACIÓN DE TERRITORIOS BAJO EL PRINCIPIO DE LA CONECTIVIDAD FÍSICA Y LA MULTIMODALIDAD - [PREVIO CONCEPTO  DNP]</t>
  </si>
  <si>
    <t>CONTROL Y SEGUIMIENTO A LA OPERACIÓN DE LOS AEROPUERTOS CONCESIONADOS  NACIONAL</t>
  </si>
  <si>
    <t>DOCUMENTOS DE LINEAMIENTOS TECNICOS</t>
  </si>
  <si>
    <t>SISTEMATIZACIÓN PARA EL SERVICIO DE INFORMACIÓN DE LA GESTIÓN ADMINISTRATIVA,  NACIONAL</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</si>
  <si>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</si>
  <si>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</si>
  <si>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</si>
  <si>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</si>
  <si>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</si>
  <si>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</si>
  <si>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r>
      <rPr>
        <b/>
        <sz val="8"/>
        <rFont val="Aptos Narrow"/>
        <family val="2"/>
        <scheme val="minor"/>
      </rPr>
      <t>N/A</t>
    </r>
    <r>
      <rPr>
        <sz val="8"/>
        <rFont val="Aptos Narrow"/>
        <family val="2"/>
        <scheme val="minor"/>
      </rPr>
      <t>: No Aplica - División por cero</t>
    </r>
  </si>
  <si>
    <r>
      <rPr>
        <b/>
        <sz val="8"/>
        <rFont val="Aptos Narrow"/>
        <family val="2"/>
        <scheme val="minor"/>
      </rPr>
      <t>Fuente:</t>
    </r>
    <r>
      <rPr>
        <sz val="8"/>
        <rFont val="Aptos Narrow"/>
        <family val="2"/>
        <scheme val="minor"/>
      </rPr>
      <t xml:space="preserve"> Información del SIIF Nación al 31 de enero de 2026.</t>
    </r>
  </si>
  <si>
    <r>
      <rPr>
        <b/>
        <sz val="8"/>
        <rFont val="Aptos Narrow"/>
        <family val="2"/>
        <scheme val="minor"/>
      </rPr>
      <t>Consolidó y elaboró:</t>
    </r>
    <r>
      <rPr>
        <sz val="8"/>
        <rFont val="Aptos Narrow"/>
        <family val="2"/>
        <scheme val="minor"/>
      </rPr>
      <t xml:space="preserve"> Área de Presupuesto - GIT Administrativo y Financiero - Vicepresidencia de Gestión Corporativa.</t>
    </r>
  </si>
  <si>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</si>
  <si>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</si>
  <si>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</si>
  <si>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</si>
  <si>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</si>
  <si>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</si>
  <si>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</si>
  <si>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HORAS EXTRAS DOMINICALES FESTIVOS Y RECARGOS</t>
  </si>
  <si>
    <t>AUXILIO DE CESANTÍAS</t>
  </si>
  <si>
    <r>
      <rPr>
        <b/>
        <sz val="9"/>
        <rFont val="Aptos Narrow"/>
        <family val="2"/>
        <scheme val="minor"/>
      </rPr>
      <t>N/A</t>
    </r>
    <r>
      <rPr>
        <sz val="9"/>
        <rFont val="Aptos Narrow"/>
        <family val="2"/>
        <scheme val="minor"/>
      </rPr>
      <t>: No Aplica - División por cero</t>
    </r>
  </si>
  <si>
    <r>
      <t xml:space="preserve">Fuente: </t>
    </r>
    <r>
      <rPr>
        <sz val="9"/>
        <rFont val="Aptos Narrow"/>
        <family val="2"/>
        <scheme val="minor"/>
      </rPr>
      <t>Información del SIIF Nación al 31 de enero  2026.</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</si>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</sst>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0000%"/>
    <numFmt numFmtId="167" formatCode="0.0000%"/>
    <numFmt numFmtId="168" formatCode="0.000%"/>
    <numFmt numFmtId="169" formatCode="#,##0_ ;\-#,##0\ "/>
    <numFmt numFmtId="170" formatCode="0.0%"/>
    <numFmt numFmtId="171" formatCode="0_ ;\-0\ "/>
    <numFmt numFmtId="172" formatCode="0.0000000%"/>
    <numFmt numFmtId="173" formatCode="0.000000%"/>
    <numFmt numFmtId="174" formatCode="0.00000000%"/>
  </numFmts>
  <fonts count="29"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color theme="1"/>
      <name val="Aptos Narrow"/>
      <family val="2"/>
      <scheme val="minor"/>
    </font>
    <font>
      <b/>
      <sz val="16"/>
      <name val="Aptos Narrow"/>
      <family val="2"/>
      <scheme val="minor"/>
    </font>
    <font>
      <b/>
      <sz val="12"/>
      <name val="Aptos Narrow"/>
      <family val="2"/>
      <scheme val="minor"/>
    </font>
    <font>
      <sz val="11"/>
      <name val="Aptos Narrow"/>
      <family val="2"/>
      <scheme val="minor"/>
    </font>
    <font>
      <sz val="12"/>
      <name val="Aptos Narrow"/>
      <family val="2"/>
      <scheme val="minor"/>
    </font>
    <font>
      <sz val="18"/>
      <color rgb="FF000000"/>
      <name val="Aptos Narrow"/>
      <family val="2"/>
      <scheme val="minor"/>
    </font>
    <font>
      <b/>
      <sz val="14"/>
      <name val="Aptos Narrow"/>
      <family val="2"/>
      <scheme val="minor"/>
    </font>
    <font>
      <b/>
      <sz val="12"/>
      <color theme="0"/>
      <name val="Aptos Narrow"/>
      <family val="2"/>
      <scheme val="minor"/>
    </font>
    <font>
      <b/>
      <sz val="12"/>
      <color theme="1"/>
      <name val="Aptos Narrow"/>
      <family val="2"/>
      <scheme val="minor"/>
    </font>
    <font>
      <sz val="11"/>
      <color rgb="FF000000"/>
      <name val="Aptos Narrow"/>
      <family val="2"/>
      <scheme val="minor"/>
    </font>
    <font>
      <sz val="12"/>
      <color theme="1"/>
      <name val="Arial Narrow"/>
      <family val="2"/>
    </font>
    <font>
      <b/>
      <sz val="12"/>
      <color theme="1"/>
      <name val="Arial Narrow"/>
      <family val="2"/>
    </font>
    <font>
      <b/>
      <sz val="12"/>
      <color rgb="FF000000"/>
      <name val="Arial Narrow"/>
      <family val="2"/>
    </font>
    <font>
      <b/>
      <sz val="12"/>
      <color rgb="FFFF0000"/>
      <name val="Aptos Narrow"/>
      <family val="2"/>
      <scheme val="minor"/>
    </font>
    <font>
      <sz val="8"/>
      <color theme="1"/>
      <name val="Aptos Narrow"/>
      <family val="2"/>
      <scheme val="minor"/>
    </font>
    <font>
      <b/>
      <sz val="14"/>
      <color theme="1"/>
      <name val="Aptos Narrow"/>
      <family val="2"/>
      <scheme val="minor"/>
    </font>
    <font>
      <i/>
      <sz val="12"/>
      <color theme="1"/>
      <name val="Aptos Narrow"/>
      <family val="2"/>
      <scheme val="minor"/>
    </font>
    <font>
      <sz val="14"/>
      <color theme="1"/>
      <name val="Aptos Narrow"/>
      <family val="2"/>
      <scheme val="minor"/>
    </font>
    <font>
      <b/>
      <sz val="13"/>
      <color theme="0"/>
      <name val="Aptos Narrow"/>
      <family val="2"/>
      <scheme val="minor"/>
    </font>
    <font>
      <b/>
      <sz val="12"/>
      <color rgb="FF000000"/>
      <name val="Aptos Narrow"/>
      <family val="2"/>
      <scheme val="minor"/>
    </font>
    <font>
      <sz val="12"/>
      <color rgb="FF000000"/>
      <name val="Aptos Narrow"/>
      <family val="2"/>
      <scheme val="minor"/>
    </font>
    <font>
      <sz val="8"/>
      <name val="Aptos Narrow"/>
      <family val="2"/>
      <scheme val="minor"/>
    </font>
    <font>
      <b/>
      <sz val="8"/>
      <name val="Aptos Narrow"/>
      <family val="2"/>
      <scheme val="minor"/>
    </font>
    <font>
      <b/>
      <sz val="9"/>
      <name val="Aptos Narrow"/>
      <family val="2"/>
      <scheme val="minor"/>
    </font>
    <font>
      <sz val="9"/>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42">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theme="0"/>
      </right>
      <top style="medium">
        <color indexed="64"/>
      </top>
      <bottom/>
      <diagonal/>
    </border>
  </borders>
  <cellStyleXfs count="17">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3"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385">
    <xf numFmtId="0" fontId="0" fillId="0" borderId="0" xfId="0"/>
    <xf numFmtId="0" fontId="3" fillId="2" borderId="0" xfId="2" applyFont="1" applyFill="1" applyAlignment="1">
      <alignment horizontal="center" vertical="center"/>
    </xf>
    <xf numFmtId="0" fontId="4" fillId="2" borderId="0" xfId="2" applyFont="1" applyFill="1" applyAlignment="1">
      <alignment vertical="center"/>
    </xf>
    <xf numFmtId="0" fontId="5" fillId="2" borderId="0" xfId="2" applyFont="1" applyFill="1" applyAlignment="1">
      <alignment horizontal="center" vertical="center"/>
    </xf>
    <xf numFmtId="0" fontId="6" fillId="2" borderId="0" xfId="2" applyFont="1" applyFill="1" applyAlignment="1">
      <alignment horizontal="center" vertical="center"/>
    </xf>
    <xf numFmtId="0" fontId="6" fillId="2" borderId="0" xfId="2" applyFont="1" applyFill="1" applyAlignment="1">
      <alignment vertical="center"/>
    </xf>
    <xf numFmtId="0" fontId="7" fillId="2" borderId="0" xfId="2" applyFont="1" applyFill="1" applyAlignment="1">
      <alignment vertical="center"/>
    </xf>
    <xf numFmtId="4" fontId="8" fillId="2" borderId="0" xfId="2" applyNumberFormat="1" applyFont="1" applyFill="1" applyAlignment="1">
      <alignment vertical="center"/>
    </xf>
    <xf numFmtId="39" fontId="8" fillId="2" borderId="0" xfId="2" applyNumberFormat="1" applyFont="1" applyFill="1" applyAlignment="1">
      <alignment vertical="center"/>
    </xf>
    <xf numFmtId="4" fontId="9" fillId="2" borderId="0" xfId="2" applyNumberFormat="1" applyFont="1" applyFill="1" applyAlignment="1">
      <alignment horizontal="right" vertical="center" wrapText="1" readingOrder="1"/>
    </xf>
    <xf numFmtId="4" fontId="8" fillId="2" borderId="0" xfId="2" applyNumberFormat="1" applyFont="1" applyFill="1" applyAlignment="1">
      <alignment vertical="center" wrapText="1"/>
    </xf>
    <xf numFmtId="4" fontId="4" fillId="2" borderId="0" xfId="2" applyNumberFormat="1" applyFont="1" applyFill="1" applyAlignment="1">
      <alignment vertical="center" wrapText="1"/>
    </xf>
    <xf numFmtId="164" fontId="8" fillId="2" borderId="0" xfId="3" applyFont="1" applyFill="1" applyBorder="1" applyAlignment="1">
      <alignment vertical="center"/>
    </xf>
    <xf numFmtId="4" fontId="6" fillId="2" borderId="0" xfId="3" applyNumberFormat="1" applyFont="1" applyFill="1" applyBorder="1" applyAlignment="1">
      <alignment vertical="center"/>
    </xf>
    <xf numFmtId="165" fontId="8" fillId="2" borderId="0" xfId="2" applyNumberFormat="1" applyFont="1" applyFill="1" applyAlignment="1">
      <alignment vertical="center"/>
    </xf>
    <xf numFmtId="4" fontId="6" fillId="2" borderId="0" xfId="2" applyNumberFormat="1" applyFont="1" applyFill="1" applyAlignment="1">
      <alignment vertical="center"/>
    </xf>
    <xf numFmtId="0" fontId="6" fillId="2" borderId="0" xfId="2" applyFont="1" applyFill="1" applyAlignment="1">
      <alignment horizontal="center" vertical="center" wrapText="1"/>
    </xf>
    <xf numFmtId="49" fontId="6" fillId="2" borderId="0" xfId="2" applyNumberFormat="1" applyFont="1" applyFill="1" applyAlignment="1">
      <alignment horizontal="center" vertical="center" wrapText="1"/>
    </xf>
    <xf numFmtId="39" fontId="6" fillId="2" borderId="0" xfId="2" applyNumberFormat="1" applyFont="1" applyFill="1" applyAlignment="1">
      <alignment horizontal="center" vertical="center" wrapText="1"/>
    </xf>
    <xf numFmtId="164" fontId="8" fillId="2" borderId="0" xfId="3" applyFont="1" applyFill="1" applyAlignment="1">
      <alignment vertical="center"/>
    </xf>
    <xf numFmtId="4" fontId="10" fillId="2" borderId="0" xfId="2" applyNumberFormat="1" applyFont="1" applyFill="1" applyAlignment="1">
      <alignment vertical="center"/>
    </xf>
    <xf numFmtId="10" fontId="10" fillId="2" borderId="0" xfId="2" applyNumberFormat="1" applyFont="1" applyFill="1" applyAlignment="1">
      <alignment vertical="center"/>
    </xf>
    <xf numFmtId="0" fontId="4" fillId="2" borderId="0" xfId="2" applyFont="1" applyFill="1" applyAlignment="1">
      <alignment horizontal="left" vertical="center"/>
    </xf>
    <xf numFmtId="4" fontId="4" fillId="2" borderId="0" xfId="2" applyNumberFormat="1" applyFont="1" applyFill="1" applyAlignment="1">
      <alignment vertical="center"/>
    </xf>
    <xf numFmtId="165" fontId="4" fillId="2" borderId="0" xfId="2" applyNumberFormat="1" applyFont="1" applyFill="1" applyAlignment="1">
      <alignment vertical="center"/>
    </xf>
    <xf numFmtId="0" fontId="11" fillId="3" borderId="1" xfId="4" applyFont="1" applyFill="1" applyBorder="1" applyAlignment="1">
      <alignment horizontal="center" vertical="center" wrapText="1"/>
    </xf>
    <xf numFmtId="0" fontId="11" fillId="3" borderId="2" xfId="4" applyFont="1" applyFill="1" applyBorder="1" applyAlignment="1">
      <alignment horizontal="center" vertical="center" wrapText="1"/>
    </xf>
    <xf numFmtId="0" fontId="2" fillId="3" borderId="2" xfId="4" applyFont="1" applyFill="1" applyBorder="1" applyAlignment="1">
      <alignment horizontal="center" vertical="center" wrapText="1"/>
    </xf>
    <xf numFmtId="0" fontId="11" fillId="3" borderId="3" xfId="4" applyFont="1" applyFill="1" applyBorder="1" applyAlignment="1">
      <alignment horizontal="center" vertical="center" wrapText="1"/>
    </xf>
    <xf numFmtId="4" fontId="2" fillId="3" borderId="2" xfId="5" applyNumberFormat="1" applyFont="1" applyFill="1" applyBorder="1" applyAlignment="1">
      <alignment horizontal="center" vertical="center" wrapText="1"/>
    </xf>
    <xf numFmtId="164" fontId="2" fillId="3" borderId="3" xfId="5" applyFont="1" applyFill="1" applyBorder="1" applyAlignment="1">
      <alignment horizontal="center" vertical="center" wrapText="1"/>
    </xf>
    <xf numFmtId="164" fontId="2" fillId="3" borderId="2" xfId="5" applyFont="1" applyFill="1" applyBorder="1" applyAlignment="1">
      <alignment horizontal="center" vertical="center" wrapText="1"/>
    </xf>
    <xf numFmtId="10" fontId="2" fillId="3" borderId="2" xfId="5" applyNumberFormat="1" applyFont="1" applyFill="1" applyBorder="1" applyAlignment="1">
      <alignment horizontal="center" vertical="center" wrapText="1"/>
    </xf>
    <xf numFmtId="10" fontId="2" fillId="3" borderId="4" xfId="5" applyNumberFormat="1" applyFont="1" applyFill="1" applyBorder="1" applyAlignment="1">
      <alignment horizontal="center" vertical="center" wrapText="1"/>
    </xf>
    <xf numFmtId="0" fontId="11" fillId="3" borderId="5" xfId="4" applyFont="1" applyFill="1" applyBorder="1" applyAlignment="1">
      <alignment horizontal="center" vertical="center" wrapText="1"/>
    </xf>
    <xf numFmtId="0" fontId="11" fillId="3" borderId="6" xfId="4" applyFont="1" applyFill="1" applyBorder="1" applyAlignment="1">
      <alignment horizontal="center" vertical="center" wrapText="1"/>
    </xf>
    <xf numFmtId="0" fontId="11" fillId="3" borderId="6" xfId="4" applyFont="1" applyFill="1" applyBorder="1" applyAlignment="1">
      <alignment horizontal="center" vertical="center" wrapText="1"/>
    </xf>
    <xf numFmtId="0" fontId="2" fillId="3" borderId="6" xfId="4" applyFont="1" applyFill="1" applyBorder="1" applyAlignment="1">
      <alignment horizontal="center" vertical="center" wrapText="1"/>
    </xf>
    <xf numFmtId="0" fontId="11" fillId="3" borderId="7" xfId="4" applyFont="1" applyFill="1" applyBorder="1" applyAlignment="1">
      <alignment horizontal="center" vertical="center" wrapText="1"/>
    </xf>
    <xf numFmtId="4" fontId="2" fillId="3" borderId="6" xfId="5" applyNumberFormat="1" applyFont="1" applyFill="1" applyBorder="1" applyAlignment="1">
      <alignment horizontal="center" vertical="center" wrapText="1"/>
    </xf>
    <xf numFmtId="164" fontId="2" fillId="3" borderId="7" xfId="5" applyFont="1" applyFill="1" applyBorder="1" applyAlignment="1">
      <alignment horizontal="center" vertical="center" wrapText="1"/>
    </xf>
    <xf numFmtId="164" fontId="2" fillId="3" borderId="6" xfId="5" applyFont="1" applyFill="1" applyBorder="1" applyAlignment="1">
      <alignment horizontal="center" vertical="center" wrapText="1"/>
    </xf>
    <xf numFmtId="10" fontId="2" fillId="3" borderId="6" xfId="5" applyNumberFormat="1" applyFont="1" applyFill="1" applyBorder="1" applyAlignment="1">
      <alignment horizontal="center" vertical="center" wrapText="1"/>
    </xf>
    <xf numFmtId="10" fontId="2" fillId="3" borderId="8" xfId="5" applyNumberFormat="1" applyFont="1" applyFill="1" applyBorder="1" applyAlignment="1">
      <alignment horizontal="center" vertical="center" wrapText="1"/>
    </xf>
    <xf numFmtId="49" fontId="12" fillId="4" borderId="9" xfId="6" applyNumberFormat="1" applyFont="1" applyFill="1" applyBorder="1" applyAlignment="1">
      <alignment horizontal="left" vertical="center"/>
    </xf>
    <xf numFmtId="0" fontId="12" fillId="4" borderId="10" xfId="6" applyFont="1" applyFill="1" applyBorder="1" applyAlignment="1">
      <alignment horizontal="center" vertical="center"/>
    </xf>
    <xf numFmtId="0" fontId="12" fillId="4" borderId="11" xfId="6" applyFont="1" applyFill="1" applyBorder="1" applyAlignment="1">
      <alignment horizontal="center" vertical="center"/>
    </xf>
    <xf numFmtId="0" fontId="12" fillId="4" borderId="11" xfId="2" applyFont="1" applyFill="1" applyBorder="1" applyAlignment="1">
      <alignment horizontal="left" vertical="center" wrapText="1"/>
    </xf>
    <xf numFmtId="39" fontId="12" fillId="4" borderId="10" xfId="3" applyNumberFormat="1" applyFont="1" applyFill="1" applyBorder="1" applyAlignment="1">
      <alignment horizontal="right" vertical="center"/>
    </xf>
    <xf numFmtId="10" fontId="12" fillId="4" borderId="10" xfId="3" applyNumberFormat="1" applyFont="1" applyFill="1" applyBorder="1" applyAlignment="1">
      <alignment horizontal="right" vertical="center"/>
    </xf>
    <xf numFmtId="10" fontId="12" fillId="4" borderId="10" xfId="7" applyNumberFormat="1" applyFont="1" applyFill="1" applyBorder="1" applyAlignment="1">
      <alignment horizontal="right" vertical="center"/>
    </xf>
    <xf numFmtId="10" fontId="12" fillId="4" borderId="12" xfId="7" applyNumberFormat="1" applyFont="1" applyFill="1" applyBorder="1" applyAlignment="1">
      <alignment horizontal="right" vertical="center"/>
    </xf>
    <xf numFmtId="0" fontId="12" fillId="2" borderId="0" xfId="2" applyFont="1" applyFill="1" applyAlignment="1">
      <alignment vertical="center"/>
    </xf>
    <xf numFmtId="49" fontId="12" fillId="4" borderId="13" xfId="6" applyNumberFormat="1" applyFont="1" applyFill="1" applyBorder="1" applyAlignment="1">
      <alignment horizontal="left" vertical="center"/>
    </xf>
    <xf numFmtId="0" fontId="12" fillId="4" borderId="14" xfId="6" applyFont="1" applyFill="1" applyBorder="1" applyAlignment="1">
      <alignment horizontal="center" vertical="center"/>
    </xf>
    <xf numFmtId="0" fontId="12" fillId="4" borderId="15" xfId="6" applyFont="1" applyFill="1" applyBorder="1" applyAlignment="1">
      <alignment horizontal="center" vertical="center"/>
    </xf>
    <xf numFmtId="0" fontId="12" fillId="4" borderId="15" xfId="2" applyFont="1" applyFill="1" applyBorder="1" applyAlignment="1">
      <alignment horizontal="left" vertical="center" wrapText="1"/>
    </xf>
    <xf numFmtId="39" fontId="12" fillId="4" borderId="14" xfId="3" applyNumberFormat="1" applyFont="1" applyFill="1" applyBorder="1" applyAlignment="1">
      <alignment horizontal="right" vertical="center"/>
    </xf>
    <xf numFmtId="10" fontId="12" fillId="4" borderId="14" xfId="3" applyNumberFormat="1" applyFont="1" applyFill="1" applyBorder="1" applyAlignment="1">
      <alignment horizontal="right" vertical="center"/>
    </xf>
    <xf numFmtId="10" fontId="12" fillId="4" borderId="14" xfId="7" applyNumberFormat="1" applyFont="1" applyFill="1" applyBorder="1" applyAlignment="1">
      <alignment horizontal="right" vertical="center"/>
    </xf>
    <xf numFmtId="10" fontId="12" fillId="4" borderId="16" xfId="7" applyNumberFormat="1" applyFont="1" applyFill="1" applyBorder="1" applyAlignment="1">
      <alignment horizontal="right" vertical="center"/>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4" fontId="12" fillId="2" borderId="18" xfId="2" applyNumberFormat="1" applyFont="1" applyFill="1" applyBorder="1" applyAlignment="1">
      <alignment vertical="center" wrapText="1"/>
    </xf>
    <xf numFmtId="4" fontId="12" fillId="2" borderId="18" xfId="2" applyNumberFormat="1" applyFont="1" applyFill="1" applyBorder="1" applyAlignment="1">
      <alignment horizontal="right" vertical="center" wrapText="1" readingOrder="1"/>
    </xf>
    <xf numFmtId="10" fontId="12" fillId="2" borderId="18" xfId="8" applyNumberFormat="1" applyFont="1" applyFill="1" applyBorder="1" applyAlignment="1">
      <alignment vertical="center" wrapText="1"/>
    </xf>
    <xf numFmtId="10" fontId="12" fillId="2" borderId="18" xfId="8" applyNumberFormat="1" applyFont="1" applyFill="1" applyBorder="1" applyAlignment="1">
      <alignment horizontal="right" vertical="center"/>
    </xf>
    <xf numFmtId="10" fontId="12" fillId="2" borderId="19" xfId="8" applyNumberFormat="1" applyFont="1" applyFill="1" applyBorder="1" applyAlignment="1">
      <alignment horizontal="right" vertical="center"/>
    </xf>
    <xf numFmtId="49" fontId="12" fillId="2" borderId="20" xfId="6" applyNumberFormat="1" applyFont="1" applyFill="1" applyBorder="1" applyAlignment="1">
      <alignment horizontal="left" vertical="center"/>
    </xf>
    <xf numFmtId="0" fontId="12" fillId="2" borderId="21" xfId="6" applyFont="1" applyFill="1" applyBorder="1" applyAlignment="1">
      <alignment horizontal="center" vertical="center"/>
    </xf>
    <xf numFmtId="0" fontId="12" fillId="2" borderId="21" xfId="2" applyFont="1" applyFill="1" applyBorder="1" applyAlignment="1">
      <alignment horizontal="left" vertical="center" wrapText="1"/>
    </xf>
    <xf numFmtId="4" fontId="12" fillId="2" borderId="21" xfId="2" applyNumberFormat="1" applyFont="1" applyFill="1" applyBorder="1" applyAlignment="1">
      <alignment vertical="center" wrapText="1"/>
    </xf>
    <xf numFmtId="4" fontId="12" fillId="2" borderId="21" xfId="2" applyNumberFormat="1" applyFont="1" applyFill="1" applyBorder="1" applyAlignment="1">
      <alignment horizontal="right" vertical="center" wrapText="1" readingOrder="1"/>
    </xf>
    <xf numFmtId="10" fontId="12" fillId="2" borderId="21" xfId="8" applyNumberFormat="1" applyFont="1" applyFill="1" applyBorder="1" applyAlignment="1">
      <alignment vertical="center" wrapText="1"/>
    </xf>
    <xf numFmtId="10" fontId="12" fillId="2" borderId="21" xfId="8" applyNumberFormat="1" applyFont="1" applyFill="1" applyBorder="1" applyAlignment="1">
      <alignment horizontal="right" vertical="center"/>
    </xf>
    <xf numFmtId="10" fontId="12" fillId="2" borderId="22" xfId="8" applyNumberFormat="1" applyFont="1" applyFill="1" applyBorder="1" applyAlignment="1">
      <alignment horizontal="right" vertical="center"/>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14" fillId="0" borderId="21" xfId="9" applyFont="1" applyBorder="1" applyAlignment="1">
      <alignment horizontal="left" vertical="center" wrapText="1" readingOrder="1"/>
    </xf>
    <xf numFmtId="4" fontId="4" fillId="2" borderId="21" xfId="2" applyNumberFormat="1" applyFont="1" applyFill="1" applyBorder="1" applyAlignment="1">
      <alignment horizontal="right" vertical="center" wrapText="1" readingOrder="1"/>
    </xf>
    <xf numFmtId="4" fontId="4" fillId="2" borderId="21" xfId="2" applyNumberFormat="1" applyFont="1" applyFill="1" applyBorder="1" applyAlignment="1">
      <alignment vertical="center" wrapText="1"/>
    </xf>
    <xf numFmtId="10" fontId="4" fillId="2" borderId="21" xfId="8" applyNumberFormat="1" applyFont="1" applyFill="1" applyBorder="1" applyAlignment="1">
      <alignment vertical="center" wrapText="1"/>
    </xf>
    <xf numFmtId="39" fontId="4" fillId="2" borderId="21" xfId="3" applyNumberFormat="1" applyFont="1" applyFill="1" applyBorder="1" applyAlignment="1">
      <alignment horizontal="right" vertical="center"/>
    </xf>
    <xf numFmtId="10" fontId="4" fillId="2" borderId="21" xfId="8" applyNumberFormat="1" applyFont="1" applyFill="1" applyBorder="1" applyAlignment="1">
      <alignment horizontal="right" vertical="center"/>
    </xf>
    <xf numFmtId="10" fontId="4" fillId="2" borderId="22" xfId="8" applyNumberFormat="1" applyFont="1" applyFill="1" applyBorder="1" applyAlignment="1">
      <alignment horizontal="right" vertical="center"/>
    </xf>
    <xf numFmtId="166" fontId="4" fillId="2" borderId="21" xfId="8" applyNumberFormat="1" applyFont="1" applyFill="1" applyBorder="1" applyAlignment="1">
      <alignment vertical="center" wrapText="1"/>
    </xf>
    <xf numFmtId="167" fontId="4" fillId="2" borderId="21" xfId="8" applyNumberFormat="1" applyFont="1" applyFill="1" applyBorder="1" applyAlignment="1">
      <alignment vertical="center" wrapText="1"/>
    </xf>
    <xf numFmtId="168" fontId="4" fillId="2" borderId="21" xfId="8" applyNumberFormat="1" applyFont="1" applyFill="1" applyBorder="1" applyAlignment="1">
      <alignment vertical="center" wrapText="1"/>
    </xf>
    <xf numFmtId="39" fontId="12" fillId="2" borderId="21" xfId="3" applyNumberFormat="1" applyFont="1" applyFill="1" applyBorder="1" applyAlignment="1">
      <alignment horizontal="right" vertical="center"/>
    </xf>
    <xf numFmtId="0" fontId="4" fillId="2" borderId="21" xfId="10" applyFont="1" applyFill="1" applyBorder="1" applyAlignment="1">
      <alignment horizontal="left" vertical="center" wrapText="1"/>
    </xf>
    <xf numFmtId="167" fontId="12" fillId="2" borderId="21" xfId="8" applyNumberFormat="1" applyFont="1" applyFill="1" applyBorder="1" applyAlignment="1">
      <alignment vertical="center" wrapText="1"/>
    </xf>
    <xf numFmtId="0" fontId="4" fillId="2" borderId="21" xfId="2" applyFont="1" applyFill="1" applyBorder="1" applyAlignment="1">
      <alignment horizontal="left" vertical="center" wrapText="1"/>
    </xf>
    <xf numFmtId="168" fontId="12" fillId="2" borderId="21" xfId="8" applyNumberFormat="1" applyFont="1" applyFill="1" applyBorder="1" applyAlignment="1">
      <alignment vertical="center" wrapText="1"/>
    </xf>
    <xf numFmtId="0" fontId="12" fillId="2" borderId="20" xfId="6" applyFont="1" applyFill="1" applyBorder="1" applyAlignment="1">
      <alignment horizontal="left" vertical="center"/>
    </xf>
    <xf numFmtId="0" fontId="4" fillId="2" borderId="20" xfId="6" applyFont="1" applyFill="1" applyBorder="1" applyAlignment="1">
      <alignment horizontal="left" vertical="center"/>
    </xf>
    <xf numFmtId="4" fontId="14" fillId="0" borderId="21" xfId="9" applyNumberFormat="1" applyFont="1" applyBorder="1" applyAlignment="1">
      <alignment horizontal="right" vertical="center" wrapText="1" readingOrder="1"/>
    </xf>
    <xf numFmtId="0" fontId="15" fillId="0" borderId="21" xfId="9" applyFont="1" applyBorder="1" applyAlignment="1">
      <alignment horizontal="left" vertical="center" wrapText="1" readingOrder="1"/>
    </xf>
    <xf numFmtId="4" fontId="12" fillId="0" borderId="21" xfId="2" applyNumberFormat="1" applyFont="1" applyBorder="1" applyAlignment="1">
      <alignment horizontal="right" vertical="center" wrapText="1" readingOrder="1"/>
    </xf>
    <xf numFmtId="49" fontId="12" fillId="2" borderId="20" xfId="6" applyNumberFormat="1" applyFont="1" applyFill="1" applyBorder="1" applyAlignment="1">
      <alignment horizontal="left" vertical="center"/>
    </xf>
    <xf numFmtId="0" fontId="12" fillId="2" borderId="21" xfId="6" applyFont="1" applyFill="1" applyBorder="1" applyAlignment="1">
      <alignment horizontal="center" vertical="center"/>
    </xf>
    <xf numFmtId="0" fontId="12" fillId="2" borderId="21" xfId="2" applyFont="1" applyFill="1" applyBorder="1" applyAlignment="1">
      <alignment horizontal="left" vertical="center" wrapText="1"/>
    </xf>
    <xf numFmtId="0" fontId="12" fillId="0" borderId="21" xfId="2" applyFont="1" applyBorder="1" applyAlignment="1">
      <alignment horizontal="left" vertical="center" wrapText="1"/>
    </xf>
    <xf numFmtId="49" fontId="12" fillId="0" borderId="20" xfId="6" applyNumberFormat="1" applyFont="1" applyBorder="1" applyAlignment="1">
      <alignment horizontal="left" vertical="center"/>
    </xf>
    <xf numFmtId="0" fontId="12" fillId="0" borderId="21" xfId="6" applyFont="1" applyBorder="1" applyAlignment="1">
      <alignment horizontal="center" vertical="center"/>
    </xf>
    <xf numFmtId="49" fontId="4" fillId="2" borderId="23" xfId="6" applyNumberFormat="1" applyFont="1" applyFill="1" applyBorder="1" applyAlignment="1">
      <alignment horizontal="left" vertical="center"/>
    </xf>
    <xf numFmtId="0" fontId="4" fillId="2" borderId="24" xfId="6" applyFont="1" applyFill="1" applyBorder="1" applyAlignment="1">
      <alignment horizontal="center" vertical="center"/>
    </xf>
    <xf numFmtId="0" fontId="4" fillId="2" borderId="24" xfId="2" applyFont="1" applyFill="1" applyBorder="1" applyAlignment="1">
      <alignment horizontal="left" vertical="center" wrapText="1"/>
    </xf>
    <xf numFmtId="4" fontId="4" fillId="2" borderId="24" xfId="2" applyNumberFormat="1" applyFont="1" applyFill="1" applyBorder="1" applyAlignment="1">
      <alignment horizontal="right" vertical="center" wrapText="1" readingOrder="1"/>
    </xf>
    <xf numFmtId="4" fontId="4" fillId="2" borderId="24" xfId="2" applyNumberFormat="1" applyFont="1" applyFill="1" applyBorder="1" applyAlignment="1">
      <alignment vertical="center" wrapText="1"/>
    </xf>
    <xf numFmtId="10" fontId="4" fillId="2" borderId="24" xfId="8" applyNumberFormat="1" applyFont="1" applyFill="1" applyBorder="1" applyAlignment="1">
      <alignment vertical="center" wrapText="1"/>
    </xf>
    <xf numFmtId="10" fontId="4" fillId="2" borderId="24" xfId="8" applyNumberFormat="1" applyFont="1" applyFill="1" applyBorder="1" applyAlignment="1">
      <alignment horizontal="right" vertical="center"/>
    </xf>
    <xf numFmtId="10" fontId="4" fillId="2" borderId="25" xfId="8" applyNumberFormat="1" applyFont="1" applyFill="1" applyBorder="1" applyAlignment="1">
      <alignment horizontal="right" vertical="center"/>
    </xf>
    <xf numFmtId="39" fontId="12" fillId="4" borderId="11" xfId="3" applyNumberFormat="1" applyFont="1" applyFill="1" applyBorder="1" applyAlignment="1">
      <alignment horizontal="center" vertical="center"/>
    </xf>
    <xf numFmtId="169" fontId="12" fillId="4" borderId="11" xfId="3" applyNumberFormat="1" applyFont="1" applyFill="1" applyBorder="1" applyAlignment="1">
      <alignment horizontal="center" vertical="center"/>
    </xf>
    <xf numFmtId="39" fontId="12" fillId="4" borderId="10" xfId="3" applyNumberFormat="1" applyFont="1" applyFill="1" applyBorder="1" applyAlignment="1">
      <alignment horizontal="center" vertical="center"/>
    </xf>
    <xf numFmtId="0" fontId="12" fillId="4" borderId="26" xfId="2" applyFont="1" applyFill="1" applyBorder="1" applyAlignment="1">
      <alignment horizontal="left" vertical="center" wrapText="1"/>
    </xf>
    <xf numFmtId="39" fontId="12" fillId="4" borderId="27" xfId="3" applyNumberFormat="1" applyFont="1" applyFill="1" applyBorder="1" applyAlignment="1">
      <alignment horizontal="right" vertical="center"/>
    </xf>
    <xf numFmtId="170" fontId="12" fillId="4" borderId="10" xfId="1" applyNumberFormat="1" applyFont="1" applyFill="1" applyBorder="1" applyAlignment="1">
      <alignment horizontal="right" vertical="center"/>
    </xf>
    <xf numFmtId="39" fontId="12" fillId="4" borderId="15" xfId="3" applyNumberFormat="1" applyFont="1" applyFill="1" applyBorder="1" applyAlignment="1">
      <alignment horizontal="center" vertical="center"/>
    </xf>
    <xf numFmtId="169" fontId="12" fillId="4" borderId="15" xfId="3" applyNumberFormat="1" applyFont="1" applyFill="1" applyBorder="1" applyAlignment="1">
      <alignment horizontal="center" vertical="center"/>
    </xf>
    <xf numFmtId="39" fontId="12" fillId="4" borderId="14" xfId="3" applyNumberFormat="1" applyFont="1" applyFill="1" applyBorder="1" applyAlignment="1">
      <alignment horizontal="center" vertical="center"/>
    </xf>
    <xf numFmtId="10" fontId="12" fillId="4" borderId="14" xfId="1" applyNumberFormat="1" applyFont="1" applyFill="1" applyBorder="1" applyAlignment="1">
      <alignment horizontal="right" vertical="center"/>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39" fontId="12" fillId="2" borderId="18" xfId="3" applyNumberFormat="1" applyFont="1" applyFill="1" applyBorder="1" applyAlignment="1">
      <alignment horizontal="right" vertical="center"/>
    </xf>
    <xf numFmtId="170" fontId="12" fillId="2" borderId="18" xfId="8" applyNumberFormat="1" applyFont="1" applyFill="1" applyBorder="1" applyAlignment="1">
      <alignment vertical="center" wrapText="1"/>
    </xf>
    <xf numFmtId="10" fontId="12" fillId="2" borderId="18" xfId="2" applyNumberFormat="1" applyFont="1" applyFill="1" applyBorder="1" applyAlignment="1">
      <alignment horizontal="right" vertical="center" wrapText="1" readingOrder="1"/>
    </xf>
    <xf numFmtId="10" fontId="12" fillId="2" borderId="21" xfId="2" applyNumberFormat="1" applyFont="1" applyFill="1" applyBorder="1" applyAlignment="1">
      <alignment horizontal="right" vertical="center" wrapText="1" readingOrder="1"/>
    </xf>
    <xf numFmtId="170" fontId="12" fillId="2" borderId="21" xfId="8" applyNumberFormat="1" applyFont="1" applyFill="1" applyBorder="1" applyAlignment="1">
      <alignment vertical="center" wrapText="1"/>
    </xf>
    <xf numFmtId="170" fontId="4" fillId="2" borderId="24" xfId="8" applyNumberFormat="1" applyFont="1" applyFill="1" applyBorder="1" applyAlignment="1">
      <alignment vertical="center" wrapText="1"/>
    </xf>
    <xf numFmtId="171" fontId="12" fillId="4" borderId="10" xfId="3" applyNumberFormat="1" applyFont="1" applyFill="1" applyBorder="1" applyAlignment="1">
      <alignment horizontal="center" vertical="center"/>
    </xf>
    <xf numFmtId="39" fontId="12" fillId="4" borderId="11" xfId="11" applyNumberFormat="1" applyFont="1" applyFill="1" applyBorder="1" applyAlignment="1">
      <alignment horizontal="center" vertical="center"/>
    </xf>
    <xf numFmtId="39" fontId="12" fillId="4" borderId="11" xfId="11" applyNumberFormat="1" applyFont="1" applyFill="1" applyBorder="1" applyAlignment="1">
      <alignment horizontal="left" vertical="center"/>
    </xf>
    <xf numFmtId="4" fontId="12" fillId="4" borderId="10" xfId="2" applyNumberFormat="1" applyFont="1" applyFill="1" applyBorder="1" applyAlignment="1">
      <alignment horizontal="right" vertical="center" wrapText="1" readingOrder="1"/>
    </xf>
    <xf numFmtId="10" fontId="12" fillId="4" borderId="10" xfId="11" applyNumberFormat="1" applyFont="1" applyFill="1" applyBorder="1" applyAlignment="1">
      <alignment horizontal="right" vertical="center"/>
    </xf>
    <xf numFmtId="49" fontId="12" fillId="4" borderId="20" xfId="6" applyNumberFormat="1" applyFont="1" applyFill="1" applyBorder="1" applyAlignment="1">
      <alignment horizontal="left" vertical="center"/>
    </xf>
    <xf numFmtId="39" fontId="12" fillId="4" borderId="21" xfId="11" applyNumberFormat="1" applyFont="1" applyFill="1" applyBorder="1" applyAlignment="1">
      <alignment horizontal="center" vertical="center"/>
    </xf>
    <xf numFmtId="39" fontId="12" fillId="4" borderId="21" xfId="11" applyNumberFormat="1" applyFont="1" applyFill="1" applyBorder="1" applyAlignment="1">
      <alignment horizontal="left" vertical="center"/>
    </xf>
    <xf numFmtId="171" fontId="12" fillId="4" borderId="14" xfId="3" applyNumberFormat="1" applyFont="1" applyFill="1" applyBorder="1" applyAlignment="1">
      <alignment horizontal="center" vertical="center"/>
    </xf>
    <xf numFmtId="39" fontId="12" fillId="4" borderId="15" xfId="11" applyNumberFormat="1" applyFont="1" applyFill="1" applyBorder="1" applyAlignment="1">
      <alignment horizontal="center" vertical="center"/>
    </xf>
    <xf numFmtId="39" fontId="12" fillId="4" borderId="15" xfId="11" applyNumberFormat="1" applyFont="1" applyFill="1" applyBorder="1" applyAlignment="1">
      <alignment horizontal="left" vertical="center"/>
    </xf>
    <xf numFmtId="10" fontId="4" fillId="2" borderId="18" xfId="8" applyNumberFormat="1" applyFont="1" applyFill="1" applyBorder="1" applyAlignment="1">
      <alignment horizontal="right" vertical="center"/>
    </xf>
    <xf numFmtId="10" fontId="4" fillId="2" borderId="19" xfId="8" applyNumberFormat="1" applyFont="1" applyFill="1" applyBorder="1" applyAlignment="1">
      <alignment horizontal="right" vertical="center"/>
    </xf>
    <xf numFmtId="4" fontId="12" fillId="2" borderId="21" xfId="2" applyNumberFormat="1" applyFont="1" applyFill="1" applyBorder="1" applyAlignment="1">
      <alignment vertical="center"/>
    </xf>
    <xf numFmtId="0" fontId="16" fillId="0" borderId="21" xfId="9" applyFont="1" applyBorder="1" applyAlignment="1">
      <alignment vertical="center" wrapText="1" readingOrder="1"/>
    </xf>
    <xf numFmtId="49" fontId="4" fillId="0" borderId="20" xfId="6" applyNumberFormat="1" applyFont="1" applyBorder="1" applyAlignment="1">
      <alignment horizontal="left" vertical="center"/>
    </xf>
    <xf numFmtId="0" fontId="4" fillId="0" borderId="21" xfId="6" applyFont="1" applyBorder="1" applyAlignment="1">
      <alignment horizontal="center" vertical="center"/>
    </xf>
    <xf numFmtId="0" fontId="4" fillId="0" borderId="21" xfId="2" applyFont="1" applyBorder="1" applyAlignment="1">
      <alignment horizontal="left" vertical="center" wrapText="1"/>
    </xf>
    <xf numFmtId="4" fontId="4" fillId="0" borderId="21" xfId="2" applyNumberFormat="1" applyFont="1" applyBorder="1" applyAlignment="1">
      <alignment horizontal="right" vertical="center" wrapText="1" readingOrder="1"/>
    </xf>
    <xf numFmtId="10" fontId="4" fillId="0" borderId="21" xfId="8" applyNumberFormat="1" applyFont="1" applyFill="1" applyBorder="1" applyAlignment="1">
      <alignment vertical="center" wrapText="1"/>
    </xf>
    <xf numFmtId="0" fontId="4" fillId="0" borderId="0" xfId="2" applyFont="1" applyAlignment="1">
      <alignment vertical="center"/>
    </xf>
    <xf numFmtId="49" fontId="12" fillId="2" borderId="20" xfId="6" applyNumberFormat="1" applyFont="1" applyFill="1" applyBorder="1" applyAlignment="1">
      <alignment vertical="center"/>
    </xf>
    <xf numFmtId="0" fontId="12" fillId="2" borderId="21" xfId="6" applyFont="1" applyFill="1" applyBorder="1" applyAlignment="1">
      <alignment vertical="center"/>
    </xf>
    <xf numFmtId="170" fontId="4" fillId="2" borderId="21" xfId="8" applyNumberFormat="1" applyFont="1" applyFill="1" applyBorder="1" applyAlignment="1">
      <alignment vertical="center" wrapText="1"/>
    </xf>
    <xf numFmtId="0" fontId="12" fillId="2" borderId="21" xfId="6" applyFont="1" applyFill="1" applyBorder="1" applyAlignment="1">
      <alignment horizontal="center" vertical="center" wrapText="1"/>
    </xf>
    <xf numFmtId="0" fontId="4" fillId="2" borderId="21" xfId="6" applyFont="1" applyFill="1" applyBorder="1" applyAlignment="1">
      <alignment horizontal="center" vertical="center" wrapText="1"/>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4" fillId="2" borderId="21" xfId="2" applyFont="1" applyFill="1" applyBorder="1" applyAlignment="1">
      <alignment horizontal="left" vertical="center" wrapText="1"/>
    </xf>
    <xf numFmtId="0" fontId="12" fillId="2" borderId="20" xfId="6" applyFont="1" applyFill="1" applyBorder="1" applyAlignment="1">
      <alignment horizontal="left" vertical="center"/>
    </xf>
    <xf numFmtId="0" fontId="12" fillId="2" borderId="21" xfId="6" applyFont="1" applyFill="1" applyBorder="1" applyAlignment="1">
      <alignment horizontal="center" vertical="center" wrapText="1"/>
    </xf>
    <xf numFmtId="49" fontId="4" fillId="2" borderId="13" xfId="6" applyNumberFormat="1" applyFont="1" applyFill="1" applyBorder="1" applyAlignment="1">
      <alignment horizontal="left" vertical="center"/>
    </xf>
    <xf numFmtId="0" fontId="4" fillId="2" borderId="15" xfId="6" applyFont="1" applyFill="1" applyBorder="1" applyAlignment="1">
      <alignment horizontal="center" vertical="center" wrapText="1"/>
    </xf>
    <xf numFmtId="0" fontId="4" fillId="2" borderId="15" xfId="6" applyFont="1" applyFill="1" applyBorder="1" applyAlignment="1">
      <alignment horizontal="center" vertical="center"/>
    </xf>
    <xf numFmtId="0" fontId="4" fillId="2" borderId="15" xfId="2" applyFont="1" applyFill="1" applyBorder="1" applyAlignment="1">
      <alignment horizontal="left" vertical="center" wrapText="1"/>
    </xf>
    <xf numFmtId="4" fontId="4" fillId="2" borderId="15" xfId="2" applyNumberFormat="1" applyFont="1" applyFill="1" applyBorder="1" applyAlignment="1">
      <alignment horizontal="right" vertical="center" wrapText="1" readingOrder="1"/>
    </xf>
    <xf numFmtId="4" fontId="4" fillId="2" borderId="15" xfId="2" applyNumberFormat="1" applyFont="1" applyFill="1" applyBorder="1" applyAlignment="1">
      <alignment vertical="center" wrapText="1"/>
    </xf>
    <xf numFmtId="10" fontId="4" fillId="2" borderId="15" xfId="8" applyNumberFormat="1" applyFont="1" applyFill="1" applyBorder="1" applyAlignment="1">
      <alignment vertical="center" wrapText="1"/>
    </xf>
    <xf numFmtId="10" fontId="4" fillId="2" borderId="15" xfId="8" applyNumberFormat="1" applyFont="1" applyFill="1" applyBorder="1" applyAlignment="1">
      <alignment horizontal="right" vertical="center"/>
    </xf>
    <xf numFmtId="10" fontId="4" fillId="2" borderId="28" xfId="8" applyNumberFormat="1" applyFont="1" applyFill="1" applyBorder="1" applyAlignment="1">
      <alignment horizontal="right" vertical="center"/>
    </xf>
    <xf numFmtId="39" fontId="12" fillId="4" borderId="29" xfId="3" applyNumberFormat="1" applyFont="1" applyFill="1" applyBorder="1" applyAlignment="1">
      <alignment horizontal="center" vertical="center"/>
    </xf>
    <xf numFmtId="39" fontId="12" fillId="4" borderId="30" xfId="3" applyNumberFormat="1" applyFont="1" applyFill="1" applyBorder="1" applyAlignment="1">
      <alignment horizontal="center" vertical="center"/>
    </xf>
    <xf numFmtId="39" fontId="12" fillId="4" borderId="31" xfId="3" applyNumberFormat="1" applyFont="1" applyFill="1" applyBorder="1" applyAlignment="1">
      <alignment horizontal="center" vertical="center"/>
    </xf>
    <xf numFmtId="10" fontId="6" fillId="4" borderId="10" xfId="3" applyNumberFormat="1" applyFont="1" applyFill="1" applyBorder="1" applyAlignment="1">
      <alignment horizontal="right" vertical="center"/>
    </xf>
    <xf numFmtId="10" fontId="6" fillId="4" borderId="12" xfId="3" applyNumberFormat="1" applyFont="1" applyFill="1" applyBorder="1" applyAlignment="1">
      <alignment horizontal="right" vertical="center"/>
    </xf>
    <xf numFmtId="0" fontId="1" fillId="2" borderId="0" xfId="2" applyFill="1" applyAlignment="1">
      <alignment vertical="center"/>
    </xf>
    <xf numFmtId="0" fontId="18" fillId="2" borderId="0" xfId="2" applyFont="1" applyFill="1" applyAlignment="1">
      <alignment vertical="center"/>
    </xf>
    <xf numFmtId="0" fontId="18" fillId="2" borderId="0" xfId="2" applyFont="1" applyFill="1" applyAlignment="1">
      <alignment horizontal="left" vertical="center" wrapText="1"/>
    </xf>
    <xf numFmtId="39" fontId="19" fillId="2" borderId="0" xfId="3" applyNumberFormat="1" applyFont="1" applyFill="1" applyBorder="1" applyAlignment="1">
      <alignment horizontal="right" vertical="center"/>
    </xf>
    <xf numFmtId="10" fontId="19" fillId="2" borderId="0" xfId="8" applyNumberFormat="1" applyFont="1" applyFill="1" applyBorder="1" applyAlignment="1">
      <alignment vertical="center" wrapText="1"/>
    </xf>
    <xf numFmtId="10" fontId="19" fillId="2" borderId="0" xfId="8" applyNumberFormat="1" applyFont="1" applyFill="1" applyBorder="1" applyAlignment="1">
      <alignment horizontal="right" vertical="center"/>
    </xf>
    <xf numFmtId="4" fontId="4" fillId="2" borderId="29" xfId="12" applyNumberFormat="1" applyFont="1" applyFill="1" applyBorder="1" applyAlignment="1">
      <alignment horizontal="left" vertical="top" wrapText="1"/>
    </xf>
    <xf numFmtId="4" fontId="21" fillId="2" borderId="30" xfId="12" applyNumberFormat="1" applyFont="1" applyFill="1" applyBorder="1" applyAlignment="1">
      <alignment horizontal="left" vertical="top" wrapText="1"/>
    </xf>
    <xf numFmtId="4" fontId="21" fillId="2" borderId="32" xfId="12" applyNumberFormat="1" applyFont="1" applyFill="1" applyBorder="1" applyAlignment="1">
      <alignment horizontal="left" vertical="top" wrapText="1"/>
    </xf>
    <xf numFmtId="39" fontId="4" fillId="2" borderId="0" xfId="2" applyNumberFormat="1" applyFont="1" applyFill="1" applyAlignment="1">
      <alignment vertical="center"/>
    </xf>
    <xf numFmtId="0" fontId="4" fillId="2" borderId="0" xfId="2" applyFont="1" applyFill="1" applyAlignment="1">
      <alignment horizontal="left" vertical="center" wrapText="1"/>
    </xf>
    <xf numFmtId="10"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0" fontId="18" fillId="2" borderId="0" xfId="2" applyFont="1" applyFill="1" applyAlignment="1">
      <alignment horizontal="left" vertical="center"/>
    </xf>
    <xf numFmtId="10" fontId="4" fillId="2" borderId="0" xfId="2" applyNumberFormat="1" applyFont="1" applyFill="1" applyAlignment="1">
      <alignment horizontal="left" vertical="center"/>
    </xf>
    <xf numFmtId="0" fontId="8" fillId="2" borderId="0" xfId="2" applyFont="1" applyFill="1" applyAlignment="1">
      <alignment vertical="center"/>
    </xf>
    <xf numFmtId="0" fontId="8" fillId="2" borderId="0" xfId="6" applyFont="1" applyFill="1" applyAlignment="1">
      <alignment vertical="center"/>
    </xf>
    <xf numFmtId="0" fontId="8" fillId="2" borderId="0" xfId="6" applyFont="1" applyFill="1" applyAlignment="1">
      <alignment horizontal="center" vertical="center"/>
    </xf>
    <xf numFmtId="4" fontId="8" fillId="2" borderId="0" xfId="6" applyNumberFormat="1" applyFont="1" applyFill="1" applyAlignment="1">
      <alignment vertical="center"/>
    </xf>
    <xf numFmtId="164" fontId="8" fillId="2" borderId="0" xfId="13" applyFont="1" applyFill="1" applyAlignment="1">
      <alignment vertical="center"/>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4" fontId="8" fillId="2" borderId="0" xfId="6" applyNumberFormat="1" applyFont="1" applyFill="1" applyAlignment="1">
      <alignment horizontal="center" vertical="center"/>
    </xf>
    <xf numFmtId="0" fontId="6" fillId="2" borderId="0" xfId="6" applyFont="1" applyFill="1" applyAlignment="1">
      <alignment vertical="center"/>
    </xf>
    <xf numFmtId="0" fontId="6" fillId="2" borderId="0" xfId="6" applyFont="1" applyFill="1" applyAlignment="1">
      <alignment horizontal="center" vertical="center" wrapText="1"/>
    </xf>
    <xf numFmtId="49" fontId="6" fillId="2" borderId="0" xfId="6" applyNumberFormat="1" applyFont="1" applyFill="1" applyAlignment="1">
      <alignment horizontal="center" vertical="center" wrapText="1"/>
    </xf>
    <xf numFmtId="164" fontId="22" fillId="3" borderId="2" xfId="13" applyFont="1" applyFill="1" applyBorder="1" applyAlignment="1">
      <alignment horizontal="center" vertical="center" wrapText="1"/>
    </xf>
    <xf numFmtId="4" fontId="22" fillId="3" borderId="2" xfId="13" applyNumberFormat="1" applyFont="1" applyFill="1" applyBorder="1" applyAlignment="1">
      <alignment horizontal="center" vertical="center" wrapText="1"/>
    </xf>
    <xf numFmtId="10" fontId="22" fillId="3" borderId="2" xfId="13" applyNumberFormat="1" applyFont="1" applyFill="1" applyBorder="1" applyAlignment="1">
      <alignment horizontal="center" vertical="center" wrapText="1"/>
    </xf>
    <xf numFmtId="10" fontId="22" fillId="3" borderId="3" xfId="13" applyNumberFormat="1" applyFont="1" applyFill="1" applyBorder="1" applyAlignment="1">
      <alignment horizontal="center" vertical="center" wrapText="1"/>
    </xf>
    <xf numFmtId="10" fontId="22" fillId="3" borderId="33" xfId="13" applyNumberFormat="1" applyFont="1" applyFill="1" applyBorder="1" applyAlignment="1">
      <alignment horizontal="center" vertical="center" wrapText="1"/>
    </xf>
    <xf numFmtId="0" fontId="11" fillId="3" borderId="34" xfId="4" applyFont="1" applyFill="1" applyBorder="1" applyAlignment="1">
      <alignment horizontal="center" vertical="center" wrapText="1"/>
    </xf>
    <xf numFmtId="0" fontId="11" fillId="3" borderId="35" xfId="4" applyFont="1" applyFill="1" applyBorder="1" applyAlignment="1">
      <alignment horizontal="center" vertical="center" wrapText="1"/>
    </xf>
    <xf numFmtId="164" fontId="22" fillId="3" borderId="35" xfId="13" applyFont="1" applyFill="1" applyBorder="1" applyAlignment="1">
      <alignment horizontal="center" vertical="center" wrapText="1"/>
    </xf>
    <xf numFmtId="4" fontId="22" fillId="3" borderId="35" xfId="13" applyNumberFormat="1" applyFont="1" applyFill="1" applyBorder="1" applyAlignment="1">
      <alignment horizontal="center" vertical="center" wrapText="1"/>
    </xf>
    <xf numFmtId="10" fontId="22" fillId="3" borderId="35" xfId="13" applyNumberFormat="1" applyFont="1" applyFill="1" applyBorder="1" applyAlignment="1">
      <alignment horizontal="center" vertical="center" wrapText="1"/>
    </xf>
    <xf numFmtId="10" fontId="22" fillId="3" borderId="35" xfId="13" applyNumberFormat="1" applyFont="1" applyFill="1" applyBorder="1" applyAlignment="1">
      <alignment horizontal="center" vertical="center" wrapText="1"/>
    </xf>
    <xf numFmtId="10" fontId="22" fillId="3" borderId="36" xfId="13" applyNumberFormat="1" applyFont="1" applyFill="1" applyBorder="1" applyAlignment="1">
      <alignment horizontal="center" vertical="center" wrapText="1"/>
    </xf>
    <xf numFmtId="49" fontId="6" fillId="4" borderId="27" xfId="6" applyNumberFormat="1" applyFont="1" applyFill="1" applyBorder="1" applyAlignment="1">
      <alignment vertical="center"/>
    </xf>
    <xf numFmtId="0" fontId="6" fillId="4" borderId="10" xfId="6" applyFont="1" applyFill="1" applyBorder="1" applyAlignment="1">
      <alignment horizontal="center" vertical="center"/>
    </xf>
    <xf numFmtId="0" fontId="6" fillId="4" borderId="10" xfId="6" applyFont="1" applyFill="1" applyBorder="1" applyAlignment="1">
      <alignment vertical="center"/>
    </xf>
    <xf numFmtId="0" fontId="6" fillId="4" borderId="10" xfId="2" applyFont="1" applyFill="1" applyBorder="1" applyAlignment="1">
      <alignment vertical="center" wrapText="1"/>
    </xf>
    <xf numFmtId="39" fontId="6" fillId="4" borderId="10" xfId="3" applyNumberFormat="1" applyFont="1" applyFill="1" applyBorder="1" applyAlignment="1">
      <alignment horizontal="right" vertical="center"/>
    </xf>
    <xf numFmtId="10" fontId="6" fillId="5" borderId="10" xfId="7" applyNumberFormat="1" applyFont="1" applyFill="1" applyBorder="1" applyAlignment="1">
      <alignment horizontal="right" vertical="center"/>
    </xf>
    <xf numFmtId="10" fontId="6" fillId="4" borderId="10" xfId="7" applyNumberFormat="1" applyFont="1" applyFill="1" applyBorder="1" applyAlignment="1">
      <alignment horizontal="right" vertical="center"/>
    </xf>
    <xf numFmtId="10" fontId="6" fillId="4" borderId="12" xfId="7" applyNumberFormat="1" applyFont="1" applyFill="1" applyBorder="1" applyAlignment="1">
      <alignment horizontal="right" vertical="center"/>
    </xf>
    <xf numFmtId="0" fontId="12" fillId="2" borderId="18" xfId="2" applyFont="1" applyFill="1" applyBorder="1" applyAlignment="1">
      <alignment vertical="center" wrapText="1"/>
    </xf>
    <xf numFmtId="10" fontId="6" fillId="2" borderId="18" xfId="7" applyNumberFormat="1" applyFont="1" applyFill="1" applyBorder="1" applyAlignment="1">
      <alignment horizontal="right" vertical="center"/>
    </xf>
    <xf numFmtId="10" fontId="6" fillId="2" borderId="19" xfId="7" applyNumberFormat="1" applyFont="1" applyFill="1" applyBorder="1" applyAlignment="1">
      <alignment horizontal="right" vertical="center"/>
    </xf>
    <xf numFmtId="49" fontId="6" fillId="2" borderId="20" xfId="6" applyNumberFormat="1" applyFont="1" applyFill="1" applyBorder="1" applyAlignment="1">
      <alignment horizontal="left" vertical="center"/>
    </xf>
    <xf numFmtId="0" fontId="6" fillId="2" borderId="21" xfId="6" applyFont="1" applyFill="1" applyBorder="1" applyAlignment="1">
      <alignment horizontal="center" vertical="center"/>
    </xf>
    <xf numFmtId="0" fontId="6" fillId="2" borderId="21" xfId="2" applyFont="1" applyFill="1" applyBorder="1" applyAlignment="1">
      <alignment vertical="center" wrapText="1"/>
    </xf>
    <xf numFmtId="168" fontId="6" fillId="2" borderId="21" xfId="7" applyNumberFormat="1" applyFont="1" applyFill="1" applyBorder="1" applyAlignment="1">
      <alignment horizontal="right" vertical="center"/>
    </xf>
    <xf numFmtId="10" fontId="6" fillId="2" borderId="21" xfId="7" applyNumberFormat="1" applyFont="1" applyFill="1" applyBorder="1" applyAlignment="1">
      <alignment horizontal="right" vertical="center"/>
    </xf>
    <xf numFmtId="10" fontId="6" fillId="2" borderId="22" xfId="7" applyNumberFormat="1" applyFont="1" applyFill="1" applyBorder="1" applyAlignment="1">
      <alignment horizontal="right" vertical="center"/>
    </xf>
    <xf numFmtId="4" fontId="23" fillId="2" borderId="21" xfId="2" applyNumberFormat="1" applyFont="1" applyFill="1" applyBorder="1" applyAlignment="1">
      <alignment horizontal="right" vertical="center" wrapText="1" readingOrder="1"/>
    </xf>
    <xf numFmtId="49" fontId="8" fillId="2" borderId="20" xfId="6" applyNumberFormat="1" applyFont="1" applyFill="1" applyBorder="1" applyAlignment="1">
      <alignment horizontal="left" vertical="center"/>
    </xf>
    <xf numFmtId="0" fontId="8" fillId="2" borderId="21" xfId="6" applyFont="1" applyFill="1" applyBorder="1" applyAlignment="1">
      <alignment horizontal="center" vertical="center"/>
    </xf>
    <xf numFmtId="0" fontId="8" fillId="2" borderId="21" xfId="2" applyFont="1" applyFill="1" applyBorder="1" applyAlignment="1">
      <alignment vertical="center" wrapText="1"/>
    </xf>
    <xf numFmtId="4" fontId="24" fillId="2" borderId="21" xfId="2" applyNumberFormat="1" applyFont="1" applyFill="1" applyBorder="1" applyAlignment="1">
      <alignment horizontal="right" vertical="center" wrapText="1" readingOrder="1"/>
    </xf>
    <xf numFmtId="4" fontId="8" fillId="2" borderId="21" xfId="2" applyNumberFormat="1" applyFont="1" applyFill="1" applyBorder="1" applyAlignment="1">
      <alignment vertical="center"/>
    </xf>
    <xf numFmtId="4" fontId="24" fillId="2" borderId="21" xfId="10" applyNumberFormat="1" applyFont="1" applyFill="1" applyBorder="1" applyAlignment="1">
      <alignment horizontal="right" vertical="center" wrapText="1" readingOrder="1"/>
    </xf>
    <xf numFmtId="167" fontId="8" fillId="2" borderId="21" xfId="7" applyNumberFormat="1" applyFont="1" applyFill="1" applyBorder="1" applyAlignment="1">
      <alignment horizontal="right" vertical="center"/>
    </xf>
    <xf numFmtId="10" fontId="8" fillId="2" borderId="21" xfId="7" applyNumberFormat="1" applyFont="1" applyFill="1" applyBorder="1" applyAlignment="1">
      <alignment horizontal="right" vertical="center"/>
    </xf>
    <xf numFmtId="10" fontId="8" fillId="2" borderId="22" xfId="7" applyNumberFormat="1" applyFont="1" applyFill="1" applyBorder="1" applyAlignment="1">
      <alignment horizontal="right" vertical="center"/>
    </xf>
    <xf numFmtId="167" fontId="6" fillId="2" borderId="21" xfId="7" applyNumberFormat="1" applyFont="1" applyFill="1" applyBorder="1" applyAlignment="1">
      <alignment horizontal="right" vertical="center"/>
    </xf>
    <xf numFmtId="166" fontId="8" fillId="2" borderId="21" xfId="7" applyNumberFormat="1" applyFont="1" applyFill="1" applyBorder="1" applyAlignment="1">
      <alignment horizontal="right" vertical="center"/>
    </xf>
    <xf numFmtId="0" fontId="6" fillId="2" borderId="20" xfId="6" applyFont="1" applyFill="1" applyBorder="1" applyAlignment="1">
      <alignment horizontal="left" vertical="center"/>
    </xf>
    <xf numFmtId="0" fontId="8" fillId="2" borderId="20" xfId="6" applyFont="1" applyFill="1" applyBorder="1" applyAlignment="1">
      <alignment horizontal="left" vertical="center"/>
    </xf>
    <xf numFmtId="172" fontId="8" fillId="2" borderId="21" xfId="7" applyNumberFormat="1" applyFont="1" applyFill="1" applyBorder="1" applyAlignment="1">
      <alignment horizontal="right" vertical="center"/>
    </xf>
    <xf numFmtId="168" fontId="8" fillId="2" borderId="21" xfId="7" applyNumberFormat="1" applyFont="1" applyFill="1" applyBorder="1" applyAlignment="1">
      <alignment horizontal="right" vertical="center"/>
    </xf>
    <xf numFmtId="173" fontId="6" fillId="2" borderId="21" xfId="7" applyNumberFormat="1" applyFont="1" applyFill="1" applyBorder="1" applyAlignment="1">
      <alignment horizontal="right" vertical="center"/>
    </xf>
    <xf numFmtId="173" fontId="8" fillId="2" borderId="21" xfId="7" applyNumberFormat="1" applyFont="1" applyFill="1" applyBorder="1" applyAlignment="1">
      <alignment horizontal="right" vertical="center"/>
    </xf>
    <xf numFmtId="49" fontId="8" fillId="2" borderId="23" xfId="6" applyNumberFormat="1" applyFont="1" applyFill="1" applyBorder="1" applyAlignment="1">
      <alignment horizontal="left" vertical="center"/>
    </xf>
    <xf numFmtId="0" fontId="8" fillId="2" borderId="24" xfId="6" applyFont="1" applyFill="1" applyBorder="1" applyAlignment="1">
      <alignment horizontal="center" vertical="center"/>
    </xf>
    <xf numFmtId="0" fontId="8" fillId="2" borderId="24" xfId="2" applyFont="1" applyFill="1" applyBorder="1" applyAlignment="1">
      <alignment vertical="center" wrapText="1"/>
    </xf>
    <xf numFmtId="4" fontId="24" fillId="2" borderId="24" xfId="2" applyNumberFormat="1" applyFont="1" applyFill="1" applyBorder="1" applyAlignment="1">
      <alignment horizontal="right" vertical="center" wrapText="1" readingOrder="1"/>
    </xf>
    <xf numFmtId="4" fontId="8" fillId="2" borderId="24" xfId="2" applyNumberFormat="1" applyFont="1" applyFill="1" applyBorder="1" applyAlignment="1">
      <alignment vertical="center"/>
    </xf>
    <xf numFmtId="4" fontId="24" fillId="2" borderId="24" xfId="10" applyNumberFormat="1" applyFont="1" applyFill="1" applyBorder="1" applyAlignment="1">
      <alignment horizontal="right" vertical="center" wrapText="1" readingOrder="1"/>
    </xf>
    <xf numFmtId="167" fontId="8" fillId="2" borderId="24" xfId="7" applyNumberFormat="1" applyFont="1" applyFill="1" applyBorder="1" applyAlignment="1">
      <alignment horizontal="right" vertical="center"/>
    </xf>
    <xf numFmtId="10" fontId="8" fillId="2" borderId="24" xfId="7" applyNumberFormat="1" applyFont="1" applyFill="1" applyBorder="1" applyAlignment="1">
      <alignment horizontal="right" vertical="center"/>
    </xf>
    <xf numFmtId="10" fontId="8" fillId="2" borderId="25" xfId="7" applyNumberFormat="1" applyFont="1" applyFill="1" applyBorder="1" applyAlignment="1">
      <alignment horizontal="right" vertical="center"/>
    </xf>
    <xf numFmtId="39" fontId="6" fillId="4" borderId="10" xfId="3" applyNumberFormat="1" applyFont="1" applyFill="1" applyBorder="1" applyAlignment="1">
      <alignment horizontal="center" vertical="center"/>
    </xf>
    <xf numFmtId="169" fontId="6" fillId="4" borderId="10" xfId="3" applyNumberFormat="1" applyFont="1" applyFill="1" applyBorder="1" applyAlignment="1">
      <alignment horizontal="center" vertical="center"/>
    </xf>
    <xf numFmtId="10" fontId="6" fillId="5" borderId="12" xfId="7" applyNumberFormat="1" applyFont="1" applyFill="1" applyBorder="1" applyAlignment="1">
      <alignment horizontal="right" vertical="center"/>
    </xf>
    <xf numFmtId="49" fontId="6" fillId="2" borderId="17" xfId="6" applyNumberFormat="1" applyFont="1" applyFill="1" applyBorder="1" applyAlignment="1">
      <alignment vertical="center"/>
    </xf>
    <xf numFmtId="0" fontId="6" fillId="2" borderId="18" xfId="6" applyFont="1" applyFill="1" applyBorder="1" applyAlignment="1">
      <alignment horizontal="center" vertical="center"/>
    </xf>
    <xf numFmtId="0" fontId="6" fillId="2" borderId="18" xfId="2" applyFont="1" applyFill="1" applyBorder="1" applyAlignment="1">
      <alignment vertical="center" wrapText="1"/>
    </xf>
    <xf numFmtId="39" fontId="6" fillId="2" borderId="18" xfId="3" applyNumberFormat="1" applyFont="1" applyFill="1" applyBorder="1" applyAlignment="1">
      <alignment horizontal="right" vertical="center"/>
    </xf>
    <xf numFmtId="10" fontId="8" fillId="2" borderId="18" xfId="7" applyNumberFormat="1" applyFont="1" applyFill="1" applyBorder="1" applyAlignment="1">
      <alignment horizontal="right" vertical="center"/>
    </xf>
    <xf numFmtId="10" fontId="8" fillId="2" borderId="19" xfId="7" applyNumberFormat="1" applyFont="1" applyFill="1" applyBorder="1" applyAlignment="1">
      <alignment horizontal="right" vertical="center"/>
    </xf>
    <xf numFmtId="39" fontId="6" fillId="2" borderId="21" xfId="3" applyNumberFormat="1" applyFont="1" applyFill="1" applyBorder="1" applyAlignment="1">
      <alignment horizontal="right" vertical="center"/>
    </xf>
    <xf numFmtId="49" fontId="12" fillId="5" borderId="9" xfId="6" applyNumberFormat="1" applyFont="1" applyFill="1" applyBorder="1" applyAlignment="1">
      <alignment horizontal="left" vertical="center"/>
    </xf>
    <xf numFmtId="0" fontId="6" fillId="5" borderId="10" xfId="6" applyFont="1" applyFill="1" applyBorder="1" applyAlignment="1">
      <alignment horizontal="center" vertical="center"/>
    </xf>
    <xf numFmtId="171" fontId="6" fillId="5" borderId="10" xfId="3" applyNumberFormat="1" applyFont="1" applyFill="1" applyBorder="1" applyAlignment="1">
      <alignment horizontal="center" vertical="center"/>
    </xf>
    <xf numFmtId="39" fontId="12" fillId="5" borderId="11" xfId="11" applyNumberFormat="1" applyFont="1" applyFill="1" applyBorder="1" applyAlignment="1">
      <alignment horizontal="center" vertical="center"/>
    </xf>
    <xf numFmtId="39" fontId="12" fillId="5" borderId="11" xfId="11" applyNumberFormat="1" applyFont="1" applyFill="1" applyBorder="1" applyAlignment="1">
      <alignment horizontal="left" vertical="center"/>
    </xf>
    <xf numFmtId="39" fontId="6" fillId="5" borderId="10" xfId="3" applyNumberFormat="1" applyFont="1" applyFill="1" applyBorder="1" applyAlignment="1">
      <alignment horizontal="right" vertical="center"/>
    </xf>
    <xf numFmtId="49" fontId="12" fillId="5" borderId="20" xfId="6" applyNumberFormat="1" applyFont="1" applyFill="1" applyBorder="1" applyAlignment="1">
      <alignment horizontal="left" vertical="center"/>
    </xf>
    <xf numFmtId="39" fontId="12" fillId="5" borderId="21" xfId="11" applyNumberFormat="1" applyFont="1" applyFill="1" applyBorder="1" applyAlignment="1">
      <alignment horizontal="center" vertical="center"/>
    </xf>
    <xf numFmtId="39" fontId="12" fillId="5" borderId="21" xfId="11" applyNumberFormat="1" applyFont="1" applyFill="1" applyBorder="1" applyAlignment="1">
      <alignment horizontal="left" vertical="center"/>
    </xf>
    <xf numFmtId="49" fontId="12" fillId="5" borderId="13" xfId="6" applyNumberFormat="1" applyFont="1" applyFill="1" applyBorder="1" applyAlignment="1">
      <alignment horizontal="left" vertical="center"/>
    </xf>
    <xf numFmtId="39" fontId="12" fillId="5" borderId="15" xfId="11" applyNumberFormat="1" applyFont="1" applyFill="1" applyBorder="1" applyAlignment="1">
      <alignment horizontal="center" vertical="center"/>
    </xf>
    <xf numFmtId="39" fontId="12" fillId="5" borderId="15" xfId="11" applyNumberFormat="1" applyFont="1" applyFill="1" applyBorder="1" applyAlignment="1">
      <alignment horizontal="left" vertical="center"/>
    </xf>
    <xf numFmtId="39" fontId="6" fillId="5" borderId="14" xfId="3" applyNumberFormat="1" applyFont="1" applyFill="1" applyBorder="1" applyAlignment="1">
      <alignment horizontal="right" vertical="center"/>
    </xf>
    <xf numFmtId="10" fontId="6" fillId="5" borderId="14" xfId="7" applyNumberFormat="1" applyFont="1" applyFill="1" applyBorder="1" applyAlignment="1">
      <alignment horizontal="right" vertical="center"/>
    </xf>
    <xf numFmtId="49" fontId="6" fillId="2" borderId="17"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8" xfId="2" applyFont="1" applyFill="1" applyBorder="1" applyAlignment="1">
      <alignment horizontal="left" vertical="center" wrapText="1"/>
    </xf>
    <xf numFmtId="4" fontId="6" fillId="2" borderId="18" xfId="2" applyNumberFormat="1" applyFont="1" applyFill="1" applyBorder="1" applyAlignment="1">
      <alignment horizontal="right" vertical="center" wrapText="1" readingOrder="1"/>
    </xf>
    <xf numFmtId="49" fontId="6" fillId="2" borderId="20" xfId="6" applyNumberFormat="1" applyFont="1" applyFill="1" applyBorder="1" applyAlignment="1">
      <alignment horizontal="left" vertical="center"/>
    </xf>
    <xf numFmtId="0" fontId="6" fillId="2" borderId="21" xfId="6" applyFont="1" applyFill="1" applyBorder="1" applyAlignment="1">
      <alignment horizontal="center" vertical="center"/>
    </xf>
    <xf numFmtId="0" fontId="6" fillId="2" borderId="21" xfId="2" applyFont="1" applyFill="1" applyBorder="1" applyAlignment="1">
      <alignment horizontal="left" vertical="center" wrapText="1"/>
    </xf>
    <xf numFmtId="4" fontId="6" fillId="2" borderId="21" xfId="2" applyNumberFormat="1" applyFont="1" applyFill="1" applyBorder="1" applyAlignment="1">
      <alignment horizontal="right" vertical="center" wrapText="1" readingOrder="1"/>
    </xf>
    <xf numFmtId="0" fontId="6" fillId="0" borderId="21" xfId="6" applyFont="1" applyBorder="1" applyAlignment="1">
      <alignment horizontal="center" vertical="center"/>
    </xf>
    <xf numFmtId="0" fontId="8" fillId="0" borderId="21" xfId="6" applyFont="1" applyBorder="1" applyAlignment="1">
      <alignment horizontal="center" vertical="center"/>
    </xf>
    <xf numFmtId="4" fontId="24" fillId="0" borderId="21" xfId="2" applyNumberFormat="1" applyFont="1" applyBorder="1" applyAlignment="1">
      <alignment horizontal="right" vertical="center" wrapText="1" readingOrder="1"/>
    </xf>
    <xf numFmtId="0" fontId="6" fillId="0" borderId="0" xfId="2" applyFont="1" applyAlignment="1">
      <alignment vertical="center"/>
    </xf>
    <xf numFmtId="49" fontId="8" fillId="0" borderId="20" xfId="6" applyNumberFormat="1" applyFont="1" applyBorder="1" applyAlignment="1">
      <alignment horizontal="left" vertical="center"/>
    </xf>
    <xf numFmtId="0" fontId="8" fillId="0" borderId="21" xfId="2" applyFont="1" applyBorder="1" applyAlignment="1">
      <alignment vertical="center" wrapText="1"/>
    </xf>
    <xf numFmtId="0" fontId="8" fillId="0" borderId="0" xfId="2" applyFont="1" applyAlignment="1">
      <alignment vertical="center"/>
    </xf>
    <xf numFmtId="0" fontId="12" fillId="2" borderId="21" xfId="2" applyFont="1" applyFill="1" applyBorder="1" applyAlignment="1">
      <alignment vertical="center" wrapText="1"/>
    </xf>
    <xf numFmtId="4" fontId="8" fillId="2" borderId="21" xfId="2" applyNumberFormat="1" applyFont="1" applyFill="1" applyBorder="1" applyAlignment="1">
      <alignment horizontal="right" vertical="center" wrapText="1" readingOrder="1"/>
    </xf>
    <xf numFmtId="49" fontId="8" fillId="2" borderId="21" xfId="6" applyNumberFormat="1" applyFont="1" applyFill="1" applyBorder="1" applyAlignment="1">
      <alignment horizontal="left" vertical="center"/>
    </xf>
    <xf numFmtId="0" fontId="4" fillId="2" borderId="21" xfId="2" applyFont="1" applyFill="1" applyBorder="1" applyAlignment="1">
      <alignment vertical="center" wrapText="1"/>
    </xf>
    <xf numFmtId="4" fontId="6" fillId="2" borderId="21" xfId="2" applyNumberFormat="1" applyFont="1" applyFill="1" applyBorder="1" applyAlignment="1">
      <alignment vertical="center" wrapText="1"/>
    </xf>
    <xf numFmtId="49" fontId="6" fillId="2" borderId="20" xfId="6" applyNumberFormat="1" applyFont="1" applyFill="1" applyBorder="1" applyAlignment="1">
      <alignment vertical="center"/>
    </xf>
    <xf numFmtId="0" fontId="6" fillId="2" borderId="21" xfId="6" applyFont="1" applyFill="1" applyBorder="1" applyAlignment="1">
      <alignment vertical="center"/>
    </xf>
    <xf numFmtId="0" fontId="8" fillId="2" borderId="21" xfId="6" applyFont="1" applyFill="1" applyBorder="1" applyAlignment="1">
      <alignment horizontal="center" vertical="center" wrapText="1"/>
    </xf>
    <xf numFmtId="49" fontId="8" fillId="2" borderId="13" xfId="6" applyNumberFormat="1" applyFont="1" applyFill="1" applyBorder="1" applyAlignment="1">
      <alignment horizontal="left" vertical="center"/>
    </xf>
    <xf numFmtId="0" fontId="8" fillId="2" borderId="15" xfId="6" applyFont="1" applyFill="1" applyBorder="1" applyAlignment="1">
      <alignment horizontal="center" vertical="center"/>
    </xf>
    <xf numFmtId="0" fontId="4" fillId="2" borderId="15" xfId="2" applyFont="1" applyFill="1" applyBorder="1" applyAlignment="1">
      <alignment vertical="center" wrapText="1"/>
    </xf>
    <xf numFmtId="4" fontId="8" fillId="2" borderId="15" xfId="2" applyNumberFormat="1" applyFont="1" applyFill="1" applyBorder="1" applyAlignment="1">
      <alignment vertical="center"/>
    </xf>
    <xf numFmtId="4" fontId="24" fillId="2" borderId="15" xfId="10" applyNumberFormat="1" applyFont="1" applyFill="1" applyBorder="1" applyAlignment="1">
      <alignment horizontal="right" vertical="center" wrapText="1" readingOrder="1"/>
    </xf>
    <xf numFmtId="167" fontId="8" fillId="2" borderId="15" xfId="7" applyNumberFormat="1" applyFont="1" applyFill="1" applyBorder="1" applyAlignment="1">
      <alignment horizontal="right" vertical="center"/>
    </xf>
    <xf numFmtId="10" fontId="8" fillId="2" borderId="15" xfId="7" applyNumberFormat="1" applyFont="1" applyFill="1" applyBorder="1" applyAlignment="1">
      <alignment horizontal="right" vertical="center"/>
    </xf>
    <xf numFmtId="10" fontId="8" fillId="2" borderId="28" xfId="7" applyNumberFormat="1" applyFont="1" applyFill="1" applyBorder="1" applyAlignment="1">
      <alignment horizontal="right" vertical="center"/>
    </xf>
    <xf numFmtId="39" fontId="6" fillId="4" borderId="37" xfId="3" applyNumberFormat="1" applyFont="1" applyFill="1" applyBorder="1" applyAlignment="1">
      <alignment horizontal="center" vertical="center"/>
    </xf>
    <xf numFmtId="39" fontId="6" fillId="4" borderId="38" xfId="3" applyNumberFormat="1" applyFont="1" applyFill="1" applyBorder="1" applyAlignment="1">
      <alignment horizontal="center" vertical="center"/>
    </xf>
    <xf numFmtId="39" fontId="6" fillId="4" borderId="39" xfId="3" applyNumberFormat="1" applyFont="1" applyFill="1" applyBorder="1" applyAlignment="1">
      <alignment horizontal="center" vertical="center"/>
    </xf>
    <xf numFmtId="39" fontId="6" fillId="4" borderId="14" xfId="3" applyNumberFormat="1" applyFont="1" applyFill="1" applyBorder="1" applyAlignment="1">
      <alignment horizontal="right" vertical="center"/>
    </xf>
    <xf numFmtId="10" fontId="6" fillId="5" borderId="40" xfId="7" applyNumberFormat="1" applyFont="1" applyFill="1" applyBorder="1" applyAlignment="1">
      <alignment horizontal="right" vertical="center"/>
    </xf>
    <xf numFmtId="10" fontId="6" fillId="4" borderId="14" xfId="7" applyNumberFormat="1" applyFont="1" applyFill="1" applyBorder="1" applyAlignment="1">
      <alignment horizontal="right" vertical="center"/>
    </xf>
    <xf numFmtId="10" fontId="6" fillId="4" borderId="16" xfId="7" applyNumberFormat="1" applyFont="1" applyFill="1" applyBorder="1" applyAlignment="1">
      <alignment horizontal="right" vertical="center"/>
    </xf>
    <xf numFmtId="0" fontId="25" fillId="2" borderId="0" xfId="10" applyFont="1" applyFill="1" applyAlignment="1">
      <alignment vertical="center"/>
    </xf>
    <xf numFmtId="39" fontId="26" fillId="2" borderId="0" xfId="3" applyNumberFormat="1" applyFont="1" applyFill="1" applyBorder="1" applyAlignment="1">
      <alignment horizontal="center" vertical="center"/>
    </xf>
    <xf numFmtId="39" fontId="6" fillId="2" borderId="0" xfId="3" applyNumberFormat="1" applyFont="1" applyFill="1" applyBorder="1" applyAlignment="1">
      <alignment horizontal="right" vertical="center"/>
    </xf>
    <xf numFmtId="10" fontId="6" fillId="2" borderId="0" xfId="7" applyNumberFormat="1" applyFont="1" applyFill="1" applyBorder="1" applyAlignment="1">
      <alignment horizontal="right" vertical="center"/>
    </xf>
    <xf numFmtId="0" fontId="25" fillId="0" borderId="0" xfId="2" applyFont="1" applyAlignment="1">
      <alignment vertical="center"/>
    </xf>
    <xf numFmtId="0" fontId="25" fillId="2" borderId="0" xfId="2" applyFont="1" applyFill="1" applyAlignment="1">
      <alignment vertical="center"/>
    </xf>
    <xf numFmtId="0" fontId="25" fillId="2" borderId="0" xfId="2" applyFont="1" applyFill="1" applyAlignment="1">
      <alignment vertical="center" wrapText="1"/>
    </xf>
    <xf numFmtId="10" fontId="8" fillId="2" borderId="0" xfId="2" applyNumberFormat="1" applyFont="1" applyFill="1" applyAlignment="1">
      <alignment horizontal="right" vertical="center"/>
    </xf>
    <xf numFmtId="0" fontId="3" fillId="2" borderId="0" xfId="14" applyFont="1" applyFill="1" applyAlignment="1">
      <alignment horizontal="center" vertical="center"/>
    </xf>
    <xf numFmtId="0" fontId="5" fillId="2" borderId="0" xfId="14" applyFont="1" applyFill="1" applyAlignment="1">
      <alignment horizontal="center" vertical="center"/>
    </xf>
    <xf numFmtId="0" fontId="6" fillId="2" borderId="0" xfId="14" applyFont="1" applyFill="1" applyAlignment="1">
      <alignment horizontal="center" vertical="center"/>
    </xf>
    <xf numFmtId="0" fontId="12" fillId="2" borderId="0" xfId="14" applyFont="1" applyFill="1" applyAlignment="1">
      <alignment horizontal="center" vertical="center"/>
    </xf>
    <xf numFmtId="10" fontId="8" fillId="2" borderId="0" xfId="7" applyNumberFormat="1" applyFont="1" applyFill="1" applyBorder="1" applyAlignment="1">
      <alignment vertical="center"/>
    </xf>
    <xf numFmtId="0" fontId="6" fillId="2" borderId="0" xfId="14" applyFont="1" applyFill="1" applyAlignment="1">
      <alignment vertical="center"/>
    </xf>
    <xf numFmtId="0" fontId="6" fillId="2" borderId="0" xfId="14" applyFont="1" applyFill="1" applyAlignment="1">
      <alignment horizontal="center" vertical="center" wrapText="1"/>
    </xf>
    <xf numFmtId="49" fontId="6" fillId="2" borderId="0" xfId="14" applyNumberFormat="1" applyFont="1" applyFill="1" applyAlignment="1">
      <alignment horizontal="center" vertical="center" wrapText="1"/>
    </xf>
    <xf numFmtId="0" fontId="11" fillId="3" borderId="41"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3" xfId="4" applyFont="1" applyFill="1" applyBorder="1" applyAlignment="1">
      <alignment horizontal="center" vertical="center"/>
    </xf>
    <xf numFmtId="164" fontId="11" fillId="3" borderId="3" xfId="15" applyFont="1" applyFill="1" applyBorder="1" applyAlignment="1">
      <alignment horizontal="center" vertical="center" wrapText="1"/>
    </xf>
    <xf numFmtId="4" fontId="11" fillId="3" borderId="3" xfId="15" applyNumberFormat="1" applyFont="1" applyFill="1" applyBorder="1" applyAlignment="1">
      <alignment horizontal="center" vertical="center" wrapText="1"/>
    </xf>
    <xf numFmtId="10" fontId="11" fillId="3" borderId="33" xfId="7" applyNumberFormat="1" applyFont="1" applyFill="1" applyBorder="1" applyAlignment="1">
      <alignment horizontal="center" vertical="center" wrapText="1"/>
    </xf>
    <xf numFmtId="39" fontId="6" fillId="4" borderId="27" xfId="3" applyNumberFormat="1" applyFont="1" applyFill="1" applyBorder="1" applyAlignment="1">
      <alignment horizontal="left" vertical="center"/>
    </xf>
    <xf numFmtId="9" fontId="6" fillId="4" borderId="10" xfId="16" applyNumberFormat="1" applyFont="1" applyFill="1" applyBorder="1" applyAlignment="1">
      <alignment horizontal="left" vertical="center"/>
    </xf>
    <xf numFmtId="10" fontId="6" fillId="4" borderId="10" xfId="16" applyNumberFormat="1" applyFont="1" applyFill="1" applyBorder="1" applyAlignment="1">
      <alignment horizontal="right" vertical="center"/>
    </xf>
    <xf numFmtId="10" fontId="6" fillId="4" borderId="12" xfId="16" applyNumberFormat="1" applyFont="1" applyFill="1" applyBorder="1" applyAlignment="1">
      <alignment horizontal="right" vertical="center"/>
    </xf>
    <xf numFmtId="49" fontId="6" fillId="2" borderId="17" xfId="6" applyNumberFormat="1" applyFont="1" applyFill="1" applyBorder="1" applyAlignment="1">
      <alignment horizontal="left" vertical="center"/>
    </xf>
    <xf numFmtId="4" fontId="6" fillId="2" borderId="18" xfId="2" applyNumberFormat="1" applyFont="1" applyFill="1" applyBorder="1" applyAlignment="1">
      <alignment vertical="center" wrapText="1"/>
    </xf>
    <xf numFmtId="10" fontId="6" fillId="2" borderId="18" xfId="16" applyNumberFormat="1" applyFont="1" applyFill="1" applyBorder="1" applyAlignment="1">
      <alignment horizontal="right" vertical="center"/>
    </xf>
    <xf numFmtId="10" fontId="6" fillId="2" borderId="19" xfId="16" applyNumberFormat="1" applyFont="1" applyFill="1" applyBorder="1" applyAlignment="1">
      <alignment horizontal="right" vertical="center"/>
    </xf>
    <xf numFmtId="10" fontId="6" fillId="2" borderId="21" xfId="16" applyNumberFormat="1" applyFont="1" applyFill="1" applyBorder="1" applyAlignment="1">
      <alignment horizontal="right" vertical="center"/>
    </xf>
    <xf numFmtId="10" fontId="6" fillId="2" borderId="22" xfId="16" applyNumberFormat="1" applyFont="1" applyFill="1" applyBorder="1" applyAlignment="1">
      <alignment horizontal="right" vertical="center"/>
    </xf>
    <xf numFmtId="2" fontId="8" fillId="2" borderId="21" xfId="2" applyNumberFormat="1" applyFont="1" applyFill="1" applyBorder="1" applyAlignment="1">
      <alignment vertical="center"/>
    </xf>
    <xf numFmtId="39" fontId="8" fillId="2" borderId="21" xfId="16" applyNumberFormat="1" applyFont="1" applyFill="1" applyBorder="1" applyAlignment="1">
      <alignment horizontal="right" vertical="center"/>
    </xf>
    <xf numFmtId="10" fontId="8" fillId="2" borderId="21" xfId="16" applyNumberFormat="1" applyFont="1" applyFill="1" applyBorder="1" applyAlignment="1">
      <alignment horizontal="right" vertical="center"/>
    </xf>
    <xf numFmtId="10" fontId="8" fillId="2" borderId="22" xfId="16" applyNumberFormat="1" applyFont="1" applyFill="1" applyBorder="1" applyAlignment="1">
      <alignment horizontal="right" vertical="center"/>
    </xf>
    <xf numFmtId="168" fontId="8" fillId="2" borderId="21" xfId="16" applyNumberFormat="1" applyFont="1" applyFill="1" applyBorder="1" applyAlignment="1">
      <alignment horizontal="right" vertical="center"/>
    </xf>
    <xf numFmtId="168" fontId="6" fillId="2" borderId="21" xfId="16" applyNumberFormat="1" applyFont="1" applyFill="1" applyBorder="1" applyAlignment="1">
      <alignment horizontal="right" vertical="center"/>
    </xf>
    <xf numFmtId="167" fontId="8" fillId="2" borderId="21" xfId="16" applyNumberFormat="1" applyFont="1" applyFill="1" applyBorder="1" applyAlignment="1">
      <alignment horizontal="right" vertical="center"/>
    </xf>
    <xf numFmtId="174" fontId="8" fillId="2" borderId="21" xfId="16" applyNumberFormat="1" applyFont="1" applyFill="1" applyBorder="1" applyAlignment="1">
      <alignment horizontal="right" vertical="center"/>
    </xf>
    <xf numFmtId="49" fontId="8" fillId="2" borderId="23" xfId="6" applyNumberFormat="1" applyFont="1" applyFill="1" applyBorder="1" applyAlignment="1">
      <alignment vertical="center"/>
    </xf>
    <xf numFmtId="4" fontId="8" fillId="2" borderId="24" xfId="2" applyNumberFormat="1" applyFont="1" applyFill="1" applyBorder="1" applyAlignment="1">
      <alignment horizontal="right" vertical="center" wrapText="1" readingOrder="1"/>
    </xf>
    <xf numFmtId="39" fontId="8" fillId="2" borderId="24" xfId="16" applyNumberFormat="1" applyFont="1" applyFill="1" applyBorder="1" applyAlignment="1">
      <alignment horizontal="right" vertical="center"/>
    </xf>
    <xf numFmtId="10" fontId="8" fillId="2" borderId="24" xfId="16" applyNumberFormat="1" applyFont="1" applyFill="1" applyBorder="1" applyAlignment="1">
      <alignment horizontal="right" vertical="center"/>
    </xf>
    <xf numFmtId="10" fontId="8" fillId="2" borderId="25" xfId="16" applyNumberFormat="1" applyFont="1" applyFill="1" applyBorder="1" applyAlignment="1">
      <alignment horizontal="right" vertical="center"/>
    </xf>
    <xf numFmtId="39" fontId="6" fillId="4" borderId="9" xfId="3" applyNumberFormat="1" applyFont="1" applyFill="1" applyBorder="1" applyAlignment="1">
      <alignment horizontal="left" vertical="center"/>
    </xf>
    <xf numFmtId="39" fontId="6" fillId="4" borderId="11" xfId="3" applyNumberFormat="1" applyFont="1" applyFill="1" applyBorder="1" applyAlignment="1">
      <alignment horizontal="center" vertical="center"/>
    </xf>
    <xf numFmtId="9" fontId="6" fillId="4" borderId="11" xfId="16" applyNumberFormat="1" applyFont="1" applyFill="1" applyBorder="1" applyAlignment="1">
      <alignment horizontal="left" vertical="center"/>
    </xf>
    <xf numFmtId="39" fontId="6" fillId="4" borderId="20" xfId="3" applyNumberFormat="1" applyFont="1" applyFill="1" applyBorder="1" applyAlignment="1">
      <alignment horizontal="left" vertical="center"/>
    </xf>
    <xf numFmtId="39" fontId="6" fillId="4" borderId="15" xfId="3" applyNumberFormat="1" applyFont="1" applyFill="1" applyBorder="1" applyAlignment="1">
      <alignment horizontal="center" vertical="center"/>
    </xf>
    <xf numFmtId="169" fontId="6" fillId="4" borderId="14" xfId="3" applyNumberFormat="1" applyFont="1" applyFill="1" applyBorder="1" applyAlignment="1">
      <alignment horizontal="center" vertical="center"/>
    </xf>
    <xf numFmtId="39" fontId="6" fillId="4" borderId="21" xfId="3" applyNumberFormat="1" applyFont="1" applyFill="1" applyBorder="1" applyAlignment="1">
      <alignment horizontal="center" vertical="center"/>
    </xf>
    <xf numFmtId="9" fontId="6" fillId="4" borderId="21" xfId="16" applyNumberFormat="1" applyFont="1" applyFill="1" applyBorder="1" applyAlignment="1">
      <alignment horizontal="left" vertical="center"/>
    </xf>
    <xf numFmtId="39" fontId="6" fillId="4" borderId="13" xfId="3" applyNumberFormat="1" applyFont="1" applyFill="1" applyBorder="1" applyAlignment="1">
      <alignment horizontal="left" vertical="center"/>
    </xf>
    <xf numFmtId="39" fontId="6" fillId="4" borderId="14" xfId="3" applyNumberFormat="1" applyFont="1" applyFill="1" applyBorder="1" applyAlignment="1">
      <alignment horizontal="center" vertical="center"/>
    </xf>
    <xf numFmtId="9" fontId="6" fillId="4" borderId="15" xfId="16" applyNumberFormat="1" applyFont="1" applyFill="1" applyBorder="1" applyAlignment="1">
      <alignment horizontal="left" vertical="center"/>
    </xf>
    <xf numFmtId="10" fontId="6" fillId="4" borderId="14" xfId="16" applyNumberFormat="1" applyFont="1" applyFill="1" applyBorder="1" applyAlignment="1">
      <alignment horizontal="right" vertical="center"/>
    </xf>
    <xf numFmtId="10" fontId="6" fillId="4" borderId="16" xfId="16" applyNumberFormat="1" applyFont="1" applyFill="1" applyBorder="1" applyAlignment="1">
      <alignment horizontal="right" vertical="center"/>
    </xf>
    <xf numFmtId="168" fontId="6" fillId="2" borderId="18" xfId="16" applyNumberFormat="1" applyFont="1" applyFill="1" applyBorder="1" applyAlignment="1">
      <alignment horizontal="right" vertical="center"/>
    </xf>
    <xf numFmtId="0" fontId="4" fillId="2" borderId="24" xfId="2" applyFont="1" applyFill="1" applyBorder="1" applyAlignment="1">
      <alignment vertical="center" wrapText="1"/>
    </xf>
    <xf numFmtId="39" fontId="6" fillId="4" borderId="29" xfId="3" applyNumberFormat="1" applyFont="1" applyFill="1" applyBorder="1" applyAlignment="1">
      <alignment horizontal="center" vertical="center"/>
    </xf>
    <xf numFmtId="39" fontId="6" fillId="4" borderId="30" xfId="3" applyNumberFormat="1" applyFont="1" applyFill="1" applyBorder="1" applyAlignment="1">
      <alignment horizontal="center" vertical="center"/>
    </xf>
    <xf numFmtId="39" fontId="6" fillId="4" borderId="31" xfId="3" applyNumberFormat="1" applyFont="1" applyFill="1" applyBorder="1" applyAlignment="1">
      <alignment horizontal="center" vertical="center"/>
    </xf>
  </cellXfs>
  <cellStyles count="17">
    <cellStyle name="Millares 14 2" xfId="13" xr:uid="{72C8C4FB-012C-40CD-9E43-676026E09264}"/>
    <cellStyle name="Millares 14 3" xfId="15" xr:uid="{9B10C46B-CFC7-43BC-83E9-8BF4A5AE6A42}"/>
    <cellStyle name="Millares 14 4" xfId="5" xr:uid="{0198214A-D622-4F68-B2EB-8875B343FDFF}"/>
    <cellStyle name="Millares 2 2 2" xfId="3" xr:uid="{E9A0896C-8C5B-4CBE-A665-CCBFEF973082}"/>
    <cellStyle name="Millares 2 2 2 2" xfId="11" xr:uid="{0CA4819B-ADDF-4F85-BE9A-AFBFFF9C1A2D}"/>
    <cellStyle name="Millares 2 3" xfId="16" xr:uid="{F0F70D5F-3BB8-41F0-A5C5-955DA18DA66A}"/>
    <cellStyle name="Normal" xfId="0" builtinId="0"/>
    <cellStyle name="Normal 11 2" xfId="12" xr:uid="{E6AB18A5-53D8-4952-BF48-5D3249656C62}"/>
    <cellStyle name="Normal 14 2 2" xfId="6" xr:uid="{E3C3DE73-0E58-4124-930E-E6CC7B72D0D0}"/>
    <cellStyle name="Normal 14 4" xfId="4" xr:uid="{CA4B11E5-881F-453C-BA1C-4DD5D2503892}"/>
    <cellStyle name="Normal 2" xfId="9" xr:uid="{10310C78-7BF7-48AE-9B21-711F81476B00}"/>
    <cellStyle name="Normal 2 2 2 2 2" xfId="10" xr:uid="{2CC7339A-BEA9-4958-8C04-61B6930AB874}"/>
    <cellStyle name="Normal 2 2 2 2 3" xfId="14" xr:uid="{F9CCD27A-83DE-42B6-B841-E490E1FF4766}"/>
    <cellStyle name="Normal 2 2 2 2 4" xfId="2" xr:uid="{FB4FA5A5-C8D0-4AA7-8CDA-3B2337FC235D}"/>
    <cellStyle name="Porcentaje" xfId="1" builtinId="5"/>
    <cellStyle name="Porcentaje 2 3" xfId="7" xr:uid="{A8D6177D-90B3-445F-B70A-C1BAF6F8FF0F}"/>
    <cellStyle name="Porcentaje 2 4" xfId="8" xr:uid="{E9CABB1D-3915-44A9-A744-30E84F2149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05FE5C6E-EE32-4BF9-9AD9-57389C79F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1405676"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07D5E894-DD96-4B07-AD99-18E19CFADB8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0102F667-5E92-45A5-B16A-EBE90EFB418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CD16-B09E-47D5-AA95-746F1DAC89E0}">
  <sheetPr>
    <tabColor theme="0"/>
  </sheetPr>
  <dimension ref="A1:AC348"/>
  <sheetViews>
    <sheetView zoomScale="71" zoomScaleNormal="71" workbookViewId="0">
      <pane xSplit="6" ySplit="8" topLeftCell="Y344" activePane="bottomRight" state="frozen"/>
      <selection pane="topRight" activeCell="G1" sqref="G1"/>
      <selection pane="bottomLeft" activeCell="A9" sqref="A9"/>
      <selection pane="bottomRight" activeCell="AA344" sqref="AA344"/>
    </sheetView>
  </sheetViews>
  <sheetFormatPr baseColWidth="10" defaultColWidth="11.42578125" defaultRowHeight="15.75" x14ac:dyDescent="0.25"/>
  <cols>
    <col min="1" max="1" width="36.28515625" style="2" customWidth="1"/>
    <col min="2" max="2" width="14.7109375" style="2" customWidth="1"/>
    <col min="3" max="3" width="13.140625" style="2" customWidth="1"/>
    <col min="4" max="4" width="12.7109375" style="2" customWidth="1"/>
    <col min="5" max="5" width="48.5703125" style="22" customWidth="1"/>
    <col min="6" max="6" width="35.42578125" style="2" customWidth="1"/>
    <col min="7" max="7" width="25.7109375" style="2" customWidth="1"/>
    <col min="8" max="8" width="31.85546875" style="2" customWidth="1"/>
    <col min="9" max="9" width="33.140625" style="2" customWidth="1"/>
    <col min="10" max="10" width="27.7109375" style="2" customWidth="1"/>
    <col min="11" max="11" width="29.85546875" style="2" customWidth="1"/>
    <col min="12" max="12" width="36.28515625" style="2" customWidth="1"/>
    <col min="13" max="13" width="39.140625" style="2" customWidth="1"/>
    <col min="14" max="14" width="33.140625" style="2" bestFit="1" customWidth="1"/>
    <col min="15" max="15" width="28.28515625" style="2" customWidth="1"/>
    <col min="16" max="16" width="34" style="2" customWidth="1"/>
    <col min="17" max="17" width="37.7109375" style="2" customWidth="1"/>
    <col min="18" max="18" width="33.85546875" style="2" customWidth="1"/>
    <col min="19" max="19" width="32.7109375" style="2" customWidth="1"/>
    <col min="20" max="20" width="27.85546875" style="2" customWidth="1"/>
    <col min="21" max="21" width="32.7109375" style="2" customWidth="1"/>
    <col min="22" max="22" width="31.5703125" style="2" customWidth="1"/>
    <col min="23" max="23" width="29.7109375" style="2" customWidth="1"/>
    <col min="24" max="24" width="25.140625" style="2" customWidth="1"/>
    <col min="25" max="25" width="19.140625" style="2" customWidth="1"/>
    <col min="26" max="26" width="16.85546875" style="2" customWidth="1"/>
    <col min="27" max="27" width="20" style="2" customWidth="1"/>
    <col min="28" max="28" width="18.7109375" style="2" customWidth="1"/>
    <col min="29" max="29" width="25" style="2" customWidth="1"/>
    <col min="30" max="16384" width="11.42578125" style="2"/>
  </cols>
  <sheetData>
    <row r="1" spans="1:29" ht="24"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9" ht="24" x14ac:dyDescent="0.25">
      <c r="A2" s="1" t="s">
        <v>0</v>
      </c>
      <c r="B2" s="1"/>
      <c r="C2" s="1"/>
      <c r="D2" s="1"/>
      <c r="E2" s="1"/>
      <c r="F2" s="1"/>
      <c r="G2" s="1"/>
      <c r="H2" s="1"/>
      <c r="I2" s="1"/>
      <c r="J2" s="1"/>
      <c r="K2" s="1"/>
      <c r="L2" s="1"/>
      <c r="M2" s="1"/>
      <c r="N2" s="1"/>
      <c r="O2" s="1"/>
      <c r="P2" s="1"/>
      <c r="Q2" s="1"/>
      <c r="R2" s="1"/>
      <c r="S2" s="1"/>
      <c r="T2" s="1"/>
      <c r="U2" s="1"/>
      <c r="V2" s="1"/>
      <c r="W2" s="1"/>
      <c r="X2" s="1"/>
      <c r="Y2" s="1"/>
      <c r="Z2" s="1"/>
      <c r="AA2" s="1"/>
      <c r="AB2" s="1"/>
    </row>
    <row r="3" spans="1:29" ht="21" x14ac:dyDescent="0.25">
      <c r="A3" s="3" t="s">
        <v>1</v>
      </c>
      <c r="B3" s="3"/>
      <c r="C3" s="3"/>
      <c r="D3" s="3"/>
      <c r="E3" s="3"/>
      <c r="F3" s="3"/>
      <c r="G3" s="3"/>
      <c r="H3" s="3"/>
      <c r="I3" s="3"/>
      <c r="J3" s="3"/>
      <c r="K3" s="3"/>
      <c r="L3" s="3"/>
      <c r="M3" s="3"/>
      <c r="N3" s="3"/>
      <c r="O3" s="3"/>
      <c r="P3" s="3"/>
      <c r="Q3" s="3"/>
      <c r="R3" s="3"/>
      <c r="S3" s="3"/>
      <c r="T3" s="3"/>
      <c r="U3" s="3"/>
      <c r="V3" s="3"/>
      <c r="W3" s="3"/>
      <c r="X3" s="3"/>
      <c r="Y3" s="3"/>
      <c r="Z3" s="3"/>
      <c r="AA3" s="3"/>
      <c r="AB3" s="3"/>
    </row>
    <row r="4" spans="1:29" x14ac:dyDescent="0.25">
      <c r="A4" s="4" t="s">
        <v>2</v>
      </c>
      <c r="B4" s="4"/>
      <c r="C4" s="4"/>
      <c r="D4" s="4"/>
      <c r="E4" s="4"/>
      <c r="F4" s="4"/>
      <c r="G4" s="4"/>
      <c r="H4" s="4"/>
      <c r="I4" s="4"/>
      <c r="J4" s="4"/>
      <c r="K4" s="4"/>
      <c r="L4" s="4"/>
      <c r="M4" s="4"/>
      <c r="N4" s="4"/>
      <c r="O4" s="4"/>
      <c r="P4" s="4"/>
      <c r="Q4" s="4"/>
      <c r="R4" s="4"/>
      <c r="S4" s="4"/>
      <c r="T4" s="4"/>
      <c r="U4" s="4"/>
      <c r="V4" s="4"/>
      <c r="W4" s="4"/>
      <c r="X4" s="4"/>
      <c r="Y4" s="4"/>
      <c r="Z4" s="4"/>
      <c r="AA4" s="4"/>
      <c r="AB4" s="4"/>
    </row>
    <row r="5" spans="1:29" ht="24" x14ac:dyDescent="0.25">
      <c r="A5" s="5"/>
      <c r="B5" s="6"/>
      <c r="C5" s="7"/>
      <c r="D5" s="8"/>
      <c r="E5" s="9"/>
      <c r="F5" s="10"/>
      <c r="G5" s="10"/>
      <c r="H5" s="10"/>
      <c r="I5" s="10"/>
      <c r="J5" s="10"/>
      <c r="K5" s="10"/>
      <c r="L5" s="11"/>
      <c r="M5" s="12"/>
      <c r="N5" s="13"/>
      <c r="O5" s="14"/>
      <c r="P5" s="14"/>
      <c r="Q5" s="5" t="s">
        <v>3</v>
      </c>
      <c r="R5" s="15"/>
      <c r="S5" s="16" t="s">
        <v>4</v>
      </c>
      <c r="T5" s="17" t="s">
        <v>5</v>
      </c>
      <c r="U5" s="18"/>
      <c r="V5" s="19"/>
      <c r="W5" s="17"/>
      <c r="X5" s="20"/>
      <c r="Y5" s="21"/>
      <c r="Z5" s="21"/>
      <c r="AA5" s="21"/>
      <c r="AB5" s="21"/>
    </row>
    <row r="6" spans="1:29" ht="16.5" thickBot="1" x14ac:dyDescent="0.3">
      <c r="F6" s="23"/>
      <c r="R6" s="24"/>
      <c r="U6" s="24"/>
    </row>
    <row r="7" spans="1:29" ht="42.75" customHeight="1" x14ac:dyDescent="0.25">
      <c r="A7" s="25" t="s">
        <v>6</v>
      </c>
      <c r="B7" s="26" t="s">
        <v>7</v>
      </c>
      <c r="C7" s="26" t="s">
        <v>8</v>
      </c>
      <c r="D7" s="26" t="s">
        <v>9</v>
      </c>
      <c r="E7" s="26" t="s">
        <v>10</v>
      </c>
      <c r="F7" s="26" t="s">
        <v>11</v>
      </c>
      <c r="G7" s="26" t="s">
        <v>12</v>
      </c>
      <c r="H7" s="26"/>
      <c r="I7" s="26"/>
      <c r="J7" s="26"/>
      <c r="K7" s="26"/>
      <c r="L7" s="27"/>
      <c r="M7" s="28" t="s">
        <v>13</v>
      </c>
      <c r="N7" s="29" t="s">
        <v>14</v>
      </c>
      <c r="O7" s="29" t="s">
        <v>15</v>
      </c>
      <c r="P7" s="30" t="s">
        <v>16</v>
      </c>
      <c r="Q7" s="30" t="s">
        <v>17</v>
      </c>
      <c r="R7" s="30" t="s">
        <v>18</v>
      </c>
      <c r="S7" s="31" t="s">
        <v>19</v>
      </c>
      <c r="T7" s="31" t="s">
        <v>20</v>
      </c>
      <c r="U7" s="31" t="s">
        <v>21</v>
      </c>
      <c r="V7" s="31" t="s">
        <v>22</v>
      </c>
      <c r="W7" s="31" t="s">
        <v>23</v>
      </c>
      <c r="X7" s="31" t="s">
        <v>24</v>
      </c>
      <c r="Y7" s="32" t="s">
        <v>25</v>
      </c>
      <c r="Z7" s="32"/>
      <c r="AA7" s="32"/>
      <c r="AB7" s="32"/>
      <c r="AC7" s="33"/>
    </row>
    <row r="8" spans="1:29" ht="42.75" customHeight="1" thickBot="1" x14ac:dyDescent="0.3">
      <c r="A8" s="34"/>
      <c r="B8" s="35"/>
      <c r="C8" s="35"/>
      <c r="D8" s="35"/>
      <c r="E8" s="35"/>
      <c r="F8" s="35"/>
      <c r="G8" s="36" t="s">
        <v>26</v>
      </c>
      <c r="H8" s="36" t="s">
        <v>27</v>
      </c>
      <c r="I8" s="36" t="s">
        <v>28</v>
      </c>
      <c r="J8" s="36" t="s">
        <v>29</v>
      </c>
      <c r="K8" s="36" t="s">
        <v>30</v>
      </c>
      <c r="L8" s="37" t="s">
        <v>31</v>
      </c>
      <c r="M8" s="38"/>
      <c r="N8" s="39"/>
      <c r="O8" s="39"/>
      <c r="P8" s="40"/>
      <c r="Q8" s="40"/>
      <c r="R8" s="40"/>
      <c r="S8" s="41"/>
      <c r="T8" s="41"/>
      <c r="U8" s="41"/>
      <c r="V8" s="41"/>
      <c r="W8" s="41"/>
      <c r="X8" s="41"/>
      <c r="Y8" s="42" t="s">
        <v>32</v>
      </c>
      <c r="Z8" s="42" t="s">
        <v>33</v>
      </c>
      <c r="AA8" s="42" t="s">
        <v>34</v>
      </c>
      <c r="AB8" s="42" t="s">
        <v>35</v>
      </c>
      <c r="AC8" s="43" t="s">
        <v>36</v>
      </c>
    </row>
    <row r="9" spans="1:29" s="52" customFormat="1" ht="42.75" customHeight="1" thickBot="1" x14ac:dyDescent="0.3">
      <c r="A9" s="44" t="s">
        <v>37</v>
      </c>
      <c r="B9" s="45" t="s">
        <v>38</v>
      </c>
      <c r="C9" s="45">
        <v>10</v>
      </c>
      <c r="D9" s="46" t="s">
        <v>39</v>
      </c>
      <c r="E9" s="47" t="s">
        <v>40</v>
      </c>
      <c r="F9" s="48">
        <f t="shared" ref="F9:K9" si="0">+F101</f>
        <v>10647256000</v>
      </c>
      <c r="G9" s="48">
        <f t="shared" si="0"/>
        <v>0</v>
      </c>
      <c r="H9" s="48">
        <f t="shared" si="0"/>
        <v>0</v>
      </c>
      <c r="I9" s="48">
        <f t="shared" si="0"/>
        <v>0</v>
      </c>
      <c r="J9" s="48">
        <f t="shared" si="0"/>
        <v>0</v>
      </c>
      <c r="K9" s="48">
        <f t="shared" si="0"/>
        <v>0</v>
      </c>
      <c r="L9" s="48">
        <f t="shared" ref="L9:L72" si="1">+G9-H9-I9+J9-K9</f>
        <v>0</v>
      </c>
      <c r="M9" s="48">
        <f t="shared" ref="M9" si="2">+M101</f>
        <v>10647256000</v>
      </c>
      <c r="N9" s="49">
        <f>M9/$M$342</f>
        <v>1.0386157223871493E-3</v>
      </c>
      <c r="O9" s="48">
        <f t="shared" ref="O9:X9" si="3">+O101</f>
        <v>0</v>
      </c>
      <c r="P9" s="48">
        <f t="shared" si="3"/>
        <v>0</v>
      </c>
      <c r="Q9" s="48">
        <f t="shared" si="3"/>
        <v>10647256000</v>
      </c>
      <c r="R9" s="48">
        <f t="shared" si="3"/>
        <v>0</v>
      </c>
      <c r="S9" s="48">
        <f t="shared" si="3"/>
        <v>10647256000</v>
      </c>
      <c r="T9" s="48">
        <f t="shared" si="3"/>
        <v>0</v>
      </c>
      <c r="U9" s="48">
        <f t="shared" si="3"/>
        <v>0</v>
      </c>
      <c r="V9" s="48">
        <f t="shared" si="3"/>
        <v>0</v>
      </c>
      <c r="W9" s="48">
        <f t="shared" si="3"/>
        <v>0</v>
      </c>
      <c r="X9" s="48">
        <f t="shared" si="3"/>
        <v>0</v>
      </c>
      <c r="Y9" s="50">
        <f t="shared" ref="Y9:Y31" si="4">+R9/M9</f>
        <v>0</v>
      </c>
      <c r="Z9" s="50">
        <f t="shared" ref="Z9:Z31" si="5">+U9/M9</f>
        <v>0</v>
      </c>
      <c r="AA9" s="50">
        <f t="shared" ref="AA9:AA31" si="6">+W9/M9</f>
        <v>0</v>
      </c>
      <c r="AB9" s="50" t="s">
        <v>41</v>
      </c>
      <c r="AC9" s="51" t="s">
        <v>41</v>
      </c>
    </row>
    <row r="10" spans="1:29" s="52" customFormat="1" ht="42.75" customHeight="1" thickBot="1" x14ac:dyDescent="0.3">
      <c r="A10" s="53"/>
      <c r="B10" s="54" t="s">
        <v>42</v>
      </c>
      <c r="C10" s="54">
        <v>20</v>
      </c>
      <c r="D10" s="55"/>
      <c r="E10" s="56"/>
      <c r="F10" s="57">
        <f t="shared" ref="F10:K10" si="7">+F11+F41+F92+F105</f>
        <v>128854066130</v>
      </c>
      <c r="G10" s="57">
        <f t="shared" si="7"/>
        <v>0</v>
      </c>
      <c r="H10" s="57">
        <f t="shared" si="7"/>
        <v>0</v>
      </c>
      <c r="I10" s="57">
        <f t="shared" si="7"/>
        <v>0</v>
      </c>
      <c r="J10" s="57">
        <f t="shared" si="7"/>
        <v>1968048</v>
      </c>
      <c r="K10" s="57">
        <f t="shared" si="7"/>
        <v>1968048</v>
      </c>
      <c r="L10" s="57">
        <f t="shared" si="1"/>
        <v>0</v>
      </c>
      <c r="M10" s="57">
        <f t="shared" ref="M10" si="8">+M11+M41+M92+M105</f>
        <v>128854066130</v>
      </c>
      <c r="N10" s="58">
        <f>M10/$M$342</f>
        <v>1.2569422485580458E-2</v>
      </c>
      <c r="O10" s="57">
        <f t="shared" ref="O10:X10" si="9">+O11+O41+O92+O105</f>
        <v>12281565410</v>
      </c>
      <c r="P10" s="57">
        <f t="shared" si="9"/>
        <v>91577625377.830002</v>
      </c>
      <c r="Q10" s="57">
        <f t="shared" si="9"/>
        <v>37276440752.169998</v>
      </c>
      <c r="R10" s="57">
        <f t="shared" si="9"/>
        <v>17004461311.83</v>
      </c>
      <c r="S10" s="57">
        <f t="shared" si="9"/>
        <v>111849604818.17</v>
      </c>
      <c r="T10" s="57">
        <f t="shared" si="9"/>
        <v>74573164066</v>
      </c>
      <c r="U10" s="57">
        <f t="shared" si="9"/>
        <v>3860317590</v>
      </c>
      <c r="V10" s="57">
        <f t="shared" si="9"/>
        <v>13144143721.83</v>
      </c>
      <c r="W10" s="57">
        <f t="shared" si="9"/>
        <v>3432232984</v>
      </c>
      <c r="X10" s="57">
        <f t="shared" si="9"/>
        <v>428084606</v>
      </c>
      <c r="Y10" s="59">
        <f t="shared" si="4"/>
        <v>0.13196681969410506</v>
      </c>
      <c r="Z10" s="59">
        <f t="shared" si="5"/>
        <v>2.9958834097678778E-2</v>
      </c>
      <c r="AA10" s="59">
        <f t="shared" si="6"/>
        <v>2.663659042421869E-2</v>
      </c>
      <c r="AB10" s="59">
        <f t="shared" ref="AB10:AB23" si="10">+U10/R10</f>
        <v>0.22701792895458428</v>
      </c>
      <c r="AC10" s="60">
        <f t="shared" ref="AC10:AC23" si="11">+W10/U10</f>
        <v>0.88910637634868794</v>
      </c>
    </row>
    <row r="11" spans="1:29" ht="42" customHeight="1" x14ac:dyDescent="0.25">
      <c r="A11" s="61" t="s">
        <v>43</v>
      </c>
      <c r="B11" s="62" t="s">
        <v>42</v>
      </c>
      <c r="C11" s="62">
        <v>20</v>
      </c>
      <c r="D11" s="62" t="s">
        <v>39</v>
      </c>
      <c r="E11" s="63" t="s">
        <v>44</v>
      </c>
      <c r="F11" s="64">
        <f t="shared" ref="F11:X11" si="12">+F12</f>
        <v>83734229386</v>
      </c>
      <c r="G11" s="64">
        <f t="shared" si="12"/>
        <v>0</v>
      </c>
      <c r="H11" s="64">
        <f t="shared" si="12"/>
        <v>0</v>
      </c>
      <c r="I11" s="64">
        <f t="shared" si="12"/>
        <v>0</v>
      </c>
      <c r="J11" s="64">
        <f t="shared" si="12"/>
        <v>0</v>
      </c>
      <c r="K11" s="64">
        <f t="shared" si="12"/>
        <v>0</v>
      </c>
      <c r="L11" s="65">
        <f t="shared" si="1"/>
        <v>0</v>
      </c>
      <c r="M11" s="64">
        <f t="shared" si="12"/>
        <v>83734229386</v>
      </c>
      <c r="N11" s="66">
        <f>M11/$M$342</f>
        <v>8.1680845414322384E-3</v>
      </c>
      <c r="O11" s="64">
        <f t="shared" si="12"/>
        <v>6357911050</v>
      </c>
      <c r="P11" s="64">
        <f t="shared" si="12"/>
        <v>77376318336</v>
      </c>
      <c r="Q11" s="64">
        <f t="shared" si="12"/>
        <v>6357911050</v>
      </c>
      <c r="R11" s="64">
        <f t="shared" si="12"/>
        <v>3301807790</v>
      </c>
      <c r="S11" s="64">
        <f t="shared" si="12"/>
        <v>80432421596</v>
      </c>
      <c r="T11" s="64">
        <f t="shared" si="12"/>
        <v>74074510546</v>
      </c>
      <c r="U11" s="64">
        <f t="shared" si="12"/>
        <v>3301807790</v>
      </c>
      <c r="V11" s="64">
        <f t="shared" si="12"/>
        <v>0</v>
      </c>
      <c r="W11" s="64">
        <f t="shared" si="12"/>
        <v>3245032405</v>
      </c>
      <c r="X11" s="64">
        <f t="shared" si="12"/>
        <v>56775385</v>
      </c>
      <c r="Y11" s="67">
        <f t="shared" si="4"/>
        <v>3.9431995901929778E-2</v>
      </c>
      <c r="Z11" s="67">
        <f t="shared" si="5"/>
        <v>3.9431995901929778E-2</v>
      </c>
      <c r="AA11" s="67">
        <f t="shared" si="6"/>
        <v>3.8753953177749732E-2</v>
      </c>
      <c r="AB11" s="67">
        <f t="shared" si="10"/>
        <v>1</v>
      </c>
      <c r="AC11" s="68">
        <f t="shared" si="11"/>
        <v>0.98280475769305764</v>
      </c>
    </row>
    <row r="12" spans="1:29" ht="42" customHeight="1" x14ac:dyDescent="0.25">
      <c r="A12" s="69" t="s">
        <v>45</v>
      </c>
      <c r="B12" s="70" t="s">
        <v>42</v>
      </c>
      <c r="C12" s="70">
        <v>20</v>
      </c>
      <c r="D12" s="70" t="s">
        <v>39</v>
      </c>
      <c r="E12" s="71" t="s">
        <v>46</v>
      </c>
      <c r="F12" s="72">
        <f>+F13+F24+F32+F39</f>
        <v>83734229386</v>
      </c>
      <c r="G12" s="72">
        <f t="shared" ref="G12:K12" si="13">+G13+G24+G32+G39</f>
        <v>0</v>
      </c>
      <c r="H12" s="72">
        <f t="shared" si="13"/>
        <v>0</v>
      </c>
      <c r="I12" s="72">
        <f t="shared" si="13"/>
        <v>0</v>
      </c>
      <c r="J12" s="72">
        <f t="shared" si="13"/>
        <v>0</v>
      </c>
      <c r="K12" s="72">
        <f t="shared" si="13"/>
        <v>0</v>
      </c>
      <c r="L12" s="73">
        <f t="shared" si="1"/>
        <v>0</v>
      </c>
      <c r="M12" s="72">
        <f>+M13+M24+M32+M39</f>
        <v>83734229386</v>
      </c>
      <c r="N12" s="74">
        <f t="shared" ref="N12:N75" si="14">M12/$M$342</f>
        <v>8.1680845414322384E-3</v>
      </c>
      <c r="O12" s="72">
        <f t="shared" ref="O12:X12" si="15">+O13+O24+O32+O39</f>
        <v>6357911050</v>
      </c>
      <c r="P12" s="72">
        <f t="shared" si="15"/>
        <v>77376318336</v>
      </c>
      <c r="Q12" s="72">
        <f t="shared" si="15"/>
        <v>6357911050</v>
      </c>
      <c r="R12" s="72">
        <f t="shared" si="15"/>
        <v>3301807790</v>
      </c>
      <c r="S12" s="72">
        <f t="shared" si="15"/>
        <v>80432421596</v>
      </c>
      <c r="T12" s="72">
        <f t="shared" si="15"/>
        <v>74074510546</v>
      </c>
      <c r="U12" s="72">
        <f t="shared" si="15"/>
        <v>3301807790</v>
      </c>
      <c r="V12" s="72">
        <f t="shared" si="15"/>
        <v>0</v>
      </c>
      <c r="W12" s="72">
        <f t="shared" si="15"/>
        <v>3245032405</v>
      </c>
      <c r="X12" s="72">
        <f t="shared" si="15"/>
        <v>56775385</v>
      </c>
      <c r="Y12" s="75">
        <f t="shared" si="4"/>
        <v>3.9431995901929778E-2</v>
      </c>
      <c r="Z12" s="75">
        <f t="shared" si="5"/>
        <v>3.9431995901929778E-2</v>
      </c>
      <c r="AA12" s="75">
        <f t="shared" si="6"/>
        <v>3.8753953177749732E-2</v>
      </c>
      <c r="AB12" s="75">
        <f t="shared" si="10"/>
        <v>1</v>
      </c>
      <c r="AC12" s="76">
        <f t="shared" si="11"/>
        <v>0.98280475769305764</v>
      </c>
    </row>
    <row r="13" spans="1:29" ht="42" customHeight="1" x14ac:dyDescent="0.25">
      <c r="A13" s="69" t="s">
        <v>47</v>
      </c>
      <c r="B13" s="70" t="s">
        <v>42</v>
      </c>
      <c r="C13" s="70">
        <v>20</v>
      </c>
      <c r="D13" s="70" t="s">
        <v>39</v>
      </c>
      <c r="E13" s="71" t="s">
        <v>48</v>
      </c>
      <c r="F13" s="72">
        <f t="shared" ref="F13:X13" si="16">+F14</f>
        <v>52733623992</v>
      </c>
      <c r="G13" s="72">
        <f t="shared" si="16"/>
        <v>0</v>
      </c>
      <c r="H13" s="72">
        <f t="shared" si="16"/>
        <v>0</v>
      </c>
      <c r="I13" s="72">
        <f t="shared" si="16"/>
        <v>0</v>
      </c>
      <c r="J13" s="72">
        <f t="shared" si="16"/>
        <v>0</v>
      </c>
      <c r="K13" s="72">
        <f t="shared" si="16"/>
        <v>0</v>
      </c>
      <c r="L13" s="73">
        <f t="shared" si="1"/>
        <v>0</v>
      </c>
      <c r="M13" s="72">
        <f t="shared" si="16"/>
        <v>52733623992</v>
      </c>
      <c r="N13" s="74">
        <f t="shared" si="14"/>
        <v>5.1440456561336915E-3</v>
      </c>
      <c r="O13" s="72">
        <f t="shared" si="16"/>
        <v>0</v>
      </c>
      <c r="P13" s="72">
        <f t="shared" si="16"/>
        <v>52733623992</v>
      </c>
      <c r="Q13" s="72">
        <f t="shared" si="16"/>
        <v>0</v>
      </c>
      <c r="R13" s="72">
        <f t="shared" si="16"/>
        <v>3058704387</v>
      </c>
      <c r="S13" s="72">
        <f t="shared" si="16"/>
        <v>49674919605</v>
      </c>
      <c r="T13" s="72">
        <f t="shared" si="16"/>
        <v>49674919605</v>
      </c>
      <c r="U13" s="72">
        <f t="shared" si="16"/>
        <v>3058704387</v>
      </c>
      <c r="V13" s="72">
        <f t="shared" si="16"/>
        <v>0</v>
      </c>
      <c r="W13" s="72">
        <f t="shared" si="16"/>
        <v>3001929002</v>
      </c>
      <c r="X13" s="72">
        <f t="shared" si="16"/>
        <v>56775385</v>
      </c>
      <c r="Y13" s="75">
        <f t="shared" si="4"/>
        <v>5.8002924044515194E-2</v>
      </c>
      <c r="Z13" s="75">
        <f t="shared" si="5"/>
        <v>5.8002924044515194E-2</v>
      </c>
      <c r="AA13" s="75">
        <f t="shared" si="6"/>
        <v>5.6926279188690129E-2</v>
      </c>
      <c r="AB13" s="75">
        <f t="shared" si="10"/>
        <v>1</v>
      </c>
      <c r="AC13" s="76">
        <f t="shared" si="11"/>
        <v>0.98143809344855137</v>
      </c>
    </row>
    <row r="14" spans="1:29" ht="42" customHeight="1" x14ac:dyDescent="0.25">
      <c r="A14" s="69" t="s">
        <v>49</v>
      </c>
      <c r="B14" s="70" t="s">
        <v>42</v>
      </c>
      <c r="C14" s="70">
        <v>20</v>
      </c>
      <c r="D14" s="70" t="s">
        <v>39</v>
      </c>
      <c r="E14" s="71" t="s">
        <v>50</v>
      </c>
      <c r="F14" s="72">
        <f t="shared" ref="F14" si="17">SUM(F15:F23)</f>
        <v>52733623992</v>
      </c>
      <c r="G14" s="72">
        <f t="shared" ref="G14:K14" si="18">SUM(G15:G23)</f>
        <v>0</v>
      </c>
      <c r="H14" s="72">
        <f t="shared" si="18"/>
        <v>0</v>
      </c>
      <c r="I14" s="72">
        <f t="shared" si="18"/>
        <v>0</v>
      </c>
      <c r="J14" s="72">
        <f t="shared" si="18"/>
        <v>0</v>
      </c>
      <c r="K14" s="72">
        <f t="shared" si="18"/>
        <v>0</v>
      </c>
      <c r="L14" s="73">
        <f t="shared" si="1"/>
        <v>0</v>
      </c>
      <c r="M14" s="72">
        <f t="shared" ref="M14" si="19">SUM(M15:M23)</f>
        <v>52733623992</v>
      </c>
      <c r="N14" s="74">
        <f t="shared" si="14"/>
        <v>5.1440456561336915E-3</v>
      </c>
      <c r="O14" s="72">
        <f t="shared" ref="O14:X14" si="20">SUM(O15:O23)</f>
        <v>0</v>
      </c>
      <c r="P14" s="72">
        <f t="shared" si="20"/>
        <v>52733623992</v>
      </c>
      <c r="Q14" s="72">
        <f t="shared" si="20"/>
        <v>0</v>
      </c>
      <c r="R14" s="72">
        <f t="shared" si="20"/>
        <v>3058704387</v>
      </c>
      <c r="S14" s="72">
        <f t="shared" si="20"/>
        <v>49674919605</v>
      </c>
      <c r="T14" s="72">
        <f t="shared" si="20"/>
        <v>49674919605</v>
      </c>
      <c r="U14" s="72">
        <f t="shared" si="20"/>
        <v>3058704387</v>
      </c>
      <c r="V14" s="72">
        <f t="shared" si="20"/>
        <v>0</v>
      </c>
      <c r="W14" s="72">
        <f t="shared" si="20"/>
        <v>3001929002</v>
      </c>
      <c r="X14" s="72">
        <f t="shared" si="20"/>
        <v>56775385</v>
      </c>
      <c r="Y14" s="75">
        <f t="shared" si="4"/>
        <v>5.8002924044515194E-2</v>
      </c>
      <c r="Z14" s="75">
        <f t="shared" si="5"/>
        <v>5.8002924044515194E-2</v>
      </c>
      <c r="AA14" s="75">
        <f t="shared" si="6"/>
        <v>5.6926279188690129E-2</v>
      </c>
      <c r="AB14" s="75">
        <f t="shared" si="10"/>
        <v>1</v>
      </c>
      <c r="AC14" s="76">
        <f t="shared" si="11"/>
        <v>0.98143809344855137</v>
      </c>
    </row>
    <row r="15" spans="1:29" ht="42" customHeight="1" x14ac:dyDescent="0.25">
      <c r="A15" s="77" t="s">
        <v>51</v>
      </c>
      <c r="B15" s="78" t="s">
        <v>42</v>
      </c>
      <c r="C15" s="78">
        <v>20</v>
      </c>
      <c r="D15" s="78" t="s">
        <v>39</v>
      </c>
      <c r="E15" s="79" t="s">
        <v>52</v>
      </c>
      <c r="F15" s="80">
        <v>38721538266</v>
      </c>
      <c r="G15" s="80">
        <v>0</v>
      </c>
      <c r="H15" s="80">
        <v>0</v>
      </c>
      <c r="I15" s="80">
        <v>0</v>
      </c>
      <c r="J15" s="80">
        <v>0</v>
      </c>
      <c r="K15" s="80">
        <v>0</v>
      </c>
      <c r="L15" s="80">
        <f t="shared" si="1"/>
        <v>0</v>
      </c>
      <c r="M15" s="81">
        <f t="shared" ref="M15:M23" si="21">+F15+L15</f>
        <v>38721538266</v>
      </c>
      <c r="N15" s="82">
        <f t="shared" si="14"/>
        <v>3.7771984103775877E-3</v>
      </c>
      <c r="O15" s="80">
        <v>0</v>
      </c>
      <c r="P15" s="80">
        <v>38721538266</v>
      </c>
      <c r="Q15" s="80">
        <f>M15-P15</f>
        <v>0</v>
      </c>
      <c r="R15" s="80">
        <v>2730015057</v>
      </c>
      <c r="S15" s="80">
        <f>+M15-R15</f>
        <v>35991523209</v>
      </c>
      <c r="T15" s="80">
        <f>P15-R15</f>
        <v>35991523209</v>
      </c>
      <c r="U15" s="80">
        <v>2730015057</v>
      </c>
      <c r="V15" s="80">
        <f>+R15-U15</f>
        <v>0</v>
      </c>
      <c r="W15" s="80">
        <v>2679289258</v>
      </c>
      <c r="X15" s="83">
        <f>+U15-W15</f>
        <v>50725799</v>
      </c>
      <c r="Y15" s="84">
        <f t="shared" si="4"/>
        <v>7.0503786245422195E-2</v>
      </c>
      <c r="Z15" s="84">
        <f t="shared" si="5"/>
        <v>7.0503786245422195E-2</v>
      </c>
      <c r="AA15" s="84">
        <f t="shared" si="6"/>
        <v>6.9193771166694285E-2</v>
      </c>
      <c r="AB15" s="84">
        <f t="shared" si="10"/>
        <v>1</v>
      </c>
      <c r="AC15" s="85">
        <f t="shared" si="11"/>
        <v>0.98141922372554891</v>
      </c>
    </row>
    <row r="16" spans="1:29" ht="42" customHeight="1" x14ac:dyDescent="0.25">
      <c r="A16" s="77" t="s">
        <v>53</v>
      </c>
      <c r="B16" s="78" t="s">
        <v>42</v>
      </c>
      <c r="C16" s="78">
        <v>20</v>
      </c>
      <c r="D16" s="78" t="s">
        <v>39</v>
      </c>
      <c r="E16" s="79" t="s">
        <v>54</v>
      </c>
      <c r="F16" s="80">
        <v>4145085069</v>
      </c>
      <c r="G16" s="80">
        <v>0</v>
      </c>
      <c r="H16" s="80">
        <v>0</v>
      </c>
      <c r="I16" s="80">
        <v>0</v>
      </c>
      <c r="J16" s="80">
        <v>0</v>
      </c>
      <c r="K16" s="80">
        <v>0</v>
      </c>
      <c r="L16" s="80">
        <f t="shared" si="1"/>
        <v>0</v>
      </c>
      <c r="M16" s="81">
        <f t="shared" si="21"/>
        <v>4145085069</v>
      </c>
      <c r="N16" s="82">
        <f t="shared" si="14"/>
        <v>4.0434366594506807E-4</v>
      </c>
      <c r="O16" s="80">
        <v>0</v>
      </c>
      <c r="P16" s="80">
        <v>4145085069</v>
      </c>
      <c r="Q16" s="80">
        <f t="shared" ref="Q16:Q23" si="22">M16-P16</f>
        <v>0</v>
      </c>
      <c r="R16" s="80">
        <v>223833838</v>
      </c>
      <c r="S16" s="80">
        <f t="shared" ref="S16:S23" si="23">+M16-R16</f>
        <v>3921251231</v>
      </c>
      <c r="T16" s="80">
        <f t="shared" ref="T16:T23" si="24">P16-R16</f>
        <v>3921251231</v>
      </c>
      <c r="U16" s="80">
        <v>223833838</v>
      </c>
      <c r="V16" s="80">
        <f t="shared" ref="V16:V31" si="25">+R16-U16</f>
        <v>0</v>
      </c>
      <c r="W16" s="80">
        <v>223833838</v>
      </c>
      <c r="X16" s="83">
        <f t="shared" ref="X16:X23" si="26">+U16-W16</f>
        <v>0</v>
      </c>
      <c r="Y16" s="84">
        <f t="shared" si="4"/>
        <v>5.3999817681425734E-2</v>
      </c>
      <c r="Z16" s="84">
        <f t="shared" si="5"/>
        <v>5.3999817681425734E-2</v>
      </c>
      <c r="AA16" s="84">
        <f t="shared" si="6"/>
        <v>5.3999817681425734E-2</v>
      </c>
      <c r="AB16" s="84">
        <f t="shared" si="10"/>
        <v>1</v>
      </c>
      <c r="AC16" s="85">
        <f t="shared" si="11"/>
        <v>1</v>
      </c>
    </row>
    <row r="17" spans="1:29" ht="42" customHeight="1" x14ac:dyDescent="0.25">
      <c r="A17" s="77" t="s">
        <v>55</v>
      </c>
      <c r="B17" s="78" t="s">
        <v>42</v>
      </c>
      <c r="C17" s="78">
        <v>20</v>
      </c>
      <c r="D17" s="78" t="s">
        <v>39</v>
      </c>
      <c r="E17" s="79" t="s">
        <v>56</v>
      </c>
      <c r="F17" s="80">
        <v>3506312</v>
      </c>
      <c r="G17" s="80">
        <v>0</v>
      </c>
      <c r="H17" s="80">
        <v>0</v>
      </c>
      <c r="I17" s="80">
        <v>0</v>
      </c>
      <c r="J17" s="80">
        <v>0</v>
      </c>
      <c r="K17" s="80">
        <v>0</v>
      </c>
      <c r="L17" s="80">
        <f t="shared" si="1"/>
        <v>0</v>
      </c>
      <c r="M17" s="81">
        <f t="shared" si="21"/>
        <v>3506312</v>
      </c>
      <c r="N17" s="86">
        <f t="shared" si="14"/>
        <v>3.4203279894789137E-7</v>
      </c>
      <c r="O17" s="80">
        <v>0</v>
      </c>
      <c r="P17" s="80">
        <v>3506312</v>
      </c>
      <c r="Q17" s="80">
        <f t="shared" si="22"/>
        <v>0</v>
      </c>
      <c r="R17" s="80">
        <v>98931</v>
      </c>
      <c r="S17" s="80">
        <f t="shared" si="23"/>
        <v>3407381</v>
      </c>
      <c r="T17" s="80">
        <f t="shared" si="24"/>
        <v>3407381</v>
      </c>
      <c r="U17" s="80">
        <v>98931</v>
      </c>
      <c r="V17" s="80">
        <f t="shared" si="25"/>
        <v>0</v>
      </c>
      <c r="W17" s="80">
        <v>98931</v>
      </c>
      <c r="X17" s="83">
        <f t="shared" si="26"/>
        <v>0</v>
      </c>
      <c r="Y17" s="84">
        <f t="shared" si="4"/>
        <v>2.8215116053562833E-2</v>
      </c>
      <c r="Z17" s="84">
        <f t="shared" si="5"/>
        <v>2.8215116053562833E-2</v>
      </c>
      <c r="AA17" s="84">
        <f t="shared" si="6"/>
        <v>2.8215116053562833E-2</v>
      </c>
      <c r="AB17" s="84">
        <f t="shared" si="10"/>
        <v>1</v>
      </c>
      <c r="AC17" s="85">
        <f t="shared" si="11"/>
        <v>1</v>
      </c>
    </row>
    <row r="18" spans="1:29" ht="42" customHeight="1" x14ac:dyDescent="0.25">
      <c r="A18" s="77" t="s">
        <v>57</v>
      </c>
      <c r="B18" s="78" t="s">
        <v>42</v>
      </c>
      <c r="C18" s="78">
        <v>20</v>
      </c>
      <c r="D18" s="78" t="s">
        <v>39</v>
      </c>
      <c r="E18" s="79" t="s">
        <v>58</v>
      </c>
      <c r="F18" s="80">
        <v>8220135</v>
      </c>
      <c r="G18" s="80">
        <v>0</v>
      </c>
      <c r="H18" s="80">
        <v>0</v>
      </c>
      <c r="I18" s="80">
        <v>0</v>
      </c>
      <c r="J18" s="80">
        <v>0</v>
      </c>
      <c r="K18" s="80">
        <v>0</v>
      </c>
      <c r="L18" s="80">
        <f t="shared" si="1"/>
        <v>0</v>
      </c>
      <c r="M18" s="81">
        <f t="shared" si="21"/>
        <v>8220135</v>
      </c>
      <c r="N18" s="87">
        <f t="shared" si="14"/>
        <v>8.0185556270506594E-7</v>
      </c>
      <c r="O18" s="80">
        <v>0</v>
      </c>
      <c r="P18" s="80">
        <v>8220135</v>
      </c>
      <c r="Q18" s="80">
        <f t="shared" si="22"/>
        <v>0</v>
      </c>
      <c r="R18" s="80">
        <v>1577602</v>
      </c>
      <c r="S18" s="80">
        <f t="shared" si="23"/>
        <v>6642533</v>
      </c>
      <c r="T18" s="80">
        <f t="shared" si="24"/>
        <v>6642533</v>
      </c>
      <c r="U18" s="80">
        <v>1577602</v>
      </c>
      <c r="V18" s="80">
        <f t="shared" si="25"/>
        <v>0</v>
      </c>
      <c r="W18" s="80">
        <v>1577602</v>
      </c>
      <c r="X18" s="83">
        <f t="shared" si="26"/>
        <v>0</v>
      </c>
      <c r="Y18" s="84">
        <f t="shared" si="4"/>
        <v>0.19191923247002635</v>
      </c>
      <c r="Z18" s="84">
        <f t="shared" si="5"/>
        <v>0.19191923247002635</v>
      </c>
      <c r="AA18" s="84">
        <f t="shared" si="6"/>
        <v>0.19191923247002635</v>
      </c>
      <c r="AB18" s="84">
        <f t="shared" si="10"/>
        <v>1</v>
      </c>
      <c r="AC18" s="85">
        <f t="shared" si="11"/>
        <v>1</v>
      </c>
    </row>
    <row r="19" spans="1:29" ht="42" customHeight="1" x14ac:dyDescent="0.25">
      <c r="A19" s="77" t="s">
        <v>59</v>
      </c>
      <c r="B19" s="78" t="s">
        <v>42</v>
      </c>
      <c r="C19" s="78">
        <v>20</v>
      </c>
      <c r="D19" s="78" t="s">
        <v>39</v>
      </c>
      <c r="E19" s="79" t="s">
        <v>60</v>
      </c>
      <c r="F19" s="80">
        <v>1976132976</v>
      </c>
      <c r="G19" s="80">
        <v>0</v>
      </c>
      <c r="H19" s="80">
        <v>0</v>
      </c>
      <c r="I19" s="80">
        <v>0</v>
      </c>
      <c r="J19" s="80">
        <v>0</v>
      </c>
      <c r="K19" s="80">
        <v>0</v>
      </c>
      <c r="L19" s="80">
        <f t="shared" si="1"/>
        <v>0</v>
      </c>
      <c r="M19" s="81">
        <f>+F19+L19</f>
        <v>1976132976</v>
      </c>
      <c r="N19" s="82">
        <f t="shared" si="14"/>
        <v>1.927672987670539E-4</v>
      </c>
      <c r="O19" s="80">
        <v>0</v>
      </c>
      <c r="P19" s="80">
        <v>1976132976</v>
      </c>
      <c r="Q19" s="80">
        <f t="shared" si="22"/>
        <v>0</v>
      </c>
      <c r="R19" s="80">
        <v>0</v>
      </c>
      <c r="S19" s="80">
        <f t="shared" si="23"/>
        <v>1976132976</v>
      </c>
      <c r="T19" s="80">
        <f t="shared" si="24"/>
        <v>1976132976</v>
      </c>
      <c r="U19" s="80">
        <v>0</v>
      </c>
      <c r="V19" s="80">
        <f t="shared" si="25"/>
        <v>0</v>
      </c>
      <c r="W19" s="80">
        <v>0</v>
      </c>
      <c r="X19" s="83">
        <f t="shared" si="26"/>
        <v>0</v>
      </c>
      <c r="Y19" s="84">
        <f t="shared" si="4"/>
        <v>0</v>
      </c>
      <c r="Z19" s="84">
        <f t="shared" si="5"/>
        <v>0</v>
      </c>
      <c r="AA19" s="84">
        <f t="shared" si="6"/>
        <v>0</v>
      </c>
      <c r="AB19" s="84" t="s">
        <v>41</v>
      </c>
      <c r="AC19" s="85" t="s">
        <v>41</v>
      </c>
    </row>
    <row r="20" spans="1:29" ht="42" customHeight="1" x14ac:dyDescent="0.25">
      <c r="A20" s="77" t="s">
        <v>61</v>
      </c>
      <c r="B20" s="78" t="s">
        <v>42</v>
      </c>
      <c r="C20" s="78">
        <v>20</v>
      </c>
      <c r="D20" s="78" t="s">
        <v>39</v>
      </c>
      <c r="E20" s="79" t="s">
        <v>62</v>
      </c>
      <c r="F20" s="80">
        <v>1456827907</v>
      </c>
      <c r="G20" s="80">
        <v>0</v>
      </c>
      <c r="H20" s="80">
        <v>0</v>
      </c>
      <c r="I20" s="80">
        <v>0</v>
      </c>
      <c r="J20" s="80">
        <v>0</v>
      </c>
      <c r="K20" s="80">
        <v>0</v>
      </c>
      <c r="L20" s="80">
        <f t="shared" si="1"/>
        <v>0</v>
      </c>
      <c r="M20" s="81">
        <f t="shared" si="21"/>
        <v>1456827907</v>
      </c>
      <c r="N20" s="82">
        <f t="shared" si="14"/>
        <v>1.4211026475014442E-4</v>
      </c>
      <c r="O20" s="80">
        <v>0</v>
      </c>
      <c r="P20" s="80">
        <v>1456827907</v>
      </c>
      <c r="Q20" s="80">
        <f t="shared" si="22"/>
        <v>0</v>
      </c>
      <c r="R20" s="80">
        <v>92210849</v>
      </c>
      <c r="S20" s="80">
        <f t="shared" si="23"/>
        <v>1364617058</v>
      </c>
      <c r="T20" s="80">
        <f t="shared" si="24"/>
        <v>1364617058</v>
      </c>
      <c r="U20" s="80">
        <v>92210849</v>
      </c>
      <c r="V20" s="80">
        <f t="shared" si="25"/>
        <v>0</v>
      </c>
      <c r="W20" s="80">
        <v>86161263</v>
      </c>
      <c r="X20" s="83">
        <f t="shared" si="26"/>
        <v>6049586</v>
      </c>
      <c r="Y20" s="84">
        <f t="shared" si="4"/>
        <v>6.3295636057581373E-2</v>
      </c>
      <c r="Z20" s="84">
        <f t="shared" si="5"/>
        <v>6.3295636057581373E-2</v>
      </c>
      <c r="AA20" s="84">
        <f t="shared" si="6"/>
        <v>5.9143061844160565E-2</v>
      </c>
      <c r="AB20" s="84">
        <f t="shared" si="10"/>
        <v>1</v>
      </c>
      <c r="AC20" s="85">
        <f t="shared" si="11"/>
        <v>0.9343939887160132</v>
      </c>
    </row>
    <row r="21" spans="1:29" ht="42" customHeight="1" x14ac:dyDescent="0.25">
      <c r="A21" s="77" t="s">
        <v>63</v>
      </c>
      <c r="B21" s="78" t="s">
        <v>42</v>
      </c>
      <c r="C21" s="78">
        <v>20</v>
      </c>
      <c r="D21" s="78" t="s">
        <v>39</v>
      </c>
      <c r="E21" s="79" t="s">
        <v>64</v>
      </c>
      <c r="F21" s="80">
        <v>194197353</v>
      </c>
      <c r="G21" s="80">
        <v>0</v>
      </c>
      <c r="H21" s="80">
        <v>0</v>
      </c>
      <c r="I21" s="80">
        <v>0</v>
      </c>
      <c r="J21" s="80">
        <v>0</v>
      </c>
      <c r="K21" s="80">
        <v>0</v>
      </c>
      <c r="L21" s="80">
        <f t="shared" si="1"/>
        <v>0</v>
      </c>
      <c r="M21" s="81">
        <f t="shared" si="21"/>
        <v>194197353</v>
      </c>
      <c r="N21" s="88">
        <f t="shared" si="14"/>
        <v>1.8943512213077926E-5</v>
      </c>
      <c r="O21" s="80">
        <v>0</v>
      </c>
      <c r="P21" s="80">
        <v>194197353</v>
      </c>
      <c r="Q21" s="80">
        <f t="shared" si="22"/>
        <v>0</v>
      </c>
      <c r="R21" s="80">
        <v>0</v>
      </c>
      <c r="S21" s="80">
        <f t="shared" si="23"/>
        <v>194197353</v>
      </c>
      <c r="T21" s="80">
        <f t="shared" si="24"/>
        <v>194197353</v>
      </c>
      <c r="U21" s="80">
        <v>0</v>
      </c>
      <c r="V21" s="80">
        <f t="shared" si="25"/>
        <v>0</v>
      </c>
      <c r="W21" s="80">
        <v>0</v>
      </c>
      <c r="X21" s="83">
        <f t="shared" si="26"/>
        <v>0</v>
      </c>
      <c r="Y21" s="84">
        <f t="shared" si="4"/>
        <v>0</v>
      </c>
      <c r="Z21" s="84">
        <f t="shared" si="5"/>
        <v>0</v>
      </c>
      <c r="AA21" s="84">
        <f t="shared" si="6"/>
        <v>0</v>
      </c>
      <c r="AB21" s="84" t="s">
        <v>41</v>
      </c>
      <c r="AC21" s="85" t="s">
        <v>41</v>
      </c>
    </row>
    <row r="22" spans="1:29" ht="42" customHeight="1" x14ac:dyDescent="0.25">
      <c r="A22" s="77" t="s">
        <v>65</v>
      </c>
      <c r="B22" s="78" t="s">
        <v>42</v>
      </c>
      <c r="C22" s="78">
        <v>20</v>
      </c>
      <c r="D22" s="78" t="s">
        <v>39</v>
      </c>
      <c r="E22" s="79" t="s">
        <v>66</v>
      </c>
      <c r="F22" s="80">
        <v>3935409545</v>
      </c>
      <c r="G22" s="80">
        <v>0</v>
      </c>
      <c r="H22" s="80">
        <v>0</v>
      </c>
      <c r="I22" s="80">
        <v>0</v>
      </c>
      <c r="J22" s="80">
        <v>0</v>
      </c>
      <c r="K22" s="80">
        <v>0</v>
      </c>
      <c r="L22" s="80">
        <f t="shared" si="1"/>
        <v>0</v>
      </c>
      <c r="M22" s="81">
        <f t="shared" si="21"/>
        <v>3935409545</v>
      </c>
      <c r="N22" s="82">
        <f t="shared" si="14"/>
        <v>3.8389029318628738E-4</v>
      </c>
      <c r="O22" s="80">
        <v>0</v>
      </c>
      <c r="P22" s="80">
        <v>3935409545</v>
      </c>
      <c r="Q22" s="80">
        <f t="shared" si="22"/>
        <v>0</v>
      </c>
      <c r="R22" s="80">
        <v>96025</v>
      </c>
      <c r="S22" s="80">
        <f t="shared" si="23"/>
        <v>3935313520</v>
      </c>
      <c r="T22" s="80">
        <f t="shared" si="24"/>
        <v>3935313520</v>
      </c>
      <c r="U22" s="80">
        <v>96025</v>
      </c>
      <c r="V22" s="80">
        <f t="shared" si="25"/>
        <v>0</v>
      </c>
      <c r="W22" s="80">
        <v>96025</v>
      </c>
      <c r="X22" s="83">
        <f t="shared" si="26"/>
        <v>0</v>
      </c>
      <c r="Y22" s="84">
        <f t="shared" si="4"/>
        <v>2.4400255907800315E-5</v>
      </c>
      <c r="Z22" s="84">
        <f t="shared" si="5"/>
        <v>2.4400255907800315E-5</v>
      </c>
      <c r="AA22" s="84">
        <f t="shared" si="6"/>
        <v>2.4400255907800315E-5</v>
      </c>
      <c r="AB22" s="84">
        <f t="shared" si="10"/>
        <v>1</v>
      </c>
      <c r="AC22" s="85">
        <f t="shared" si="11"/>
        <v>1</v>
      </c>
    </row>
    <row r="23" spans="1:29" ht="42" customHeight="1" x14ac:dyDescent="0.25">
      <c r="A23" s="77" t="s">
        <v>67</v>
      </c>
      <c r="B23" s="78" t="s">
        <v>42</v>
      </c>
      <c r="C23" s="78">
        <v>20</v>
      </c>
      <c r="D23" s="78" t="s">
        <v>39</v>
      </c>
      <c r="E23" s="79" t="s">
        <v>68</v>
      </c>
      <c r="F23" s="80">
        <v>2292706429</v>
      </c>
      <c r="G23" s="80">
        <v>0</v>
      </c>
      <c r="H23" s="80">
        <v>0</v>
      </c>
      <c r="I23" s="80">
        <v>0</v>
      </c>
      <c r="J23" s="80">
        <v>0</v>
      </c>
      <c r="K23" s="80">
        <v>0</v>
      </c>
      <c r="L23" s="80">
        <f t="shared" si="1"/>
        <v>0</v>
      </c>
      <c r="M23" s="81">
        <f t="shared" si="21"/>
        <v>2292706429</v>
      </c>
      <c r="N23" s="82">
        <f t="shared" si="14"/>
        <v>2.2364832253281939E-4</v>
      </c>
      <c r="O23" s="80">
        <v>0</v>
      </c>
      <c r="P23" s="80">
        <v>2292706429</v>
      </c>
      <c r="Q23" s="80">
        <f t="shared" si="22"/>
        <v>0</v>
      </c>
      <c r="R23" s="80">
        <v>10872085</v>
      </c>
      <c r="S23" s="80">
        <f t="shared" si="23"/>
        <v>2281834344</v>
      </c>
      <c r="T23" s="80">
        <f t="shared" si="24"/>
        <v>2281834344</v>
      </c>
      <c r="U23" s="80">
        <v>10872085</v>
      </c>
      <c r="V23" s="80">
        <f t="shared" si="25"/>
        <v>0</v>
      </c>
      <c r="W23" s="80">
        <v>10872085</v>
      </c>
      <c r="X23" s="83">
        <f t="shared" si="26"/>
        <v>0</v>
      </c>
      <c r="Y23" s="84">
        <f t="shared" si="4"/>
        <v>4.7420310173518516E-3</v>
      </c>
      <c r="Z23" s="84">
        <f t="shared" si="5"/>
        <v>4.7420310173518516E-3</v>
      </c>
      <c r="AA23" s="84">
        <f t="shared" si="6"/>
        <v>4.7420310173518516E-3</v>
      </c>
      <c r="AB23" s="84">
        <f t="shared" si="10"/>
        <v>1</v>
      </c>
      <c r="AC23" s="85">
        <f t="shared" si="11"/>
        <v>1</v>
      </c>
    </row>
    <row r="24" spans="1:29" ht="42" customHeight="1" x14ac:dyDescent="0.25">
      <c r="A24" s="69" t="s">
        <v>69</v>
      </c>
      <c r="B24" s="70" t="s">
        <v>42</v>
      </c>
      <c r="C24" s="70">
        <v>20</v>
      </c>
      <c r="D24" s="70" t="s">
        <v>39</v>
      </c>
      <c r="E24" s="71" t="s">
        <v>70</v>
      </c>
      <c r="F24" s="72">
        <f t="shared" ref="F24:X24" si="27">SUM(F25:F31)</f>
        <v>18396307560</v>
      </c>
      <c r="G24" s="72">
        <f t="shared" si="27"/>
        <v>0</v>
      </c>
      <c r="H24" s="72">
        <f t="shared" si="27"/>
        <v>0</v>
      </c>
      <c r="I24" s="72">
        <f t="shared" si="27"/>
        <v>0</v>
      </c>
      <c r="J24" s="72">
        <f t="shared" si="27"/>
        <v>0</v>
      </c>
      <c r="K24" s="72">
        <f t="shared" si="27"/>
        <v>0</v>
      </c>
      <c r="L24" s="73">
        <f t="shared" si="1"/>
        <v>0</v>
      </c>
      <c r="M24" s="72">
        <f t="shared" si="27"/>
        <v>18396307560</v>
      </c>
      <c r="N24" s="74">
        <f t="shared" si="14"/>
        <v>1.7945181618330183E-3</v>
      </c>
      <c r="O24" s="72">
        <f t="shared" si="27"/>
        <v>0</v>
      </c>
      <c r="P24" s="72">
        <f t="shared" si="27"/>
        <v>18396307560</v>
      </c>
      <c r="Q24" s="72">
        <f t="shared" si="27"/>
        <v>0</v>
      </c>
      <c r="R24" s="72">
        <f t="shared" si="27"/>
        <v>0</v>
      </c>
      <c r="S24" s="72">
        <f t="shared" si="27"/>
        <v>18396307560</v>
      </c>
      <c r="T24" s="72">
        <f t="shared" si="27"/>
        <v>18396307560</v>
      </c>
      <c r="U24" s="72">
        <f t="shared" si="27"/>
        <v>0</v>
      </c>
      <c r="V24" s="72">
        <f t="shared" si="27"/>
        <v>0</v>
      </c>
      <c r="W24" s="72">
        <f t="shared" si="27"/>
        <v>0</v>
      </c>
      <c r="X24" s="72">
        <f t="shared" si="27"/>
        <v>0</v>
      </c>
      <c r="Y24" s="75">
        <f t="shared" si="4"/>
        <v>0</v>
      </c>
      <c r="Z24" s="75">
        <f t="shared" si="5"/>
        <v>0</v>
      </c>
      <c r="AA24" s="75">
        <f t="shared" si="6"/>
        <v>0</v>
      </c>
      <c r="AB24" s="75" t="s">
        <v>41</v>
      </c>
      <c r="AC24" s="76" t="s">
        <v>41</v>
      </c>
    </row>
    <row r="25" spans="1:29" ht="42" customHeight="1" x14ac:dyDescent="0.25">
      <c r="A25" s="77" t="s">
        <v>71</v>
      </c>
      <c r="B25" s="78" t="s">
        <v>42</v>
      </c>
      <c r="C25" s="78">
        <v>20</v>
      </c>
      <c r="D25" s="78" t="s">
        <v>39</v>
      </c>
      <c r="E25" s="79" t="s">
        <v>72</v>
      </c>
      <c r="F25" s="80">
        <v>5533645481</v>
      </c>
      <c r="G25" s="80">
        <v>0</v>
      </c>
      <c r="H25" s="80">
        <v>0</v>
      </c>
      <c r="I25" s="80">
        <v>0</v>
      </c>
      <c r="J25" s="80">
        <v>0</v>
      </c>
      <c r="K25" s="80">
        <v>0</v>
      </c>
      <c r="L25" s="80">
        <f t="shared" si="1"/>
        <v>0</v>
      </c>
      <c r="M25" s="81">
        <f t="shared" ref="M25:M31" si="28">+F25+L25</f>
        <v>5533645481</v>
      </c>
      <c r="N25" s="82">
        <f t="shared" si="14"/>
        <v>5.3979459108367443E-4</v>
      </c>
      <c r="O25" s="80">
        <v>0</v>
      </c>
      <c r="P25" s="80">
        <v>5533645481</v>
      </c>
      <c r="Q25" s="80">
        <f t="shared" ref="Q25:Q31" si="29">M25-P25</f>
        <v>0</v>
      </c>
      <c r="R25" s="80">
        <v>0</v>
      </c>
      <c r="S25" s="80">
        <f t="shared" ref="S25:S31" si="30">+M25-R25</f>
        <v>5533645481</v>
      </c>
      <c r="T25" s="80">
        <f t="shared" ref="T25:T31" si="31">P25-R25</f>
        <v>5533645481</v>
      </c>
      <c r="U25" s="80">
        <v>0</v>
      </c>
      <c r="V25" s="80">
        <f t="shared" si="25"/>
        <v>0</v>
      </c>
      <c r="W25" s="80">
        <v>0</v>
      </c>
      <c r="X25" s="83">
        <f>+U25-W25</f>
        <v>0</v>
      </c>
      <c r="Y25" s="84">
        <f t="shared" si="4"/>
        <v>0</v>
      </c>
      <c r="Z25" s="84">
        <f t="shared" si="5"/>
        <v>0</v>
      </c>
      <c r="AA25" s="84">
        <f t="shared" si="6"/>
        <v>0</v>
      </c>
      <c r="AB25" s="84" t="s">
        <v>41</v>
      </c>
      <c r="AC25" s="85" t="s">
        <v>41</v>
      </c>
    </row>
    <row r="26" spans="1:29" ht="42" customHeight="1" x14ac:dyDescent="0.25">
      <c r="A26" s="77" t="s">
        <v>73</v>
      </c>
      <c r="B26" s="78" t="s">
        <v>42</v>
      </c>
      <c r="C26" s="78">
        <v>20</v>
      </c>
      <c r="D26" s="78" t="s">
        <v>39</v>
      </c>
      <c r="E26" s="79" t="s">
        <v>74</v>
      </c>
      <c r="F26" s="80">
        <v>3919665549</v>
      </c>
      <c r="G26" s="80">
        <v>0</v>
      </c>
      <c r="H26" s="80">
        <v>0</v>
      </c>
      <c r="I26" s="80">
        <v>0</v>
      </c>
      <c r="J26" s="80">
        <v>0</v>
      </c>
      <c r="K26" s="80">
        <v>0</v>
      </c>
      <c r="L26" s="80">
        <f t="shared" si="1"/>
        <v>0</v>
      </c>
      <c r="M26" s="81">
        <f t="shared" si="28"/>
        <v>3919665549</v>
      </c>
      <c r="N26" s="82">
        <f t="shared" si="14"/>
        <v>3.8235450201353822E-4</v>
      </c>
      <c r="O26" s="80">
        <v>0</v>
      </c>
      <c r="P26" s="80">
        <v>3919665549</v>
      </c>
      <c r="Q26" s="80">
        <f t="shared" si="29"/>
        <v>0</v>
      </c>
      <c r="R26" s="80">
        <v>0</v>
      </c>
      <c r="S26" s="80">
        <f t="shared" si="30"/>
        <v>3919665549</v>
      </c>
      <c r="T26" s="80">
        <f t="shared" si="31"/>
        <v>3919665549</v>
      </c>
      <c r="U26" s="80">
        <v>0</v>
      </c>
      <c r="V26" s="80">
        <f t="shared" si="25"/>
        <v>0</v>
      </c>
      <c r="W26" s="80">
        <v>0</v>
      </c>
      <c r="X26" s="83">
        <f t="shared" ref="X26:X31" si="32">+U26-W26</f>
        <v>0</v>
      </c>
      <c r="Y26" s="84">
        <f t="shared" si="4"/>
        <v>0</v>
      </c>
      <c r="Z26" s="84">
        <f t="shared" si="5"/>
        <v>0</v>
      </c>
      <c r="AA26" s="84">
        <f t="shared" si="6"/>
        <v>0</v>
      </c>
      <c r="AB26" s="84" t="s">
        <v>41</v>
      </c>
      <c r="AC26" s="85" t="s">
        <v>41</v>
      </c>
    </row>
    <row r="27" spans="1:29" ht="42" customHeight="1" x14ac:dyDescent="0.25">
      <c r="A27" s="77" t="s">
        <v>75</v>
      </c>
      <c r="B27" s="78" t="s">
        <v>42</v>
      </c>
      <c r="C27" s="78">
        <v>20</v>
      </c>
      <c r="D27" s="78" t="s">
        <v>39</v>
      </c>
      <c r="E27" s="79" t="s">
        <v>76</v>
      </c>
      <c r="F27" s="80">
        <v>4516776816</v>
      </c>
      <c r="G27" s="80">
        <v>0</v>
      </c>
      <c r="H27" s="80">
        <v>0</v>
      </c>
      <c r="I27" s="80">
        <v>0</v>
      </c>
      <c r="J27" s="80">
        <v>0</v>
      </c>
      <c r="K27" s="80">
        <v>0</v>
      </c>
      <c r="L27" s="80">
        <f t="shared" si="1"/>
        <v>0</v>
      </c>
      <c r="M27" s="81">
        <f t="shared" si="28"/>
        <v>4516776816</v>
      </c>
      <c r="N27" s="82">
        <f t="shared" si="14"/>
        <v>4.4060135452846891E-4</v>
      </c>
      <c r="O27" s="80">
        <v>0</v>
      </c>
      <c r="P27" s="80">
        <v>4516776816</v>
      </c>
      <c r="Q27" s="80">
        <f t="shared" si="29"/>
        <v>0</v>
      </c>
      <c r="R27" s="80">
        <v>0</v>
      </c>
      <c r="S27" s="80">
        <f t="shared" si="30"/>
        <v>4516776816</v>
      </c>
      <c r="T27" s="80">
        <f t="shared" si="31"/>
        <v>4516776816</v>
      </c>
      <c r="U27" s="80">
        <v>0</v>
      </c>
      <c r="V27" s="80">
        <f t="shared" si="25"/>
        <v>0</v>
      </c>
      <c r="W27" s="80">
        <v>0</v>
      </c>
      <c r="X27" s="83">
        <f t="shared" si="32"/>
        <v>0</v>
      </c>
      <c r="Y27" s="84">
        <f t="shared" si="4"/>
        <v>0</v>
      </c>
      <c r="Z27" s="84">
        <f t="shared" si="5"/>
        <v>0</v>
      </c>
      <c r="AA27" s="84">
        <f t="shared" si="6"/>
        <v>0</v>
      </c>
      <c r="AB27" s="84" t="s">
        <v>41</v>
      </c>
      <c r="AC27" s="85" t="s">
        <v>41</v>
      </c>
    </row>
    <row r="28" spans="1:29" ht="42" customHeight="1" x14ac:dyDescent="0.25">
      <c r="A28" s="77" t="s">
        <v>77</v>
      </c>
      <c r="B28" s="78" t="s">
        <v>42</v>
      </c>
      <c r="C28" s="78">
        <v>20</v>
      </c>
      <c r="D28" s="78" t="s">
        <v>39</v>
      </c>
      <c r="E28" s="79" t="s">
        <v>78</v>
      </c>
      <c r="F28" s="80">
        <v>1844548494</v>
      </c>
      <c r="G28" s="80">
        <v>0</v>
      </c>
      <c r="H28" s="80">
        <v>0</v>
      </c>
      <c r="I28" s="80">
        <v>0</v>
      </c>
      <c r="J28" s="80">
        <v>0</v>
      </c>
      <c r="K28" s="80">
        <v>0</v>
      </c>
      <c r="L28" s="80">
        <f t="shared" si="1"/>
        <v>0</v>
      </c>
      <c r="M28" s="81">
        <f t="shared" si="28"/>
        <v>1844548494</v>
      </c>
      <c r="N28" s="82">
        <f t="shared" si="14"/>
        <v>1.7993153039374074E-4</v>
      </c>
      <c r="O28" s="80">
        <v>0</v>
      </c>
      <c r="P28" s="80">
        <v>1844548494</v>
      </c>
      <c r="Q28" s="80">
        <f t="shared" si="29"/>
        <v>0</v>
      </c>
      <c r="R28" s="80">
        <v>0</v>
      </c>
      <c r="S28" s="80">
        <f t="shared" si="30"/>
        <v>1844548494</v>
      </c>
      <c r="T28" s="80">
        <f t="shared" si="31"/>
        <v>1844548494</v>
      </c>
      <c r="U28" s="80">
        <v>0</v>
      </c>
      <c r="V28" s="80">
        <f t="shared" si="25"/>
        <v>0</v>
      </c>
      <c r="W28" s="80">
        <v>0</v>
      </c>
      <c r="X28" s="83">
        <f t="shared" si="32"/>
        <v>0</v>
      </c>
      <c r="Y28" s="84">
        <f t="shared" si="4"/>
        <v>0</v>
      </c>
      <c r="Z28" s="84">
        <f t="shared" si="5"/>
        <v>0</v>
      </c>
      <c r="AA28" s="84">
        <f t="shared" si="6"/>
        <v>0</v>
      </c>
      <c r="AB28" s="84" t="s">
        <v>41</v>
      </c>
      <c r="AC28" s="85" t="s">
        <v>41</v>
      </c>
    </row>
    <row r="29" spans="1:29" ht="42" customHeight="1" x14ac:dyDescent="0.25">
      <c r="A29" s="77" t="s">
        <v>79</v>
      </c>
      <c r="B29" s="78" t="s">
        <v>42</v>
      </c>
      <c r="C29" s="78">
        <v>20</v>
      </c>
      <c r="D29" s="78" t="s">
        <v>39</v>
      </c>
      <c r="E29" s="79" t="s">
        <v>80</v>
      </c>
      <c r="F29" s="80">
        <v>275985603</v>
      </c>
      <c r="G29" s="80">
        <v>0</v>
      </c>
      <c r="H29" s="80">
        <v>0</v>
      </c>
      <c r="I29" s="80">
        <v>0</v>
      </c>
      <c r="J29" s="80">
        <v>0</v>
      </c>
      <c r="K29" s="80">
        <v>0</v>
      </c>
      <c r="L29" s="80">
        <f t="shared" si="1"/>
        <v>0</v>
      </c>
      <c r="M29" s="81">
        <f t="shared" si="28"/>
        <v>275985603</v>
      </c>
      <c r="N29" s="88">
        <f t="shared" si="14"/>
        <v>2.6921770870193974E-5</v>
      </c>
      <c r="O29" s="80">
        <v>0</v>
      </c>
      <c r="P29" s="80">
        <v>275985603</v>
      </c>
      <c r="Q29" s="80">
        <f t="shared" si="29"/>
        <v>0</v>
      </c>
      <c r="R29" s="80">
        <v>0</v>
      </c>
      <c r="S29" s="80">
        <f t="shared" si="30"/>
        <v>275985603</v>
      </c>
      <c r="T29" s="80">
        <f t="shared" si="31"/>
        <v>275985603</v>
      </c>
      <c r="U29" s="80">
        <v>0</v>
      </c>
      <c r="V29" s="80">
        <f t="shared" si="25"/>
        <v>0</v>
      </c>
      <c r="W29" s="80">
        <v>0</v>
      </c>
      <c r="X29" s="83">
        <f t="shared" si="32"/>
        <v>0</v>
      </c>
      <c r="Y29" s="84">
        <f t="shared" si="4"/>
        <v>0</v>
      </c>
      <c r="Z29" s="84">
        <f t="shared" si="5"/>
        <v>0</v>
      </c>
      <c r="AA29" s="84">
        <f t="shared" si="6"/>
        <v>0</v>
      </c>
      <c r="AB29" s="84" t="s">
        <v>41</v>
      </c>
      <c r="AC29" s="85" t="s">
        <v>41</v>
      </c>
    </row>
    <row r="30" spans="1:29" ht="42" customHeight="1" x14ac:dyDescent="0.25">
      <c r="A30" s="77" t="s">
        <v>81</v>
      </c>
      <c r="B30" s="78" t="s">
        <v>42</v>
      </c>
      <c r="C30" s="78">
        <v>20</v>
      </c>
      <c r="D30" s="78" t="s">
        <v>39</v>
      </c>
      <c r="E30" s="79" t="s">
        <v>82</v>
      </c>
      <c r="F30" s="80">
        <v>1383411370</v>
      </c>
      <c r="G30" s="80">
        <v>0</v>
      </c>
      <c r="H30" s="80">
        <v>0</v>
      </c>
      <c r="I30" s="80">
        <v>0</v>
      </c>
      <c r="J30" s="80">
        <v>0</v>
      </c>
      <c r="K30" s="80">
        <v>0</v>
      </c>
      <c r="L30" s="80">
        <f t="shared" si="1"/>
        <v>0</v>
      </c>
      <c r="M30" s="81">
        <f t="shared" si="28"/>
        <v>1383411370</v>
      </c>
      <c r="N30" s="82">
        <f t="shared" si="14"/>
        <v>1.3494864774653167E-4</v>
      </c>
      <c r="O30" s="80">
        <v>0</v>
      </c>
      <c r="P30" s="80">
        <v>1383411370</v>
      </c>
      <c r="Q30" s="80">
        <f t="shared" si="29"/>
        <v>0</v>
      </c>
      <c r="R30" s="80">
        <v>0</v>
      </c>
      <c r="S30" s="80">
        <f t="shared" si="30"/>
        <v>1383411370</v>
      </c>
      <c r="T30" s="80">
        <f t="shared" si="31"/>
        <v>1383411370</v>
      </c>
      <c r="U30" s="80">
        <v>0</v>
      </c>
      <c r="V30" s="80">
        <f t="shared" si="25"/>
        <v>0</v>
      </c>
      <c r="W30" s="80">
        <v>0</v>
      </c>
      <c r="X30" s="83">
        <f t="shared" si="32"/>
        <v>0</v>
      </c>
      <c r="Y30" s="84">
        <f t="shared" si="4"/>
        <v>0</v>
      </c>
      <c r="Z30" s="84">
        <f t="shared" si="5"/>
        <v>0</v>
      </c>
      <c r="AA30" s="84">
        <f t="shared" si="6"/>
        <v>0</v>
      </c>
      <c r="AB30" s="84" t="s">
        <v>41</v>
      </c>
      <c r="AC30" s="85" t="s">
        <v>41</v>
      </c>
    </row>
    <row r="31" spans="1:29" ht="42" customHeight="1" x14ac:dyDescent="0.25">
      <c r="A31" s="77" t="s">
        <v>83</v>
      </c>
      <c r="B31" s="78" t="s">
        <v>42</v>
      </c>
      <c r="C31" s="78">
        <v>20</v>
      </c>
      <c r="D31" s="78" t="s">
        <v>39</v>
      </c>
      <c r="E31" s="79" t="s">
        <v>84</v>
      </c>
      <c r="F31" s="80">
        <v>922274247</v>
      </c>
      <c r="G31" s="80">
        <v>0</v>
      </c>
      <c r="H31" s="80">
        <v>0</v>
      </c>
      <c r="I31" s="80">
        <v>0</v>
      </c>
      <c r="J31" s="80">
        <v>0</v>
      </c>
      <c r="K31" s="80">
        <v>0</v>
      </c>
      <c r="L31" s="80">
        <f t="shared" si="1"/>
        <v>0</v>
      </c>
      <c r="M31" s="81">
        <f t="shared" si="28"/>
        <v>922274247</v>
      </c>
      <c r="N31" s="82">
        <f t="shared" si="14"/>
        <v>8.9965765196870368E-5</v>
      </c>
      <c r="O31" s="80">
        <v>0</v>
      </c>
      <c r="P31" s="80">
        <v>922274247</v>
      </c>
      <c r="Q31" s="80">
        <f t="shared" si="29"/>
        <v>0</v>
      </c>
      <c r="R31" s="80">
        <v>0</v>
      </c>
      <c r="S31" s="80">
        <f t="shared" si="30"/>
        <v>922274247</v>
      </c>
      <c r="T31" s="80">
        <f t="shared" si="31"/>
        <v>922274247</v>
      </c>
      <c r="U31" s="80">
        <v>0</v>
      </c>
      <c r="V31" s="80">
        <f t="shared" si="25"/>
        <v>0</v>
      </c>
      <c r="W31" s="80">
        <v>0</v>
      </c>
      <c r="X31" s="83">
        <f t="shared" si="32"/>
        <v>0</v>
      </c>
      <c r="Y31" s="84">
        <f t="shared" si="4"/>
        <v>0</v>
      </c>
      <c r="Z31" s="84">
        <f t="shared" si="5"/>
        <v>0</v>
      </c>
      <c r="AA31" s="84">
        <f t="shared" si="6"/>
        <v>0</v>
      </c>
      <c r="AB31" s="84" t="s">
        <v>41</v>
      </c>
      <c r="AC31" s="85" t="s">
        <v>41</v>
      </c>
    </row>
    <row r="32" spans="1:29" ht="48" customHeight="1" x14ac:dyDescent="0.25">
      <c r="A32" s="69" t="s">
        <v>85</v>
      </c>
      <c r="B32" s="70" t="s">
        <v>42</v>
      </c>
      <c r="C32" s="70">
        <v>20</v>
      </c>
      <c r="D32" s="70" t="s">
        <v>39</v>
      </c>
      <c r="E32" s="71" t="s">
        <v>86</v>
      </c>
      <c r="F32" s="72">
        <f t="shared" ref="F32:K32" si="33">+F33+F37+F38</f>
        <v>6246386784</v>
      </c>
      <c r="G32" s="72">
        <f t="shared" si="33"/>
        <v>0</v>
      </c>
      <c r="H32" s="72">
        <f t="shared" si="33"/>
        <v>0</v>
      </c>
      <c r="I32" s="72">
        <f t="shared" si="33"/>
        <v>0</v>
      </c>
      <c r="J32" s="72">
        <f t="shared" si="33"/>
        <v>0</v>
      </c>
      <c r="K32" s="72">
        <f t="shared" si="33"/>
        <v>0</v>
      </c>
      <c r="L32" s="73">
        <f t="shared" si="1"/>
        <v>0</v>
      </c>
      <c r="M32" s="72">
        <f>+M33+M37+M38</f>
        <v>6246386784</v>
      </c>
      <c r="N32" s="74">
        <f t="shared" si="14"/>
        <v>6.0932089187802965E-4</v>
      </c>
      <c r="O32" s="72">
        <f t="shared" ref="O32:X32" si="34">+O33+O37+O38</f>
        <v>0</v>
      </c>
      <c r="P32" s="72">
        <f t="shared" si="34"/>
        <v>6246386784</v>
      </c>
      <c r="Q32" s="72">
        <f t="shared" si="34"/>
        <v>0</v>
      </c>
      <c r="R32" s="72">
        <f t="shared" si="34"/>
        <v>243103403</v>
      </c>
      <c r="S32" s="72">
        <f t="shared" si="34"/>
        <v>6003283381</v>
      </c>
      <c r="T32" s="72">
        <f t="shared" si="34"/>
        <v>6003283381</v>
      </c>
      <c r="U32" s="72">
        <f t="shared" si="34"/>
        <v>243103403</v>
      </c>
      <c r="V32" s="72">
        <f t="shared" si="34"/>
        <v>0</v>
      </c>
      <c r="W32" s="72">
        <f t="shared" si="34"/>
        <v>243103403</v>
      </c>
      <c r="X32" s="72">
        <f t="shared" si="34"/>
        <v>0</v>
      </c>
      <c r="Y32" s="75">
        <f>+R32/M32</f>
        <v>3.8919044146082132E-2</v>
      </c>
      <c r="Z32" s="75">
        <f>+U32/M32</f>
        <v>3.8919044146082132E-2</v>
      </c>
      <c r="AA32" s="75">
        <f>+W32/M32</f>
        <v>3.8919044146082132E-2</v>
      </c>
      <c r="AB32" s="75">
        <f>+U32/R32</f>
        <v>1</v>
      </c>
      <c r="AC32" s="76">
        <f>+W32/U32</f>
        <v>1</v>
      </c>
    </row>
    <row r="33" spans="1:29" s="52" customFormat="1" ht="42" customHeight="1" x14ac:dyDescent="0.25">
      <c r="A33" s="69" t="s">
        <v>87</v>
      </c>
      <c r="B33" s="70" t="s">
        <v>42</v>
      </c>
      <c r="C33" s="70">
        <v>20</v>
      </c>
      <c r="D33" s="70" t="s">
        <v>39</v>
      </c>
      <c r="E33" s="71" t="s">
        <v>88</v>
      </c>
      <c r="F33" s="72">
        <f>+F34+F35+F36</f>
        <v>3581381152</v>
      </c>
      <c r="G33" s="72">
        <f t="shared" ref="G33:K33" si="35">+G34+G35+G36</f>
        <v>0</v>
      </c>
      <c r="H33" s="72">
        <f t="shared" si="35"/>
        <v>0</v>
      </c>
      <c r="I33" s="72">
        <f t="shared" si="35"/>
        <v>0</v>
      </c>
      <c r="J33" s="72">
        <f t="shared" si="35"/>
        <v>0</v>
      </c>
      <c r="K33" s="72">
        <f t="shared" si="35"/>
        <v>0</v>
      </c>
      <c r="L33" s="73">
        <f t="shared" si="1"/>
        <v>0</v>
      </c>
      <c r="M33" s="72">
        <f>+M34+M35+M36</f>
        <v>3581381152</v>
      </c>
      <c r="N33" s="74">
        <f t="shared" si="14"/>
        <v>3.4935562480400593E-4</v>
      </c>
      <c r="O33" s="72">
        <f t="shared" ref="O33:X33" si="36">+O34+O35+O36</f>
        <v>0</v>
      </c>
      <c r="P33" s="72">
        <f t="shared" si="36"/>
        <v>3581381152</v>
      </c>
      <c r="Q33" s="72">
        <f t="shared" si="36"/>
        <v>0</v>
      </c>
      <c r="R33" s="72">
        <f t="shared" si="36"/>
        <v>15249595</v>
      </c>
      <c r="S33" s="72">
        <f t="shared" si="36"/>
        <v>3566131557</v>
      </c>
      <c r="T33" s="72">
        <f t="shared" si="36"/>
        <v>3566131557</v>
      </c>
      <c r="U33" s="72">
        <f t="shared" si="36"/>
        <v>15249595</v>
      </c>
      <c r="V33" s="72">
        <f t="shared" si="36"/>
        <v>0</v>
      </c>
      <c r="W33" s="72">
        <f t="shared" si="36"/>
        <v>15249595</v>
      </c>
      <c r="X33" s="72">
        <f t="shared" si="36"/>
        <v>0</v>
      </c>
      <c r="Y33" s="75">
        <f>+R33/M33</f>
        <v>4.2580206777164615E-3</v>
      </c>
      <c r="Z33" s="75">
        <f>+U33/M33</f>
        <v>4.2580206777164615E-3</v>
      </c>
      <c r="AA33" s="75">
        <f>+W33/M33</f>
        <v>4.2580206777164615E-3</v>
      </c>
      <c r="AB33" s="75">
        <f>+U33/R33</f>
        <v>1</v>
      </c>
      <c r="AC33" s="76">
        <f>+W33/U33</f>
        <v>1</v>
      </c>
    </row>
    <row r="34" spans="1:29" ht="42" customHeight="1" x14ac:dyDescent="0.25">
      <c r="A34" s="77" t="s">
        <v>89</v>
      </c>
      <c r="B34" s="78" t="s">
        <v>42</v>
      </c>
      <c r="C34" s="78">
        <v>20</v>
      </c>
      <c r="D34" s="78" t="s">
        <v>39</v>
      </c>
      <c r="E34" s="79" t="s">
        <v>90</v>
      </c>
      <c r="F34" s="80">
        <v>2327977181</v>
      </c>
      <c r="G34" s="80">
        <v>0</v>
      </c>
      <c r="H34" s="80">
        <v>0</v>
      </c>
      <c r="I34" s="80">
        <v>0</v>
      </c>
      <c r="J34" s="80">
        <v>0</v>
      </c>
      <c r="K34" s="80">
        <v>0</v>
      </c>
      <c r="L34" s="80">
        <f t="shared" si="1"/>
        <v>0</v>
      </c>
      <c r="M34" s="81">
        <f t="shared" ref="M34:M38" si="37">+F34+L34</f>
        <v>2327977181</v>
      </c>
      <c r="N34" s="82">
        <f t="shared" si="14"/>
        <v>2.2708890455391646E-4</v>
      </c>
      <c r="O34" s="80">
        <v>0</v>
      </c>
      <c r="P34" s="80">
        <v>2327977181</v>
      </c>
      <c r="Q34" s="80">
        <f t="shared" ref="Q34:Q40" si="38">M34-P34</f>
        <v>0</v>
      </c>
      <c r="R34" s="80">
        <v>13979156</v>
      </c>
      <c r="S34" s="80">
        <f t="shared" ref="S34:S39" si="39">+M34-R34</f>
        <v>2313998025</v>
      </c>
      <c r="T34" s="80">
        <f t="shared" ref="T34:T40" si="40">P34-R34</f>
        <v>2313998025</v>
      </c>
      <c r="U34" s="80">
        <v>13979156</v>
      </c>
      <c r="V34" s="80">
        <f t="shared" ref="V34:V40" si="41">+R34-U34</f>
        <v>0</v>
      </c>
      <c r="W34" s="80">
        <v>13979156</v>
      </c>
      <c r="X34" s="83">
        <f t="shared" ref="X34:X40" si="42">+U34-W34</f>
        <v>0</v>
      </c>
      <c r="Y34" s="84">
        <f t="shared" ref="Y34:Y39" si="43">+R34/M34</f>
        <v>6.0048509556245517E-3</v>
      </c>
      <c r="Z34" s="84">
        <f t="shared" ref="Z34:Z39" si="44">+U34/M34</f>
        <v>6.0048509556245517E-3</v>
      </c>
      <c r="AA34" s="84">
        <f t="shared" ref="AA34:AA39" si="45">+W34/M34</f>
        <v>6.0048509556245517E-3</v>
      </c>
      <c r="AB34" s="84">
        <f t="shared" ref="AB34:AB37" si="46">+U34/R34</f>
        <v>1</v>
      </c>
      <c r="AC34" s="85">
        <f t="shared" ref="AC34:AC37" si="47">+W34/U34</f>
        <v>1</v>
      </c>
    </row>
    <row r="35" spans="1:29" ht="42" customHeight="1" x14ac:dyDescent="0.25">
      <c r="A35" s="77" t="s">
        <v>91</v>
      </c>
      <c r="B35" s="78" t="s">
        <v>42</v>
      </c>
      <c r="C35" s="78">
        <v>20</v>
      </c>
      <c r="D35" s="78" t="s">
        <v>39</v>
      </c>
      <c r="E35" s="79" t="s">
        <v>92</v>
      </c>
      <c r="F35" s="80">
        <v>980776140</v>
      </c>
      <c r="G35" s="80">
        <v>0</v>
      </c>
      <c r="H35" s="80">
        <v>0</v>
      </c>
      <c r="I35" s="80">
        <v>0</v>
      </c>
      <c r="J35" s="80">
        <v>0</v>
      </c>
      <c r="K35" s="80">
        <v>0</v>
      </c>
      <c r="L35" s="80">
        <f t="shared" si="1"/>
        <v>0</v>
      </c>
      <c r="M35" s="81">
        <f t="shared" si="37"/>
        <v>980776140</v>
      </c>
      <c r="N35" s="82">
        <f t="shared" si="14"/>
        <v>9.5672492438068541E-5</v>
      </c>
      <c r="O35" s="80">
        <v>0</v>
      </c>
      <c r="P35" s="80">
        <v>980776140</v>
      </c>
      <c r="Q35" s="80">
        <f t="shared" si="38"/>
        <v>0</v>
      </c>
      <c r="R35" s="80">
        <v>0</v>
      </c>
      <c r="S35" s="80">
        <f t="shared" si="39"/>
        <v>980776140</v>
      </c>
      <c r="T35" s="80">
        <f t="shared" si="40"/>
        <v>980776140</v>
      </c>
      <c r="U35" s="80">
        <v>0</v>
      </c>
      <c r="V35" s="80">
        <f t="shared" si="41"/>
        <v>0</v>
      </c>
      <c r="W35" s="80">
        <v>0</v>
      </c>
      <c r="X35" s="83">
        <f t="shared" si="42"/>
        <v>0</v>
      </c>
      <c r="Y35" s="84">
        <f t="shared" si="43"/>
        <v>0</v>
      </c>
      <c r="Z35" s="84">
        <f t="shared" si="44"/>
        <v>0</v>
      </c>
      <c r="AA35" s="84">
        <f t="shared" si="45"/>
        <v>0</v>
      </c>
      <c r="AB35" s="84" t="s">
        <v>41</v>
      </c>
      <c r="AC35" s="85" t="s">
        <v>41</v>
      </c>
    </row>
    <row r="36" spans="1:29" ht="42" customHeight="1" x14ac:dyDescent="0.25">
      <c r="A36" s="77" t="s">
        <v>93</v>
      </c>
      <c r="B36" s="78" t="s">
        <v>42</v>
      </c>
      <c r="C36" s="78">
        <v>20</v>
      </c>
      <c r="D36" s="78" t="s">
        <v>39</v>
      </c>
      <c r="E36" s="79" t="s">
        <v>94</v>
      </c>
      <c r="F36" s="80">
        <v>272627831</v>
      </c>
      <c r="G36" s="80">
        <v>0</v>
      </c>
      <c r="H36" s="80">
        <v>0</v>
      </c>
      <c r="I36" s="80">
        <v>0</v>
      </c>
      <c r="J36" s="80">
        <v>0</v>
      </c>
      <c r="K36" s="80">
        <v>0</v>
      </c>
      <c r="L36" s="80">
        <f t="shared" si="1"/>
        <v>0</v>
      </c>
      <c r="M36" s="81">
        <f t="shared" si="37"/>
        <v>272627831</v>
      </c>
      <c r="N36" s="88">
        <f t="shared" si="14"/>
        <v>2.6594227812020922E-5</v>
      </c>
      <c r="O36" s="80">
        <v>0</v>
      </c>
      <c r="P36" s="80">
        <v>272627831</v>
      </c>
      <c r="Q36" s="80">
        <f t="shared" si="38"/>
        <v>0</v>
      </c>
      <c r="R36" s="80">
        <v>1270439</v>
      </c>
      <c r="S36" s="80">
        <f t="shared" si="39"/>
        <v>271357392</v>
      </c>
      <c r="T36" s="80">
        <f t="shared" si="40"/>
        <v>271357392</v>
      </c>
      <c r="U36" s="80">
        <v>1270439</v>
      </c>
      <c r="V36" s="80">
        <f t="shared" si="41"/>
        <v>0</v>
      </c>
      <c r="W36" s="80">
        <v>1270439</v>
      </c>
      <c r="X36" s="83">
        <f t="shared" si="42"/>
        <v>0</v>
      </c>
      <c r="Y36" s="84">
        <f t="shared" si="43"/>
        <v>4.6599754520293274E-3</v>
      </c>
      <c r="Z36" s="84">
        <f t="shared" si="44"/>
        <v>4.6599754520293274E-3</v>
      </c>
      <c r="AA36" s="84">
        <f t="shared" si="45"/>
        <v>4.6599754520293274E-3</v>
      </c>
      <c r="AB36" s="84">
        <f t="shared" si="46"/>
        <v>1</v>
      </c>
      <c r="AC36" s="85">
        <f t="shared" si="47"/>
        <v>1</v>
      </c>
    </row>
    <row r="37" spans="1:29" ht="42" customHeight="1" x14ac:dyDescent="0.25">
      <c r="A37" s="77" t="s">
        <v>95</v>
      </c>
      <c r="B37" s="78" t="s">
        <v>42</v>
      </c>
      <c r="C37" s="78">
        <v>20</v>
      </c>
      <c r="D37" s="78" t="s">
        <v>39</v>
      </c>
      <c r="E37" s="79" t="s">
        <v>96</v>
      </c>
      <c r="F37" s="80">
        <v>2454985812</v>
      </c>
      <c r="G37" s="80">
        <v>0</v>
      </c>
      <c r="H37" s="80">
        <v>0</v>
      </c>
      <c r="I37" s="80">
        <v>0</v>
      </c>
      <c r="J37" s="80">
        <v>0</v>
      </c>
      <c r="K37" s="80">
        <v>0</v>
      </c>
      <c r="L37" s="80">
        <f t="shared" si="1"/>
        <v>0</v>
      </c>
      <c r="M37" s="81">
        <f t="shared" si="37"/>
        <v>2454985812</v>
      </c>
      <c r="N37" s="82">
        <f t="shared" si="14"/>
        <v>2.394783090197683E-4</v>
      </c>
      <c r="O37" s="80">
        <v>0</v>
      </c>
      <c r="P37" s="80">
        <v>2454985812</v>
      </c>
      <c r="Q37" s="80">
        <f t="shared" si="38"/>
        <v>0</v>
      </c>
      <c r="R37" s="80">
        <v>227853808</v>
      </c>
      <c r="S37" s="80">
        <f t="shared" si="39"/>
        <v>2227132004</v>
      </c>
      <c r="T37" s="80">
        <f t="shared" si="40"/>
        <v>2227132004</v>
      </c>
      <c r="U37" s="80">
        <v>227853808</v>
      </c>
      <c r="V37" s="80">
        <f t="shared" si="41"/>
        <v>0</v>
      </c>
      <c r="W37" s="80">
        <v>227853808</v>
      </c>
      <c r="X37" s="83">
        <f t="shared" si="42"/>
        <v>0</v>
      </c>
      <c r="Y37" s="84">
        <f t="shared" si="43"/>
        <v>9.2812678136976537E-2</v>
      </c>
      <c r="Z37" s="84">
        <f t="shared" si="44"/>
        <v>9.2812678136976537E-2</v>
      </c>
      <c r="AA37" s="84">
        <f t="shared" si="45"/>
        <v>9.2812678136976537E-2</v>
      </c>
      <c r="AB37" s="84">
        <f t="shared" si="46"/>
        <v>1</v>
      </c>
      <c r="AC37" s="85">
        <f t="shared" si="47"/>
        <v>1</v>
      </c>
    </row>
    <row r="38" spans="1:29" ht="42" customHeight="1" x14ac:dyDescent="0.25">
      <c r="A38" s="77" t="s">
        <v>97</v>
      </c>
      <c r="B38" s="78" t="s">
        <v>42</v>
      </c>
      <c r="C38" s="78">
        <v>20</v>
      </c>
      <c r="D38" s="78" t="s">
        <v>39</v>
      </c>
      <c r="E38" s="79" t="s">
        <v>98</v>
      </c>
      <c r="F38" s="80">
        <v>210019820</v>
      </c>
      <c r="G38" s="80">
        <v>0</v>
      </c>
      <c r="H38" s="80">
        <v>0</v>
      </c>
      <c r="I38" s="80">
        <v>0</v>
      </c>
      <c r="J38" s="80">
        <v>0</v>
      </c>
      <c r="K38" s="80">
        <v>0</v>
      </c>
      <c r="L38" s="80">
        <f t="shared" si="1"/>
        <v>0</v>
      </c>
      <c r="M38" s="81">
        <f t="shared" si="37"/>
        <v>210019820</v>
      </c>
      <c r="N38" s="88">
        <f t="shared" si="14"/>
        <v>2.0486958054255392E-5</v>
      </c>
      <c r="O38" s="80">
        <v>0</v>
      </c>
      <c r="P38" s="80">
        <v>210019820</v>
      </c>
      <c r="Q38" s="80">
        <f t="shared" si="38"/>
        <v>0</v>
      </c>
      <c r="R38" s="80">
        <v>0</v>
      </c>
      <c r="S38" s="80">
        <f t="shared" si="39"/>
        <v>210019820</v>
      </c>
      <c r="T38" s="80">
        <f t="shared" si="40"/>
        <v>210019820</v>
      </c>
      <c r="U38" s="80">
        <v>0</v>
      </c>
      <c r="V38" s="80">
        <f t="shared" si="41"/>
        <v>0</v>
      </c>
      <c r="W38" s="80">
        <v>0</v>
      </c>
      <c r="X38" s="83">
        <f t="shared" si="42"/>
        <v>0</v>
      </c>
      <c r="Y38" s="84">
        <f t="shared" si="43"/>
        <v>0</v>
      </c>
      <c r="Z38" s="84">
        <f t="shared" si="44"/>
        <v>0</v>
      </c>
      <c r="AA38" s="84">
        <f t="shared" si="45"/>
        <v>0</v>
      </c>
      <c r="AB38" s="84" t="s">
        <v>41</v>
      </c>
      <c r="AC38" s="85" t="s">
        <v>41</v>
      </c>
    </row>
    <row r="39" spans="1:29" s="52" customFormat="1" ht="42" customHeight="1" x14ac:dyDescent="0.25">
      <c r="A39" s="69" t="s">
        <v>99</v>
      </c>
      <c r="B39" s="70" t="s">
        <v>42</v>
      </c>
      <c r="C39" s="70">
        <v>20</v>
      </c>
      <c r="D39" s="70" t="s">
        <v>39</v>
      </c>
      <c r="E39" s="71" t="s">
        <v>100</v>
      </c>
      <c r="F39" s="73">
        <v>6357911050</v>
      </c>
      <c r="G39" s="73">
        <f>+G40</f>
        <v>0</v>
      </c>
      <c r="H39" s="73">
        <f t="shared" ref="H39:K39" si="48">+H40</f>
        <v>0</v>
      </c>
      <c r="I39" s="73">
        <f t="shared" si="48"/>
        <v>0</v>
      </c>
      <c r="J39" s="73">
        <f t="shared" si="48"/>
        <v>0</v>
      </c>
      <c r="K39" s="73">
        <f t="shared" si="48"/>
        <v>0</v>
      </c>
      <c r="L39" s="73">
        <f t="shared" si="1"/>
        <v>0</v>
      </c>
      <c r="M39" s="72">
        <f>+F39+L39</f>
        <v>6357911050</v>
      </c>
      <c r="N39" s="74">
        <f t="shared" si="14"/>
        <v>6.2019983158749905E-4</v>
      </c>
      <c r="O39" s="73">
        <v>6357911050</v>
      </c>
      <c r="P39" s="73">
        <f>+P40</f>
        <v>0</v>
      </c>
      <c r="Q39" s="73">
        <f t="shared" si="38"/>
        <v>6357911050</v>
      </c>
      <c r="R39" s="73">
        <f>+R40</f>
        <v>0</v>
      </c>
      <c r="S39" s="73">
        <f t="shared" si="39"/>
        <v>6357911050</v>
      </c>
      <c r="T39" s="73">
        <f t="shared" si="40"/>
        <v>0</v>
      </c>
      <c r="U39" s="73">
        <f>+U40</f>
        <v>0</v>
      </c>
      <c r="V39" s="73">
        <f t="shared" si="41"/>
        <v>0</v>
      </c>
      <c r="W39" s="73">
        <f>+W40</f>
        <v>0</v>
      </c>
      <c r="X39" s="89">
        <f t="shared" si="42"/>
        <v>0</v>
      </c>
      <c r="Y39" s="84">
        <f t="shared" si="43"/>
        <v>0</v>
      </c>
      <c r="Z39" s="84">
        <f t="shared" si="44"/>
        <v>0</v>
      </c>
      <c r="AA39" s="84">
        <f t="shared" si="45"/>
        <v>0</v>
      </c>
      <c r="AB39" s="84" t="s">
        <v>41</v>
      </c>
      <c r="AC39" s="85" t="s">
        <v>41</v>
      </c>
    </row>
    <row r="40" spans="1:29" ht="42" customHeight="1" x14ac:dyDescent="0.25">
      <c r="A40" s="77" t="s">
        <v>101</v>
      </c>
      <c r="B40" s="78" t="s">
        <v>42</v>
      </c>
      <c r="C40" s="78">
        <v>20</v>
      </c>
      <c r="D40" s="78" t="s">
        <v>39</v>
      </c>
      <c r="E40" s="90" t="s">
        <v>102</v>
      </c>
      <c r="F40" s="80">
        <v>0</v>
      </c>
      <c r="G40" s="80">
        <v>0</v>
      </c>
      <c r="H40" s="80">
        <v>0</v>
      </c>
      <c r="I40" s="80">
        <v>0</v>
      </c>
      <c r="J40" s="80">
        <v>0</v>
      </c>
      <c r="K40" s="80">
        <v>0</v>
      </c>
      <c r="L40" s="80">
        <f t="shared" si="1"/>
        <v>0</v>
      </c>
      <c r="M40" s="81">
        <f>+F40+L40</f>
        <v>0</v>
      </c>
      <c r="N40" s="82">
        <f t="shared" si="14"/>
        <v>0</v>
      </c>
      <c r="O40" s="80">
        <v>0</v>
      </c>
      <c r="P40" s="80">
        <v>0</v>
      </c>
      <c r="Q40" s="80">
        <f t="shared" si="38"/>
        <v>0</v>
      </c>
      <c r="R40" s="80">
        <v>0</v>
      </c>
      <c r="S40" s="80">
        <f>+M40-R40</f>
        <v>0</v>
      </c>
      <c r="T40" s="80">
        <f t="shared" si="40"/>
        <v>0</v>
      </c>
      <c r="U40" s="80">
        <v>0</v>
      </c>
      <c r="V40" s="80">
        <f t="shared" si="41"/>
        <v>0</v>
      </c>
      <c r="W40" s="80">
        <v>0</v>
      </c>
      <c r="X40" s="83">
        <f t="shared" si="42"/>
        <v>0</v>
      </c>
      <c r="Y40" s="84" t="s">
        <v>41</v>
      </c>
      <c r="Z40" s="84" t="s">
        <v>41</v>
      </c>
      <c r="AA40" s="84" t="s">
        <v>41</v>
      </c>
      <c r="AB40" s="84" t="s">
        <v>41</v>
      </c>
      <c r="AC40" s="85" t="s">
        <v>41</v>
      </c>
    </row>
    <row r="41" spans="1:29" ht="42" customHeight="1" x14ac:dyDescent="0.25">
      <c r="A41" s="69" t="s">
        <v>103</v>
      </c>
      <c r="B41" s="70" t="s">
        <v>42</v>
      </c>
      <c r="C41" s="70">
        <v>20</v>
      </c>
      <c r="D41" s="70" t="s">
        <v>39</v>
      </c>
      <c r="E41" s="71" t="s">
        <v>104</v>
      </c>
      <c r="F41" s="73">
        <f t="shared" ref="F41:K41" si="49">+F42+F49</f>
        <v>22397242000</v>
      </c>
      <c r="G41" s="73">
        <f t="shared" si="49"/>
        <v>0</v>
      </c>
      <c r="H41" s="73">
        <f t="shared" si="49"/>
        <v>0</v>
      </c>
      <c r="I41" s="73">
        <f t="shared" si="49"/>
        <v>0</v>
      </c>
      <c r="J41" s="73">
        <f t="shared" si="49"/>
        <v>1968048</v>
      </c>
      <c r="K41" s="73">
        <f t="shared" si="49"/>
        <v>1968048</v>
      </c>
      <c r="L41" s="73">
        <f t="shared" si="1"/>
        <v>0</v>
      </c>
      <c r="M41" s="73">
        <f t="shared" ref="M41" si="50">+M42+M49</f>
        <v>22397242000</v>
      </c>
      <c r="N41" s="74">
        <f t="shared" si="14"/>
        <v>2.1848002602088087E-3</v>
      </c>
      <c r="O41" s="73">
        <f t="shared" ref="O41:X41" si="51">+O42+O49</f>
        <v>0</v>
      </c>
      <c r="P41" s="73">
        <f t="shared" si="51"/>
        <v>13985587041.83</v>
      </c>
      <c r="Q41" s="73">
        <f t="shared" si="51"/>
        <v>8411654958.1700001</v>
      </c>
      <c r="R41" s="73">
        <f t="shared" si="51"/>
        <v>13692564801.83</v>
      </c>
      <c r="S41" s="73">
        <f t="shared" si="51"/>
        <v>8704677198.1700001</v>
      </c>
      <c r="T41" s="73">
        <f t="shared" si="51"/>
        <v>293022240</v>
      </c>
      <c r="U41" s="73">
        <f t="shared" si="51"/>
        <v>550149221</v>
      </c>
      <c r="V41" s="73">
        <f t="shared" si="51"/>
        <v>13142415580.83</v>
      </c>
      <c r="W41" s="73">
        <f t="shared" si="51"/>
        <v>178840000</v>
      </c>
      <c r="X41" s="73">
        <f t="shared" si="51"/>
        <v>371309221</v>
      </c>
      <c r="Y41" s="75">
        <f t="shared" ref="Y41:Y104" si="52">+R41/M41</f>
        <v>0.61135048689610982</v>
      </c>
      <c r="Z41" s="75">
        <f t="shared" ref="Z41:Z104" si="53">+U41/M41</f>
        <v>2.4563257431428388E-2</v>
      </c>
      <c r="AA41" s="75">
        <f t="shared" ref="AA41:AA104" si="54">+W41/M41</f>
        <v>7.9849117136833181E-3</v>
      </c>
      <c r="AB41" s="75">
        <f t="shared" ref="AB41" si="55">+U41/R41</f>
        <v>4.0178683027044942E-2</v>
      </c>
      <c r="AC41" s="76">
        <f t="shared" ref="AC41" si="56">+W41/U41</f>
        <v>0.32507543985052739</v>
      </c>
    </row>
    <row r="42" spans="1:29" ht="42" customHeight="1" x14ac:dyDescent="0.25">
      <c r="A42" s="69" t="s">
        <v>105</v>
      </c>
      <c r="B42" s="70" t="s">
        <v>42</v>
      </c>
      <c r="C42" s="70">
        <v>20</v>
      </c>
      <c r="D42" s="70" t="s">
        <v>39</v>
      </c>
      <c r="E42" s="71" t="s">
        <v>106</v>
      </c>
      <c r="F42" s="73">
        <f>+F43</f>
        <v>567000000</v>
      </c>
      <c r="G42" s="73">
        <f t="shared" ref="G42:K42" si="57">+G43</f>
        <v>0</v>
      </c>
      <c r="H42" s="73">
        <f t="shared" si="57"/>
        <v>0</v>
      </c>
      <c r="I42" s="73">
        <f t="shared" si="57"/>
        <v>0</v>
      </c>
      <c r="J42" s="73">
        <f t="shared" si="57"/>
        <v>0</v>
      </c>
      <c r="K42" s="73">
        <f t="shared" si="57"/>
        <v>0</v>
      </c>
      <c r="L42" s="73">
        <f t="shared" si="1"/>
        <v>0</v>
      </c>
      <c r="M42" s="73">
        <f>+M43</f>
        <v>567000000</v>
      </c>
      <c r="N42" s="91">
        <f t="shared" si="14"/>
        <v>5.5309566576920256E-5</v>
      </c>
      <c r="O42" s="73">
        <f t="shared" ref="O42:X42" si="58">+O43</f>
        <v>0</v>
      </c>
      <c r="P42" s="73">
        <f t="shared" si="58"/>
        <v>0</v>
      </c>
      <c r="Q42" s="73">
        <f t="shared" si="58"/>
        <v>567000000</v>
      </c>
      <c r="R42" s="73">
        <f t="shared" si="58"/>
        <v>0</v>
      </c>
      <c r="S42" s="73">
        <f t="shared" si="58"/>
        <v>567000000</v>
      </c>
      <c r="T42" s="73">
        <f t="shared" si="58"/>
        <v>0</v>
      </c>
      <c r="U42" s="73">
        <f t="shared" si="58"/>
        <v>0</v>
      </c>
      <c r="V42" s="73">
        <f t="shared" si="58"/>
        <v>0</v>
      </c>
      <c r="W42" s="73">
        <f t="shared" si="58"/>
        <v>0</v>
      </c>
      <c r="X42" s="73">
        <f t="shared" si="58"/>
        <v>0</v>
      </c>
      <c r="Y42" s="75">
        <f t="shared" si="52"/>
        <v>0</v>
      </c>
      <c r="Z42" s="75">
        <f t="shared" si="53"/>
        <v>0</v>
      </c>
      <c r="AA42" s="75">
        <f t="shared" si="54"/>
        <v>0</v>
      </c>
      <c r="AB42" s="75" t="s">
        <v>41</v>
      </c>
      <c r="AC42" s="76" t="s">
        <v>41</v>
      </c>
    </row>
    <row r="43" spans="1:29" ht="42" customHeight="1" x14ac:dyDescent="0.25">
      <c r="A43" s="69" t="s">
        <v>107</v>
      </c>
      <c r="B43" s="70" t="s">
        <v>42</v>
      </c>
      <c r="C43" s="70">
        <v>20</v>
      </c>
      <c r="D43" s="70" t="s">
        <v>39</v>
      </c>
      <c r="E43" s="71" t="s">
        <v>108</v>
      </c>
      <c r="F43" s="73">
        <f t="shared" ref="F43:K43" si="59">+F44+F47</f>
        <v>567000000</v>
      </c>
      <c r="G43" s="73">
        <f t="shared" si="59"/>
        <v>0</v>
      </c>
      <c r="H43" s="73">
        <f t="shared" si="59"/>
        <v>0</v>
      </c>
      <c r="I43" s="73">
        <f t="shared" si="59"/>
        <v>0</v>
      </c>
      <c r="J43" s="73">
        <f t="shared" si="59"/>
        <v>0</v>
      </c>
      <c r="K43" s="73">
        <f t="shared" si="59"/>
        <v>0</v>
      </c>
      <c r="L43" s="73">
        <f t="shared" si="1"/>
        <v>0</v>
      </c>
      <c r="M43" s="73">
        <f t="shared" ref="M43" si="60">+M44+M47</f>
        <v>567000000</v>
      </c>
      <c r="N43" s="91">
        <f t="shared" si="14"/>
        <v>5.5309566576920256E-5</v>
      </c>
      <c r="O43" s="73">
        <f t="shared" ref="O43:X43" si="61">+O44+O47</f>
        <v>0</v>
      </c>
      <c r="P43" s="73">
        <f t="shared" si="61"/>
        <v>0</v>
      </c>
      <c r="Q43" s="73">
        <f t="shared" si="61"/>
        <v>567000000</v>
      </c>
      <c r="R43" s="73">
        <f t="shared" si="61"/>
        <v>0</v>
      </c>
      <c r="S43" s="73">
        <f t="shared" si="61"/>
        <v>567000000</v>
      </c>
      <c r="T43" s="73">
        <f t="shared" si="61"/>
        <v>0</v>
      </c>
      <c r="U43" s="73">
        <f t="shared" si="61"/>
        <v>0</v>
      </c>
      <c r="V43" s="73">
        <f t="shared" si="61"/>
        <v>0</v>
      </c>
      <c r="W43" s="73">
        <f t="shared" si="61"/>
        <v>0</v>
      </c>
      <c r="X43" s="73">
        <f t="shared" si="61"/>
        <v>0</v>
      </c>
      <c r="Y43" s="75">
        <f t="shared" si="52"/>
        <v>0</v>
      </c>
      <c r="Z43" s="75">
        <f t="shared" si="53"/>
        <v>0</v>
      </c>
      <c r="AA43" s="75">
        <f t="shared" si="54"/>
        <v>0</v>
      </c>
      <c r="AB43" s="75" t="s">
        <v>41</v>
      </c>
      <c r="AC43" s="76" t="s">
        <v>41</v>
      </c>
    </row>
    <row r="44" spans="1:29" ht="66" customHeight="1" x14ac:dyDescent="0.25">
      <c r="A44" s="69" t="s">
        <v>109</v>
      </c>
      <c r="B44" s="70" t="s">
        <v>42</v>
      </c>
      <c r="C44" s="70">
        <v>20</v>
      </c>
      <c r="D44" s="70" t="s">
        <v>39</v>
      </c>
      <c r="E44" s="71" t="s">
        <v>110</v>
      </c>
      <c r="F44" s="73">
        <f>SUM(F45:F46)</f>
        <v>537000000</v>
      </c>
      <c r="G44" s="73">
        <f t="shared" ref="G44:K44" si="62">+G45+G46</f>
        <v>0</v>
      </c>
      <c r="H44" s="73">
        <f t="shared" si="62"/>
        <v>0</v>
      </c>
      <c r="I44" s="73">
        <f t="shared" si="62"/>
        <v>0</v>
      </c>
      <c r="J44" s="73">
        <f t="shared" si="62"/>
        <v>0</v>
      </c>
      <c r="K44" s="73">
        <f t="shared" si="62"/>
        <v>0</v>
      </c>
      <c r="L44" s="73">
        <f t="shared" si="1"/>
        <v>0</v>
      </c>
      <c r="M44" s="73">
        <f>+M45+M46</f>
        <v>537000000</v>
      </c>
      <c r="N44" s="91">
        <f t="shared" si="14"/>
        <v>5.2383134482903312E-5</v>
      </c>
      <c r="O44" s="73">
        <f t="shared" ref="O44:X44" si="63">+O45+O46</f>
        <v>0</v>
      </c>
      <c r="P44" s="73">
        <f t="shared" si="63"/>
        <v>0</v>
      </c>
      <c r="Q44" s="73">
        <f t="shared" si="63"/>
        <v>537000000</v>
      </c>
      <c r="R44" s="73">
        <f t="shared" si="63"/>
        <v>0</v>
      </c>
      <c r="S44" s="73">
        <f t="shared" si="63"/>
        <v>537000000</v>
      </c>
      <c r="T44" s="73">
        <f t="shared" si="63"/>
        <v>0</v>
      </c>
      <c r="U44" s="73">
        <f t="shared" si="63"/>
        <v>0</v>
      </c>
      <c r="V44" s="73">
        <f t="shared" si="63"/>
        <v>0</v>
      </c>
      <c r="W44" s="73">
        <f t="shared" si="63"/>
        <v>0</v>
      </c>
      <c r="X44" s="73">
        <f t="shared" si="63"/>
        <v>0</v>
      </c>
      <c r="Y44" s="75">
        <f t="shared" si="52"/>
        <v>0</v>
      </c>
      <c r="Z44" s="75">
        <f t="shared" si="53"/>
        <v>0</v>
      </c>
      <c r="AA44" s="75">
        <f t="shared" si="54"/>
        <v>0</v>
      </c>
      <c r="AB44" s="75" t="s">
        <v>41</v>
      </c>
      <c r="AC44" s="76" t="s">
        <v>41</v>
      </c>
    </row>
    <row r="45" spans="1:29" ht="66" customHeight="1" x14ac:dyDescent="0.25">
      <c r="A45" s="77" t="s">
        <v>111</v>
      </c>
      <c r="B45" s="78" t="s">
        <v>42</v>
      </c>
      <c r="C45" s="78">
        <v>20</v>
      </c>
      <c r="D45" s="78" t="s">
        <v>39</v>
      </c>
      <c r="E45" s="92" t="s">
        <v>112</v>
      </c>
      <c r="F45" s="80">
        <v>27000000</v>
      </c>
      <c r="G45" s="80">
        <v>0</v>
      </c>
      <c r="H45" s="80">
        <v>0</v>
      </c>
      <c r="I45" s="80">
        <v>0</v>
      </c>
      <c r="J45" s="80">
        <v>0</v>
      </c>
      <c r="K45" s="80">
        <v>0</v>
      </c>
      <c r="L45" s="80">
        <f t="shared" si="1"/>
        <v>0</v>
      </c>
      <c r="M45" s="81">
        <f>+F45+L45</f>
        <v>27000000</v>
      </c>
      <c r="N45" s="87">
        <f t="shared" si="14"/>
        <v>2.63378888461525E-6</v>
      </c>
      <c r="O45" s="80">
        <v>0</v>
      </c>
      <c r="P45" s="80">
        <v>0</v>
      </c>
      <c r="Q45" s="80">
        <f t="shared" ref="Q45:Q46" si="64">M45-P45</f>
        <v>27000000</v>
      </c>
      <c r="R45" s="80">
        <v>0</v>
      </c>
      <c r="S45" s="80">
        <f t="shared" ref="S45:S46" si="65">+M45-R45</f>
        <v>27000000</v>
      </c>
      <c r="T45" s="80">
        <f>P45-R45</f>
        <v>0</v>
      </c>
      <c r="U45" s="80">
        <v>0</v>
      </c>
      <c r="V45" s="80">
        <f t="shared" ref="V45:V46" si="66">+R45-U45</f>
        <v>0</v>
      </c>
      <c r="W45" s="80">
        <v>0</v>
      </c>
      <c r="X45" s="83">
        <f t="shared" ref="X45:X46" si="67">+U45-W45</f>
        <v>0</v>
      </c>
      <c r="Y45" s="84">
        <f t="shared" si="52"/>
        <v>0</v>
      </c>
      <c r="Z45" s="84">
        <f t="shared" si="53"/>
        <v>0</v>
      </c>
      <c r="AA45" s="84">
        <f t="shared" si="54"/>
        <v>0</v>
      </c>
      <c r="AB45" s="84" t="s">
        <v>41</v>
      </c>
      <c r="AC45" s="85" t="s">
        <v>41</v>
      </c>
    </row>
    <row r="46" spans="1:29" ht="42" customHeight="1" x14ac:dyDescent="0.25">
      <c r="A46" s="77" t="s">
        <v>113</v>
      </c>
      <c r="B46" s="78" t="s">
        <v>42</v>
      </c>
      <c r="C46" s="78">
        <v>20</v>
      </c>
      <c r="D46" s="78" t="s">
        <v>39</v>
      </c>
      <c r="E46" s="92" t="s">
        <v>114</v>
      </c>
      <c r="F46" s="80">
        <v>510000000</v>
      </c>
      <c r="G46" s="80">
        <v>0</v>
      </c>
      <c r="H46" s="80">
        <v>0</v>
      </c>
      <c r="I46" s="80">
        <v>0</v>
      </c>
      <c r="J46" s="80"/>
      <c r="K46" s="80">
        <v>0</v>
      </c>
      <c r="L46" s="80">
        <f t="shared" si="1"/>
        <v>0</v>
      </c>
      <c r="M46" s="81">
        <f t="shared" ref="M46" si="68">+F46+L46</f>
        <v>510000000</v>
      </c>
      <c r="N46" s="87">
        <f t="shared" si="14"/>
        <v>4.9749345598288059E-5</v>
      </c>
      <c r="O46" s="80">
        <v>0</v>
      </c>
      <c r="P46" s="80">
        <v>0</v>
      </c>
      <c r="Q46" s="80">
        <f t="shared" si="64"/>
        <v>510000000</v>
      </c>
      <c r="R46" s="80">
        <v>0</v>
      </c>
      <c r="S46" s="80">
        <f t="shared" si="65"/>
        <v>510000000</v>
      </c>
      <c r="T46" s="80">
        <f t="shared" ref="T46" si="69">P46-R46</f>
        <v>0</v>
      </c>
      <c r="U46" s="80">
        <v>0</v>
      </c>
      <c r="V46" s="80">
        <f t="shared" si="66"/>
        <v>0</v>
      </c>
      <c r="W46" s="80">
        <v>0</v>
      </c>
      <c r="X46" s="83">
        <f t="shared" si="67"/>
        <v>0</v>
      </c>
      <c r="Y46" s="84">
        <f t="shared" si="52"/>
        <v>0</v>
      </c>
      <c r="Z46" s="84">
        <f t="shared" si="53"/>
        <v>0</v>
      </c>
      <c r="AA46" s="84">
        <f t="shared" si="54"/>
        <v>0</v>
      </c>
      <c r="AB46" s="84" t="s">
        <v>41</v>
      </c>
      <c r="AC46" s="85" t="s">
        <v>41</v>
      </c>
    </row>
    <row r="47" spans="1:29" ht="66" customHeight="1" x14ac:dyDescent="0.25">
      <c r="A47" s="69" t="s">
        <v>115</v>
      </c>
      <c r="B47" s="70" t="s">
        <v>42</v>
      </c>
      <c r="C47" s="70">
        <v>20</v>
      </c>
      <c r="D47" s="70" t="s">
        <v>39</v>
      </c>
      <c r="E47" s="71" t="s">
        <v>116</v>
      </c>
      <c r="F47" s="73">
        <f>SUM(F48)</f>
        <v>30000000</v>
      </c>
      <c r="G47" s="73">
        <f t="shared" ref="G47:X47" si="70">+G48</f>
        <v>0</v>
      </c>
      <c r="H47" s="73">
        <f t="shared" si="70"/>
        <v>0</v>
      </c>
      <c r="I47" s="73">
        <f t="shared" si="70"/>
        <v>0</v>
      </c>
      <c r="J47" s="73">
        <f t="shared" si="70"/>
        <v>0</v>
      </c>
      <c r="K47" s="73">
        <f t="shared" si="70"/>
        <v>0</v>
      </c>
      <c r="L47" s="73">
        <f t="shared" si="1"/>
        <v>0</v>
      </c>
      <c r="M47" s="73">
        <f t="shared" si="70"/>
        <v>30000000</v>
      </c>
      <c r="N47" s="91">
        <f t="shared" si="14"/>
        <v>2.9264320940169447E-6</v>
      </c>
      <c r="O47" s="73">
        <f t="shared" si="70"/>
        <v>0</v>
      </c>
      <c r="P47" s="73">
        <f t="shared" si="70"/>
        <v>0</v>
      </c>
      <c r="Q47" s="73">
        <f t="shared" si="70"/>
        <v>30000000</v>
      </c>
      <c r="R47" s="73">
        <f t="shared" si="70"/>
        <v>0</v>
      </c>
      <c r="S47" s="73">
        <f t="shared" si="70"/>
        <v>30000000</v>
      </c>
      <c r="T47" s="73">
        <f t="shared" si="70"/>
        <v>0</v>
      </c>
      <c r="U47" s="73">
        <f t="shared" si="70"/>
        <v>0</v>
      </c>
      <c r="V47" s="73">
        <f t="shared" si="70"/>
        <v>0</v>
      </c>
      <c r="W47" s="73">
        <f t="shared" si="70"/>
        <v>0</v>
      </c>
      <c r="X47" s="73">
        <f t="shared" si="70"/>
        <v>0</v>
      </c>
      <c r="Y47" s="75">
        <f t="shared" si="52"/>
        <v>0</v>
      </c>
      <c r="Z47" s="75">
        <f t="shared" si="53"/>
        <v>0</v>
      </c>
      <c r="AA47" s="75">
        <f t="shared" si="54"/>
        <v>0</v>
      </c>
      <c r="AB47" s="75" t="s">
        <v>41</v>
      </c>
      <c r="AC47" s="76" t="s">
        <v>41</v>
      </c>
    </row>
    <row r="48" spans="1:29" ht="66" customHeight="1" x14ac:dyDescent="0.25">
      <c r="A48" s="77" t="s">
        <v>117</v>
      </c>
      <c r="B48" s="78" t="s">
        <v>42</v>
      </c>
      <c r="C48" s="78">
        <v>20</v>
      </c>
      <c r="D48" s="78" t="s">
        <v>39</v>
      </c>
      <c r="E48" s="92" t="s">
        <v>118</v>
      </c>
      <c r="F48" s="80">
        <v>30000000</v>
      </c>
      <c r="G48" s="80">
        <v>0</v>
      </c>
      <c r="H48" s="80">
        <v>0</v>
      </c>
      <c r="I48" s="80">
        <v>0</v>
      </c>
      <c r="J48" s="80">
        <v>0</v>
      </c>
      <c r="K48" s="80">
        <v>0</v>
      </c>
      <c r="L48" s="80">
        <f t="shared" si="1"/>
        <v>0</v>
      </c>
      <c r="M48" s="81">
        <f>+F48+L48</f>
        <v>30000000</v>
      </c>
      <c r="N48" s="87">
        <f t="shared" si="14"/>
        <v>2.9264320940169447E-6</v>
      </c>
      <c r="O48" s="80">
        <v>0</v>
      </c>
      <c r="P48" s="80">
        <v>0</v>
      </c>
      <c r="Q48" s="80">
        <f t="shared" ref="Q48" si="71">M48-P48</f>
        <v>30000000</v>
      </c>
      <c r="R48" s="80">
        <v>0</v>
      </c>
      <c r="S48" s="80">
        <f>+M48-R48</f>
        <v>30000000</v>
      </c>
      <c r="T48" s="80">
        <f>P48-R48</f>
        <v>0</v>
      </c>
      <c r="U48" s="80">
        <v>0</v>
      </c>
      <c r="V48" s="80">
        <f t="shared" ref="V48" si="72">+R48-U48</f>
        <v>0</v>
      </c>
      <c r="W48" s="80">
        <v>0</v>
      </c>
      <c r="X48" s="83">
        <f t="shared" ref="X48" si="73">+U48-W48</f>
        <v>0</v>
      </c>
      <c r="Y48" s="84">
        <f t="shared" si="52"/>
        <v>0</v>
      </c>
      <c r="Z48" s="84">
        <f t="shared" si="53"/>
        <v>0</v>
      </c>
      <c r="AA48" s="84">
        <f t="shared" si="54"/>
        <v>0</v>
      </c>
      <c r="AB48" s="84" t="s">
        <v>41</v>
      </c>
      <c r="AC48" s="85" t="s">
        <v>41</v>
      </c>
    </row>
    <row r="49" spans="1:29" ht="42" customHeight="1" x14ac:dyDescent="0.25">
      <c r="A49" s="69" t="s">
        <v>119</v>
      </c>
      <c r="B49" s="70" t="s">
        <v>42</v>
      </c>
      <c r="C49" s="70">
        <v>20</v>
      </c>
      <c r="D49" s="70" t="s">
        <v>39</v>
      </c>
      <c r="E49" s="71" t="s">
        <v>120</v>
      </c>
      <c r="F49" s="73">
        <f t="shared" ref="F49:K49" si="74">+F50+F65</f>
        <v>21830242000</v>
      </c>
      <c r="G49" s="73">
        <f t="shared" si="74"/>
        <v>0</v>
      </c>
      <c r="H49" s="73">
        <f t="shared" si="74"/>
        <v>0</v>
      </c>
      <c r="I49" s="73">
        <f t="shared" si="74"/>
        <v>0</v>
      </c>
      <c r="J49" s="73">
        <f t="shared" si="74"/>
        <v>1968048</v>
      </c>
      <c r="K49" s="73">
        <f t="shared" si="74"/>
        <v>1968048</v>
      </c>
      <c r="L49" s="73">
        <f t="shared" si="1"/>
        <v>0</v>
      </c>
      <c r="M49" s="73">
        <f t="shared" ref="M49" si="75">+M50+M65</f>
        <v>21830242000</v>
      </c>
      <c r="N49" s="74">
        <f t="shared" si="14"/>
        <v>2.1294906936318884E-3</v>
      </c>
      <c r="O49" s="73">
        <f t="shared" ref="O49:X49" si="76">+O50+O65</f>
        <v>0</v>
      </c>
      <c r="P49" s="73">
        <f t="shared" si="76"/>
        <v>13985587041.83</v>
      </c>
      <c r="Q49" s="73">
        <f t="shared" si="76"/>
        <v>7844654958.1700001</v>
      </c>
      <c r="R49" s="73">
        <f t="shared" si="76"/>
        <v>13692564801.83</v>
      </c>
      <c r="S49" s="73">
        <f t="shared" si="76"/>
        <v>8137677198.1700001</v>
      </c>
      <c r="T49" s="73">
        <f t="shared" si="76"/>
        <v>293022240</v>
      </c>
      <c r="U49" s="73">
        <f t="shared" si="76"/>
        <v>550149221</v>
      </c>
      <c r="V49" s="73">
        <f t="shared" si="76"/>
        <v>13142415580.83</v>
      </c>
      <c r="W49" s="73">
        <f t="shared" si="76"/>
        <v>178840000</v>
      </c>
      <c r="X49" s="73">
        <f t="shared" si="76"/>
        <v>371309221</v>
      </c>
      <c r="Y49" s="75">
        <f t="shared" si="52"/>
        <v>0.62722918059405841</v>
      </c>
      <c r="Z49" s="75">
        <f t="shared" si="53"/>
        <v>2.5201242432401804E-2</v>
      </c>
      <c r="AA49" s="75">
        <f t="shared" si="54"/>
        <v>8.1923049684927904E-3</v>
      </c>
      <c r="AB49" s="75">
        <f t="shared" ref="AB49:AB63" si="77">+U49/R49</f>
        <v>4.0178683027044942E-2</v>
      </c>
      <c r="AC49" s="76">
        <f t="shared" ref="AC49" si="78">+W49/U49</f>
        <v>0.32507543985052739</v>
      </c>
    </row>
    <row r="50" spans="1:29" ht="42" customHeight="1" x14ac:dyDescent="0.25">
      <c r="A50" s="69" t="s">
        <v>121</v>
      </c>
      <c r="B50" s="70" t="s">
        <v>42</v>
      </c>
      <c r="C50" s="70">
        <v>20</v>
      </c>
      <c r="D50" s="70" t="s">
        <v>39</v>
      </c>
      <c r="E50" s="71" t="s">
        <v>122</v>
      </c>
      <c r="F50" s="73">
        <f t="shared" ref="F50:K50" si="79">+F51+F54+F61</f>
        <v>397971097</v>
      </c>
      <c r="G50" s="73">
        <f t="shared" si="79"/>
        <v>0</v>
      </c>
      <c r="H50" s="73">
        <f t="shared" si="79"/>
        <v>0</v>
      </c>
      <c r="I50" s="73">
        <f t="shared" si="79"/>
        <v>0</v>
      </c>
      <c r="J50" s="73">
        <f t="shared" si="79"/>
        <v>0</v>
      </c>
      <c r="K50" s="73">
        <f t="shared" si="79"/>
        <v>0</v>
      </c>
      <c r="L50" s="73">
        <f t="shared" si="1"/>
        <v>0</v>
      </c>
      <c r="M50" s="73">
        <f t="shared" ref="M50" si="80">+M51+M54+M61</f>
        <v>397971097</v>
      </c>
      <c r="N50" s="93">
        <f t="shared" si="14"/>
        <v>3.8821179691731018E-5</v>
      </c>
      <c r="O50" s="73">
        <f t="shared" ref="O50:X50" si="81">+O51+O54+O61</f>
        <v>0</v>
      </c>
      <c r="P50" s="73">
        <f t="shared" si="81"/>
        <v>144279435</v>
      </c>
      <c r="Q50" s="73">
        <f t="shared" si="81"/>
        <v>253691662</v>
      </c>
      <c r="R50" s="73">
        <f t="shared" si="81"/>
        <v>134229435</v>
      </c>
      <c r="S50" s="73">
        <f t="shared" si="81"/>
        <v>263741662</v>
      </c>
      <c r="T50" s="73">
        <f t="shared" si="81"/>
        <v>10050000</v>
      </c>
      <c r="U50" s="73">
        <f t="shared" si="81"/>
        <v>0</v>
      </c>
      <c r="V50" s="73">
        <f t="shared" si="81"/>
        <v>134229435</v>
      </c>
      <c r="W50" s="73">
        <f t="shared" si="81"/>
        <v>0</v>
      </c>
      <c r="X50" s="73">
        <f t="shared" si="81"/>
        <v>0</v>
      </c>
      <c r="Y50" s="75">
        <f t="shared" si="52"/>
        <v>0.33728438072978956</v>
      </c>
      <c r="Z50" s="75">
        <f t="shared" si="53"/>
        <v>0</v>
      </c>
      <c r="AA50" s="75">
        <f t="shared" si="54"/>
        <v>0</v>
      </c>
      <c r="AB50" s="75">
        <f t="shared" si="77"/>
        <v>0</v>
      </c>
      <c r="AC50" s="76" t="s">
        <v>41</v>
      </c>
    </row>
    <row r="51" spans="1:29" ht="66" customHeight="1" x14ac:dyDescent="0.25">
      <c r="A51" s="69" t="s">
        <v>123</v>
      </c>
      <c r="B51" s="70" t="s">
        <v>42</v>
      </c>
      <c r="C51" s="70">
        <v>20</v>
      </c>
      <c r="D51" s="70" t="s">
        <v>39</v>
      </c>
      <c r="E51" s="71" t="s">
        <v>124</v>
      </c>
      <c r="F51" s="73">
        <f>SUM(F52:F53)</f>
        <v>108052511</v>
      </c>
      <c r="G51" s="73">
        <f t="shared" ref="G51:K51" si="82">+G52+G53</f>
        <v>0</v>
      </c>
      <c r="H51" s="73">
        <f t="shared" si="82"/>
        <v>0</v>
      </c>
      <c r="I51" s="73">
        <f t="shared" si="82"/>
        <v>0</v>
      </c>
      <c r="J51" s="73">
        <f t="shared" si="82"/>
        <v>0</v>
      </c>
      <c r="K51" s="73">
        <f t="shared" si="82"/>
        <v>0</v>
      </c>
      <c r="L51" s="73">
        <f t="shared" si="1"/>
        <v>0</v>
      </c>
      <c r="M51" s="73">
        <f>+M52+M53</f>
        <v>108052511</v>
      </c>
      <c r="N51" s="93">
        <f t="shared" si="14"/>
        <v>1.0540277867650632E-5</v>
      </c>
      <c r="O51" s="73">
        <f t="shared" ref="O51:X51" si="83">+O52+O53</f>
        <v>0</v>
      </c>
      <c r="P51" s="73">
        <f t="shared" si="83"/>
        <v>49081555</v>
      </c>
      <c r="Q51" s="73">
        <f t="shared" si="83"/>
        <v>58970956</v>
      </c>
      <c r="R51" s="73">
        <f t="shared" si="83"/>
        <v>48081555</v>
      </c>
      <c r="S51" s="73">
        <f t="shared" si="83"/>
        <v>59970956</v>
      </c>
      <c r="T51" s="73">
        <f t="shared" si="83"/>
        <v>1000000</v>
      </c>
      <c r="U51" s="73">
        <f t="shared" si="83"/>
        <v>0</v>
      </c>
      <c r="V51" s="73">
        <f t="shared" si="83"/>
        <v>48081555</v>
      </c>
      <c r="W51" s="73">
        <f t="shared" si="83"/>
        <v>0</v>
      </c>
      <c r="X51" s="73">
        <f t="shared" si="83"/>
        <v>0</v>
      </c>
      <c r="Y51" s="75">
        <f t="shared" si="52"/>
        <v>0.44498322672020091</v>
      </c>
      <c r="Z51" s="75">
        <f t="shared" si="53"/>
        <v>0</v>
      </c>
      <c r="AA51" s="75">
        <f t="shared" si="54"/>
        <v>0</v>
      </c>
      <c r="AB51" s="75">
        <f t="shared" si="77"/>
        <v>0</v>
      </c>
      <c r="AC51" s="76" t="s">
        <v>41</v>
      </c>
    </row>
    <row r="52" spans="1:29" ht="66" customHeight="1" x14ac:dyDescent="0.25">
      <c r="A52" s="77" t="s">
        <v>125</v>
      </c>
      <c r="B52" s="78" t="s">
        <v>42</v>
      </c>
      <c r="C52" s="78">
        <v>20</v>
      </c>
      <c r="D52" s="78" t="s">
        <v>39</v>
      </c>
      <c r="E52" s="92" t="s">
        <v>126</v>
      </c>
      <c r="F52" s="80">
        <v>105078212</v>
      </c>
      <c r="G52" s="80">
        <v>0</v>
      </c>
      <c r="H52" s="80">
        <v>0</v>
      </c>
      <c r="I52" s="80">
        <v>0</v>
      </c>
      <c r="J52" s="80">
        <v>0</v>
      </c>
      <c r="K52" s="80">
        <v>0</v>
      </c>
      <c r="L52" s="80">
        <f t="shared" si="1"/>
        <v>0</v>
      </c>
      <c r="M52" s="81">
        <f>+F52+L52</f>
        <v>105078212</v>
      </c>
      <c r="N52" s="88">
        <f t="shared" si="14"/>
        <v>1.0250141732623881E-5</v>
      </c>
      <c r="O52" s="80">
        <v>0</v>
      </c>
      <c r="P52" s="80">
        <v>47713735</v>
      </c>
      <c r="Q52" s="80">
        <f t="shared" ref="Q52:Q53" si="84">M52-P52</f>
        <v>57364477</v>
      </c>
      <c r="R52" s="80">
        <v>46713735</v>
      </c>
      <c r="S52" s="80">
        <f t="shared" ref="S52:S64" si="85">+M52-R52</f>
        <v>58364477</v>
      </c>
      <c r="T52" s="80">
        <f>P52-R52</f>
        <v>1000000</v>
      </c>
      <c r="U52" s="80">
        <v>0</v>
      </c>
      <c r="V52" s="80">
        <f t="shared" ref="V52:V64" si="86">+R52-U52</f>
        <v>46713735</v>
      </c>
      <c r="W52" s="80">
        <v>0</v>
      </c>
      <c r="X52" s="83">
        <f t="shared" ref="X52:X53" si="87">+U52-W52</f>
        <v>0</v>
      </c>
      <c r="Y52" s="84">
        <f t="shared" si="52"/>
        <v>0.44456157095630822</v>
      </c>
      <c r="Z52" s="84">
        <f t="shared" si="53"/>
        <v>0</v>
      </c>
      <c r="AA52" s="84">
        <f t="shared" si="54"/>
        <v>0</v>
      </c>
      <c r="AB52" s="84">
        <f t="shared" si="77"/>
        <v>0</v>
      </c>
      <c r="AC52" s="85" t="s">
        <v>41</v>
      </c>
    </row>
    <row r="53" spans="1:29" ht="42" customHeight="1" x14ac:dyDescent="0.25">
      <c r="A53" s="77" t="s">
        <v>127</v>
      </c>
      <c r="B53" s="78" t="s">
        <v>42</v>
      </c>
      <c r="C53" s="78">
        <v>20</v>
      </c>
      <c r="D53" s="78" t="s">
        <v>39</v>
      </c>
      <c r="E53" s="92" t="s">
        <v>128</v>
      </c>
      <c r="F53" s="80">
        <v>2974299</v>
      </c>
      <c r="G53" s="80">
        <v>0</v>
      </c>
      <c r="H53" s="80">
        <v>0</v>
      </c>
      <c r="I53" s="80">
        <v>0</v>
      </c>
      <c r="J53" s="80">
        <v>0</v>
      </c>
      <c r="K53" s="80">
        <v>0</v>
      </c>
      <c r="L53" s="80">
        <f t="shared" si="1"/>
        <v>0</v>
      </c>
      <c r="M53" s="81">
        <f>+F53+L53</f>
        <v>2974299</v>
      </c>
      <c r="N53" s="86">
        <f t="shared" si="14"/>
        <v>2.9013613502675013E-7</v>
      </c>
      <c r="O53" s="80">
        <v>0</v>
      </c>
      <c r="P53" s="80">
        <v>1367820</v>
      </c>
      <c r="Q53" s="80">
        <f t="shared" si="84"/>
        <v>1606479</v>
      </c>
      <c r="R53" s="80">
        <v>1367820</v>
      </c>
      <c r="S53" s="80">
        <f t="shared" si="85"/>
        <v>1606479</v>
      </c>
      <c r="T53" s="80">
        <f>P53-R53</f>
        <v>0</v>
      </c>
      <c r="U53" s="80">
        <v>0</v>
      </c>
      <c r="V53" s="80">
        <f t="shared" si="86"/>
        <v>1367820</v>
      </c>
      <c r="W53" s="80">
        <v>0</v>
      </c>
      <c r="X53" s="83">
        <f t="shared" si="87"/>
        <v>0</v>
      </c>
      <c r="Y53" s="84">
        <f t="shared" si="52"/>
        <v>0.45987979016232061</v>
      </c>
      <c r="Z53" s="84">
        <f t="shared" si="53"/>
        <v>0</v>
      </c>
      <c r="AA53" s="84">
        <f t="shared" si="54"/>
        <v>0</v>
      </c>
      <c r="AB53" s="84">
        <f t="shared" si="77"/>
        <v>0</v>
      </c>
      <c r="AC53" s="85" t="s">
        <v>41</v>
      </c>
    </row>
    <row r="54" spans="1:29" ht="67.5" customHeight="1" x14ac:dyDescent="0.25">
      <c r="A54" s="94" t="s">
        <v>129</v>
      </c>
      <c r="B54" s="70" t="s">
        <v>42</v>
      </c>
      <c r="C54" s="70">
        <v>20</v>
      </c>
      <c r="D54" s="70" t="s">
        <v>39</v>
      </c>
      <c r="E54" s="71" t="s">
        <v>130</v>
      </c>
      <c r="F54" s="73">
        <f>SUM(F55:F60)</f>
        <v>188131108</v>
      </c>
      <c r="G54" s="73">
        <f t="shared" ref="G54:X54" si="88">SUM(G55:G60)</f>
        <v>0</v>
      </c>
      <c r="H54" s="73">
        <f t="shared" si="88"/>
        <v>0</v>
      </c>
      <c r="I54" s="73">
        <f t="shared" si="88"/>
        <v>0</v>
      </c>
      <c r="J54" s="73">
        <f t="shared" si="88"/>
        <v>0</v>
      </c>
      <c r="K54" s="73">
        <f t="shared" si="88"/>
        <v>0</v>
      </c>
      <c r="L54" s="73">
        <f t="shared" si="1"/>
        <v>0</v>
      </c>
      <c r="M54" s="73">
        <f t="shared" si="88"/>
        <v>188131108</v>
      </c>
      <c r="N54" s="93">
        <f t="shared" si="14"/>
        <v>1.8351763744472265E-5</v>
      </c>
      <c r="O54" s="73">
        <f t="shared" si="88"/>
        <v>0</v>
      </c>
      <c r="P54" s="73">
        <f t="shared" si="88"/>
        <v>72697880</v>
      </c>
      <c r="Q54" s="73">
        <f t="shared" si="88"/>
        <v>115433228</v>
      </c>
      <c r="R54" s="73">
        <f t="shared" si="88"/>
        <v>71147880</v>
      </c>
      <c r="S54" s="73">
        <f t="shared" si="88"/>
        <v>116983228</v>
      </c>
      <c r="T54" s="73">
        <f t="shared" si="88"/>
        <v>1550000</v>
      </c>
      <c r="U54" s="73">
        <f t="shared" si="88"/>
        <v>0</v>
      </c>
      <c r="V54" s="73">
        <f t="shared" si="88"/>
        <v>71147880</v>
      </c>
      <c r="W54" s="73">
        <f t="shared" si="88"/>
        <v>0</v>
      </c>
      <c r="X54" s="73">
        <f t="shared" si="88"/>
        <v>0</v>
      </c>
      <c r="Y54" s="75">
        <f t="shared" si="52"/>
        <v>0.37818243222168235</v>
      </c>
      <c r="Z54" s="75">
        <f t="shared" si="53"/>
        <v>0</v>
      </c>
      <c r="AA54" s="75">
        <f t="shared" si="54"/>
        <v>0</v>
      </c>
      <c r="AB54" s="75">
        <f t="shared" si="77"/>
        <v>0</v>
      </c>
      <c r="AC54" s="76" t="s">
        <v>41</v>
      </c>
    </row>
    <row r="55" spans="1:29" ht="70.5" customHeight="1" x14ac:dyDescent="0.25">
      <c r="A55" s="95" t="s">
        <v>131</v>
      </c>
      <c r="B55" s="78" t="s">
        <v>42</v>
      </c>
      <c r="C55" s="78">
        <v>20</v>
      </c>
      <c r="D55" s="78" t="s">
        <v>39</v>
      </c>
      <c r="E55" s="79" t="s">
        <v>132</v>
      </c>
      <c r="F55" s="80">
        <v>29626524</v>
      </c>
      <c r="G55" s="80">
        <v>0</v>
      </c>
      <c r="H55" s="80">
        <v>0</v>
      </c>
      <c r="I55" s="80">
        <v>0</v>
      </c>
      <c r="J55" s="80">
        <v>0</v>
      </c>
      <c r="K55" s="80">
        <v>0</v>
      </c>
      <c r="L55" s="80">
        <f t="shared" si="1"/>
        <v>0</v>
      </c>
      <c r="M55" s="81">
        <f t="shared" ref="M55:M60" si="89">+F55+L55</f>
        <v>29626524</v>
      </c>
      <c r="N55" s="87">
        <f t="shared" si="14"/>
        <v>2.890000355592109E-6</v>
      </c>
      <c r="O55" s="80">
        <v>0</v>
      </c>
      <c r="P55" s="80">
        <v>6369825</v>
      </c>
      <c r="Q55" s="80">
        <f t="shared" ref="Q55:Q60" si="90">M55-P55</f>
        <v>23256699</v>
      </c>
      <c r="R55" s="80">
        <v>6219825</v>
      </c>
      <c r="S55" s="80">
        <f t="shared" si="85"/>
        <v>23406699</v>
      </c>
      <c r="T55" s="80">
        <f t="shared" ref="T55:T64" si="91">P55-R55</f>
        <v>150000</v>
      </c>
      <c r="U55" s="80">
        <v>0</v>
      </c>
      <c r="V55" s="80">
        <f t="shared" si="86"/>
        <v>6219825</v>
      </c>
      <c r="W55" s="80">
        <v>0</v>
      </c>
      <c r="X55" s="83">
        <f t="shared" ref="X55:X64" si="92">+U55-W55</f>
        <v>0</v>
      </c>
      <c r="Y55" s="84">
        <f t="shared" si="52"/>
        <v>0.20994109872626299</v>
      </c>
      <c r="Z55" s="84">
        <f t="shared" si="53"/>
        <v>0</v>
      </c>
      <c r="AA55" s="84">
        <f t="shared" si="54"/>
        <v>0</v>
      </c>
      <c r="AB55" s="84">
        <f t="shared" si="77"/>
        <v>0</v>
      </c>
      <c r="AC55" s="85" t="s">
        <v>41</v>
      </c>
    </row>
    <row r="56" spans="1:29" ht="70.5" customHeight="1" x14ac:dyDescent="0.25">
      <c r="A56" s="95" t="s">
        <v>133</v>
      </c>
      <c r="B56" s="78" t="s">
        <v>42</v>
      </c>
      <c r="C56" s="78">
        <v>20</v>
      </c>
      <c r="D56" s="78" t="s">
        <v>39</v>
      </c>
      <c r="E56" s="79" t="s">
        <v>134</v>
      </c>
      <c r="F56" s="80">
        <v>67160143</v>
      </c>
      <c r="G56" s="80">
        <v>0</v>
      </c>
      <c r="H56" s="80">
        <v>0</v>
      </c>
      <c r="I56" s="80">
        <v>0</v>
      </c>
      <c r="J56" s="80">
        <v>0</v>
      </c>
      <c r="K56" s="80">
        <v>0</v>
      </c>
      <c r="L56" s="80">
        <f t="shared" si="1"/>
        <v>0</v>
      </c>
      <c r="M56" s="81">
        <f t="shared" si="89"/>
        <v>67160143</v>
      </c>
      <c r="N56" s="88">
        <f t="shared" si="14"/>
        <v>6.5513199304655813E-6</v>
      </c>
      <c r="O56" s="80">
        <v>0</v>
      </c>
      <c r="P56" s="80">
        <v>36333095</v>
      </c>
      <c r="Q56" s="80">
        <f t="shared" si="90"/>
        <v>30827048</v>
      </c>
      <c r="R56" s="80">
        <v>35333095</v>
      </c>
      <c r="S56" s="80">
        <f t="shared" si="85"/>
        <v>31827048</v>
      </c>
      <c r="T56" s="80">
        <f t="shared" si="91"/>
        <v>1000000</v>
      </c>
      <c r="U56" s="80">
        <v>0</v>
      </c>
      <c r="V56" s="80">
        <f t="shared" si="86"/>
        <v>35333095</v>
      </c>
      <c r="W56" s="80">
        <v>0</v>
      </c>
      <c r="X56" s="83">
        <f t="shared" si="92"/>
        <v>0</v>
      </c>
      <c r="Y56" s="84">
        <f t="shared" si="52"/>
        <v>0.52610214066995065</v>
      </c>
      <c r="Z56" s="84">
        <f t="shared" si="53"/>
        <v>0</v>
      </c>
      <c r="AA56" s="84">
        <f t="shared" si="54"/>
        <v>0</v>
      </c>
      <c r="AB56" s="84">
        <f t="shared" si="77"/>
        <v>0</v>
      </c>
      <c r="AC56" s="85" t="s">
        <v>41</v>
      </c>
    </row>
    <row r="57" spans="1:29" ht="70.5" customHeight="1" x14ac:dyDescent="0.25">
      <c r="A57" s="95" t="s">
        <v>135</v>
      </c>
      <c r="B57" s="78" t="s">
        <v>42</v>
      </c>
      <c r="C57" s="78">
        <v>20</v>
      </c>
      <c r="D57" s="78" t="s">
        <v>39</v>
      </c>
      <c r="E57" s="79" t="s">
        <v>136</v>
      </c>
      <c r="F57" s="80">
        <v>36885931</v>
      </c>
      <c r="G57" s="80">
        <v>0</v>
      </c>
      <c r="H57" s="80">
        <v>0</v>
      </c>
      <c r="I57" s="80">
        <v>0</v>
      </c>
      <c r="J57" s="80">
        <v>0</v>
      </c>
      <c r="K57" s="80">
        <v>0</v>
      </c>
      <c r="L57" s="80">
        <f t="shared" si="1"/>
        <v>0</v>
      </c>
      <c r="M57" s="81">
        <f t="shared" si="89"/>
        <v>36885931</v>
      </c>
      <c r="N57" s="87">
        <f t="shared" si="14"/>
        <v>3.5981390765364846E-6</v>
      </c>
      <c r="O57" s="80">
        <v>0</v>
      </c>
      <c r="P57" s="80">
        <v>9933143</v>
      </c>
      <c r="Q57" s="80">
        <f t="shared" si="90"/>
        <v>26952788</v>
      </c>
      <c r="R57" s="80">
        <v>9733143</v>
      </c>
      <c r="S57" s="80">
        <f t="shared" si="85"/>
        <v>27152788</v>
      </c>
      <c r="T57" s="80">
        <f t="shared" si="91"/>
        <v>200000</v>
      </c>
      <c r="U57" s="80">
        <v>0</v>
      </c>
      <c r="V57" s="80">
        <f t="shared" si="86"/>
        <v>9733143</v>
      </c>
      <c r="W57" s="80">
        <v>0</v>
      </c>
      <c r="X57" s="83">
        <f t="shared" si="92"/>
        <v>0</v>
      </c>
      <c r="Y57" s="84">
        <f t="shared" si="52"/>
        <v>0.26387142024421179</v>
      </c>
      <c r="Z57" s="84">
        <f t="shared" si="53"/>
        <v>0</v>
      </c>
      <c r="AA57" s="84">
        <f t="shared" si="54"/>
        <v>0</v>
      </c>
      <c r="AB57" s="84">
        <f t="shared" si="77"/>
        <v>0</v>
      </c>
      <c r="AC57" s="85" t="s">
        <v>41</v>
      </c>
    </row>
    <row r="58" spans="1:29" ht="42" customHeight="1" x14ac:dyDescent="0.25">
      <c r="A58" s="95" t="s">
        <v>137</v>
      </c>
      <c r="B58" s="78" t="s">
        <v>42</v>
      </c>
      <c r="C58" s="78">
        <v>20</v>
      </c>
      <c r="D58" s="78" t="s">
        <v>39</v>
      </c>
      <c r="E58" s="79" t="s">
        <v>138</v>
      </c>
      <c r="F58" s="80">
        <v>38212556</v>
      </c>
      <c r="G58" s="80">
        <v>0</v>
      </c>
      <c r="H58" s="80">
        <v>0</v>
      </c>
      <c r="I58" s="80">
        <v>0</v>
      </c>
      <c r="J58" s="80">
        <v>0</v>
      </c>
      <c r="K58" s="80">
        <v>0</v>
      </c>
      <c r="L58" s="80">
        <f t="shared" si="1"/>
        <v>0</v>
      </c>
      <c r="M58" s="81">
        <f t="shared" si="89"/>
        <v>38212556</v>
      </c>
      <c r="N58" s="87">
        <f t="shared" si="14"/>
        <v>3.7275483424273253E-6</v>
      </c>
      <c r="O58" s="80">
        <v>0</v>
      </c>
      <c r="P58" s="80">
        <v>14554344</v>
      </c>
      <c r="Q58" s="80">
        <f t="shared" si="90"/>
        <v>23658212</v>
      </c>
      <c r="R58" s="80">
        <v>14554344</v>
      </c>
      <c r="S58" s="80">
        <f t="shared" si="85"/>
        <v>23658212</v>
      </c>
      <c r="T58" s="80">
        <f t="shared" si="91"/>
        <v>0</v>
      </c>
      <c r="U58" s="80">
        <v>0</v>
      </c>
      <c r="V58" s="80">
        <f t="shared" si="86"/>
        <v>14554344</v>
      </c>
      <c r="W58" s="80">
        <v>0</v>
      </c>
      <c r="X58" s="83">
        <f t="shared" si="92"/>
        <v>0</v>
      </c>
      <c r="Y58" s="84">
        <f t="shared" si="52"/>
        <v>0.38087857823486082</v>
      </c>
      <c r="Z58" s="84">
        <f t="shared" si="53"/>
        <v>0</v>
      </c>
      <c r="AA58" s="84">
        <f t="shared" si="54"/>
        <v>0</v>
      </c>
      <c r="AB58" s="84">
        <f t="shared" si="77"/>
        <v>0</v>
      </c>
      <c r="AC58" s="85" t="s">
        <v>41</v>
      </c>
    </row>
    <row r="59" spans="1:29" ht="65.25" customHeight="1" x14ac:dyDescent="0.25">
      <c r="A59" s="95" t="s">
        <v>139</v>
      </c>
      <c r="B59" s="78" t="s">
        <v>42</v>
      </c>
      <c r="C59" s="78">
        <v>20</v>
      </c>
      <c r="D59" s="78" t="s">
        <v>39</v>
      </c>
      <c r="E59" s="79" t="s">
        <v>140</v>
      </c>
      <c r="F59" s="80">
        <v>2350190</v>
      </c>
      <c r="G59" s="80">
        <v>0</v>
      </c>
      <c r="H59" s="80">
        <v>0</v>
      </c>
      <c r="I59" s="80">
        <v>0</v>
      </c>
      <c r="J59" s="80">
        <v>0</v>
      </c>
      <c r="K59" s="80">
        <v>0</v>
      </c>
      <c r="L59" s="80">
        <f t="shared" si="1"/>
        <v>0</v>
      </c>
      <c r="M59" s="81">
        <f t="shared" si="89"/>
        <v>2350190</v>
      </c>
      <c r="N59" s="86">
        <f t="shared" si="14"/>
        <v>2.2925571476792276E-7</v>
      </c>
      <c r="O59" s="80">
        <v>0</v>
      </c>
      <c r="P59" s="80">
        <v>1080805</v>
      </c>
      <c r="Q59" s="80">
        <f t="shared" si="90"/>
        <v>1269385</v>
      </c>
      <c r="R59" s="80">
        <v>1080805</v>
      </c>
      <c r="S59" s="80">
        <f t="shared" si="85"/>
        <v>1269385</v>
      </c>
      <c r="T59" s="80">
        <f t="shared" si="91"/>
        <v>0</v>
      </c>
      <c r="U59" s="80">
        <v>0</v>
      </c>
      <c r="V59" s="80">
        <f t="shared" si="86"/>
        <v>1080805</v>
      </c>
      <c r="W59" s="80">
        <v>0</v>
      </c>
      <c r="X59" s="83">
        <f t="shared" si="92"/>
        <v>0</v>
      </c>
      <c r="Y59" s="84">
        <f t="shared" si="52"/>
        <v>0.45987983950233813</v>
      </c>
      <c r="Z59" s="84">
        <f t="shared" si="53"/>
        <v>0</v>
      </c>
      <c r="AA59" s="84">
        <f t="shared" si="54"/>
        <v>0</v>
      </c>
      <c r="AB59" s="84">
        <f t="shared" si="77"/>
        <v>0</v>
      </c>
      <c r="AC59" s="85" t="s">
        <v>41</v>
      </c>
    </row>
    <row r="60" spans="1:29" ht="42" customHeight="1" x14ac:dyDescent="0.25">
      <c r="A60" s="95" t="s">
        <v>141</v>
      </c>
      <c r="B60" s="78" t="s">
        <v>42</v>
      </c>
      <c r="C60" s="78">
        <v>20</v>
      </c>
      <c r="D60" s="78" t="s">
        <v>39</v>
      </c>
      <c r="E60" s="79" t="s">
        <v>142</v>
      </c>
      <c r="F60" s="80">
        <v>13895764</v>
      </c>
      <c r="G60" s="80">
        <v>0</v>
      </c>
      <c r="H60" s="80">
        <v>0</v>
      </c>
      <c r="I60" s="80">
        <v>0</v>
      </c>
      <c r="J60" s="80"/>
      <c r="K60" s="80">
        <v>0</v>
      </c>
      <c r="L60" s="80">
        <f t="shared" si="1"/>
        <v>0</v>
      </c>
      <c r="M60" s="81">
        <f t="shared" si="89"/>
        <v>13895764</v>
      </c>
      <c r="N60" s="87">
        <f t="shared" si="14"/>
        <v>1.3555003246828425E-6</v>
      </c>
      <c r="O60" s="80">
        <v>0</v>
      </c>
      <c r="P60" s="80">
        <v>4426668</v>
      </c>
      <c r="Q60" s="80">
        <f t="shared" si="90"/>
        <v>9469096</v>
      </c>
      <c r="R60" s="80">
        <v>4226668</v>
      </c>
      <c r="S60" s="80">
        <f t="shared" si="85"/>
        <v>9669096</v>
      </c>
      <c r="T60" s="80">
        <f t="shared" si="91"/>
        <v>200000</v>
      </c>
      <c r="U60" s="80">
        <v>0</v>
      </c>
      <c r="V60" s="80">
        <f t="shared" si="86"/>
        <v>4226668</v>
      </c>
      <c r="W60" s="80">
        <v>0</v>
      </c>
      <c r="X60" s="83">
        <f t="shared" si="92"/>
        <v>0</v>
      </c>
      <c r="Y60" s="84">
        <f t="shared" si="52"/>
        <v>0.30416952964946725</v>
      </c>
      <c r="Z60" s="84">
        <f t="shared" si="53"/>
        <v>0</v>
      </c>
      <c r="AA60" s="84">
        <f t="shared" si="54"/>
        <v>0</v>
      </c>
      <c r="AB60" s="84">
        <f t="shared" si="77"/>
        <v>0</v>
      </c>
      <c r="AC60" s="85" t="s">
        <v>41</v>
      </c>
    </row>
    <row r="61" spans="1:29" ht="42" customHeight="1" x14ac:dyDescent="0.25">
      <c r="A61" s="69" t="s">
        <v>143</v>
      </c>
      <c r="B61" s="70" t="s">
        <v>42</v>
      </c>
      <c r="C61" s="70">
        <v>20</v>
      </c>
      <c r="D61" s="70" t="s">
        <v>39</v>
      </c>
      <c r="E61" s="71" t="s">
        <v>144</v>
      </c>
      <c r="F61" s="73">
        <f t="shared" ref="F61:X61" si="93">SUM(F62:F64)</f>
        <v>101787478</v>
      </c>
      <c r="G61" s="73">
        <f t="shared" si="93"/>
        <v>0</v>
      </c>
      <c r="H61" s="73">
        <f t="shared" si="93"/>
        <v>0</v>
      </c>
      <c r="I61" s="73">
        <f t="shared" si="93"/>
        <v>0</v>
      </c>
      <c r="J61" s="73">
        <f t="shared" si="93"/>
        <v>0</v>
      </c>
      <c r="K61" s="73">
        <f t="shared" si="93"/>
        <v>0</v>
      </c>
      <c r="L61" s="73">
        <f t="shared" si="1"/>
        <v>0</v>
      </c>
      <c r="M61" s="73">
        <f t="shared" si="93"/>
        <v>101787478</v>
      </c>
      <c r="N61" s="93">
        <f t="shared" si="14"/>
        <v>9.9291380796081223E-6</v>
      </c>
      <c r="O61" s="73">
        <f t="shared" si="93"/>
        <v>0</v>
      </c>
      <c r="P61" s="73">
        <f t="shared" si="93"/>
        <v>22500000</v>
      </c>
      <c r="Q61" s="73">
        <f t="shared" si="93"/>
        <v>79287478</v>
      </c>
      <c r="R61" s="73">
        <f t="shared" si="93"/>
        <v>15000000</v>
      </c>
      <c r="S61" s="73">
        <f t="shared" si="93"/>
        <v>86787478</v>
      </c>
      <c r="T61" s="73">
        <f t="shared" si="93"/>
        <v>7500000</v>
      </c>
      <c r="U61" s="73">
        <f t="shared" si="93"/>
        <v>0</v>
      </c>
      <c r="V61" s="73">
        <f t="shared" si="93"/>
        <v>15000000</v>
      </c>
      <c r="W61" s="73">
        <f t="shared" si="93"/>
        <v>0</v>
      </c>
      <c r="X61" s="73">
        <f t="shared" si="93"/>
        <v>0</v>
      </c>
      <c r="Y61" s="75">
        <f t="shared" si="52"/>
        <v>0.14736586753824474</v>
      </c>
      <c r="Z61" s="75">
        <f t="shared" si="53"/>
        <v>0</v>
      </c>
      <c r="AA61" s="75">
        <f t="shared" si="54"/>
        <v>0</v>
      </c>
      <c r="AB61" s="75">
        <f t="shared" si="77"/>
        <v>0</v>
      </c>
      <c r="AC61" s="76" t="s">
        <v>41</v>
      </c>
    </row>
    <row r="62" spans="1:29" ht="54.75" customHeight="1" x14ac:dyDescent="0.25">
      <c r="A62" s="77" t="s">
        <v>145</v>
      </c>
      <c r="B62" s="78" t="s">
        <v>42</v>
      </c>
      <c r="C62" s="78">
        <v>20</v>
      </c>
      <c r="D62" s="78" t="s">
        <v>39</v>
      </c>
      <c r="E62" s="92" t="s">
        <v>146</v>
      </c>
      <c r="F62" s="80">
        <v>25266796</v>
      </c>
      <c r="G62" s="80">
        <v>0</v>
      </c>
      <c r="H62" s="80">
        <v>0</v>
      </c>
      <c r="I62" s="80">
        <v>0</v>
      </c>
      <c r="J62" s="80">
        <v>0</v>
      </c>
      <c r="K62" s="80">
        <v>0</v>
      </c>
      <c r="L62" s="80">
        <f t="shared" si="1"/>
        <v>0</v>
      </c>
      <c r="M62" s="81">
        <f>+F62+L62</f>
        <v>25266796</v>
      </c>
      <c r="N62" s="87">
        <f t="shared" si="14"/>
        <v>2.4647187575792986E-6</v>
      </c>
      <c r="O62" s="80">
        <v>0</v>
      </c>
      <c r="P62" s="80">
        <v>5000000</v>
      </c>
      <c r="Q62" s="80">
        <f t="shared" ref="Q62:Q64" si="94">M62-P62</f>
        <v>20266796</v>
      </c>
      <c r="R62" s="80">
        <v>0</v>
      </c>
      <c r="S62" s="80">
        <f t="shared" si="85"/>
        <v>25266796</v>
      </c>
      <c r="T62" s="80">
        <f t="shared" si="91"/>
        <v>5000000</v>
      </c>
      <c r="U62" s="80">
        <v>0</v>
      </c>
      <c r="V62" s="80">
        <f t="shared" si="86"/>
        <v>0</v>
      </c>
      <c r="W62" s="80">
        <v>0</v>
      </c>
      <c r="X62" s="83">
        <f t="shared" si="92"/>
        <v>0</v>
      </c>
      <c r="Y62" s="84">
        <f t="shared" si="52"/>
        <v>0</v>
      </c>
      <c r="Z62" s="84">
        <f t="shared" si="53"/>
        <v>0</v>
      </c>
      <c r="AA62" s="84">
        <f t="shared" si="54"/>
        <v>0</v>
      </c>
      <c r="AB62" s="84" t="s">
        <v>41</v>
      </c>
      <c r="AC62" s="85" t="s">
        <v>41</v>
      </c>
    </row>
    <row r="63" spans="1:29" ht="42" customHeight="1" x14ac:dyDescent="0.25">
      <c r="A63" s="77" t="s">
        <v>147</v>
      </c>
      <c r="B63" s="78" t="s">
        <v>42</v>
      </c>
      <c r="C63" s="78">
        <v>20</v>
      </c>
      <c r="D63" s="78" t="s">
        <v>39</v>
      </c>
      <c r="E63" s="92" t="s">
        <v>148</v>
      </c>
      <c r="F63" s="80">
        <v>71520682</v>
      </c>
      <c r="G63" s="80">
        <v>0</v>
      </c>
      <c r="H63" s="80">
        <v>0</v>
      </c>
      <c r="I63" s="80">
        <v>0</v>
      </c>
      <c r="J63" s="80">
        <v>0</v>
      </c>
      <c r="K63" s="80">
        <v>0</v>
      </c>
      <c r="L63" s="80">
        <f t="shared" si="1"/>
        <v>0</v>
      </c>
      <c r="M63" s="81">
        <f>+F63+L63</f>
        <v>71520682</v>
      </c>
      <c r="N63" s="87">
        <f t="shared" si="14"/>
        <v>6.9766806396926665E-6</v>
      </c>
      <c r="O63" s="80">
        <v>0</v>
      </c>
      <c r="P63" s="80">
        <v>16500000</v>
      </c>
      <c r="Q63" s="80">
        <f t="shared" si="94"/>
        <v>55020682</v>
      </c>
      <c r="R63" s="80">
        <v>15000000</v>
      </c>
      <c r="S63" s="80">
        <f t="shared" si="85"/>
        <v>56520682</v>
      </c>
      <c r="T63" s="80">
        <f t="shared" si="91"/>
        <v>1500000</v>
      </c>
      <c r="U63" s="80">
        <v>0</v>
      </c>
      <c r="V63" s="80">
        <f t="shared" si="86"/>
        <v>15000000</v>
      </c>
      <c r="W63" s="80">
        <v>0</v>
      </c>
      <c r="X63" s="83">
        <f t="shared" si="92"/>
        <v>0</v>
      </c>
      <c r="Y63" s="84">
        <f t="shared" si="52"/>
        <v>0.20972954368639829</v>
      </c>
      <c r="Z63" s="84">
        <f t="shared" si="53"/>
        <v>0</v>
      </c>
      <c r="AA63" s="84">
        <f t="shared" si="54"/>
        <v>0</v>
      </c>
      <c r="AB63" s="84">
        <f t="shared" si="77"/>
        <v>0</v>
      </c>
      <c r="AC63" s="85" t="s">
        <v>41</v>
      </c>
    </row>
    <row r="64" spans="1:29" ht="47.25" customHeight="1" x14ac:dyDescent="0.25">
      <c r="A64" s="77" t="s">
        <v>149</v>
      </c>
      <c r="B64" s="78" t="s">
        <v>42</v>
      </c>
      <c r="C64" s="78">
        <v>20</v>
      </c>
      <c r="D64" s="78" t="s">
        <v>39</v>
      </c>
      <c r="E64" s="92" t="s">
        <v>150</v>
      </c>
      <c r="F64" s="80">
        <v>5000000</v>
      </c>
      <c r="G64" s="80">
        <v>0</v>
      </c>
      <c r="H64" s="80">
        <v>0</v>
      </c>
      <c r="I64" s="80">
        <v>0</v>
      </c>
      <c r="J64" s="80">
        <v>0</v>
      </c>
      <c r="K64" s="80">
        <v>0</v>
      </c>
      <c r="L64" s="80">
        <f t="shared" si="1"/>
        <v>0</v>
      </c>
      <c r="M64" s="81">
        <f>+F64+L64</f>
        <v>5000000</v>
      </c>
      <c r="N64" s="86">
        <f t="shared" si="14"/>
        <v>4.8773868233615745E-7</v>
      </c>
      <c r="O64" s="80">
        <v>0</v>
      </c>
      <c r="P64" s="80">
        <v>1000000</v>
      </c>
      <c r="Q64" s="80">
        <f t="shared" si="94"/>
        <v>4000000</v>
      </c>
      <c r="R64" s="80">
        <v>0</v>
      </c>
      <c r="S64" s="80">
        <f t="shared" si="85"/>
        <v>5000000</v>
      </c>
      <c r="T64" s="80">
        <f t="shared" si="91"/>
        <v>1000000</v>
      </c>
      <c r="U64" s="80">
        <v>0</v>
      </c>
      <c r="V64" s="80">
        <f t="shared" si="86"/>
        <v>0</v>
      </c>
      <c r="W64" s="80">
        <v>0</v>
      </c>
      <c r="X64" s="83">
        <f t="shared" si="92"/>
        <v>0</v>
      </c>
      <c r="Y64" s="84">
        <f t="shared" si="52"/>
        <v>0</v>
      </c>
      <c r="Z64" s="84">
        <f t="shared" si="53"/>
        <v>0</v>
      </c>
      <c r="AA64" s="84">
        <f t="shared" si="54"/>
        <v>0</v>
      </c>
      <c r="AB64" s="84" t="s">
        <v>41</v>
      </c>
      <c r="AC64" s="85" t="s">
        <v>41</v>
      </c>
    </row>
    <row r="65" spans="1:29" ht="42" customHeight="1" x14ac:dyDescent="0.25">
      <c r="A65" s="69" t="s">
        <v>151</v>
      </c>
      <c r="B65" s="70" t="s">
        <v>42</v>
      </c>
      <c r="C65" s="70">
        <v>20</v>
      </c>
      <c r="D65" s="70" t="s">
        <v>39</v>
      </c>
      <c r="E65" s="71" t="s">
        <v>152</v>
      </c>
      <c r="F65" s="73">
        <f t="shared" ref="F65:K65" si="95">+F68+F78+F85+F90+F74+F66</f>
        <v>21432270903</v>
      </c>
      <c r="G65" s="73">
        <f t="shared" si="95"/>
        <v>0</v>
      </c>
      <c r="H65" s="73">
        <f t="shared" si="95"/>
        <v>0</v>
      </c>
      <c r="I65" s="73">
        <f t="shared" si="95"/>
        <v>0</v>
      </c>
      <c r="J65" s="73">
        <f t="shared" si="95"/>
        <v>1968048</v>
      </c>
      <c r="K65" s="73">
        <f t="shared" si="95"/>
        <v>1968048</v>
      </c>
      <c r="L65" s="73">
        <f t="shared" si="1"/>
        <v>0</v>
      </c>
      <c r="M65" s="73">
        <f t="shared" ref="M65:X65" si="96">+M68+M78+M85+M90+M74+M66</f>
        <v>21432270903</v>
      </c>
      <c r="N65" s="74">
        <f t="shared" si="14"/>
        <v>2.0906695139401577E-3</v>
      </c>
      <c r="O65" s="73">
        <f t="shared" si="96"/>
        <v>0</v>
      </c>
      <c r="P65" s="73">
        <f t="shared" si="96"/>
        <v>13841307606.83</v>
      </c>
      <c r="Q65" s="73">
        <f t="shared" si="96"/>
        <v>7590963296.1700001</v>
      </c>
      <c r="R65" s="73">
        <f t="shared" si="96"/>
        <v>13558335366.83</v>
      </c>
      <c r="S65" s="73">
        <f t="shared" si="96"/>
        <v>7873935536.1700001</v>
      </c>
      <c r="T65" s="73">
        <f t="shared" si="96"/>
        <v>282972240</v>
      </c>
      <c r="U65" s="73">
        <f t="shared" si="96"/>
        <v>550149221</v>
      </c>
      <c r="V65" s="73">
        <f t="shared" si="96"/>
        <v>13008186145.83</v>
      </c>
      <c r="W65" s="73">
        <f t="shared" si="96"/>
        <v>178840000</v>
      </c>
      <c r="X65" s="73">
        <f t="shared" si="96"/>
        <v>371309221</v>
      </c>
      <c r="Y65" s="75">
        <f t="shared" si="52"/>
        <v>0.63261310143910887</v>
      </c>
      <c r="Z65" s="75">
        <f t="shared" si="53"/>
        <v>2.5669198727932857E-2</v>
      </c>
      <c r="AA65" s="75">
        <f t="shared" si="54"/>
        <v>8.3444260670933711E-3</v>
      </c>
      <c r="AB65" s="75">
        <f t="shared" ref="AB65:AB72" si="97">+U65/R65</f>
        <v>4.0576457663521227E-2</v>
      </c>
      <c r="AC65" s="76">
        <f t="shared" ref="AC65" si="98">+W65/U65</f>
        <v>0.32507543985052739</v>
      </c>
    </row>
    <row r="66" spans="1:29" ht="42" customHeight="1" x14ac:dyDescent="0.25">
      <c r="A66" s="69" t="s">
        <v>153</v>
      </c>
      <c r="B66" s="70" t="s">
        <v>42</v>
      </c>
      <c r="C66" s="70">
        <v>20</v>
      </c>
      <c r="D66" s="70" t="s">
        <v>39</v>
      </c>
      <c r="E66" s="71" t="s">
        <v>154</v>
      </c>
      <c r="F66" s="73">
        <f>SUM(F67)</f>
        <v>31530000</v>
      </c>
      <c r="G66" s="73">
        <f t="shared" ref="G66:X66" si="99">+G67</f>
        <v>0</v>
      </c>
      <c r="H66" s="73">
        <f t="shared" si="99"/>
        <v>0</v>
      </c>
      <c r="I66" s="73">
        <f t="shared" si="99"/>
        <v>0</v>
      </c>
      <c r="J66" s="73">
        <f t="shared" si="99"/>
        <v>0</v>
      </c>
      <c r="K66" s="73">
        <f t="shared" si="99"/>
        <v>0</v>
      </c>
      <c r="L66" s="73">
        <f t="shared" si="1"/>
        <v>0</v>
      </c>
      <c r="M66" s="73">
        <f t="shared" si="99"/>
        <v>31530000</v>
      </c>
      <c r="N66" s="91">
        <f t="shared" si="14"/>
        <v>3.0756801308118088E-6</v>
      </c>
      <c r="O66" s="73">
        <f t="shared" si="99"/>
        <v>0</v>
      </c>
      <c r="P66" s="73">
        <f t="shared" si="99"/>
        <v>7500000</v>
      </c>
      <c r="Q66" s="73">
        <f t="shared" si="99"/>
        <v>24030000</v>
      </c>
      <c r="R66" s="73">
        <f t="shared" si="99"/>
        <v>7500000</v>
      </c>
      <c r="S66" s="73">
        <f>+S67</f>
        <v>24030000</v>
      </c>
      <c r="T66" s="73">
        <f t="shared" si="99"/>
        <v>0</v>
      </c>
      <c r="U66" s="73">
        <f t="shared" si="99"/>
        <v>0</v>
      </c>
      <c r="V66" s="73">
        <f t="shared" si="99"/>
        <v>7500000</v>
      </c>
      <c r="W66" s="73">
        <f t="shared" si="99"/>
        <v>0</v>
      </c>
      <c r="X66" s="73">
        <f t="shared" si="99"/>
        <v>0</v>
      </c>
      <c r="Y66" s="75">
        <f t="shared" si="52"/>
        <v>0.23786869647954328</v>
      </c>
      <c r="Z66" s="75">
        <f t="shared" si="53"/>
        <v>0</v>
      </c>
      <c r="AA66" s="75">
        <f t="shared" si="54"/>
        <v>0</v>
      </c>
      <c r="AB66" s="75">
        <f t="shared" si="97"/>
        <v>0</v>
      </c>
      <c r="AC66" s="76" t="s">
        <v>41</v>
      </c>
    </row>
    <row r="67" spans="1:29" ht="42" customHeight="1" x14ac:dyDescent="0.25">
      <c r="A67" s="77" t="s">
        <v>155</v>
      </c>
      <c r="B67" s="78" t="s">
        <v>42</v>
      </c>
      <c r="C67" s="78">
        <v>20</v>
      </c>
      <c r="D67" s="78" t="s">
        <v>39</v>
      </c>
      <c r="E67" s="92" t="s">
        <v>156</v>
      </c>
      <c r="F67" s="80">
        <v>31530000</v>
      </c>
      <c r="G67" s="80">
        <v>0</v>
      </c>
      <c r="H67" s="80">
        <v>0</v>
      </c>
      <c r="I67" s="80">
        <v>0</v>
      </c>
      <c r="J67" s="80">
        <v>0</v>
      </c>
      <c r="K67" s="80">
        <v>0</v>
      </c>
      <c r="L67" s="80">
        <f t="shared" si="1"/>
        <v>0</v>
      </c>
      <c r="M67" s="81">
        <f>+F67+L67</f>
        <v>31530000</v>
      </c>
      <c r="N67" s="87">
        <f t="shared" si="14"/>
        <v>3.0756801308118088E-6</v>
      </c>
      <c r="O67" s="80">
        <v>0</v>
      </c>
      <c r="P67" s="80">
        <v>7500000</v>
      </c>
      <c r="Q67" s="80">
        <f t="shared" ref="Q67" si="100">M67-P67</f>
        <v>24030000</v>
      </c>
      <c r="R67" s="80">
        <v>7500000</v>
      </c>
      <c r="S67" s="80">
        <f t="shared" ref="S67" si="101">+M67-R67</f>
        <v>24030000</v>
      </c>
      <c r="T67" s="80">
        <f t="shared" ref="T67:T90" si="102">P67-R67</f>
        <v>0</v>
      </c>
      <c r="U67" s="80">
        <v>0</v>
      </c>
      <c r="V67" s="80">
        <f t="shared" ref="V67" si="103">+R67-U67</f>
        <v>7500000</v>
      </c>
      <c r="W67" s="80">
        <v>0</v>
      </c>
      <c r="X67" s="83">
        <f t="shared" ref="X67" si="104">+U67-W67</f>
        <v>0</v>
      </c>
      <c r="Y67" s="84">
        <f t="shared" si="52"/>
        <v>0.23786869647954328</v>
      </c>
      <c r="Z67" s="84">
        <f t="shared" si="53"/>
        <v>0</v>
      </c>
      <c r="AA67" s="84">
        <f t="shared" si="54"/>
        <v>0</v>
      </c>
      <c r="AB67" s="84">
        <f t="shared" si="97"/>
        <v>0</v>
      </c>
      <c r="AC67" s="85" t="s">
        <v>41</v>
      </c>
    </row>
    <row r="68" spans="1:29" ht="90" customHeight="1" x14ac:dyDescent="0.25">
      <c r="A68" s="69" t="s">
        <v>157</v>
      </c>
      <c r="B68" s="70" t="s">
        <v>42</v>
      </c>
      <c r="C68" s="70">
        <v>20</v>
      </c>
      <c r="D68" s="70" t="s">
        <v>39</v>
      </c>
      <c r="E68" s="71" t="s">
        <v>158</v>
      </c>
      <c r="F68" s="73">
        <f>SUM(F69:F73)</f>
        <v>825691953</v>
      </c>
      <c r="G68" s="73">
        <f t="shared" ref="G68:X68" si="105">SUM(G69:G73)</f>
        <v>0</v>
      </c>
      <c r="H68" s="73">
        <f t="shared" si="105"/>
        <v>0</v>
      </c>
      <c r="I68" s="73">
        <f t="shared" si="105"/>
        <v>0</v>
      </c>
      <c r="J68" s="73">
        <f t="shared" si="105"/>
        <v>1968048</v>
      </c>
      <c r="K68" s="73">
        <f t="shared" si="105"/>
        <v>1968048</v>
      </c>
      <c r="L68" s="73">
        <f t="shared" si="1"/>
        <v>0</v>
      </c>
      <c r="M68" s="73">
        <f t="shared" si="105"/>
        <v>825691953</v>
      </c>
      <c r="N68" s="74">
        <f t="shared" si="14"/>
        <v>8.0544381034357691E-5</v>
      </c>
      <c r="O68" s="73">
        <f t="shared" si="105"/>
        <v>0</v>
      </c>
      <c r="P68" s="73">
        <f t="shared" si="105"/>
        <v>762160432</v>
      </c>
      <c r="Q68" s="73">
        <f t="shared" si="105"/>
        <v>63531521</v>
      </c>
      <c r="R68" s="73">
        <f t="shared" si="105"/>
        <v>753160432</v>
      </c>
      <c r="S68" s="73">
        <f t="shared" si="105"/>
        <v>72531521</v>
      </c>
      <c r="T68" s="73">
        <f t="shared" si="105"/>
        <v>9000000</v>
      </c>
      <c r="U68" s="73">
        <f t="shared" si="105"/>
        <v>0</v>
      </c>
      <c r="V68" s="73">
        <f t="shared" si="105"/>
        <v>753160432</v>
      </c>
      <c r="W68" s="73">
        <f t="shared" si="105"/>
        <v>0</v>
      </c>
      <c r="X68" s="73">
        <f t="shared" si="105"/>
        <v>0</v>
      </c>
      <c r="Y68" s="75">
        <f t="shared" si="52"/>
        <v>0.91215668175465436</v>
      </c>
      <c r="Z68" s="75">
        <f t="shared" si="53"/>
        <v>0</v>
      </c>
      <c r="AA68" s="75">
        <f t="shared" si="54"/>
        <v>0</v>
      </c>
      <c r="AB68" s="75">
        <f t="shared" si="97"/>
        <v>0</v>
      </c>
      <c r="AC68" s="76" t="s">
        <v>41</v>
      </c>
    </row>
    <row r="69" spans="1:29" ht="42" customHeight="1" x14ac:dyDescent="0.25">
      <c r="A69" s="77" t="s">
        <v>159</v>
      </c>
      <c r="B69" s="78" t="s">
        <v>42</v>
      </c>
      <c r="C69" s="78">
        <v>20</v>
      </c>
      <c r="D69" s="78" t="s">
        <v>39</v>
      </c>
      <c r="E69" s="92" t="s">
        <v>160</v>
      </c>
      <c r="F69" s="96">
        <v>24500000</v>
      </c>
      <c r="G69" s="80">
        <v>0</v>
      </c>
      <c r="H69" s="80">
        <v>0</v>
      </c>
      <c r="I69" s="80">
        <v>0</v>
      </c>
      <c r="J69" s="80">
        <v>0</v>
      </c>
      <c r="K69" s="80">
        <v>1968048</v>
      </c>
      <c r="L69" s="80">
        <f t="shared" si="1"/>
        <v>-1968048</v>
      </c>
      <c r="M69" s="81">
        <f>+F69+L69</f>
        <v>22531952</v>
      </c>
      <c r="N69" s="87">
        <f t="shared" si="14"/>
        <v>2.1979409157883095E-6</v>
      </c>
      <c r="O69" s="80">
        <v>0</v>
      </c>
      <c r="P69" s="80">
        <v>4000000</v>
      </c>
      <c r="Q69" s="80">
        <f t="shared" ref="Q69:Q73" si="106">M69-P69</f>
        <v>18531952</v>
      </c>
      <c r="R69" s="80">
        <v>0</v>
      </c>
      <c r="S69" s="80">
        <f t="shared" ref="S69:S90" si="107">+M69-R69</f>
        <v>22531952</v>
      </c>
      <c r="T69" s="80">
        <f t="shared" si="102"/>
        <v>4000000</v>
      </c>
      <c r="U69" s="80">
        <v>0</v>
      </c>
      <c r="V69" s="80">
        <f t="shared" ref="V69:V73" si="108">+R69-U69</f>
        <v>0</v>
      </c>
      <c r="W69" s="80">
        <v>0</v>
      </c>
      <c r="X69" s="83">
        <f t="shared" ref="X69:X90" si="109">+U69-W69</f>
        <v>0</v>
      </c>
      <c r="Y69" s="84">
        <f t="shared" si="52"/>
        <v>0</v>
      </c>
      <c r="Z69" s="84">
        <f t="shared" si="53"/>
        <v>0</v>
      </c>
      <c r="AA69" s="84">
        <f t="shared" si="54"/>
        <v>0</v>
      </c>
      <c r="AB69" s="84" t="s">
        <v>41</v>
      </c>
      <c r="AC69" s="85" t="s">
        <v>41</v>
      </c>
    </row>
    <row r="70" spans="1:29" ht="42" customHeight="1" x14ac:dyDescent="0.25">
      <c r="A70" s="77" t="s">
        <v>161</v>
      </c>
      <c r="B70" s="78" t="s">
        <v>42</v>
      </c>
      <c r="C70" s="78">
        <v>20</v>
      </c>
      <c r="D70" s="78" t="s">
        <v>39</v>
      </c>
      <c r="E70" s="92" t="s">
        <v>162</v>
      </c>
      <c r="F70" s="80">
        <v>0</v>
      </c>
      <c r="G70" s="80">
        <v>0</v>
      </c>
      <c r="H70" s="80">
        <v>0</v>
      </c>
      <c r="I70" s="80">
        <v>0</v>
      </c>
      <c r="J70" s="80">
        <v>1968048</v>
      </c>
      <c r="K70" s="80">
        <v>0</v>
      </c>
      <c r="L70" s="80">
        <f t="shared" si="1"/>
        <v>1968048</v>
      </c>
      <c r="M70" s="81">
        <f>+F70+L70</f>
        <v>1968048</v>
      </c>
      <c r="N70" s="82">
        <f t="shared" si="14"/>
        <v>1.9197862765886201E-7</v>
      </c>
      <c r="O70" s="80">
        <v>0</v>
      </c>
      <c r="P70" s="80">
        <v>1968048</v>
      </c>
      <c r="Q70" s="80">
        <f t="shared" si="106"/>
        <v>0</v>
      </c>
      <c r="R70" s="80">
        <v>1968048</v>
      </c>
      <c r="S70" s="80">
        <f t="shared" si="107"/>
        <v>0</v>
      </c>
      <c r="T70" s="80">
        <f t="shared" si="102"/>
        <v>0</v>
      </c>
      <c r="U70" s="80">
        <v>0</v>
      </c>
      <c r="V70" s="80">
        <f t="shared" si="108"/>
        <v>1968048</v>
      </c>
      <c r="W70" s="80">
        <v>0</v>
      </c>
      <c r="X70" s="83">
        <f t="shared" si="109"/>
        <v>0</v>
      </c>
      <c r="Y70" s="84">
        <f t="shared" si="52"/>
        <v>1</v>
      </c>
      <c r="Z70" s="84">
        <f t="shared" si="53"/>
        <v>0</v>
      </c>
      <c r="AA70" s="84">
        <f t="shared" si="54"/>
        <v>0</v>
      </c>
      <c r="AB70" s="84">
        <f t="shared" si="97"/>
        <v>0</v>
      </c>
      <c r="AC70" s="85" t="s">
        <v>41</v>
      </c>
    </row>
    <row r="71" spans="1:29" ht="42" customHeight="1" x14ac:dyDescent="0.25">
      <c r="A71" s="77" t="s">
        <v>163</v>
      </c>
      <c r="B71" s="78" t="s">
        <v>42</v>
      </c>
      <c r="C71" s="78">
        <v>20</v>
      </c>
      <c r="D71" s="78" t="s">
        <v>39</v>
      </c>
      <c r="E71" s="92" t="s">
        <v>164</v>
      </c>
      <c r="F71" s="80">
        <v>25423160</v>
      </c>
      <c r="G71" s="80">
        <v>0</v>
      </c>
      <c r="H71" s="80">
        <v>0</v>
      </c>
      <c r="I71" s="80">
        <v>0</v>
      </c>
      <c r="J71" s="80">
        <v>0</v>
      </c>
      <c r="K71" s="80">
        <v>0</v>
      </c>
      <c r="L71" s="80">
        <f t="shared" si="1"/>
        <v>0</v>
      </c>
      <c r="M71" s="81">
        <f>+F71+L71</f>
        <v>25423160</v>
      </c>
      <c r="N71" s="87">
        <f t="shared" si="14"/>
        <v>2.479971711844261E-6</v>
      </c>
      <c r="O71" s="80">
        <v>0</v>
      </c>
      <c r="P71" s="80">
        <v>6885382</v>
      </c>
      <c r="Q71" s="80">
        <f t="shared" si="106"/>
        <v>18537778</v>
      </c>
      <c r="R71" s="80">
        <v>1885382</v>
      </c>
      <c r="S71" s="80">
        <f t="shared" si="107"/>
        <v>23537778</v>
      </c>
      <c r="T71" s="80">
        <f t="shared" si="102"/>
        <v>5000000</v>
      </c>
      <c r="U71" s="80">
        <v>0</v>
      </c>
      <c r="V71" s="80">
        <f t="shared" si="108"/>
        <v>1885382</v>
      </c>
      <c r="W71" s="80">
        <v>0</v>
      </c>
      <c r="X71" s="83">
        <f t="shared" si="109"/>
        <v>0</v>
      </c>
      <c r="Y71" s="84">
        <f t="shared" si="52"/>
        <v>7.4160017873466558E-2</v>
      </c>
      <c r="Z71" s="84">
        <f t="shared" si="53"/>
        <v>0</v>
      </c>
      <c r="AA71" s="84">
        <f t="shared" si="54"/>
        <v>0</v>
      </c>
      <c r="AB71" s="84">
        <f t="shared" si="97"/>
        <v>0</v>
      </c>
      <c r="AC71" s="85" t="s">
        <v>41</v>
      </c>
    </row>
    <row r="72" spans="1:29" ht="42" customHeight="1" x14ac:dyDescent="0.25">
      <c r="A72" s="77" t="s">
        <v>165</v>
      </c>
      <c r="B72" s="78" t="s">
        <v>42</v>
      </c>
      <c r="C72" s="78">
        <v>20</v>
      </c>
      <c r="D72" s="78" t="s">
        <v>39</v>
      </c>
      <c r="E72" s="92" t="s">
        <v>166</v>
      </c>
      <c r="F72" s="80">
        <v>752677982</v>
      </c>
      <c r="G72" s="80">
        <v>0</v>
      </c>
      <c r="H72" s="80">
        <v>0</v>
      </c>
      <c r="I72" s="80">
        <v>0</v>
      </c>
      <c r="J72" s="80">
        <v>0</v>
      </c>
      <c r="K72" s="80">
        <v>0</v>
      </c>
      <c r="L72" s="80">
        <f t="shared" si="1"/>
        <v>0</v>
      </c>
      <c r="M72" s="81">
        <f>+F72+L72</f>
        <v>752677982</v>
      </c>
      <c r="N72" s="88">
        <f t="shared" si="14"/>
        <v>7.342203343282361E-5</v>
      </c>
      <c r="O72" s="80">
        <v>0</v>
      </c>
      <c r="P72" s="80">
        <v>749307002</v>
      </c>
      <c r="Q72" s="80">
        <f t="shared" si="106"/>
        <v>3370980</v>
      </c>
      <c r="R72" s="80">
        <v>749307002</v>
      </c>
      <c r="S72" s="80">
        <f t="shared" si="107"/>
        <v>3370980</v>
      </c>
      <c r="T72" s="80">
        <f t="shared" si="102"/>
        <v>0</v>
      </c>
      <c r="U72" s="80">
        <v>0</v>
      </c>
      <c r="V72" s="80">
        <f t="shared" si="108"/>
        <v>749307002</v>
      </c>
      <c r="W72" s="80">
        <v>0</v>
      </c>
      <c r="X72" s="83">
        <f t="shared" si="109"/>
        <v>0</v>
      </c>
      <c r="Y72" s="84">
        <f t="shared" si="52"/>
        <v>0.99552135165287725</v>
      </c>
      <c r="Z72" s="84">
        <f t="shared" si="53"/>
        <v>0</v>
      </c>
      <c r="AA72" s="84">
        <f t="shared" si="54"/>
        <v>0</v>
      </c>
      <c r="AB72" s="84">
        <f t="shared" si="97"/>
        <v>0</v>
      </c>
      <c r="AC72" s="85" t="s">
        <v>41</v>
      </c>
    </row>
    <row r="73" spans="1:29" ht="53.25" customHeight="1" x14ac:dyDescent="0.25">
      <c r="A73" s="77" t="s">
        <v>167</v>
      </c>
      <c r="B73" s="78" t="s">
        <v>42</v>
      </c>
      <c r="C73" s="78">
        <v>20</v>
      </c>
      <c r="D73" s="78" t="s">
        <v>39</v>
      </c>
      <c r="E73" s="92" t="s">
        <v>168</v>
      </c>
      <c r="F73" s="80">
        <v>23090811</v>
      </c>
      <c r="G73" s="80">
        <v>0</v>
      </c>
      <c r="H73" s="80">
        <v>0</v>
      </c>
      <c r="I73" s="80">
        <v>0</v>
      </c>
      <c r="J73" s="80">
        <v>0</v>
      </c>
      <c r="K73" s="80">
        <v>0</v>
      </c>
      <c r="L73" s="80">
        <f t="shared" ref="L73:L136" si="110">+G73-H73-I73+J73-K73</f>
        <v>0</v>
      </c>
      <c r="M73" s="81">
        <f>+F73+L73</f>
        <v>23090811</v>
      </c>
      <c r="N73" s="87">
        <f t="shared" si="14"/>
        <v>2.2524563462426498E-6</v>
      </c>
      <c r="O73" s="80">
        <v>0</v>
      </c>
      <c r="P73" s="80">
        <v>0</v>
      </c>
      <c r="Q73" s="80">
        <f t="shared" si="106"/>
        <v>23090811</v>
      </c>
      <c r="R73" s="80">
        <v>0</v>
      </c>
      <c r="S73" s="80">
        <f t="shared" si="107"/>
        <v>23090811</v>
      </c>
      <c r="T73" s="80">
        <f t="shared" si="102"/>
        <v>0</v>
      </c>
      <c r="U73" s="80">
        <v>0</v>
      </c>
      <c r="V73" s="80">
        <f t="shared" si="108"/>
        <v>0</v>
      </c>
      <c r="W73" s="80">
        <v>0</v>
      </c>
      <c r="X73" s="83">
        <f t="shared" si="109"/>
        <v>0</v>
      </c>
      <c r="Y73" s="84">
        <f t="shared" si="52"/>
        <v>0</v>
      </c>
      <c r="Z73" s="84">
        <f t="shared" si="53"/>
        <v>0</v>
      </c>
      <c r="AA73" s="84">
        <f t="shared" si="54"/>
        <v>0</v>
      </c>
      <c r="AB73" s="84" t="s">
        <v>41</v>
      </c>
      <c r="AC73" s="85" t="s">
        <v>41</v>
      </c>
    </row>
    <row r="74" spans="1:29" ht="69.75" customHeight="1" x14ac:dyDescent="0.25">
      <c r="A74" s="69" t="s">
        <v>169</v>
      </c>
      <c r="B74" s="70" t="s">
        <v>42</v>
      </c>
      <c r="C74" s="70">
        <v>20</v>
      </c>
      <c r="D74" s="70" t="s">
        <v>39</v>
      </c>
      <c r="E74" s="97" t="s">
        <v>170</v>
      </c>
      <c r="F74" s="73">
        <f t="shared" ref="F74:X74" si="111">SUM(F75:F77)</f>
        <v>10466197495</v>
      </c>
      <c r="G74" s="73">
        <f t="shared" si="111"/>
        <v>0</v>
      </c>
      <c r="H74" s="73">
        <f t="shared" si="111"/>
        <v>0</v>
      </c>
      <c r="I74" s="73">
        <f t="shared" si="111"/>
        <v>0</v>
      </c>
      <c r="J74" s="73">
        <f t="shared" si="111"/>
        <v>0</v>
      </c>
      <c r="K74" s="73">
        <f t="shared" si="111"/>
        <v>0</v>
      </c>
      <c r="L74" s="73">
        <f t="shared" si="110"/>
        <v>0</v>
      </c>
      <c r="M74" s="73">
        <f t="shared" si="111"/>
        <v>10466197495</v>
      </c>
      <c r="N74" s="74">
        <f t="shared" si="14"/>
        <v>1.0209538750562584E-3</v>
      </c>
      <c r="O74" s="73">
        <f t="shared" si="111"/>
        <v>0</v>
      </c>
      <c r="P74" s="73">
        <f t="shared" si="111"/>
        <v>6946315241</v>
      </c>
      <c r="Q74" s="73">
        <f t="shared" si="111"/>
        <v>3519882254</v>
      </c>
      <c r="R74" s="73">
        <f t="shared" si="111"/>
        <v>6829831361</v>
      </c>
      <c r="S74" s="73">
        <f t="shared" si="111"/>
        <v>3636366134</v>
      </c>
      <c r="T74" s="73">
        <f t="shared" si="111"/>
        <v>116483880</v>
      </c>
      <c r="U74" s="73">
        <f t="shared" si="111"/>
        <v>401305221</v>
      </c>
      <c r="V74" s="73">
        <f t="shared" si="111"/>
        <v>6428526140</v>
      </c>
      <c r="W74" s="73">
        <f t="shared" si="111"/>
        <v>178840000</v>
      </c>
      <c r="X74" s="73">
        <f t="shared" si="111"/>
        <v>222465221</v>
      </c>
      <c r="Y74" s="75">
        <f t="shared" si="52"/>
        <v>0.6525609099448777</v>
      </c>
      <c r="Z74" s="75">
        <f t="shared" si="53"/>
        <v>3.8342981889240568E-2</v>
      </c>
      <c r="AA74" s="75">
        <f t="shared" si="54"/>
        <v>1.7087390151527042E-2</v>
      </c>
      <c r="AB74" s="75">
        <f t="shared" ref="AB74:AB92" si="112">+U74/R74</f>
        <v>5.8757705686783207E-2</v>
      </c>
      <c r="AC74" s="76">
        <f t="shared" ref="AC74:AC76" si="113">+W74/U74</f>
        <v>0.44564583424644755</v>
      </c>
    </row>
    <row r="75" spans="1:29" ht="42" customHeight="1" x14ac:dyDescent="0.25">
      <c r="A75" s="77" t="s">
        <v>171</v>
      </c>
      <c r="B75" s="78" t="s">
        <v>42</v>
      </c>
      <c r="C75" s="78">
        <v>20</v>
      </c>
      <c r="D75" s="78" t="s">
        <v>39</v>
      </c>
      <c r="E75" s="79" t="s">
        <v>172</v>
      </c>
      <c r="F75" s="80">
        <v>2058984641</v>
      </c>
      <c r="G75" s="80">
        <v>0</v>
      </c>
      <c r="H75" s="80">
        <v>0</v>
      </c>
      <c r="I75" s="80">
        <v>0</v>
      </c>
      <c r="J75" s="80">
        <v>0</v>
      </c>
      <c r="K75" s="80">
        <v>0</v>
      </c>
      <c r="L75" s="80">
        <f t="shared" si="110"/>
        <v>0</v>
      </c>
      <c r="M75" s="81">
        <f>+F75+L75</f>
        <v>2058984641</v>
      </c>
      <c r="N75" s="82">
        <f t="shared" si="14"/>
        <v>2.0084929115034525E-4</v>
      </c>
      <c r="O75" s="80">
        <v>0</v>
      </c>
      <c r="P75" s="80">
        <v>1129864561</v>
      </c>
      <c r="Q75" s="80">
        <f t="shared" ref="Q75:Q77" si="114">M75-P75</f>
        <v>929120080</v>
      </c>
      <c r="R75" s="80">
        <v>1129864561</v>
      </c>
      <c r="S75" s="80">
        <f t="shared" si="107"/>
        <v>929120080</v>
      </c>
      <c r="T75" s="80">
        <f t="shared" si="102"/>
        <v>0</v>
      </c>
      <c r="U75" s="80">
        <v>0</v>
      </c>
      <c r="V75" s="80">
        <f t="shared" ref="V75:V77" si="115">+R75-U75</f>
        <v>1129864561</v>
      </c>
      <c r="W75" s="80">
        <v>0</v>
      </c>
      <c r="X75" s="83">
        <f t="shared" si="109"/>
        <v>0</v>
      </c>
      <c r="Y75" s="84">
        <f t="shared" si="52"/>
        <v>0.5487484163316787</v>
      </c>
      <c r="Z75" s="84">
        <f t="shared" si="53"/>
        <v>0</v>
      </c>
      <c r="AA75" s="84">
        <f t="shared" si="54"/>
        <v>0</v>
      </c>
      <c r="AB75" s="84">
        <f t="shared" si="112"/>
        <v>0</v>
      </c>
      <c r="AC75" s="85" t="e">
        <f t="shared" si="113"/>
        <v>#DIV/0!</v>
      </c>
    </row>
    <row r="76" spans="1:29" ht="42" customHeight="1" x14ac:dyDescent="0.25">
      <c r="A76" s="77" t="s">
        <v>173</v>
      </c>
      <c r="B76" s="78" t="s">
        <v>42</v>
      </c>
      <c r="C76" s="78">
        <v>20</v>
      </c>
      <c r="D76" s="78" t="s">
        <v>39</v>
      </c>
      <c r="E76" s="79" t="s">
        <v>174</v>
      </c>
      <c r="F76" s="80">
        <v>8298070764</v>
      </c>
      <c r="G76" s="80">
        <v>0</v>
      </c>
      <c r="H76" s="80">
        <v>0</v>
      </c>
      <c r="I76" s="80">
        <v>0</v>
      </c>
      <c r="J76" s="80">
        <v>0</v>
      </c>
      <c r="K76" s="80">
        <v>0</v>
      </c>
      <c r="L76" s="80">
        <f t="shared" si="110"/>
        <v>0</v>
      </c>
      <c r="M76" s="81">
        <f>+F76+L76</f>
        <v>8298070764</v>
      </c>
      <c r="N76" s="82">
        <f t="shared" ref="N76:N120" si="116">M76/$M$342</f>
        <v>8.0945802007311026E-4</v>
      </c>
      <c r="O76" s="80">
        <v>0</v>
      </c>
      <c r="P76" s="80">
        <v>5712246421</v>
      </c>
      <c r="Q76" s="80">
        <f t="shared" si="114"/>
        <v>2585824343</v>
      </c>
      <c r="R76" s="80">
        <v>5695762541</v>
      </c>
      <c r="S76" s="80">
        <f t="shared" si="107"/>
        <v>2602308223</v>
      </c>
      <c r="T76" s="80">
        <f t="shared" si="102"/>
        <v>16483880</v>
      </c>
      <c r="U76" s="80">
        <v>401305221</v>
      </c>
      <c r="V76" s="80">
        <f t="shared" si="115"/>
        <v>5294457320</v>
      </c>
      <c r="W76" s="80">
        <v>178840000</v>
      </c>
      <c r="X76" s="83">
        <f t="shared" si="109"/>
        <v>222465221</v>
      </c>
      <c r="Y76" s="84">
        <f t="shared" si="52"/>
        <v>0.68639599528486261</v>
      </c>
      <c r="Z76" s="84">
        <f t="shared" si="53"/>
        <v>4.8361267626326546E-2</v>
      </c>
      <c r="AA76" s="84">
        <f t="shared" si="54"/>
        <v>2.1551997456550009E-2</v>
      </c>
      <c r="AB76" s="84">
        <f t="shared" si="112"/>
        <v>7.0456803300922577E-2</v>
      </c>
      <c r="AC76" s="85">
        <f t="shared" si="113"/>
        <v>0.44564583424644755</v>
      </c>
    </row>
    <row r="77" spans="1:29" ht="42" customHeight="1" x14ac:dyDescent="0.25">
      <c r="A77" s="77" t="s">
        <v>175</v>
      </c>
      <c r="B77" s="78" t="s">
        <v>42</v>
      </c>
      <c r="C77" s="78">
        <v>20</v>
      </c>
      <c r="D77" s="78" t="s">
        <v>39</v>
      </c>
      <c r="E77" s="79" t="s">
        <v>176</v>
      </c>
      <c r="F77" s="80">
        <v>109142090</v>
      </c>
      <c r="G77" s="80">
        <v>0</v>
      </c>
      <c r="H77" s="80">
        <v>0</v>
      </c>
      <c r="I77" s="80">
        <v>0</v>
      </c>
      <c r="J77" s="80">
        <v>0</v>
      </c>
      <c r="K77" s="80">
        <v>0</v>
      </c>
      <c r="L77" s="80">
        <f t="shared" si="110"/>
        <v>0</v>
      </c>
      <c r="M77" s="81">
        <f>+F77+L77</f>
        <v>109142090</v>
      </c>
      <c r="N77" s="88">
        <f t="shared" si="116"/>
        <v>1.0646563832802861E-5</v>
      </c>
      <c r="O77" s="80">
        <v>0</v>
      </c>
      <c r="P77" s="80">
        <v>104204259</v>
      </c>
      <c r="Q77" s="80">
        <f t="shared" si="114"/>
        <v>4937831</v>
      </c>
      <c r="R77" s="80">
        <v>4204259</v>
      </c>
      <c r="S77" s="80">
        <f t="shared" si="107"/>
        <v>104937831</v>
      </c>
      <c r="T77" s="80">
        <f t="shared" si="102"/>
        <v>100000000</v>
      </c>
      <c r="U77" s="80">
        <v>0</v>
      </c>
      <c r="V77" s="80">
        <f t="shared" si="115"/>
        <v>4204259</v>
      </c>
      <c r="W77" s="80">
        <v>0</v>
      </c>
      <c r="X77" s="83">
        <f t="shared" si="109"/>
        <v>0</v>
      </c>
      <c r="Y77" s="84">
        <f t="shared" si="52"/>
        <v>3.8520968400000404E-2</v>
      </c>
      <c r="Z77" s="84">
        <f t="shared" si="53"/>
        <v>0</v>
      </c>
      <c r="AA77" s="84">
        <f t="shared" si="54"/>
        <v>0</v>
      </c>
      <c r="AB77" s="84">
        <f t="shared" si="112"/>
        <v>0</v>
      </c>
      <c r="AC77" s="85" t="s">
        <v>41</v>
      </c>
    </row>
    <row r="78" spans="1:29" ht="56.25" customHeight="1" x14ac:dyDescent="0.25">
      <c r="A78" s="69" t="s">
        <v>177</v>
      </c>
      <c r="B78" s="70" t="s">
        <v>42</v>
      </c>
      <c r="C78" s="70">
        <v>20</v>
      </c>
      <c r="D78" s="70" t="s">
        <v>39</v>
      </c>
      <c r="E78" s="71" t="s">
        <v>178</v>
      </c>
      <c r="F78" s="73">
        <f t="shared" ref="F78:X78" si="117">SUM(F79:F84)</f>
        <v>9755136599</v>
      </c>
      <c r="G78" s="73">
        <f t="shared" si="117"/>
        <v>0</v>
      </c>
      <c r="H78" s="73">
        <f t="shared" si="117"/>
        <v>0</v>
      </c>
      <c r="I78" s="73">
        <f t="shared" si="117"/>
        <v>0</v>
      </c>
      <c r="J78" s="73">
        <f t="shared" si="117"/>
        <v>0</v>
      </c>
      <c r="K78" s="73">
        <f t="shared" si="117"/>
        <v>0</v>
      </c>
      <c r="L78" s="73">
        <f t="shared" si="110"/>
        <v>0</v>
      </c>
      <c r="M78" s="73">
        <f t="shared" si="117"/>
        <v>9755136599</v>
      </c>
      <c r="N78" s="74">
        <f t="shared" si="116"/>
        <v>9.5159149416109681E-4</v>
      </c>
      <c r="O78" s="73">
        <f t="shared" si="117"/>
        <v>0</v>
      </c>
      <c r="P78" s="73">
        <f t="shared" si="117"/>
        <v>5800764825.8299999</v>
      </c>
      <c r="Q78" s="73">
        <f t="shared" si="117"/>
        <v>3954371773.1700001</v>
      </c>
      <c r="R78" s="73">
        <f t="shared" si="117"/>
        <v>5647276465.8299999</v>
      </c>
      <c r="S78" s="73">
        <f t="shared" si="117"/>
        <v>4107860133.1700001</v>
      </c>
      <c r="T78" s="73">
        <f t="shared" si="117"/>
        <v>153488360</v>
      </c>
      <c r="U78" s="73">
        <f t="shared" si="117"/>
        <v>148844000</v>
      </c>
      <c r="V78" s="73">
        <f t="shared" si="117"/>
        <v>5498432465.8299999</v>
      </c>
      <c r="W78" s="73">
        <f t="shared" si="117"/>
        <v>0</v>
      </c>
      <c r="X78" s="73">
        <f t="shared" si="117"/>
        <v>148844000</v>
      </c>
      <c r="Y78" s="75">
        <f t="shared" si="52"/>
        <v>0.57890285887015691</v>
      </c>
      <c r="Z78" s="75">
        <f t="shared" si="53"/>
        <v>1.5258012892946883E-2</v>
      </c>
      <c r="AA78" s="75">
        <f t="shared" si="54"/>
        <v>0</v>
      </c>
      <c r="AB78" s="75">
        <f t="shared" si="112"/>
        <v>2.6356775854805593E-2</v>
      </c>
      <c r="AC78" s="76">
        <f t="shared" ref="AC78:AC80" si="118">+W78/U78</f>
        <v>0</v>
      </c>
    </row>
    <row r="79" spans="1:29" ht="42" customHeight="1" x14ac:dyDescent="0.25">
      <c r="A79" s="77" t="s">
        <v>179</v>
      </c>
      <c r="B79" s="78" t="s">
        <v>42</v>
      </c>
      <c r="C79" s="78">
        <v>20</v>
      </c>
      <c r="D79" s="78" t="s">
        <v>39</v>
      </c>
      <c r="E79" s="79" t="s">
        <v>180</v>
      </c>
      <c r="F79" s="80">
        <v>2192242194</v>
      </c>
      <c r="G79" s="80">
        <v>0</v>
      </c>
      <c r="H79" s="80">
        <v>0</v>
      </c>
      <c r="I79" s="80">
        <v>0</v>
      </c>
      <c r="J79" s="80">
        <v>0</v>
      </c>
      <c r="K79" s="80">
        <v>0</v>
      </c>
      <c r="L79" s="80">
        <f t="shared" si="110"/>
        <v>0</v>
      </c>
      <c r="M79" s="81">
        <f t="shared" ref="M79:M84" si="119">+F79+L79</f>
        <v>2192242194</v>
      </c>
      <c r="N79" s="82">
        <f t="shared" si="116"/>
        <v>2.1384826381265736E-4</v>
      </c>
      <c r="O79" s="80">
        <v>0</v>
      </c>
      <c r="P79" s="80">
        <v>1411518000</v>
      </c>
      <c r="Q79" s="80">
        <f t="shared" ref="Q79:Q84" si="120">M79-P79</f>
        <v>780724194</v>
      </c>
      <c r="R79" s="80">
        <v>1411368000</v>
      </c>
      <c r="S79" s="80">
        <f t="shared" si="107"/>
        <v>780874194</v>
      </c>
      <c r="T79" s="80">
        <f t="shared" si="102"/>
        <v>150000</v>
      </c>
      <c r="U79" s="80">
        <v>65208000</v>
      </c>
      <c r="V79" s="80">
        <f t="shared" ref="V79:V84" si="121">+R79-U79</f>
        <v>1346160000</v>
      </c>
      <c r="W79" s="80">
        <v>0</v>
      </c>
      <c r="X79" s="83">
        <f t="shared" si="109"/>
        <v>65208000</v>
      </c>
      <c r="Y79" s="84">
        <f t="shared" si="52"/>
        <v>0.64380112921045252</v>
      </c>
      <c r="Z79" s="84">
        <f t="shared" si="53"/>
        <v>2.9744888670818093E-2</v>
      </c>
      <c r="AA79" s="84">
        <f t="shared" si="54"/>
        <v>0</v>
      </c>
      <c r="AB79" s="84">
        <f t="shared" si="112"/>
        <v>4.6201982757154758E-2</v>
      </c>
      <c r="AC79" s="85">
        <f t="shared" si="118"/>
        <v>0</v>
      </c>
    </row>
    <row r="80" spans="1:29" ht="72.75" customHeight="1" x14ac:dyDescent="0.25">
      <c r="A80" s="77" t="s">
        <v>181</v>
      </c>
      <c r="B80" s="78" t="s">
        <v>42</v>
      </c>
      <c r="C80" s="78">
        <v>20</v>
      </c>
      <c r="D80" s="78" t="s">
        <v>39</v>
      </c>
      <c r="E80" s="79" t="s">
        <v>182</v>
      </c>
      <c r="F80" s="80">
        <v>4636565048</v>
      </c>
      <c r="G80" s="80">
        <v>0</v>
      </c>
      <c r="H80" s="80">
        <v>0</v>
      </c>
      <c r="I80" s="80">
        <v>0</v>
      </c>
      <c r="J80" s="80">
        <v>0</v>
      </c>
      <c r="K80" s="80">
        <v>0</v>
      </c>
      <c r="L80" s="80">
        <f t="shared" si="110"/>
        <v>0</v>
      </c>
      <c r="M80" s="81">
        <f t="shared" si="119"/>
        <v>4636565048</v>
      </c>
      <c r="N80" s="82">
        <f t="shared" si="116"/>
        <v>4.522864254154805E-4</v>
      </c>
      <c r="O80" s="80">
        <v>0</v>
      </c>
      <c r="P80" s="80">
        <v>3080825920</v>
      </c>
      <c r="Q80" s="80">
        <f t="shared" si="120"/>
        <v>1555739128</v>
      </c>
      <c r="R80" s="80">
        <v>2972879160</v>
      </c>
      <c r="S80" s="80">
        <f t="shared" si="107"/>
        <v>1663685888</v>
      </c>
      <c r="T80" s="80">
        <f t="shared" si="102"/>
        <v>107946760</v>
      </c>
      <c r="U80" s="80">
        <v>83636000</v>
      </c>
      <c r="V80" s="80">
        <f t="shared" si="121"/>
        <v>2889243160</v>
      </c>
      <c r="W80" s="80">
        <v>0</v>
      </c>
      <c r="X80" s="83">
        <f t="shared" si="109"/>
        <v>83636000</v>
      </c>
      <c r="Y80" s="84">
        <f t="shared" si="52"/>
        <v>0.64118137656288521</v>
      </c>
      <c r="Z80" s="84">
        <f t="shared" si="53"/>
        <v>1.8038353637694939E-2</v>
      </c>
      <c r="AA80" s="84">
        <f t="shared" si="54"/>
        <v>0</v>
      </c>
      <c r="AB80" s="84">
        <f t="shared" si="112"/>
        <v>2.8132996835296863E-2</v>
      </c>
      <c r="AC80" s="85">
        <f t="shared" si="118"/>
        <v>0</v>
      </c>
    </row>
    <row r="81" spans="1:29" ht="72.75" customHeight="1" x14ac:dyDescent="0.25">
      <c r="A81" s="77" t="s">
        <v>183</v>
      </c>
      <c r="B81" s="78" t="s">
        <v>42</v>
      </c>
      <c r="C81" s="78">
        <v>20</v>
      </c>
      <c r="D81" s="78" t="s">
        <v>39</v>
      </c>
      <c r="E81" s="79" t="s">
        <v>184</v>
      </c>
      <c r="F81" s="80">
        <v>3139043</v>
      </c>
      <c r="G81" s="80">
        <v>0</v>
      </c>
      <c r="H81" s="80">
        <v>0</v>
      </c>
      <c r="I81" s="80">
        <v>0</v>
      </c>
      <c r="J81" s="80">
        <v>0</v>
      </c>
      <c r="K81" s="80">
        <v>0</v>
      </c>
      <c r="L81" s="80">
        <f t="shared" si="110"/>
        <v>0</v>
      </c>
      <c r="M81" s="81">
        <f t="shared" si="119"/>
        <v>3139043</v>
      </c>
      <c r="N81" s="86">
        <f t="shared" si="116"/>
        <v>3.0620653932330774E-7</v>
      </c>
      <c r="O81" s="80">
        <v>0</v>
      </c>
      <c r="P81" s="80">
        <v>0</v>
      </c>
      <c r="Q81" s="80">
        <f t="shared" si="120"/>
        <v>3139043</v>
      </c>
      <c r="R81" s="80">
        <v>0</v>
      </c>
      <c r="S81" s="80">
        <f t="shared" si="107"/>
        <v>3139043</v>
      </c>
      <c r="T81" s="80">
        <f t="shared" si="102"/>
        <v>0</v>
      </c>
      <c r="U81" s="80">
        <v>0</v>
      </c>
      <c r="V81" s="80">
        <f t="shared" si="121"/>
        <v>0</v>
      </c>
      <c r="W81" s="80">
        <v>0</v>
      </c>
      <c r="X81" s="83">
        <f t="shared" si="109"/>
        <v>0</v>
      </c>
      <c r="Y81" s="84">
        <f t="shared" si="52"/>
        <v>0</v>
      </c>
      <c r="Z81" s="84">
        <f t="shared" si="53"/>
        <v>0</v>
      </c>
      <c r="AA81" s="84">
        <f t="shared" si="54"/>
        <v>0</v>
      </c>
      <c r="AB81" s="84" t="s">
        <v>41</v>
      </c>
      <c r="AC81" s="85" t="s">
        <v>41</v>
      </c>
    </row>
    <row r="82" spans="1:29" ht="42" customHeight="1" x14ac:dyDescent="0.25">
      <c r="A82" s="77" t="s">
        <v>185</v>
      </c>
      <c r="B82" s="78" t="s">
        <v>42</v>
      </c>
      <c r="C82" s="78">
        <v>20</v>
      </c>
      <c r="D82" s="78" t="s">
        <v>39</v>
      </c>
      <c r="E82" s="79" t="s">
        <v>186</v>
      </c>
      <c r="F82" s="80">
        <v>2090733752</v>
      </c>
      <c r="G82" s="80">
        <v>0</v>
      </c>
      <c r="H82" s="80">
        <v>0</v>
      </c>
      <c r="I82" s="80">
        <v>0</v>
      </c>
      <c r="J82" s="80">
        <v>0</v>
      </c>
      <c r="K82" s="80">
        <v>0</v>
      </c>
      <c r="L82" s="80">
        <f t="shared" si="110"/>
        <v>0</v>
      </c>
      <c r="M82" s="81">
        <f t="shared" si="119"/>
        <v>2090733752</v>
      </c>
      <c r="N82" s="82">
        <f t="shared" si="116"/>
        <v>2.0394634506324213E-4</v>
      </c>
      <c r="O82" s="80">
        <v>0</v>
      </c>
      <c r="P82" s="80">
        <v>1040443807.4299999</v>
      </c>
      <c r="Q82" s="80">
        <f t="shared" si="120"/>
        <v>1050289944.5700001</v>
      </c>
      <c r="R82" s="80">
        <v>996552207.42999995</v>
      </c>
      <c r="S82" s="80">
        <f t="shared" si="107"/>
        <v>1094181544.5700002</v>
      </c>
      <c r="T82" s="80">
        <f t="shared" si="102"/>
        <v>43891600</v>
      </c>
      <c r="U82" s="80">
        <v>0</v>
      </c>
      <c r="V82" s="80">
        <f t="shared" si="121"/>
        <v>996552207.42999995</v>
      </c>
      <c r="W82" s="80">
        <v>0</v>
      </c>
      <c r="X82" s="83">
        <f t="shared" si="109"/>
        <v>0</v>
      </c>
      <c r="Y82" s="84">
        <f t="shared" si="52"/>
        <v>0.47665189624297982</v>
      </c>
      <c r="Z82" s="84">
        <f t="shared" si="53"/>
        <v>0</v>
      </c>
      <c r="AA82" s="84">
        <f t="shared" si="54"/>
        <v>0</v>
      </c>
      <c r="AB82" s="84">
        <f t="shared" si="112"/>
        <v>0</v>
      </c>
      <c r="AC82" s="85" t="s">
        <v>41</v>
      </c>
    </row>
    <row r="83" spans="1:29" ht="66" customHeight="1" x14ac:dyDescent="0.25">
      <c r="A83" s="77" t="s">
        <v>187</v>
      </c>
      <c r="B83" s="78" t="s">
        <v>42</v>
      </c>
      <c r="C83" s="78">
        <v>20</v>
      </c>
      <c r="D83" s="78" t="s">
        <v>39</v>
      </c>
      <c r="E83" s="79" t="s">
        <v>188</v>
      </c>
      <c r="F83" s="80">
        <v>421932963</v>
      </c>
      <c r="G83" s="80">
        <v>0</v>
      </c>
      <c r="H83" s="80">
        <v>0</v>
      </c>
      <c r="I83" s="80">
        <v>0</v>
      </c>
      <c r="J83" s="80">
        <v>0</v>
      </c>
      <c r="K83" s="80">
        <v>0</v>
      </c>
      <c r="L83" s="80">
        <f t="shared" si="110"/>
        <v>0</v>
      </c>
      <c r="M83" s="81">
        <f t="shared" si="119"/>
        <v>421932963</v>
      </c>
      <c r="N83" s="88">
        <f t="shared" si="116"/>
        <v>4.1158605481562133E-5</v>
      </c>
      <c r="O83" s="80">
        <v>0</v>
      </c>
      <c r="P83" s="80">
        <v>148212410</v>
      </c>
      <c r="Q83" s="80">
        <f t="shared" si="120"/>
        <v>273720553</v>
      </c>
      <c r="R83" s="80">
        <v>148212410</v>
      </c>
      <c r="S83" s="80">
        <f t="shared" si="107"/>
        <v>273720553</v>
      </c>
      <c r="T83" s="80">
        <f t="shared" si="102"/>
        <v>0</v>
      </c>
      <c r="U83" s="80">
        <v>0</v>
      </c>
      <c r="V83" s="80">
        <f t="shared" si="121"/>
        <v>148212410</v>
      </c>
      <c r="W83" s="80">
        <v>0</v>
      </c>
      <c r="X83" s="83">
        <f t="shared" si="109"/>
        <v>0</v>
      </c>
      <c r="Y83" s="84">
        <f t="shared" si="52"/>
        <v>0.35127004286697555</v>
      </c>
      <c r="Z83" s="84">
        <f t="shared" si="53"/>
        <v>0</v>
      </c>
      <c r="AA83" s="84">
        <f t="shared" si="54"/>
        <v>0</v>
      </c>
      <c r="AB83" s="84">
        <f t="shared" si="112"/>
        <v>0</v>
      </c>
      <c r="AC83" s="85" t="s">
        <v>41</v>
      </c>
    </row>
    <row r="84" spans="1:29" ht="82.5" customHeight="1" x14ac:dyDescent="0.25">
      <c r="A84" s="77" t="s">
        <v>189</v>
      </c>
      <c r="B84" s="78" t="s">
        <v>42</v>
      </c>
      <c r="C84" s="78">
        <v>20</v>
      </c>
      <c r="D84" s="78" t="s">
        <v>39</v>
      </c>
      <c r="E84" s="79" t="s">
        <v>190</v>
      </c>
      <c r="F84" s="80">
        <v>410523599</v>
      </c>
      <c r="G84" s="80">
        <v>0</v>
      </c>
      <c r="H84" s="80">
        <v>0</v>
      </c>
      <c r="I84" s="80">
        <v>0</v>
      </c>
      <c r="J84" s="80">
        <v>0</v>
      </c>
      <c r="K84" s="80">
        <v>0</v>
      </c>
      <c r="L84" s="80">
        <f t="shared" si="110"/>
        <v>0</v>
      </c>
      <c r="M84" s="81">
        <f t="shared" si="119"/>
        <v>410523599</v>
      </c>
      <c r="N84" s="88">
        <f t="shared" si="116"/>
        <v>4.0045647848831419E-5</v>
      </c>
      <c r="O84" s="80">
        <v>0</v>
      </c>
      <c r="P84" s="80">
        <v>119764688.40000001</v>
      </c>
      <c r="Q84" s="80">
        <f t="shared" si="120"/>
        <v>290758910.60000002</v>
      </c>
      <c r="R84" s="80">
        <v>118264688.40000001</v>
      </c>
      <c r="S84" s="80">
        <f t="shared" si="107"/>
        <v>292258910.60000002</v>
      </c>
      <c r="T84" s="80">
        <f t="shared" si="102"/>
        <v>1500000</v>
      </c>
      <c r="U84" s="80">
        <v>0</v>
      </c>
      <c r="V84" s="80">
        <f t="shared" si="121"/>
        <v>118264688.40000001</v>
      </c>
      <c r="W84" s="80">
        <v>0</v>
      </c>
      <c r="X84" s="83">
        <f t="shared" si="109"/>
        <v>0</v>
      </c>
      <c r="Y84" s="84">
        <f t="shared" si="52"/>
        <v>0.28808255770942903</v>
      </c>
      <c r="Z84" s="84">
        <f t="shared" si="53"/>
        <v>0</v>
      </c>
      <c r="AA84" s="84">
        <f t="shared" si="54"/>
        <v>0</v>
      </c>
      <c r="AB84" s="84">
        <f t="shared" si="112"/>
        <v>0</v>
      </c>
      <c r="AC84" s="85" t="s">
        <v>41</v>
      </c>
    </row>
    <row r="85" spans="1:29" ht="42" customHeight="1" x14ac:dyDescent="0.25">
      <c r="A85" s="69" t="s">
        <v>191</v>
      </c>
      <c r="B85" s="70" t="s">
        <v>42</v>
      </c>
      <c r="C85" s="70">
        <v>20</v>
      </c>
      <c r="D85" s="70" t="s">
        <v>39</v>
      </c>
      <c r="E85" s="71" t="s">
        <v>192</v>
      </c>
      <c r="F85" s="73">
        <f>SUM(F86:F89)</f>
        <v>329214856</v>
      </c>
      <c r="G85" s="73">
        <f t="shared" ref="G85:K85" si="122">SUM(G86:G89)</f>
        <v>0</v>
      </c>
      <c r="H85" s="73">
        <f t="shared" si="122"/>
        <v>0</v>
      </c>
      <c r="I85" s="73">
        <f t="shared" si="122"/>
        <v>0</v>
      </c>
      <c r="J85" s="73">
        <f t="shared" si="122"/>
        <v>0</v>
      </c>
      <c r="K85" s="73">
        <f t="shared" si="122"/>
        <v>0</v>
      </c>
      <c r="L85" s="73">
        <f t="shared" si="110"/>
        <v>0</v>
      </c>
      <c r="M85" s="73">
        <f>SUM(M86:M89)</f>
        <v>329214856</v>
      </c>
      <c r="N85" s="93">
        <f t="shared" si="116"/>
        <v>3.2114164014185565E-5</v>
      </c>
      <c r="O85" s="73">
        <f t="shared" ref="O85:X85" si="123">SUM(O86:O89)</f>
        <v>0</v>
      </c>
      <c r="P85" s="73">
        <f t="shared" si="123"/>
        <v>320567108</v>
      </c>
      <c r="Q85" s="73">
        <f t="shared" si="123"/>
        <v>8647748</v>
      </c>
      <c r="R85" s="73">
        <f t="shared" si="123"/>
        <v>320567108</v>
      </c>
      <c r="S85" s="73">
        <f t="shared" si="123"/>
        <v>8647748</v>
      </c>
      <c r="T85" s="73">
        <f t="shared" si="123"/>
        <v>0</v>
      </c>
      <c r="U85" s="73">
        <f t="shared" si="123"/>
        <v>0</v>
      </c>
      <c r="V85" s="73">
        <f t="shared" si="123"/>
        <v>320567108</v>
      </c>
      <c r="W85" s="73">
        <f t="shared" si="123"/>
        <v>0</v>
      </c>
      <c r="X85" s="73">
        <f t="shared" si="123"/>
        <v>0</v>
      </c>
      <c r="Y85" s="75">
        <f t="shared" si="52"/>
        <v>0.97373220605816158</v>
      </c>
      <c r="Z85" s="75">
        <f t="shared" si="53"/>
        <v>0</v>
      </c>
      <c r="AA85" s="75">
        <f t="shared" si="54"/>
        <v>0</v>
      </c>
      <c r="AB85" s="75">
        <f t="shared" si="112"/>
        <v>0</v>
      </c>
      <c r="AC85" s="76" t="s">
        <v>41</v>
      </c>
    </row>
    <row r="86" spans="1:29" ht="42" customHeight="1" x14ac:dyDescent="0.25">
      <c r="A86" s="77" t="s">
        <v>193</v>
      </c>
      <c r="B86" s="78" t="s">
        <v>42</v>
      </c>
      <c r="C86" s="78">
        <v>20</v>
      </c>
      <c r="D86" s="78" t="s">
        <v>39</v>
      </c>
      <c r="E86" s="92" t="s">
        <v>194</v>
      </c>
      <c r="F86" s="80">
        <v>106996400</v>
      </c>
      <c r="G86" s="80">
        <v>0</v>
      </c>
      <c r="H86" s="80">
        <v>0</v>
      </c>
      <c r="I86" s="80">
        <v>0</v>
      </c>
      <c r="J86" s="80">
        <v>0</v>
      </c>
      <c r="K86" s="80">
        <v>0</v>
      </c>
      <c r="L86" s="80">
        <f t="shared" si="110"/>
        <v>0</v>
      </c>
      <c r="M86" s="81">
        <f t="shared" ref="M86:M90" si="124">+F86+L86</f>
        <v>106996400</v>
      </c>
      <c r="N86" s="88">
        <f t="shared" si="116"/>
        <v>1.0437256630142487E-5</v>
      </c>
      <c r="O86" s="80">
        <v>0</v>
      </c>
      <c r="P86" s="81">
        <v>106996400</v>
      </c>
      <c r="Q86" s="80">
        <f t="shared" ref="Q86:Q90" si="125">M86-P86</f>
        <v>0</v>
      </c>
      <c r="R86" s="81">
        <v>106996400</v>
      </c>
      <c r="S86" s="80">
        <f t="shared" si="107"/>
        <v>0</v>
      </c>
      <c r="T86" s="80">
        <f t="shared" si="102"/>
        <v>0</v>
      </c>
      <c r="U86" s="80">
        <v>0</v>
      </c>
      <c r="V86" s="80">
        <f t="shared" ref="V86:V90" si="126">+R86-U86</f>
        <v>106996400</v>
      </c>
      <c r="W86" s="80">
        <v>0</v>
      </c>
      <c r="X86" s="83">
        <f t="shared" si="109"/>
        <v>0</v>
      </c>
      <c r="Y86" s="84">
        <f t="shared" si="52"/>
        <v>1</v>
      </c>
      <c r="Z86" s="84">
        <f t="shared" si="53"/>
        <v>0</v>
      </c>
      <c r="AA86" s="84">
        <f t="shared" si="54"/>
        <v>0</v>
      </c>
      <c r="AB86" s="84">
        <f t="shared" si="112"/>
        <v>0</v>
      </c>
      <c r="AC86" s="85" t="s">
        <v>41</v>
      </c>
    </row>
    <row r="87" spans="1:29" ht="42" customHeight="1" x14ac:dyDescent="0.25">
      <c r="A87" s="77" t="s">
        <v>195</v>
      </c>
      <c r="B87" s="78" t="s">
        <v>42</v>
      </c>
      <c r="C87" s="78">
        <v>20</v>
      </c>
      <c r="D87" s="78" t="s">
        <v>39</v>
      </c>
      <c r="E87" s="92" t="s">
        <v>196</v>
      </c>
      <c r="F87" s="80">
        <v>12752725</v>
      </c>
      <c r="G87" s="80">
        <v>0</v>
      </c>
      <c r="H87" s="80">
        <v>0</v>
      </c>
      <c r="I87" s="80">
        <v>0</v>
      </c>
      <c r="J87" s="80">
        <v>0</v>
      </c>
      <c r="K87" s="80">
        <v>0</v>
      </c>
      <c r="L87" s="80">
        <f t="shared" si="110"/>
        <v>0</v>
      </c>
      <c r="M87" s="81">
        <f t="shared" si="124"/>
        <v>12752725</v>
      </c>
      <c r="N87" s="87">
        <f t="shared" si="116"/>
        <v>1.2439994575390748E-6</v>
      </c>
      <c r="O87" s="80">
        <v>0</v>
      </c>
      <c r="P87" s="81">
        <v>7078107</v>
      </c>
      <c r="Q87" s="80">
        <f t="shared" si="125"/>
        <v>5674618</v>
      </c>
      <c r="R87" s="81">
        <v>7078107</v>
      </c>
      <c r="S87" s="80">
        <f t="shared" si="107"/>
        <v>5674618</v>
      </c>
      <c r="T87" s="80">
        <f t="shared" si="102"/>
        <v>0</v>
      </c>
      <c r="U87" s="80">
        <v>0</v>
      </c>
      <c r="V87" s="80">
        <f t="shared" si="126"/>
        <v>7078107</v>
      </c>
      <c r="W87" s="80">
        <v>0</v>
      </c>
      <c r="X87" s="83">
        <f t="shared" si="109"/>
        <v>0</v>
      </c>
      <c r="Y87" s="84">
        <f t="shared" si="52"/>
        <v>0.55502702363612488</v>
      </c>
      <c r="Z87" s="84">
        <f t="shared" si="53"/>
        <v>0</v>
      </c>
      <c r="AA87" s="84">
        <f t="shared" si="54"/>
        <v>0</v>
      </c>
      <c r="AB87" s="84">
        <f t="shared" si="112"/>
        <v>0</v>
      </c>
      <c r="AC87" s="85" t="s">
        <v>41</v>
      </c>
    </row>
    <row r="88" spans="1:29" ht="68.25" customHeight="1" x14ac:dyDescent="0.25">
      <c r="A88" s="77" t="s">
        <v>197</v>
      </c>
      <c r="B88" s="78" t="s">
        <v>42</v>
      </c>
      <c r="C88" s="78">
        <v>20</v>
      </c>
      <c r="D88" s="78" t="s">
        <v>39</v>
      </c>
      <c r="E88" s="92" t="s">
        <v>198</v>
      </c>
      <c r="F88" s="80">
        <v>2973130</v>
      </c>
      <c r="G88" s="80">
        <v>0</v>
      </c>
      <c r="H88" s="80">
        <v>0</v>
      </c>
      <c r="I88" s="80">
        <v>0</v>
      </c>
      <c r="J88" s="80">
        <v>0</v>
      </c>
      <c r="K88" s="80">
        <v>0</v>
      </c>
      <c r="L88" s="80">
        <f t="shared" si="110"/>
        <v>0</v>
      </c>
      <c r="M88" s="81">
        <f t="shared" si="124"/>
        <v>2973130</v>
      </c>
      <c r="N88" s="86">
        <f t="shared" si="116"/>
        <v>2.9002210172281996E-7</v>
      </c>
      <c r="O88" s="80">
        <v>0</v>
      </c>
      <c r="P88" s="81">
        <v>0</v>
      </c>
      <c r="Q88" s="80">
        <f t="shared" si="125"/>
        <v>2973130</v>
      </c>
      <c r="R88" s="81">
        <v>0</v>
      </c>
      <c r="S88" s="80">
        <f t="shared" si="107"/>
        <v>2973130</v>
      </c>
      <c r="T88" s="80">
        <f t="shared" si="102"/>
        <v>0</v>
      </c>
      <c r="U88" s="80">
        <v>0</v>
      </c>
      <c r="V88" s="80">
        <f t="shared" si="126"/>
        <v>0</v>
      </c>
      <c r="W88" s="80">
        <v>0</v>
      </c>
      <c r="X88" s="83">
        <f t="shared" si="109"/>
        <v>0</v>
      </c>
      <c r="Y88" s="84">
        <f t="shared" si="52"/>
        <v>0</v>
      </c>
      <c r="Z88" s="84">
        <f t="shared" si="53"/>
        <v>0</v>
      </c>
      <c r="AA88" s="84">
        <f t="shared" si="54"/>
        <v>0</v>
      </c>
      <c r="AB88" s="84" t="s">
        <v>41</v>
      </c>
      <c r="AC88" s="85" t="s">
        <v>41</v>
      </c>
    </row>
    <row r="89" spans="1:29" ht="42" customHeight="1" x14ac:dyDescent="0.25">
      <c r="A89" s="77" t="s">
        <v>199</v>
      </c>
      <c r="B89" s="78" t="s">
        <v>42</v>
      </c>
      <c r="C89" s="78">
        <v>20</v>
      </c>
      <c r="D89" s="78" t="s">
        <v>39</v>
      </c>
      <c r="E89" s="92" t="s">
        <v>200</v>
      </c>
      <c r="F89" s="80">
        <v>206492601</v>
      </c>
      <c r="G89" s="80">
        <v>0</v>
      </c>
      <c r="H89" s="80">
        <v>0</v>
      </c>
      <c r="I89" s="80">
        <v>0</v>
      </c>
      <c r="J89" s="80">
        <v>0</v>
      </c>
      <c r="K89" s="80">
        <v>0</v>
      </c>
      <c r="L89" s="80">
        <f t="shared" si="110"/>
        <v>0</v>
      </c>
      <c r="M89" s="81">
        <f t="shared" si="124"/>
        <v>206492601</v>
      </c>
      <c r="N89" s="88">
        <f t="shared" si="116"/>
        <v>2.014288582478118E-5</v>
      </c>
      <c r="O89" s="80">
        <v>0</v>
      </c>
      <c r="P89" s="81">
        <v>206492601</v>
      </c>
      <c r="Q89" s="80">
        <f t="shared" si="125"/>
        <v>0</v>
      </c>
      <c r="R89" s="81">
        <v>206492601</v>
      </c>
      <c r="S89" s="80">
        <f t="shared" si="107"/>
        <v>0</v>
      </c>
      <c r="T89" s="80">
        <f t="shared" si="102"/>
        <v>0</v>
      </c>
      <c r="U89" s="80">
        <v>0</v>
      </c>
      <c r="V89" s="80">
        <f t="shared" si="126"/>
        <v>206492601</v>
      </c>
      <c r="W89" s="80">
        <v>0</v>
      </c>
      <c r="X89" s="83">
        <f t="shared" si="109"/>
        <v>0</v>
      </c>
      <c r="Y89" s="84">
        <f t="shared" si="52"/>
        <v>1</v>
      </c>
      <c r="Z89" s="84">
        <f t="shared" si="53"/>
        <v>0</v>
      </c>
      <c r="AA89" s="84">
        <f t="shared" si="54"/>
        <v>0</v>
      </c>
      <c r="AB89" s="84">
        <f t="shared" si="112"/>
        <v>0</v>
      </c>
      <c r="AC89" s="85" t="s">
        <v>41</v>
      </c>
    </row>
    <row r="90" spans="1:29" ht="42" customHeight="1" x14ac:dyDescent="0.25">
      <c r="A90" s="69" t="s">
        <v>201</v>
      </c>
      <c r="B90" s="70" t="s">
        <v>42</v>
      </c>
      <c r="C90" s="70">
        <v>20</v>
      </c>
      <c r="D90" s="70" t="s">
        <v>39</v>
      </c>
      <c r="E90" s="71" t="s">
        <v>202</v>
      </c>
      <c r="F90" s="73">
        <v>24500000</v>
      </c>
      <c r="G90" s="73">
        <v>0</v>
      </c>
      <c r="H90" s="73">
        <v>0</v>
      </c>
      <c r="I90" s="73">
        <v>0</v>
      </c>
      <c r="J90" s="73">
        <v>0</v>
      </c>
      <c r="K90" s="73">
        <v>0</v>
      </c>
      <c r="L90" s="73">
        <f t="shared" si="110"/>
        <v>0</v>
      </c>
      <c r="M90" s="72">
        <f t="shared" si="124"/>
        <v>24500000</v>
      </c>
      <c r="N90" s="91">
        <f t="shared" si="116"/>
        <v>2.3899195434471716E-6</v>
      </c>
      <c r="O90" s="98">
        <f>+O100</f>
        <v>0</v>
      </c>
      <c r="P90" s="98">
        <v>4000000</v>
      </c>
      <c r="Q90" s="73">
        <f t="shared" si="125"/>
        <v>20500000</v>
      </c>
      <c r="R90" s="98">
        <v>0</v>
      </c>
      <c r="S90" s="73">
        <f t="shared" si="107"/>
        <v>24500000</v>
      </c>
      <c r="T90" s="73">
        <f t="shared" si="102"/>
        <v>4000000</v>
      </c>
      <c r="U90" s="98">
        <v>0</v>
      </c>
      <c r="V90" s="73">
        <f t="shared" si="126"/>
        <v>0</v>
      </c>
      <c r="W90" s="73">
        <v>0</v>
      </c>
      <c r="X90" s="89">
        <f t="shared" si="109"/>
        <v>0</v>
      </c>
      <c r="Y90" s="75">
        <f t="shared" si="52"/>
        <v>0</v>
      </c>
      <c r="Z90" s="75">
        <f t="shared" si="53"/>
        <v>0</v>
      </c>
      <c r="AA90" s="75">
        <f t="shared" si="54"/>
        <v>0</v>
      </c>
      <c r="AB90" s="75" t="s">
        <v>41</v>
      </c>
      <c r="AC90" s="76" t="s">
        <v>41</v>
      </c>
    </row>
    <row r="91" spans="1:29" ht="39" customHeight="1" x14ac:dyDescent="0.25">
      <c r="A91" s="99" t="s">
        <v>203</v>
      </c>
      <c r="B91" s="70" t="s">
        <v>38</v>
      </c>
      <c r="C91" s="70">
        <v>10</v>
      </c>
      <c r="D91" s="100" t="s">
        <v>39</v>
      </c>
      <c r="E91" s="101" t="s">
        <v>204</v>
      </c>
      <c r="F91" s="98">
        <f t="shared" ref="F91:K91" si="127">+F101</f>
        <v>10647256000</v>
      </c>
      <c r="G91" s="98">
        <f t="shared" si="127"/>
        <v>0</v>
      </c>
      <c r="H91" s="98">
        <f t="shared" si="127"/>
        <v>0</v>
      </c>
      <c r="I91" s="98">
        <f t="shared" si="127"/>
        <v>0</v>
      </c>
      <c r="J91" s="98">
        <f t="shared" si="127"/>
        <v>0</v>
      </c>
      <c r="K91" s="98">
        <f t="shared" si="127"/>
        <v>0</v>
      </c>
      <c r="L91" s="73">
        <f t="shared" si="110"/>
        <v>0</v>
      </c>
      <c r="M91" s="98">
        <f t="shared" ref="M91" si="128">+M101</f>
        <v>10647256000</v>
      </c>
      <c r="N91" s="74">
        <f t="shared" si="116"/>
        <v>1.0386157223871493E-3</v>
      </c>
      <c r="O91" s="98">
        <f t="shared" ref="O91:X91" si="129">+O101</f>
        <v>0</v>
      </c>
      <c r="P91" s="98">
        <f t="shared" si="129"/>
        <v>0</v>
      </c>
      <c r="Q91" s="98">
        <f t="shared" si="129"/>
        <v>10647256000</v>
      </c>
      <c r="R91" s="98">
        <f t="shared" si="129"/>
        <v>0</v>
      </c>
      <c r="S91" s="98">
        <f t="shared" si="129"/>
        <v>10647256000</v>
      </c>
      <c r="T91" s="98">
        <f t="shared" si="129"/>
        <v>0</v>
      </c>
      <c r="U91" s="98">
        <f t="shared" si="129"/>
        <v>0</v>
      </c>
      <c r="V91" s="98">
        <f t="shared" si="129"/>
        <v>0</v>
      </c>
      <c r="W91" s="98">
        <f t="shared" si="129"/>
        <v>0</v>
      </c>
      <c r="X91" s="98">
        <f t="shared" si="129"/>
        <v>0</v>
      </c>
      <c r="Y91" s="75">
        <f t="shared" si="52"/>
        <v>0</v>
      </c>
      <c r="Z91" s="75">
        <f t="shared" si="53"/>
        <v>0</v>
      </c>
      <c r="AA91" s="75">
        <f t="shared" si="54"/>
        <v>0</v>
      </c>
      <c r="AB91" s="75" t="s">
        <v>41</v>
      </c>
      <c r="AC91" s="76" t="s">
        <v>41</v>
      </c>
    </row>
    <row r="92" spans="1:29" ht="42.75" customHeight="1" x14ac:dyDescent="0.25">
      <c r="A92" s="99"/>
      <c r="B92" s="70" t="s">
        <v>42</v>
      </c>
      <c r="C92" s="70">
        <v>20</v>
      </c>
      <c r="D92" s="100"/>
      <c r="E92" s="101"/>
      <c r="F92" s="73">
        <f t="shared" ref="F92:K92" si="130">+F93+F96</f>
        <v>6139374360</v>
      </c>
      <c r="G92" s="73">
        <f t="shared" si="130"/>
        <v>0</v>
      </c>
      <c r="H92" s="73">
        <f t="shared" si="130"/>
        <v>0</v>
      </c>
      <c r="I92" s="73">
        <f t="shared" si="130"/>
        <v>0</v>
      </c>
      <c r="J92" s="73">
        <f t="shared" si="130"/>
        <v>0</v>
      </c>
      <c r="K92" s="73">
        <f t="shared" si="130"/>
        <v>0</v>
      </c>
      <c r="L92" s="73">
        <f t="shared" si="110"/>
        <v>0</v>
      </c>
      <c r="M92" s="73">
        <f t="shared" ref="M92" si="131">+M93+M96</f>
        <v>6139374360</v>
      </c>
      <c r="N92" s="74">
        <f t="shared" si="116"/>
        <v>5.9888207214295797E-4</v>
      </c>
      <c r="O92" s="73">
        <f t="shared" ref="O92:X92" si="132">+O93+O96</f>
        <v>5923654360</v>
      </c>
      <c r="P92" s="73">
        <f t="shared" si="132"/>
        <v>215720000</v>
      </c>
      <c r="Q92" s="73">
        <f t="shared" si="132"/>
        <v>5923654360</v>
      </c>
      <c r="R92" s="73">
        <f t="shared" si="132"/>
        <v>10088720</v>
      </c>
      <c r="S92" s="73">
        <f t="shared" si="132"/>
        <v>6129285640</v>
      </c>
      <c r="T92" s="73">
        <f t="shared" si="132"/>
        <v>205631280</v>
      </c>
      <c r="U92" s="73">
        <f t="shared" si="132"/>
        <v>8360579</v>
      </c>
      <c r="V92" s="73">
        <f t="shared" si="132"/>
        <v>1728141</v>
      </c>
      <c r="W92" s="73">
        <f t="shared" si="132"/>
        <v>8360579</v>
      </c>
      <c r="X92" s="73">
        <f t="shared" si="132"/>
        <v>0</v>
      </c>
      <c r="Y92" s="75">
        <f t="shared" si="52"/>
        <v>1.6432814499358855E-3</v>
      </c>
      <c r="Z92" s="75">
        <f t="shared" si="53"/>
        <v>1.3617965788944005E-3</v>
      </c>
      <c r="AA92" s="75">
        <f t="shared" si="54"/>
        <v>1.3617965788944005E-3</v>
      </c>
      <c r="AB92" s="75">
        <f t="shared" si="112"/>
        <v>0.82870562370647616</v>
      </c>
      <c r="AC92" s="76">
        <f t="shared" ref="AC92" si="133">+W92/U92</f>
        <v>1</v>
      </c>
    </row>
    <row r="93" spans="1:29" ht="42" customHeight="1" x14ac:dyDescent="0.25">
      <c r="A93" s="69" t="s">
        <v>205</v>
      </c>
      <c r="B93" s="70" t="s">
        <v>42</v>
      </c>
      <c r="C93" s="70">
        <v>20</v>
      </c>
      <c r="D93" s="70" t="s">
        <v>39</v>
      </c>
      <c r="E93" s="71" t="s">
        <v>206</v>
      </c>
      <c r="F93" s="73">
        <f t="shared" ref="F93:U94" si="134">+F94</f>
        <v>5923654360</v>
      </c>
      <c r="G93" s="73">
        <f t="shared" si="134"/>
        <v>0</v>
      </c>
      <c r="H93" s="73">
        <f t="shared" si="134"/>
        <v>0</v>
      </c>
      <c r="I93" s="73">
        <f t="shared" si="134"/>
        <v>0</v>
      </c>
      <c r="J93" s="73">
        <f t="shared" si="134"/>
        <v>0</v>
      </c>
      <c r="K93" s="73">
        <f t="shared" si="134"/>
        <v>0</v>
      </c>
      <c r="L93" s="73">
        <f t="shared" si="110"/>
        <v>0</v>
      </c>
      <c r="M93" s="73">
        <f t="shared" si="134"/>
        <v>5923654360</v>
      </c>
      <c r="N93" s="74">
        <f t="shared" si="116"/>
        <v>5.7783907443224685E-4</v>
      </c>
      <c r="O93" s="73">
        <f t="shared" si="134"/>
        <v>5923654360</v>
      </c>
      <c r="P93" s="73">
        <f t="shared" si="134"/>
        <v>0</v>
      </c>
      <c r="Q93" s="73">
        <f t="shared" si="134"/>
        <v>5923654360</v>
      </c>
      <c r="R93" s="73">
        <f t="shared" si="134"/>
        <v>0</v>
      </c>
      <c r="S93" s="73">
        <f t="shared" si="134"/>
        <v>5923654360</v>
      </c>
      <c r="T93" s="73">
        <f t="shared" si="134"/>
        <v>0</v>
      </c>
      <c r="U93" s="73">
        <f t="shared" si="134"/>
        <v>0</v>
      </c>
      <c r="V93" s="73">
        <f t="shared" ref="V93:X94" si="135">+V94</f>
        <v>0</v>
      </c>
      <c r="W93" s="73">
        <f t="shared" si="135"/>
        <v>0</v>
      </c>
      <c r="X93" s="73">
        <f t="shared" si="135"/>
        <v>0</v>
      </c>
      <c r="Y93" s="75">
        <f t="shared" si="52"/>
        <v>0</v>
      </c>
      <c r="Z93" s="75">
        <f t="shared" si="53"/>
        <v>0</v>
      </c>
      <c r="AA93" s="75">
        <f t="shared" si="54"/>
        <v>0</v>
      </c>
      <c r="AB93" s="75" t="s">
        <v>41</v>
      </c>
      <c r="AC93" s="76" t="s">
        <v>41</v>
      </c>
    </row>
    <row r="94" spans="1:29" ht="42" customHeight="1" x14ac:dyDescent="0.25">
      <c r="A94" s="69" t="s">
        <v>207</v>
      </c>
      <c r="B94" s="70" t="s">
        <v>42</v>
      </c>
      <c r="C94" s="70">
        <v>20</v>
      </c>
      <c r="D94" s="70" t="s">
        <v>39</v>
      </c>
      <c r="E94" s="102" t="s">
        <v>208</v>
      </c>
      <c r="F94" s="73">
        <f>SUM(F95)</f>
        <v>5923654360</v>
      </c>
      <c r="G94" s="73">
        <f t="shared" si="134"/>
        <v>0</v>
      </c>
      <c r="H94" s="73">
        <f t="shared" si="134"/>
        <v>0</v>
      </c>
      <c r="I94" s="73">
        <f t="shared" si="134"/>
        <v>0</v>
      </c>
      <c r="J94" s="73">
        <f t="shared" si="134"/>
        <v>0</v>
      </c>
      <c r="K94" s="73">
        <f t="shared" si="134"/>
        <v>0</v>
      </c>
      <c r="L94" s="73">
        <f t="shared" si="110"/>
        <v>0</v>
      </c>
      <c r="M94" s="73">
        <f t="shared" si="134"/>
        <v>5923654360</v>
      </c>
      <c r="N94" s="74">
        <f t="shared" si="116"/>
        <v>5.7783907443224685E-4</v>
      </c>
      <c r="O94" s="73">
        <f t="shared" si="134"/>
        <v>5923654360</v>
      </c>
      <c r="P94" s="73">
        <f t="shared" si="134"/>
        <v>0</v>
      </c>
      <c r="Q94" s="73">
        <f t="shared" si="134"/>
        <v>5923654360</v>
      </c>
      <c r="R94" s="73">
        <f t="shared" si="134"/>
        <v>0</v>
      </c>
      <c r="S94" s="73">
        <f t="shared" si="134"/>
        <v>5923654360</v>
      </c>
      <c r="T94" s="73">
        <f t="shared" si="134"/>
        <v>0</v>
      </c>
      <c r="U94" s="73">
        <f t="shared" si="134"/>
        <v>0</v>
      </c>
      <c r="V94" s="73">
        <f t="shared" si="135"/>
        <v>0</v>
      </c>
      <c r="W94" s="73">
        <f t="shared" si="135"/>
        <v>0</v>
      </c>
      <c r="X94" s="73">
        <f t="shared" si="135"/>
        <v>0</v>
      </c>
      <c r="Y94" s="75">
        <f t="shared" si="52"/>
        <v>0</v>
      </c>
      <c r="Z94" s="75">
        <f t="shared" si="53"/>
        <v>0</v>
      </c>
      <c r="AA94" s="75">
        <f t="shared" si="54"/>
        <v>0</v>
      </c>
      <c r="AB94" s="75" t="s">
        <v>41</v>
      </c>
      <c r="AC94" s="76" t="s">
        <v>41</v>
      </c>
    </row>
    <row r="95" spans="1:29" ht="48.75" customHeight="1" x14ac:dyDescent="0.25">
      <c r="A95" s="77" t="s">
        <v>209</v>
      </c>
      <c r="B95" s="78" t="s">
        <v>42</v>
      </c>
      <c r="C95" s="78">
        <v>20</v>
      </c>
      <c r="D95" s="78" t="s">
        <v>39</v>
      </c>
      <c r="E95" s="92" t="s">
        <v>210</v>
      </c>
      <c r="F95" s="80">
        <v>5923654360</v>
      </c>
      <c r="G95" s="80">
        <v>0</v>
      </c>
      <c r="H95" s="80">
        <v>0</v>
      </c>
      <c r="I95" s="80">
        <v>0</v>
      </c>
      <c r="J95" s="80">
        <v>0</v>
      </c>
      <c r="K95" s="80">
        <v>0</v>
      </c>
      <c r="L95" s="80">
        <f t="shared" si="110"/>
        <v>0</v>
      </c>
      <c r="M95" s="81">
        <f>+F95+L95</f>
        <v>5923654360</v>
      </c>
      <c r="N95" s="82">
        <f t="shared" si="116"/>
        <v>5.7783907443224685E-4</v>
      </c>
      <c r="O95" s="80">
        <v>5923654360</v>
      </c>
      <c r="P95" s="80">
        <v>0</v>
      </c>
      <c r="Q95" s="80">
        <f t="shared" ref="Q95" si="136">M95-P95</f>
        <v>5923654360</v>
      </c>
      <c r="R95" s="80">
        <v>0</v>
      </c>
      <c r="S95" s="80">
        <f t="shared" ref="S95" si="137">+M95-R95</f>
        <v>5923654360</v>
      </c>
      <c r="T95" s="80">
        <f t="shared" ref="T95" si="138">P95-R95</f>
        <v>0</v>
      </c>
      <c r="U95" s="80">
        <v>0</v>
      </c>
      <c r="V95" s="80">
        <f t="shared" ref="V95" si="139">+R95-U95</f>
        <v>0</v>
      </c>
      <c r="W95" s="80">
        <v>0</v>
      </c>
      <c r="X95" s="83">
        <f t="shared" ref="X95" si="140">+U95-W95</f>
        <v>0</v>
      </c>
      <c r="Y95" s="84">
        <f t="shared" si="52"/>
        <v>0</v>
      </c>
      <c r="Z95" s="84">
        <f t="shared" si="53"/>
        <v>0</v>
      </c>
      <c r="AA95" s="84">
        <f t="shared" si="54"/>
        <v>0</v>
      </c>
      <c r="AB95" s="84" t="s">
        <v>41</v>
      </c>
      <c r="AC95" s="85" t="s">
        <v>41</v>
      </c>
    </row>
    <row r="96" spans="1:29" ht="42" customHeight="1" x14ac:dyDescent="0.25">
      <c r="A96" s="69" t="s">
        <v>211</v>
      </c>
      <c r="B96" s="70" t="s">
        <v>42</v>
      </c>
      <c r="C96" s="70">
        <v>20</v>
      </c>
      <c r="D96" s="70" t="s">
        <v>39</v>
      </c>
      <c r="E96" s="71" t="s">
        <v>212</v>
      </c>
      <c r="F96" s="73">
        <f t="shared" ref="F96:U97" si="141">+F97</f>
        <v>215720000</v>
      </c>
      <c r="G96" s="73">
        <f t="shared" si="141"/>
        <v>0</v>
      </c>
      <c r="H96" s="73">
        <f t="shared" si="141"/>
        <v>0</v>
      </c>
      <c r="I96" s="73">
        <f t="shared" si="141"/>
        <v>0</v>
      </c>
      <c r="J96" s="73">
        <f t="shared" si="141"/>
        <v>0</v>
      </c>
      <c r="K96" s="73">
        <f t="shared" si="141"/>
        <v>0</v>
      </c>
      <c r="L96" s="73">
        <f t="shared" si="110"/>
        <v>0</v>
      </c>
      <c r="M96" s="73">
        <f t="shared" si="141"/>
        <v>215720000</v>
      </c>
      <c r="N96" s="93">
        <f t="shared" si="116"/>
        <v>2.1042997710711177E-5</v>
      </c>
      <c r="O96" s="73">
        <f t="shared" si="141"/>
        <v>0</v>
      </c>
      <c r="P96" s="73">
        <f t="shared" si="141"/>
        <v>215720000</v>
      </c>
      <c r="Q96" s="73">
        <f t="shared" si="141"/>
        <v>0</v>
      </c>
      <c r="R96" s="73">
        <f t="shared" si="141"/>
        <v>10088720</v>
      </c>
      <c r="S96" s="73">
        <f t="shared" si="141"/>
        <v>205631280</v>
      </c>
      <c r="T96" s="73">
        <f t="shared" si="141"/>
        <v>205631280</v>
      </c>
      <c r="U96" s="73">
        <f t="shared" si="141"/>
        <v>8360579</v>
      </c>
      <c r="V96" s="73">
        <f t="shared" ref="V96:X97" si="142">+V97</f>
        <v>1728141</v>
      </c>
      <c r="W96" s="73">
        <f t="shared" si="142"/>
        <v>8360579</v>
      </c>
      <c r="X96" s="73">
        <f t="shared" si="142"/>
        <v>0</v>
      </c>
      <c r="Y96" s="75">
        <f t="shared" si="52"/>
        <v>4.676766178379381E-2</v>
      </c>
      <c r="Z96" s="75">
        <f t="shared" si="53"/>
        <v>3.8756624327832376E-2</v>
      </c>
      <c r="AA96" s="75">
        <f t="shared" si="54"/>
        <v>3.8756624327832376E-2</v>
      </c>
      <c r="AB96" s="75">
        <f t="shared" ref="AB96:AB99" si="143">+U96/R96</f>
        <v>0.82870562370647616</v>
      </c>
      <c r="AC96" s="76">
        <f t="shared" ref="AC96:AC99" si="144">+W96/U96</f>
        <v>1</v>
      </c>
    </row>
    <row r="97" spans="1:29" ht="42" customHeight="1" x14ac:dyDescent="0.25">
      <c r="A97" s="69" t="s">
        <v>213</v>
      </c>
      <c r="B97" s="70" t="s">
        <v>42</v>
      </c>
      <c r="C97" s="70">
        <v>20</v>
      </c>
      <c r="D97" s="70" t="s">
        <v>39</v>
      </c>
      <c r="E97" s="71" t="s">
        <v>214</v>
      </c>
      <c r="F97" s="73">
        <f t="shared" si="141"/>
        <v>215720000</v>
      </c>
      <c r="G97" s="73">
        <f t="shared" si="141"/>
        <v>0</v>
      </c>
      <c r="H97" s="73">
        <f t="shared" si="141"/>
        <v>0</v>
      </c>
      <c r="I97" s="73">
        <f t="shared" si="141"/>
        <v>0</v>
      </c>
      <c r="J97" s="73">
        <f t="shared" si="141"/>
        <v>0</v>
      </c>
      <c r="K97" s="73">
        <f t="shared" si="141"/>
        <v>0</v>
      </c>
      <c r="L97" s="73">
        <f t="shared" si="110"/>
        <v>0</v>
      </c>
      <c r="M97" s="73">
        <f t="shared" si="141"/>
        <v>215720000</v>
      </c>
      <c r="N97" s="93">
        <f t="shared" si="116"/>
        <v>2.1042997710711177E-5</v>
      </c>
      <c r="O97" s="73">
        <f t="shared" si="141"/>
        <v>0</v>
      </c>
      <c r="P97" s="73">
        <f t="shared" si="141"/>
        <v>215720000</v>
      </c>
      <c r="Q97" s="73">
        <f t="shared" si="141"/>
        <v>0</v>
      </c>
      <c r="R97" s="73">
        <f t="shared" si="141"/>
        <v>10088720</v>
      </c>
      <c r="S97" s="73">
        <f t="shared" si="141"/>
        <v>205631280</v>
      </c>
      <c r="T97" s="73">
        <f t="shared" si="141"/>
        <v>205631280</v>
      </c>
      <c r="U97" s="73">
        <f t="shared" si="141"/>
        <v>8360579</v>
      </c>
      <c r="V97" s="73">
        <f t="shared" si="142"/>
        <v>1728141</v>
      </c>
      <c r="W97" s="73">
        <f t="shared" si="142"/>
        <v>8360579</v>
      </c>
      <c r="X97" s="73">
        <f t="shared" si="142"/>
        <v>0</v>
      </c>
      <c r="Y97" s="75">
        <f t="shared" si="52"/>
        <v>4.676766178379381E-2</v>
      </c>
      <c r="Z97" s="75">
        <f t="shared" si="53"/>
        <v>3.8756624327832376E-2</v>
      </c>
      <c r="AA97" s="75">
        <f t="shared" si="54"/>
        <v>3.8756624327832376E-2</v>
      </c>
      <c r="AB97" s="75">
        <f t="shared" si="143"/>
        <v>0.82870562370647616</v>
      </c>
      <c r="AC97" s="76">
        <f t="shared" si="144"/>
        <v>1</v>
      </c>
    </row>
    <row r="98" spans="1:29" ht="51.75" customHeight="1" x14ac:dyDescent="0.25">
      <c r="A98" s="69" t="s">
        <v>215</v>
      </c>
      <c r="B98" s="70" t="s">
        <v>42</v>
      </c>
      <c r="C98" s="70">
        <v>20</v>
      </c>
      <c r="D98" s="70" t="s">
        <v>39</v>
      </c>
      <c r="E98" s="71" t="s">
        <v>216</v>
      </c>
      <c r="F98" s="73">
        <f>SUM(F99:F100)</f>
        <v>215720000</v>
      </c>
      <c r="G98" s="73">
        <f t="shared" ref="G98:K98" si="145">+G99+G100</f>
        <v>0</v>
      </c>
      <c r="H98" s="73">
        <f t="shared" si="145"/>
        <v>0</v>
      </c>
      <c r="I98" s="73">
        <f t="shared" si="145"/>
        <v>0</v>
      </c>
      <c r="J98" s="73">
        <f t="shared" si="145"/>
        <v>0</v>
      </c>
      <c r="K98" s="73">
        <f t="shared" si="145"/>
        <v>0</v>
      </c>
      <c r="L98" s="73">
        <f t="shared" si="110"/>
        <v>0</v>
      </c>
      <c r="M98" s="73">
        <f t="shared" ref="M98:X98" si="146">+M99+M100</f>
        <v>215720000</v>
      </c>
      <c r="N98" s="93">
        <f t="shared" si="116"/>
        <v>2.1042997710711177E-5</v>
      </c>
      <c r="O98" s="73">
        <f t="shared" si="146"/>
        <v>0</v>
      </c>
      <c r="P98" s="73">
        <f t="shared" si="146"/>
        <v>215720000</v>
      </c>
      <c r="Q98" s="73">
        <f t="shared" si="146"/>
        <v>0</v>
      </c>
      <c r="R98" s="73">
        <f t="shared" si="146"/>
        <v>10088720</v>
      </c>
      <c r="S98" s="73">
        <f t="shared" si="146"/>
        <v>205631280</v>
      </c>
      <c r="T98" s="73">
        <f t="shared" si="146"/>
        <v>205631280</v>
      </c>
      <c r="U98" s="73">
        <f t="shared" si="146"/>
        <v>8360579</v>
      </c>
      <c r="V98" s="73">
        <f t="shared" si="146"/>
        <v>1728141</v>
      </c>
      <c r="W98" s="73">
        <f t="shared" si="146"/>
        <v>8360579</v>
      </c>
      <c r="X98" s="73">
        <f t="shared" si="146"/>
        <v>0</v>
      </c>
      <c r="Y98" s="75">
        <f t="shared" si="52"/>
        <v>4.676766178379381E-2</v>
      </c>
      <c r="Z98" s="75">
        <f t="shared" si="53"/>
        <v>3.8756624327832376E-2</v>
      </c>
      <c r="AA98" s="75">
        <f t="shared" si="54"/>
        <v>3.8756624327832376E-2</v>
      </c>
      <c r="AB98" s="75">
        <f t="shared" si="143"/>
        <v>0.82870562370647616</v>
      </c>
      <c r="AC98" s="76">
        <f t="shared" si="144"/>
        <v>1</v>
      </c>
    </row>
    <row r="99" spans="1:29" ht="42" customHeight="1" x14ac:dyDescent="0.25">
      <c r="A99" s="77" t="s">
        <v>217</v>
      </c>
      <c r="B99" s="78" t="s">
        <v>42</v>
      </c>
      <c r="C99" s="78">
        <v>20</v>
      </c>
      <c r="D99" s="78" t="s">
        <v>39</v>
      </c>
      <c r="E99" s="92" t="s">
        <v>218</v>
      </c>
      <c r="F99" s="83">
        <v>69958009</v>
      </c>
      <c r="G99" s="80">
        <v>0</v>
      </c>
      <c r="H99" s="80">
        <v>0</v>
      </c>
      <c r="I99" s="80">
        <v>0</v>
      </c>
      <c r="J99" s="80">
        <v>0</v>
      </c>
      <c r="K99" s="80">
        <v>0</v>
      </c>
      <c r="L99" s="80">
        <f t="shared" si="110"/>
        <v>0</v>
      </c>
      <c r="M99" s="81">
        <f>+F99+L99</f>
        <v>69958009</v>
      </c>
      <c r="N99" s="88">
        <f t="shared" si="116"/>
        <v>6.8242454257042085E-6</v>
      </c>
      <c r="O99" s="83">
        <v>0</v>
      </c>
      <c r="P99" s="80">
        <v>69958009</v>
      </c>
      <c r="Q99" s="80">
        <f t="shared" ref="Q99:Q100" si="147">M99-P99</f>
        <v>0</v>
      </c>
      <c r="R99" s="80">
        <v>10088720</v>
      </c>
      <c r="S99" s="80">
        <f t="shared" ref="S99:S100" si="148">+M99-R99</f>
        <v>59869289</v>
      </c>
      <c r="T99" s="80">
        <f t="shared" ref="T99:T100" si="149">P99-R99</f>
        <v>59869289</v>
      </c>
      <c r="U99" s="80">
        <v>8360579</v>
      </c>
      <c r="V99" s="80">
        <f t="shared" ref="V99:V100" si="150">+R99-U99</f>
        <v>1728141</v>
      </c>
      <c r="W99" s="80">
        <v>8360579</v>
      </c>
      <c r="X99" s="83">
        <f t="shared" ref="X99:X100" si="151">+U99-W99</f>
        <v>0</v>
      </c>
      <c r="Y99" s="84">
        <f t="shared" si="52"/>
        <v>0.14421107953486784</v>
      </c>
      <c r="Z99" s="84">
        <f t="shared" si="53"/>
        <v>0.11950853261132689</v>
      </c>
      <c r="AA99" s="84">
        <f t="shared" si="54"/>
        <v>0.11950853261132689</v>
      </c>
      <c r="AB99" s="84">
        <f t="shared" si="143"/>
        <v>0.82870562370647616</v>
      </c>
      <c r="AC99" s="85">
        <f t="shared" si="144"/>
        <v>1</v>
      </c>
    </row>
    <row r="100" spans="1:29" ht="42" customHeight="1" x14ac:dyDescent="0.25">
      <c r="A100" s="77" t="s">
        <v>219</v>
      </c>
      <c r="B100" s="78" t="s">
        <v>42</v>
      </c>
      <c r="C100" s="78">
        <v>20</v>
      </c>
      <c r="D100" s="78" t="s">
        <v>39</v>
      </c>
      <c r="E100" s="92" t="s">
        <v>220</v>
      </c>
      <c r="F100" s="83">
        <v>145761991</v>
      </c>
      <c r="G100" s="80">
        <v>0</v>
      </c>
      <c r="H100" s="80">
        <v>0</v>
      </c>
      <c r="I100" s="80">
        <v>0</v>
      </c>
      <c r="J100" s="80">
        <v>0</v>
      </c>
      <c r="K100" s="80">
        <v>0</v>
      </c>
      <c r="L100" s="80">
        <f t="shared" si="110"/>
        <v>0</v>
      </c>
      <c r="M100" s="81">
        <f>+F100+L100</f>
        <v>145761991</v>
      </c>
      <c r="N100" s="88">
        <f t="shared" si="116"/>
        <v>1.4218752285006968E-5</v>
      </c>
      <c r="O100" s="83">
        <v>0</v>
      </c>
      <c r="P100" s="80">
        <v>145761991</v>
      </c>
      <c r="Q100" s="80">
        <f t="shared" si="147"/>
        <v>0</v>
      </c>
      <c r="R100" s="80">
        <v>0</v>
      </c>
      <c r="S100" s="80">
        <f t="shared" si="148"/>
        <v>145761991</v>
      </c>
      <c r="T100" s="80">
        <f t="shared" si="149"/>
        <v>145761991</v>
      </c>
      <c r="U100" s="80">
        <v>0</v>
      </c>
      <c r="V100" s="80">
        <f t="shared" si="150"/>
        <v>0</v>
      </c>
      <c r="W100" s="80">
        <v>0</v>
      </c>
      <c r="X100" s="83">
        <f t="shared" si="151"/>
        <v>0</v>
      </c>
      <c r="Y100" s="84">
        <f t="shared" si="52"/>
        <v>0</v>
      </c>
      <c r="Z100" s="84">
        <f t="shared" si="53"/>
        <v>0</v>
      </c>
      <c r="AA100" s="84">
        <f t="shared" si="54"/>
        <v>0</v>
      </c>
      <c r="AB100" s="84" t="s">
        <v>41</v>
      </c>
      <c r="AC100" s="85" t="s">
        <v>41</v>
      </c>
    </row>
    <row r="101" spans="1:29" ht="42" customHeight="1" x14ac:dyDescent="0.25">
      <c r="A101" s="103" t="s">
        <v>221</v>
      </c>
      <c r="B101" s="104" t="s">
        <v>38</v>
      </c>
      <c r="C101" s="104">
        <v>10</v>
      </c>
      <c r="D101" s="104" t="s">
        <v>39</v>
      </c>
      <c r="E101" s="102" t="s">
        <v>222</v>
      </c>
      <c r="F101" s="98">
        <f t="shared" ref="F101:K101" si="152">+F102</f>
        <v>10647256000</v>
      </c>
      <c r="G101" s="98">
        <f t="shared" si="152"/>
        <v>0</v>
      </c>
      <c r="H101" s="98">
        <f t="shared" si="152"/>
        <v>0</v>
      </c>
      <c r="I101" s="73">
        <f t="shared" si="152"/>
        <v>0</v>
      </c>
      <c r="J101" s="98">
        <f t="shared" si="152"/>
        <v>0</v>
      </c>
      <c r="K101" s="98">
        <f t="shared" si="152"/>
        <v>0</v>
      </c>
      <c r="L101" s="73">
        <f t="shared" si="110"/>
        <v>0</v>
      </c>
      <c r="M101" s="98">
        <f>+M102</f>
        <v>10647256000</v>
      </c>
      <c r="N101" s="74">
        <f t="shared" si="116"/>
        <v>1.0386157223871493E-3</v>
      </c>
      <c r="O101" s="98">
        <f t="shared" ref="O101:X101" si="153">+O102</f>
        <v>0</v>
      </c>
      <c r="P101" s="98">
        <f t="shared" si="153"/>
        <v>0</v>
      </c>
      <c r="Q101" s="98">
        <f t="shared" si="153"/>
        <v>10647256000</v>
      </c>
      <c r="R101" s="98">
        <f t="shared" si="153"/>
        <v>0</v>
      </c>
      <c r="S101" s="98">
        <f t="shared" si="153"/>
        <v>10647256000</v>
      </c>
      <c r="T101" s="98">
        <f t="shared" si="153"/>
        <v>0</v>
      </c>
      <c r="U101" s="98">
        <f t="shared" si="153"/>
        <v>0</v>
      </c>
      <c r="V101" s="98">
        <f t="shared" si="153"/>
        <v>0</v>
      </c>
      <c r="W101" s="98">
        <f t="shared" si="153"/>
        <v>0</v>
      </c>
      <c r="X101" s="98">
        <f t="shared" si="153"/>
        <v>0</v>
      </c>
      <c r="Y101" s="75">
        <f t="shared" si="52"/>
        <v>0</v>
      </c>
      <c r="Z101" s="75">
        <f t="shared" si="53"/>
        <v>0</v>
      </c>
      <c r="AA101" s="75">
        <f t="shared" si="54"/>
        <v>0</v>
      </c>
      <c r="AB101" s="75" t="s">
        <v>41</v>
      </c>
      <c r="AC101" s="76" t="s">
        <v>41</v>
      </c>
    </row>
    <row r="102" spans="1:29" ht="42" customHeight="1" x14ac:dyDescent="0.25">
      <c r="A102" s="103" t="s">
        <v>223</v>
      </c>
      <c r="B102" s="104" t="s">
        <v>38</v>
      </c>
      <c r="C102" s="104">
        <v>10</v>
      </c>
      <c r="D102" s="104" t="s">
        <v>39</v>
      </c>
      <c r="E102" s="102" t="s">
        <v>224</v>
      </c>
      <c r="F102" s="98">
        <f>SUM(F103:F104)</f>
        <v>10647256000</v>
      </c>
      <c r="G102" s="98">
        <f t="shared" ref="G102:K102" si="154">+G103+G104</f>
        <v>0</v>
      </c>
      <c r="H102" s="98">
        <f t="shared" si="154"/>
        <v>0</v>
      </c>
      <c r="I102" s="73">
        <f t="shared" si="154"/>
        <v>0</v>
      </c>
      <c r="J102" s="98">
        <f t="shared" si="154"/>
        <v>0</v>
      </c>
      <c r="K102" s="98">
        <f t="shared" si="154"/>
        <v>0</v>
      </c>
      <c r="L102" s="73">
        <f t="shared" si="110"/>
        <v>0</v>
      </c>
      <c r="M102" s="98">
        <f>+M103+M104</f>
        <v>10647256000</v>
      </c>
      <c r="N102" s="74">
        <f t="shared" si="116"/>
        <v>1.0386157223871493E-3</v>
      </c>
      <c r="O102" s="98">
        <f t="shared" ref="O102:X102" si="155">+O103+O104</f>
        <v>0</v>
      </c>
      <c r="P102" s="98">
        <f t="shared" si="155"/>
        <v>0</v>
      </c>
      <c r="Q102" s="98">
        <f t="shared" si="155"/>
        <v>10647256000</v>
      </c>
      <c r="R102" s="98">
        <f t="shared" si="155"/>
        <v>0</v>
      </c>
      <c r="S102" s="98">
        <f t="shared" si="155"/>
        <v>10647256000</v>
      </c>
      <c r="T102" s="98">
        <f t="shared" si="155"/>
        <v>0</v>
      </c>
      <c r="U102" s="98">
        <f t="shared" si="155"/>
        <v>0</v>
      </c>
      <c r="V102" s="98">
        <f t="shared" si="155"/>
        <v>0</v>
      </c>
      <c r="W102" s="98">
        <f t="shared" si="155"/>
        <v>0</v>
      </c>
      <c r="X102" s="98">
        <f t="shared" si="155"/>
        <v>0</v>
      </c>
      <c r="Y102" s="75">
        <f t="shared" si="52"/>
        <v>0</v>
      </c>
      <c r="Z102" s="75">
        <f t="shared" si="53"/>
        <v>0</v>
      </c>
      <c r="AA102" s="75">
        <f t="shared" si="54"/>
        <v>0</v>
      </c>
      <c r="AB102" s="75" t="s">
        <v>41</v>
      </c>
      <c r="AC102" s="76" t="s">
        <v>41</v>
      </c>
    </row>
    <row r="103" spans="1:29" ht="42" customHeight="1" x14ac:dyDescent="0.25">
      <c r="A103" s="77" t="s">
        <v>225</v>
      </c>
      <c r="B103" s="78" t="s">
        <v>38</v>
      </c>
      <c r="C103" s="78">
        <v>10</v>
      </c>
      <c r="D103" s="78" t="s">
        <v>39</v>
      </c>
      <c r="E103" s="92" t="s">
        <v>226</v>
      </c>
      <c r="F103" s="80">
        <v>7147256000</v>
      </c>
      <c r="G103" s="80">
        <v>0</v>
      </c>
      <c r="H103" s="80">
        <v>0</v>
      </c>
      <c r="I103" s="80">
        <v>0</v>
      </c>
      <c r="J103" s="80">
        <v>0</v>
      </c>
      <c r="K103" s="80">
        <v>0</v>
      </c>
      <c r="L103" s="80">
        <f t="shared" si="110"/>
        <v>0</v>
      </c>
      <c r="M103" s="81">
        <f>+F103+L103</f>
        <v>7147256000</v>
      </c>
      <c r="N103" s="82">
        <f t="shared" si="116"/>
        <v>6.9719864475183905E-4</v>
      </c>
      <c r="O103" s="80">
        <v>0</v>
      </c>
      <c r="P103" s="80">
        <v>0</v>
      </c>
      <c r="Q103" s="80">
        <f t="shared" ref="Q103:Q104" si="156">M103-P103</f>
        <v>7147256000</v>
      </c>
      <c r="R103" s="80">
        <v>0</v>
      </c>
      <c r="S103" s="80">
        <f t="shared" ref="S103:S104" si="157">+M103-R103</f>
        <v>7147256000</v>
      </c>
      <c r="T103" s="80">
        <f t="shared" ref="T103:T104" si="158">P103-R103</f>
        <v>0</v>
      </c>
      <c r="U103" s="80">
        <v>0</v>
      </c>
      <c r="V103" s="80">
        <f t="shared" ref="V103:V104" si="159">+R103-U103</f>
        <v>0</v>
      </c>
      <c r="W103" s="80">
        <v>0</v>
      </c>
      <c r="X103" s="83">
        <f t="shared" ref="X103:X104" si="160">+U103-W103</f>
        <v>0</v>
      </c>
      <c r="Y103" s="84">
        <f t="shared" si="52"/>
        <v>0</v>
      </c>
      <c r="Z103" s="84">
        <f t="shared" si="53"/>
        <v>0</v>
      </c>
      <c r="AA103" s="84">
        <f t="shared" si="54"/>
        <v>0</v>
      </c>
      <c r="AB103" s="84" t="s">
        <v>41</v>
      </c>
      <c r="AC103" s="85" t="s">
        <v>41</v>
      </c>
    </row>
    <row r="104" spans="1:29" ht="42" customHeight="1" x14ac:dyDescent="0.25">
      <c r="A104" s="77" t="s">
        <v>227</v>
      </c>
      <c r="B104" s="78" t="s">
        <v>38</v>
      </c>
      <c r="C104" s="78">
        <v>10</v>
      </c>
      <c r="D104" s="78" t="s">
        <v>39</v>
      </c>
      <c r="E104" s="92" t="s">
        <v>228</v>
      </c>
      <c r="F104" s="80">
        <v>3500000000</v>
      </c>
      <c r="G104" s="80">
        <v>0</v>
      </c>
      <c r="H104" s="80">
        <v>0</v>
      </c>
      <c r="I104" s="80">
        <v>0</v>
      </c>
      <c r="J104" s="80">
        <v>0</v>
      </c>
      <c r="K104" s="80">
        <v>0</v>
      </c>
      <c r="L104" s="80">
        <f t="shared" si="110"/>
        <v>0</v>
      </c>
      <c r="M104" s="81">
        <f>+F104+L104</f>
        <v>3500000000</v>
      </c>
      <c r="N104" s="82">
        <f t="shared" si="116"/>
        <v>3.4141707763531024E-4</v>
      </c>
      <c r="O104" s="80">
        <v>0</v>
      </c>
      <c r="P104" s="80">
        <v>0</v>
      </c>
      <c r="Q104" s="80">
        <f t="shared" si="156"/>
        <v>3500000000</v>
      </c>
      <c r="R104" s="80">
        <v>0</v>
      </c>
      <c r="S104" s="80">
        <f t="shared" si="157"/>
        <v>3500000000</v>
      </c>
      <c r="T104" s="80">
        <f t="shared" si="158"/>
        <v>0</v>
      </c>
      <c r="U104" s="80">
        <v>0</v>
      </c>
      <c r="V104" s="80">
        <f t="shared" si="159"/>
        <v>0</v>
      </c>
      <c r="W104" s="80">
        <v>0</v>
      </c>
      <c r="X104" s="83">
        <f t="shared" si="160"/>
        <v>0</v>
      </c>
      <c r="Y104" s="84">
        <f t="shared" si="52"/>
        <v>0</v>
      </c>
      <c r="Z104" s="84">
        <f t="shared" si="53"/>
        <v>0</v>
      </c>
      <c r="AA104" s="84">
        <f t="shared" si="54"/>
        <v>0</v>
      </c>
      <c r="AB104" s="84" t="s">
        <v>41</v>
      </c>
      <c r="AC104" s="85" t="s">
        <v>41</v>
      </c>
    </row>
    <row r="105" spans="1:29" ht="48.75" customHeight="1" x14ac:dyDescent="0.25">
      <c r="A105" s="69" t="s">
        <v>229</v>
      </c>
      <c r="B105" s="70" t="s">
        <v>42</v>
      </c>
      <c r="C105" s="70">
        <v>20</v>
      </c>
      <c r="D105" s="70" t="s">
        <v>39</v>
      </c>
      <c r="E105" s="71" t="s">
        <v>230</v>
      </c>
      <c r="F105" s="73">
        <f t="shared" ref="F105:K106" si="161">+F106</f>
        <v>16583220384</v>
      </c>
      <c r="G105" s="73">
        <f t="shared" si="161"/>
        <v>0</v>
      </c>
      <c r="H105" s="73">
        <f t="shared" si="161"/>
        <v>0</v>
      </c>
      <c r="I105" s="73">
        <f t="shared" si="161"/>
        <v>0</v>
      </c>
      <c r="J105" s="73">
        <f t="shared" si="161"/>
        <v>0</v>
      </c>
      <c r="K105" s="73">
        <f t="shared" si="161"/>
        <v>0</v>
      </c>
      <c r="L105" s="73">
        <f t="shared" si="110"/>
        <v>0</v>
      </c>
      <c r="M105" s="73">
        <f>+M106</f>
        <v>16583220384</v>
      </c>
      <c r="N105" s="74">
        <f t="shared" si="116"/>
        <v>1.6176556117964533E-3</v>
      </c>
      <c r="O105" s="73">
        <f t="shared" ref="O105:X106" si="162">+O106</f>
        <v>0</v>
      </c>
      <c r="P105" s="73">
        <f t="shared" si="162"/>
        <v>0</v>
      </c>
      <c r="Q105" s="73">
        <f t="shared" si="162"/>
        <v>16583220384</v>
      </c>
      <c r="R105" s="73">
        <f t="shared" si="162"/>
        <v>0</v>
      </c>
      <c r="S105" s="73">
        <f t="shared" si="162"/>
        <v>16583220384</v>
      </c>
      <c r="T105" s="73">
        <f t="shared" si="162"/>
        <v>0</v>
      </c>
      <c r="U105" s="73">
        <f t="shared" si="162"/>
        <v>0</v>
      </c>
      <c r="V105" s="73">
        <f t="shared" si="162"/>
        <v>0</v>
      </c>
      <c r="W105" s="73">
        <f t="shared" si="162"/>
        <v>0</v>
      </c>
      <c r="X105" s="73">
        <f t="shared" si="162"/>
        <v>0</v>
      </c>
      <c r="Y105" s="75">
        <f t="shared" ref="Y105:Y166" si="163">+R105/M105</f>
        <v>0</v>
      </c>
      <c r="Z105" s="75">
        <f t="shared" ref="Z105:Z166" si="164">+U105/M105</f>
        <v>0</v>
      </c>
      <c r="AA105" s="75">
        <f t="shared" ref="AA105:AA166" si="165">+W105/M105</f>
        <v>0</v>
      </c>
      <c r="AB105" s="75" t="s">
        <v>41</v>
      </c>
      <c r="AC105" s="76" t="s">
        <v>41</v>
      </c>
    </row>
    <row r="106" spans="1:29" ht="42" customHeight="1" x14ac:dyDescent="0.25">
      <c r="A106" s="69" t="s">
        <v>231</v>
      </c>
      <c r="B106" s="70" t="s">
        <v>42</v>
      </c>
      <c r="C106" s="70">
        <v>20</v>
      </c>
      <c r="D106" s="70" t="s">
        <v>39</v>
      </c>
      <c r="E106" s="71" t="s">
        <v>232</v>
      </c>
      <c r="F106" s="73">
        <f>SUM(F107)</f>
        <v>16583220384</v>
      </c>
      <c r="G106" s="73">
        <f t="shared" si="161"/>
        <v>0</v>
      </c>
      <c r="H106" s="73">
        <f t="shared" si="161"/>
        <v>0</v>
      </c>
      <c r="I106" s="73">
        <f t="shared" si="161"/>
        <v>0</v>
      </c>
      <c r="J106" s="73">
        <f t="shared" si="161"/>
        <v>0</v>
      </c>
      <c r="K106" s="73">
        <f t="shared" si="161"/>
        <v>0</v>
      </c>
      <c r="L106" s="73">
        <f t="shared" si="110"/>
        <v>0</v>
      </c>
      <c r="M106" s="73">
        <f>+M107</f>
        <v>16583220384</v>
      </c>
      <c r="N106" s="74">
        <f t="shared" si="116"/>
        <v>1.6176556117964533E-3</v>
      </c>
      <c r="O106" s="73">
        <f t="shared" si="162"/>
        <v>0</v>
      </c>
      <c r="P106" s="73">
        <f t="shared" si="162"/>
        <v>0</v>
      </c>
      <c r="Q106" s="73">
        <f t="shared" si="162"/>
        <v>16583220384</v>
      </c>
      <c r="R106" s="73">
        <f t="shared" si="162"/>
        <v>0</v>
      </c>
      <c r="S106" s="73">
        <f t="shared" si="162"/>
        <v>16583220384</v>
      </c>
      <c r="T106" s="73">
        <f t="shared" si="162"/>
        <v>0</v>
      </c>
      <c r="U106" s="73">
        <f t="shared" si="162"/>
        <v>0</v>
      </c>
      <c r="V106" s="73">
        <f t="shared" si="162"/>
        <v>0</v>
      </c>
      <c r="W106" s="73">
        <f t="shared" si="162"/>
        <v>0</v>
      </c>
      <c r="X106" s="73">
        <f t="shared" si="162"/>
        <v>0</v>
      </c>
      <c r="Y106" s="75">
        <f t="shared" si="163"/>
        <v>0</v>
      </c>
      <c r="Z106" s="75">
        <f t="shared" si="164"/>
        <v>0</v>
      </c>
      <c r="AA106" s="75">
        <f t="shared" si="165"/>
        <v>0</v>
      </c>
      <c r="AB106" s="75" t="s">
        <v>41</v>
      </c>
      <c r="AC106" s="76" t="s">
        <v>41</v>
      </c>
    </row>
    <row r="107" spans="1:29" ht="42" customHeight="1" thickBot="1" x14ac:dyDescent="0.3">
      <c r="A107" s="105" t="s">
        <v>233</v>
      </c>
      <c r="B107" s="106" t="s">
        <v>42</v>
      </c>
      <c r="C107" s="106">
        <v>20</v>
      </c>
      <c r="D107" s="106" t="s">
        <v>39</v>
      </c>
      <c r="E107" s="107" t="s">
        <v>234</v>
      </c>
      <c r="F107" s="108">
        <v>16583220384</v>
      </c>
      <c r="G107" s="108">
        <v>0</v>
      </c>
      <c r="H107" s="108">
        <v>0</v>
      </c>
      <c r="I107" s="108">
        <v>0</v>
      </c>
      <c r="J107" s="108">
        <v>0</v>
      </c>
      <c r="K107" s="108">
        <v>0</v>
      </c>
      <c r="L107" s="108">
        <f t="shared" si="110"/>
        <v>0</v>
      </c>
      <c r="M107" s="109">
        <f>+F107+L107</f>
        <v>16583220384</v>
      </c>
      <c r="N107" s="110">
        <f t="shared" si="116"/>
        <v>1.6176556117964533E-3</v>
      </c>
      <c r="O107" s="108">
        <v>0</v>
      </c>
      <c r="P107" s="108">
        <v>0</v>
      </c>
      <c r="Q107" s="80">
        <f t="shared" ref="Q107" si="166">M107-P107</f>
        <v>16583220384</v>
      </c>
      <c r="R107" s="108">
        <v>0</v>
      </c>
      <c r="S107" s="80">
        <f t="shared" ref="S107" si="167">+M107-R107</f>
        <v>16583220384</v>
      </c>
      <c r="T107" s="80">
        <f t="shared" ref="T107" si="168">P107-R107</f>
        <v>0</v>
      </c>
      <c r="U107" s="108">
        <v>0</v>
      </c>
      <c r="V107" s="80">
        <f t="shared" ref="V107" si="169">+R107-U107</f>
        <v>0</v>
      </c>
      <c r="W107" s="108">
        <v>0</v>
      </c>
      <c r="X107" s="83">
        <f t="shared" ref="X107" si="170">+U107-W107</f>
        <v>0</v>
      </c>
      <c r="Y107" s="111">
        <f t="shared" si="163"/>
        <v>0</v>
      </c>
      <c r="Z107" s="111">
        <f t="shared" si="164"/>
        <v>0</v>
      </c>
      <c r="AA107" s="111">
        <f t="shared" si="165"/>
        <v>0</v>
      </c>
      <c r="AB107" s="111" t="s">
        <v>41</v>
      </c>
      <c r="AC107" s="112" t="s">
        <v>41</v>
      </c>
    </row>
    <row r="108" spans="1:29" ht="27" customHeight="1" thickBot="1" x14ac:dyDescent="0.3">
      <c r="A108" s="44" t="s">
        <v>235</v>
      </c>
      <c r="B108" s="113" t="s">
        <v>38</v>
      </c>
      <c r="C108" s="114">
        <v>11</v>
      </c>
      <c r="D108" s="115" t="s">
        <v>39</v>
      </c>
      <c r="E108" s="116" t="s">
        <v>236</v>
      </c>
      <c r="F108" s="117">
        <f t="shared" ref="F108:K109" si="171">+F110</f>
        <v>2665328141553</v>
      </c>
      <c r="G108" s="48">
        <f t="shared" si="171"/>
        <v>0</v>
      </c>
      <c r="H108" s="48">
        <f t="shared" si="171"/>
        <v>0</v>
      </c>
      <c r="I108" s="48">
        <f t="shared" si="171"/>
        <v>0</v>
      </c>
      <c r="J108" s="48">
        <f t="shared" si="171"/>
        <v>0</v>
      </c>
      <c r="K108" s="48">
        <f t="shared" si="171"/>
        <v>0</v>
      </c>
      <c r="L108" s="48">
        <f t="shared" si="110"/>
        <v>0</v>
      </c>
      <c r="M108" s="48">
        <f>+M110</f>
        <v>2665328141553</v>
      </c>
      <c r="N108" s="118">
        <f t="shared" si="116"/>
        <v>0.25999672715090794</v>
      </c>
      <c r="O108" s="48">
        <f t="shared" ref="O108:X109" si="172">+O110</f>
        <v>0</v>
      </c>
      <c r="P108" s="48">
        <f t="shared" si="172"/>
        <v>0</v>
      </c>
      <c r="Q108" s="48">
        <f t="shared" si="172"/>
        <v>2665328141553</v>
      </c>
      <c r="R108" s="48">
        <f t="shared" si="172"/>
        <v>0</v>
      </c>
      <c r="S108" s="48">
        <f t="shared" si="172"/>
        <v>2665328141553</v>
      </c>
      <c r="T108" s="48">
        <f t="shared" si="172"/>
        <v>0</v>
      </c>
      <c r="U108" s="48">
        <f t="shared" si="172"/>
        <v>0</v>
      </c>
      <c r="V108" s="48">
        <f t="shared" si="172"/>
        <v>0</v>
      </c>
      <c r="W108" s="48">
        <f t="shared" si="172"/>
        <v>0</v>
      </c>
      <c r="X108" s="48">
        <f t="shared" si="172"/>
        <v>0</v>
      </c>
      <c r="Y108" s="50">
        <f t="shared" si="163"/>
        <v>0</v>
      </c>
      <c r="Z108" s="50">
        <f t="shared" si="164"/>
        <v>0</v>
      </c>
      <c r="AA108" s="50">
        <f t="shared" si="165"/>
        <v>0</v>
      </c>
      <c r="AB108" s="50" t="s">
        <v>41</v>
      </c>
      <c r="AC108" s="51" t="s">
        <v>41</v>
      </c>
    </row>
    <row r="109" spans="1:29" ht="27" customHeight="1" thickBot="1" x14ac:dyDescent="0.3">
      <c r="A109" s="53"/>
      <c r="B109" s="119"/>
      <c r="C109" s="120"/>
      <c r="D109" s="121" t="s">
        <v>237</v>
      </c>
      <c r="E109" s="56"/>
      <c r="F109" s="57">
        <f t="shared" si="171"/>
        <v>57940921534</v>
      </c>
      <c r="G109" s="57">
        <f t="shared" si="171"/>
        <v>0</v>
      </c>
      <c r="H109" s="57">
        <f t="shared" si="171"/>
        <v>0</v>
      </c>
      <c r="I109" s="57">
        <f t="shared" si="171"/>
        <v>0</v>
      </c>
      <c r="J109" s="57">
        <f t="shared" si="171"/>
        <v>0</v>
      </c>
      <c r="K109" s="57">
        <f t="shared" si="171"/>
        <v>0</v>
      </c>
      <c r="L109" s="57">
        <f t="shared" si="110"/>
        <v>0</v>
      </c>
      <c r="M109" s="57">
        <f>+M111</f>
        <v>57940921534</v>
      </c>
      <c r="N109" s="122">
        <f t="shared" si="116"/>
        <v>5.6520057444671701E-3</v>
      </c>
      <c r="O109" s="57">
        <f t="shared" si="172"/>
        <v>0</v>
      </c>
      <c r="P109" s="57">
        <f t="shared" si="172"/>
        <v>0</v>
      </c>
      <c r="Q109" s="57">
        <f t="shared" si="172"/>
        <v>57940921534</v>
      </c>
      <c r="R109" s="57">
        <f t="shared" si="172"/>
        <v>0</v>
      </c>
      <c r="S109" s="57">
        <f t="shared" si="172"/>
        <v>57940921534</v>
      </c>
      <c r="T109" s="57">
        <f t="shared" si="172"/>
        <v>0</v>
      </c>
      <c r="U109" s="57">
        <f t="shared" si="172"/>
        <v>0</v>
      </c>
      <c r="V109" s="57">
        <f t="shared" si="172"/>
        <v>0</v>
      </c>
      <c r="W109" s="57">
        <f t="shared" si="172"/>
        <v>0</v>
      </c>
      <c r="X109" s="57">
        <f t="shared" si="172"/>
        <v>0</v>
      </c>
      <c r="Y109" s="59">
        <f t="shared" si="163"/>
        <v>0</v>
      </c>
      <c r="Z109" s="59">
        <f t="shared" si="164"/>
        <v>0</v>
      </c>
      <c r="AA109" s="59">
        <f t="shared" si="165"/>
        <v>0</v>
      </c>
      <c r="AB109" s="59" t="s">
        <v>41</v>
      </c>
      <c r="AC109" s="60" t="s">
        <v>41</v>
      </c>
    </row>
    <row r="110" spans="1:29" ht="38.25" customHeight="1" x14ac:dyDescent="0.25">
      <c r="A110" s="123" t="s">
        <v>238</v>
      </c>
      <c r="B110" s="124" t="s">
        <v>38</v>
      </c>
      <c r="C110" s="124">
        <v>11</v>
      </c>
      <c r="D110" s="62" t="s">
        <v>39</v>
      </c>
      <c r="E110" s="125" t="s">
        <v>239</v>
      </c>
      <c r="F110" s="126">
        <f t="shared" ref="F110:K110" si="173">+F115</f>
        <v>2665328141553</v>
      </c>
      <c r="G110" s="126">
        <f t="shared" si="173"/>
        <v>0</v>
      </c>
      <c r="H110" s="126">
        <f t="shared" si="173"/>
        <v>0</v>
      </c>
      <c r="I110" s="126">
        <f t="shared" si="173"/>
        <v>0</v>
      </c>
      <c r="J110" s="126">
        <f t="shared" si="173"/>
        <v>0</v>
      </c>
      <c r="K110" s="126">
        <f t="shared" si="173"/>
        <v>0</v>
      </c>
      <c r="L110" s="65">
        <f t="shared" si="110"/>
        <v>0</v>
      </c>
      <c r="M110" s="126">
        <f>+M115</f>
        <v>2665328141553</v>
      </c>
      <c r="N110" s="127">
        <f t="shared" si="116"/>
        <v>0.25999672715090794</v>
      </c>
      <c r="O110" s="126">
        <f t="shared" ref="O110:X110" si="174">+O115</f>
        <v>0</v>
      </c>
      <c r="P110" s="126">
        <f t="shared" si="174"/>
        <v>0</v>
      </c>
      <c r="Q110" s="126">
        <f t="shared" si="174"/>
        <v>2665328141553</v>
      </c>
      <c r="R110" s="126">
        <f t="shared" si="174"/>
        <v>0</v>
      </c>
      <c r="S110" s="126">
        <f t="shared" si="174"/>
        <v>2665328141553</v>
      </c>
      <c r="T110" s="126">
        <f t="shared" si="174"/>
        <v>0</v>
      </c>
      <c r="U110" s="126">
        <f t="shared" si="174"/>
        <v>0</v>
      </c>
      <c r="V110" s="126">
        <f t="shared" si="174"/>
        <v>0</v>
      </c>
      <c r="W110" s="126">
        <f t="shared" si="174"/>
        <v>0</v>
      </c>
      <c r="X110" s="126">
        <f t="shared" si="174"/>
        <v>0</v>
      </c>
      <c r="Y110" s="128">
        <f t="shared" si="163"/>
        <v>0</v>
      </c>
      <c r="Z110" s="67">
        <f t="shared" si="164"/>
        <v>0</v>
      </c>
      <c r="AA110" s="67">
        <f t="shared" si="165"/>
        <v>0</v>
      </c>
      <c r="AB110" s="67" t="s">
        <v>41</v>
      </c>
      <c r="AC110" s="68" t="s">
        <v>41</v>
      </c>
    </row>
    <row r="111" spans="1:29" ht="29.25" customHeight="1" x14ac:dyDescent="0.25">
      <c r="A111" s="99"/>
      <c r="B111" s="100"/>
      <c r="C111" s="100"/>
      <c r="D111" s="70" t="s">
        <v>237</v>
      </c>
      <c r="E111" s="101"/>
      <c r="F111" s="89">
        <f t="shared" ref="F111:K113" si="175">+F112</f>
        <v>57940921534</v>
      </c>
      <c r="G111" s="89">
        <f t="shared" si="175"/>
        <v>0</v>
      </c>
      <c r="H111" s="89">
        <f t="shared" si="175"/>
        <v>0</v>
      </c>
      <c r="I111" s="89">
        <f t="shared" si="175"/>
        <v>0</v>
      </c>
      <c r="J111" s="89">
        <f t="shared" si="175"/>
        <v>0</v>
      </c>
      <c r="K111" s="89">
        <f t="shared" si="175"/>
        <v>0</v>
      </c>
      <c r="L111" s="73">
        <f t="shared" si="110"/>
        <v>0</v>
      </c>
      <c r="M111" s="89">
        <f>+M112</f>
        <v>57940921534</v>
      </c>
      <c r="N111" s="74">
        <f t="shared" si="116"/>
        <v>5.6520057444671701E-3</v>
      </c>
      <c r="O111" s="89">
        <f t="shared" ref="O111:X113" si="176">+O112</f>
        <v>0</v>
      </c>
      <c r="P111" s="89">
        <f t="shared" si="176"/>
        <v>0</v>
      </c>
      <c r="Q111" s="89">
        <f t="shared" si="176"/>
        <v>57940921534</v>
      </c>
      <c r="R111" s="89">
        <f t="shared" si="176"/>
        <v>0</v>
      </c>
      <c r="S111" s="89">
        <f t="shared" si="176"/>
        <v>57940921534</v>
      </c>
      <c r="T111" s="89">
        <f t="shared" si="176"/>
        <v>0</v>
      </c>
      <c r="U111" s="89">
        <f t="shared" si="176"/>
        <v>0</v>
      </c>
      <c r="V111" s="89">
        <f t="shared" si="176"/>
        <v>0</v>
      </c>
      <c r="W111" s="89">
        <f t="shared" si="176"/>
        <v>0</v>
      </c>
      <c r="X111" s="89">
        <f t="shared" si="176"/>
        <v>0</v>
      </c>
      <c r="Y111" s="129">
        <f t="shared" si="163"/>
        <v>0</v>
      </c>
      <c r="Z111" s="75">
        <f t="shared" si="164"/>
        <v>0</v>
      </c>
      <c r="AA111" s="75">
        <f t="shared" si="165"/>
        <v>0</v>
      </c>
      <c r="AB111" s="75" t="s">
        <v>41</v>
      </c>
      <c r="AC111" s="76" t="s">
        <v>41</v>
      </c>
    </row>
    <row r="112" spans="1:29" ht="42" customHeight="1" x14ac:dyDescent="0.25">
      <c r="A112" s="69" t="s">
        <v>240</v>
      </c>
      <c r="B112" s="70" t="s">
        <v>38</v>
      </c>
      <c r="C112" s="70">
        <v>11</v>
      </c>
      <c r="D112" s="70" t="s">
        <v>237</v>
      </c>
      <c r="E112" s="71" t="s">
        <v>241</v>
      </c>
      <c r="F112" s="89">
        <f t="shared" si="175"/>
        <v>57940921534</v>
      </c>
      <c r="G112" s="89">
        <f t="shared" si="175"/>
        <v>0</v>
      </c>
      <c r="H112" s="89">
        <f t="shared" si="175"/>
        <v>0</v>
      </c>
      <c r="I112" s="89">
        <f t="shared" si="175"/>
        <v>0</v>
      </c>
      <c r="J112" s="89">
        <f t="shared" si="175"/>
        <v>0</v>
      </c>
      <c r="K112" s="89">
        <f t="shared" si="175"/>
        <v>0</v>
      </c>
      <c r="L112" s="73">
        <f t="shared" si="110"/>
        <v>0</v>
      </c>
      <c r="M112" s="89">
        <f>+M113</f>
        <v>57940921534</v>
      </c>
      <c r="N112" s="74">
        <f t="shared" si="116"/>
        <v>5.6520057444671701E-3</v>
      </c>
      <c r="O112" s="89">
        <f t="shared" si="176"/>
        <v>0</v>
      </c>
      <c r="P112" s="89">
        <f t="shared" si="176"/>
        <v>0</v>
      </c>
      <c r="Q112" s="89">
        <f t="shared" si="176"/>
        <v>57940921534</v>
      </c>
      <c r="R112" s="89">
        <f t="shared" si="176"/>
        <v>0</v>
      </c>
      <c r="S112" s="89">
        <f t="shared" si="176"/>
        <v>57940921534</v>
      </c>
      <c r="T112" s="89">
        <f t="shared" si="176"/>
        <v>0</v>
      </c>
      <c r="U112" s="89">
        <f t="shared" si="176"/>
        <v>0</v>
      </c>
      <c r="V112" s="89">
        <f t="shared" si="176"/>
        <v>0</v>
      </c>
      <c r="W112" s="89">
        <f t="shared" si="176"/>
        <v>0</v>
      </c>
      <c r="X112" s="89">
        <f t="shared" si="176"/>
        <v>0</v>
      </c>
      <c r="Y112" s="129">
        <f t="shared" si="163"/>
        <v>0</v>
      </c>
      <c r="Z112" s="75">
        <f t="shared" si="164"/>
        <v>0</v>
      </c>
      <c r="AA112" s="75">
        <f t="shared" si="165"/>
        <v>0</v>
      </c>
      <c r="AB112" s="75" t="s">
        <v>41</v>
      </c>
      <c r="AC112" s="76" t="s">
        <v>41</v>
      </c>
    </row>
    <row r="113" spans="1:29" ht="42" customHeight="1" x14ac:dyDescent="0.25">
      <c r="A113" s="69" t="s">
        <v>242</v>
      </c>
      <c r="B113" s="70" t="s">
        <v>38</v>
      </c>
      <c r="C113" s="70">
        <v>11</v>
      </c>
      <c r="D113" s="70" t="s">
        <v>237</v>
      </c>
      <c r="E113" s="71" t="s">
        <v>243</v>
      </c>
      <c r="F113" s="89">
        <f t="shared" si="175"/>
        <v>57940921534</v>
      </c>
      <c r="G113" s="89">
        <f t="shared" si="175"/>
        <v>0</v>
      </c>
      <c r="H113" s="89">
        <f t="shared" si="175"/>
        <v>0</v>
      </c>
      <c r="I113" s="89">
        <f t="shared" si="175"/>
        <v>0</v>
      </c>
      <c r="J113" s="89">
        <f t="shared" si="175"/>
        <v>0</v>
      </c>
      <c r="K113" s="89">
        <f t="shared" si="175"/>
        <v>0</v>
      </c>
      <c r="L113" s="73">
        <f t="shared" si="110"/>
        <v>0</v>
      </c>
      <c r="M113" s="89">
        <f>+M114</f>
        <v>57940921534</v>
      </c>
      <c r="N113" s="74">
        <f t="shared" si="116"/>
        <v>5.6520057444671701E-3</v>
      </c>
      <c r="O113" s="89">
        <f t="shared" si="176"/>
        <v>0</v>
      </c>
      <c r="P113" s="89">
        <f t="shared" si="176"/>
        <v>0</v>
      </c>
      <c r="Q113" s="89">
        <f t="shared" si="176"/>
        <v>57940921534</v>
      </c>
      <c r="R113" s="89">
        <f t="shared" si="176"/>
        <v>0</v>
      </c>
      <c r="S113" s="89">
        <f t="shared" si="176"/>
        <v>57940921534</v>
      </c>
      <c r="T113" s="89">
        <f t="shared" si="176"/>
        <v>0</v>
      </c>
      <c r="U113" s="89">
        <f t="shared" si="176"/>
        <v>0</v>
      </c>
      <c r="V113" s="89">
        <f t="shared" si="176"/>
        <v>0</v>
      </c>
      <c r="W113" s="89">
        <f t="shared" si="176"/>
        <v>0</v>
      </c>
      <c r="X113" s="89">
        <f t="shared" si="176"/>
        <v>0</v>
      </c>
      <c r="Y113" s="129">
        <f t="shared" si="163"/>
        <v>0</v>
      </c>
      <c r="Z113" s="75">
        <f t="shared" si="164"/>
        <v>0</v>
      </c>
      <c r="AA113" s="75">
        <f t="shared" si="165"/>
        <v>0</v>
      </c>
      <c r="AB113" s="75" t="s">
        <v>41</v>
      </c>
      <c r="AC113" s="76" t="s">
        <v>41</v>
      </c>
    </row>
    <row r="114" spans="1:29" ht="42" customHeight="1" x14ac:dyDescent="0.25">
      <c r="A114" s="77" t="s">
        <v>244</v>
      </c>
      <c r="B114" s="78" t="s">
        <v>38</v>
      </c>
      <c r="C114" s="78">
        <v>11</v>
      </c>
      <c r="D114" s="78" t="s">
        <v>237</v>
      </c>
      <c r="E114" s="92" t="s">
        <v>38</v>
      </c>
      <c r="F114" s="80">
        <v>57940921534</v>
      </c>
      <c r="G114" s="80">
        <v>0</v>
      </c>
      <c r="H114" s="80">
        <v>0</v>
      </c>
      <c r="I114" s="80">
        <v>0</v>
      </c>
      <c r="J114" s="80">
        <v>0</v>
      </c>
      <c r="K114" s="80">
        <v>0</v>
      </c>
      <c r="L114" s="80">
        <f t="shared" si="110"/>
        <v>0</v>
      </c>
      <c r="M114" s="81">
        <f>+F114+L114</f>
        <v>57940921534</v>
      </c>
      <c r="N114" s="82">
        <f t="shared" si="116"/>
        <v>5.6520057444671701E-3</v>
      </c>
      <c r="O114" s="80">
        <v>0</v>
      </c>
      <c r="P114" s="80">
        <v>0</v>
      </c>
      <c r="Q114" s="80">
        <f t="shared" ref="Q114" si="177">M114-P114</f>
        <v>57940921534</v>
      </c>
      <c r="R114" s="80">
        <v>0</v>
      </c>
      <c r="S114" s="80">
        <f t="shared" ref="S114" si="178">+M114-R114</f>
        <v>57940921534</v>
      </c>
      <c r="T114" s="80">
        <f t="shared" ref="T114" si="179">P114-R114</f>
        <v>0</v>
      </c>
      <c r="U114" s="80">
        <v>0</v>
      </c>
      <c r="V114" s="80">
        <f t="shared" ref="V114" si="180">+R114-U114</f>
        <v>0</v>
      </c>
      <c r="W114" s="80">
        <v>0</v>
      </c>
      <c r="X114" s="83">
        <f t="shared" ref="X114" si="181">+U114-W114</f>
        <v>0</v>
      </c>
      <c r="Y114" s="84">
        <f t="shared" si="163"/>
        <v>0</v>
      </c>
      <c r="Z114" s="84">
        <f t="shared" si="164"/>
        <v>0</v>
      </c>
      <c r="AA114" s="84">
        <f t="shared" si="165"/>
        <v>0</v>
      </c>
      <c r="AB114" s="84" t="s">
        <v>41</v>
      </c>
      <c r="AC114" s="85" t="s">
        <v>41</v>
      </c>
    </row>
    <row r="115" spans="1:29" ht="42" customHeight="1" x14ac:dyDescent="0.25">
      <c r="A115" s="69" t="s">
        <v>245</v>
      </c>
      <c r="B115" s="70" t="s">
        <v>38</v>
      </c>
      <c r="C115" s="70">
        <v>11</v>
      </c>
      <c r="D115" s="70" t="s">
        <v>39</v>
      </c>
      <c r="E115" s="71" t="s">
        <v>246</v>
      </c>
      <c r="F115" s="89">
        <f t="shared" ref="F115:X115" si="182">+F116</f>
        <v>2665328141553</v>
      </c>
      <c r="G115" s="89">
        <f t="shared" si="182"/>
        <v>0</v>
      </c>
      <c r="H115" s="89">
        <f t="shared" si="182"/>
        <v>0</v>
      </c>
      <c r="I115" s="89">
        <f t="shared" si="182"/>
        <v>0</v>
      </c>
      <c r="J115" s="89">
        <f t="shared" si="182"/>
        <v>0</v>
      </c>
      <c r="K115" s="89">
        <f t="shared" si="182"/>
        <v>0</v>
      </c>
      <c r="L115" s="73">
        <f t="shared" si="110"/>
        <v>0</v>
      </c>
      <c r="M115" s="89">
        <f t="shared" si="182"/>
        <v>2665328141553</v>
      </c>
      <c r="N115" s="130">
        <f t="shared" si="116"/>
        <v>0.25999672715090794</v>
      </c>
      <c r="O115" s="89">
        <f t="shared" si="182"/>
        <v>0</v>
      </c>
      <c r="P115" s="89">
        <f t="shared" si="182"/>
        <v>0</v>
      </c>
      <c r="Q115" s="89">
        <f t="shared" si="182"/>
        <v>2665328141553</v>
      </c>
      <c r="R115" s="89">
        <f t="shared" si="182"/>
        <v>0</v>
      </c>
      <c r="S115" s="89">
        <f t="shared" si="182"/>
        <v>2665328141553</v>
      </c>
      <c r="T115" s="89">
        <f t="shared" si="182"/>
        <v>0</v>
      </c>
      <c r="U115" s="89">
        <f t="shared" si="182"/>
        <v>0</v>
      </c>
      <c r="V115" s="89">
        <f t="shared" si="182"/>
        <v>0</v>
      </c>
      <c r="W115" s="89">
        <f t="shared" si="182"/>
        <v>0</v>
      </c>
      <c r="X115" s="89">
        <f t="shared" si="182"/>
        <v>0</v>
      </c>
      <c r="Y115" s="129">
        <f t="shared" si="163"/>
        <v>0</v>
      </c>
      <c r="Z115" s="75">
        <f t="shared" si="164"/>
        <v>0</v>
      </c>
      <c r="AA115" s="75">
        <f t="shared" si="165"/>
        <v>0</v>
      </c>
      <c r="AB115" s="75" t="s">
        <v>41</v>
      </c>
      <c r="AC115" s="76" t="s">
        <v>41</v>
      </c>
    </row>
    <row r="116" spans="1:29" ht="42" customHeight="1" thickBot="1" x14ac:dyDescent="0.3">
      <c r="A116" s="105" t="s">
        <v>247</v>
      </c>
      <c r="B116" s="106" t="s">
        <v>38</v>
      </c>
      <c r="C116" s="106">
        <v>11</v>
      </c>
      <c r="D116" s="106" t="s">
        <v>39</v>
      </c>
      <c r="E116" s="107" t="s">
        <v>248</v>
      </c>
      <c r="F116" s="108">
        <v>2665328141553</v>
      </c>
      <c r="G116" s="108">
        <v>0</v>
      </c>
      <c r="H116" s="108">
        <v>0</v>
      </c>
      <c r="I116" s="108">
        <v>0</v>
      </c>
      <c r="J116" s="108">
        <v>0</v>
      </c>
      <c r="K116" s="108">
        <v>0</v>
      </c>
      <c r="L116" s="108">
        <f t="shared" si="110"/>
        <v>0</v>
      </c>
      <c r="M116" s="109">
        <f>+F116+L116</f>
        <v>2665328141553</v>
      </c>
      <c r="N116" s="131">
        <f t="shared" si="116"/>
        <v>0.25999672715090794</v>
      </c>
      <c r="O116" s="108">
        <v>0</v>
      </c>
      <c r="P116" s="108">
        <v>0</v>
      </c>
      <c r="Q116" s="80">
        <f t="shared" ref="Q116" si="183">M116-P116</f>
        <v>2665328141553</v>
      </c>
      <c r="R116" s="108">
        <v>0</v>
      </c>
      <c r="S116" s="80">
        <f t="shared" ref="S116" si="184">+M116-R116</f>
        <v>2665328141553</v>
      </c>
      <c r="T116" s="80">
        <f t="shared" ref="T116" si="185">P116-R116</f>
        <v>0</v>
      </c>
      <c r="U116" s="108">
        <v>0</v>
      </c>
      <c r="V116" s="80">
        <f t="shared" ref="V116" si="186">+R116-U116</f>
        <v>0</v>
      </c>
      <c r="W116" s="108">
        <v>0</v>
      </c>
      <c r="X116" s="83">
        <f t="shared" ref="X116" si="187">+U116-W116</f>
        <v>0</v>
      </c>
      <c r="Y116" s="111">
        <f t="shared" si="163"/>
        <v>0</v>
      </c>
      <c r="Z116" s="111">
        <f t="shared" si="164"/>
        <v>0</v>
      </c>
      <c r="AA116" s="111">
        <f t="shared" si="165"/>
        <v>0</v>
      </c>
      <c r="AB116" s="111" t="s">
        <v>41</v>
      </c>
      <c r="AC116" s="112" t="s">
        <v>41</v>
      </c>
    </row>
    <row r="117" spans="1:29" s="52" customFormat="1" ht="22.5" customHeight="1" thickBot="1" x14ac:dyDescent="0.3">
      <c r="A117" s="44" t="s">
        <v>249</v>
      </c>
      <c r="B117" s="45" t="s">
        <v>38</v>
      </c>
      <c r="C117" s="132">
        <v>10</v>
      </c>
      <c r="D117" s="133" t="s">
        <v>39</v>
      </c>
      <c r="E117" s="134" t="s">
        <v>250</v>
      </c>
      <c r="F117" s="48">
        <f>+F121+F237+F243+F286+F292+F302</f>
        <v>5663082821654</v>
      </c>
      <c r="G117" s="48">
        <f t="shared" ref="G117:K117" si="188">+G121+G237+G243+G286+G292+G302</f>
        <v>0</v>
      </c>
      <c r="H117" s="48">
        <f t="shared" si="188"/>
        <v>0</v>
      </c>
      <c r="I117" s="48">
        <f t="shared" si="188"/>
        <v>345161334205</v>
      </c>
      <c r="J117" s="48">
        <f t="shared" si="188"/>
        <v>0</v>
      </c>
      <c r="K117" s="48">
        <f t="shared" si="188"/>
        <v>0</v>
      </c>
      <c r="L117" s="135">
        <f t="shared" si="110"/>
        <v>-345161334205</v>
      </c>
      <c r="M117" s="48">
        <f t="shared" ref="M117" si="189">+M121+M237+M243+M286+M292+M302</f>
        <v>5317921487449</v>
      </c>
      <c r="N117" s="136">
        <f t="shared" si="116"/>
        <v>0.51875120381110273</v>
      </c>
      <c r="O117" s="48">
        <f t="shared" ref="O117:X117" si="190">+O121+O237+O243+O286+O292+O302</f>
        <v>0</v>
      </c>
      <c r="P117" s="48">
        <f t="shared" si="190"/>
        <v>4542747864126.5</v>
      </c>
      <c r="Q117" s="48">
        <f t="shared" si="190"/>
        <v>775173623322.50012</v>
      </c>
      <c r="R117" s="48">
        <f t="shared" si="190"/>
        <v>4306345805541.5005</v>
      </c>
      <c r="S117" s="48">
        <f t="shared" si="190"/>
        <v>1011575681907.5001</v>
      </c>
      <c r="T117" s="48">
        <f t="shared" si="190"/>
        <v>236402058585</v>
      </c>
      <c r="U117" s="48">
        <f t="shared" si="190"/>
        <v>5000000000</v>
      </c>
      <c r="V117" s="48">
        <f t="shared" si="190"/>
        <v>4301345805541.5005</v>
      </c>
      <c r="W117" s="48">
        <f t="shared" si="190"/>
        <v>5000000000</v>
      </c>
      <c r="X117" s="48">
        <f t="shared" si="190"/>
        <v>0</v>
      </c>
      <c r="Y117" s="50">
        <f t="shared" si="163"/>
        <v>0.80977987653729899</v>
      </c>
      <c r="Z117" s="50">
        <f t="shared" si="164"/>
        <v>9.402169648048891E-4</v>
      </c>
      <c r="AA117" s="50">
        <f t="shared" si="165"/>
        <v>9.402169648048891E-4</v>
      </c>
      <c r="AB117" s="50">
        <f t="shared" ref="AB117:AB180" si="191">+U117/R117</f>
        <v>1.1610772162249233E-3</v>
      </c>
      <c r="AC117" s="51">
        <f t="shared" ref="AC117:AC121" si="192">+W117/U117</f>
        <v>1</v>
      </c>
    </row>
    <row r="118" spans="1:29" s="52" customFormat="1" ht="25.5" customHeight="1" thickBot="1" x14ac:dyDescent="0.3">
      <c r="A118" s="137"/>
      <c r="B118" s="45" t="s">
        <v>38</v>
      </c>
      <c r="C118" s="132">
        <v>11</v>
      </c>
      <c r="D118" s="138"/>
      <c r="E118" s="139"/>
      <c r="F118" s="48">
        <f>+F122</f>
        <v>1229871081320</v>
      </c>
      <c r="G118" s="48">
        <f t="shared" ref="G118:K118" si="193">+G122</f>
        <v>0</v>
      </c>
      <c r="H118" s="48">
        <f t="shared" si="193"/>
        <v>0</v>
      </c>
      <c r="I118" s="48">
        <f t="shared" si="193"/>
        <v>0</v>
      </c>
      <c r="J118" s="48">
        <f t="shared" si="193"/>
        <v>0</v>
      </c>
      <c r="K118" s="48">
        <f t="shared" si="193"/>
        <v>0</v>
      </c>
      <c r="L118" s="135">
        <f t="shared" si="110"/>
        <v>0</v>
      </c>
      <c r="M118" s="48">
        <f t="shared" ref="M118" si="194">+M122</f>
        <v>1229871081320</v>
      </c>
      <c r="N118" s="136">
        <f t="shared" si="116"/>
        <v>0.11997114012927239</v>
      </c>
      <c r="O118" s="48">
        <f t="shared" ref="O118:X118" si="195">+O122</f>
        <v>0</v>
      </c>
      <c r="P118" s="48">
        <f t="shared" si="195"/>
        <v>911680600034</v>
      </c>
      <c r="Q118" s="48">
        <f t="shared" si="195"/>
        <v>318190481286</v>
      </c>
      <c r="R118" s="48">
        <f t="shared" si="195"/>
        <v>911680600034</v>
      </c>
      <c r="S118" s="48">
        <f t="shared" si="195"/>
        <v>318190481286</v>
      </c>
      <c r="T118" s="48">
        <f t="shared" si="195"/>
        <v>0</v>
      </c>
      <c r="U118" s="48">
        <f t="shared" si="195"/>
        <v>0</v>
      </c>
      <c r="V118" s="48">
        <f t="shared" si="195"/>
        <v>911680600034</v>
      </c>
      <c r="W118" s="48">
        <f t="shared" si="195"/>
        <v>0</v>
      </c>
      <c r="X118" s="48">
        <f t="shared" si="195"/>
        <v>0</v>
      </c>
      <c r="Y118" s="50">
        <f t="shared" si="163"/>
        <v>0.74128143500659316</v>
      </c>
      <c r="Z118" s="50">
        <f t="shared" si="164"/>
        <v>0</v>
      </c>
      <c r="AA118" s="50">
        <f t="shared" si="165"/>
        <v>0</v>
      </c>
      <c r="AB118" s="50">
        <f t="shared" si="191"/>
        <v>0</v>
      </c>
      <c r="AC118" s="51" t="s">
        <v>41</v>
      </c>
    </row>
    <row r="119" spans="1:29" s="52" customFormat="1" ht="25.5" customHeight="1" thickBot="1" x14ac:dyDescent="0.3">
      <c r="A119" s="137"/>
      <c r="B119" s="45" t="s">
        <v>42</v>
      </c>
      <c r="C119" s="132">
        <v>20</v>
      </c>
      <c r="D119" s="138"/>
      <c r="E119" s="139"/>
      <c r="F119" s="48">
        <f>+F303</f>
        <v>223290886376</v>
      </c>
      <c r="G119" s="48">
        <f t="shared" ref="G119:K119" si="196">+G303</f>
        <v>0</v>
      </c>
      <c r="H119" s="48">
        <f t="shared" si="196"/>
        <v>0</v>
      </c>
      <c r="I119" s="48">
        <f t="shared" si="196"/>
        <v>0</v>
      </c>
      <c r="J119" s="48">
        <f t="shared" si="196"/>
        <v>6678407469</v>
      </c>
      <c r="K119" s="48">
        <f t="shared" si="196"/>
        <v>6678407469</v>
      </c>
      <c r="L119" s="135">
        <f t="shared" si="110"/>
        <v>0</v>
      </c>
      <c r="M119" s="48">
        <f t="shared" ref="M119" si="197">+M303</f>
        <v>223290886376</v>
      </c>
      <c r="N119" s="136">
        <f t="shared" si="116"/>
        <v>2.1781520539740577E-2</v>
      </c>
      <c r="O119" s="48">
        <f t="shared" ref="O119:X119" si="198">+O303</f>
        <v>0</v>
      </c>
      <c r="P119" s="48">
        <f t="shared" si="198"/>
        <v>82765410841.399994</v>
      </c>
      <c r="Q119" s="48">
        <f t="shared" si="198"/>
        <v>140525475534.60001</v>
      </c>
      <c r="R119" s="48">
        <f t="shared" si="198"/>
        <v>9632122215.3999996</v>
      </c>
      <c r="S119" s="48">
        <f t="shared" si="198"/>
        <v>213658764160.60001</v>
      </c>
      <c r="T119" s="48">
        <f t="shared" si="198"/>
        <v>73133288626</v>
      </c>
      <c r="U119" s="48">
        <f t="shared" si="198"/>
        <v>624867</v>
      </c>
      <c r="V119" s="48">
        <f t="shared" si="198"/>
        <v>9631497348.3999996</v>
      </c>
      <c r="W119" s="48">
        <f t="shared" si="198"/>
        <v>0</v>
      </c>
      <c r="X119" s="48">
        <f t="shared" si="198"/>
        <v>624867</v>
      </c>
      <c r="Y119" s="50">
        <f t="shared" si="163"/>
        <v>4.3137104123365112E-2</v>
      </c>
      <c r="Z119" s="50">
        <f t="shared" si="164"/>
        <v>2.7984438153368476E-6</v>
      </c>
      <c r="AA119" s="50">
        <f t="shared" si="165"/>
        <v>0</v>
      </c>
      <c r="AB119" s="50">
        <f t="shared" si="191"/>
        <v>6.4873242472043393E-5</v>
      </c>
      <c r="AC119" s="51">
        <f t="shared" si="192"/>
        <v>0</v>
      </c>
    </row>
    <row r="120" spans="1:29" s="52" customFormat="1" ht="29.25" customHeight="1" thickBot="1" x14ac:dyDescent="0.3">
      <c r="A120" s="53"/>
      <c r="B120" s="54" t="s">
        <v>42</v>
      </c>
      <c r="C120" s="140">
        <v>21</v>
      </c>
      <c r="D120" s="141"/>
      <c r="E120" s="142"/>
      <c r="F120" s="48">
        <f>+F123+F244+F304</f>
        <v>617537285827</v>
      </c>
      <c r="G120" s="48">
        <f t="shared" ref="G120:K120" si="199">+G123+G244+G304</f>
        <v>0</v>
      </c>
      <c r="H120" s="48">
        <f t="shared" si="199"/>
        <v>0</v>
      </c>
      <c r="I120" s="48">
        <f t="shared" si="199"/>
        <v>0</v>
      </c>
      <c r="J120" s="48">
        <f t="shared" si="199"/>
        <v>13899643112</v>
      </c>
      <c r="K120" s="48">
        <f t="shared" si="199"/>
        <v>13899643112</v>
      </c>
      <c r="L120" s="135">
        <f t="shared" si="110"/>
        <v>0</v>
      </c>
      <c r="M120" s="48">
        <f t="shared" ref="M120" si="200">+M123+M244+M304</f>
        <v>617537285827</v>
      </c>
      <c r="N120" s="136">
        <f t="shared" si="116"/>
        <v>6.0239364416541603E-2</v>
      </c>
      <c r="O120" s="48">
        <f t="shared" ref="O120:X120" si="201">+O123+O244+O304</f>
        <v>0</v>
      </c>
      <c r="P120" s="48">
        <f t="shared" si="201"/>
        <v>13729215753.1</v>
      </c>
      <c r="Q120" s="48">
        <f t="shared" si="201"/>
        <v>603808070073.90002</v>
      </c>
      <c r="R120" s="48">
        <f t="shared" si="201"/>
        <v>11992926711.1</v>
      </c>
      <c r="S120" s="48">
        <f t="shared" si="201"/>
        <v>605544359115.90002</v>
      </c>
      <c r="T120" s="48">
        <f t="shared" si="201"/>
        <v>1736289042</v>
      </c>
      <c r="U120" s="48">
        <f t="shared" si="201"/>
        <v>0</v>
      </c>
      <c r="V120" s="48">
        <f t="shared" si="201"/>
        <v>11992926711.1</v>
      </c>
      <c r="W120" s="48">
        <f t="shared" si="201"/>
        <v>0</v>
      </c>
      <c r="X120" s="48">
        <f t="shared" si="201"/>
        <v>0</v>
      </c>
      <c r="Y120" s="50">
        <f t="shared" si="163"/>
        <v>1.942057101060576E-2</v>
      </c>
      <c r="Z120" s="50">
        <f t="shared" si="164"/>
        <v>0</v>
      </c>
      <c r="AA120" s="50">
        <f t="shared" si="165"/>
        <v>0</v>
      </c>
      <c r="AB120" s="50">
        <f t="shared" si="191"/>
        <v>0</v>
      </c>
      <c r="AC120" s="51" t="s">
        <v>41</v>
      </c>
    </row>
    <row r="121" spans="1:29" s="52" customFormat="1" ht="37.5" customHeight="1" x14ac:dyDescent="0.25">
      <c r="A121" s="123" t="s">
        <v>251</v>
      </c>
      <c r="B121" s="124" t="s">
        <v>38</v>
      </c>
      <c r="C121" s="62">
        <v>10</v>
      </c>
      <c r="D121" s="124" t="s">
        <v>39</v>
      </c>
      <c r="E121" s="125" t="s">
        <v>252</v>
      </c>
      <c r="F121" s="65">
        <f t="shared" ref="F121:K123" si="202">+F124</f>
        <v>4750272928063</v>
      </c>
      <c r="G121" s="65">
        <f t="shared" si="202"/>
        <v>0</v>
      </c>
      <c r="H121" s="65">
        <f t="shared" si="202"/>
        <v>0</v>
      </c>
      <c r="I121" s="65">
        <f t="shared" si="202"/>
        <v>345161334205</v>
      </c>
      <c r="J121" s="65">
        <f t="shared" si="202"/>
        <v>0</v>
      </c>
      <c r="K121" s="65">
        <f t="shared" si="202"/>
        <v>0</v>
      </c>
      <c r="L121" s="65">
        <f t="shared" si="110"/>
        <v>-345161334205</v>
      </c>
      <c r="M121" s="65">
        <f t="shared" ref="M121:M123" si="203">+M124</f>
        <v>4405111593858</v>
      </c>
      <c r="N121" s="127">
        <f>M121/$M$342</f>
        <v>0.42970866486640624</v>
      </c>
      <c r="O121" s="65">
        <f t="shared" ref="O121:X123" si="204">+O124</f>
        <v>0</v>
      </c>
      <c r="P121" s="65">
        <f t="shared" si="204"/>
        <v>3856804031755.5</v>
      </c>
      <c r="Q121" s="65">
        <f t="shared" si="204"/>
        <v>548307562102.5</v>
      </c>
      <c r="R121" s="65">
        <f t="shared" si="204"/>
        <v>3626012193206.5</v>
      </c>
      <c r="S121" s="65">
        <f t="shared" si="204"/>
        <v>779099400651.5</v>
      </c>
      <c r="T121" s="65">
        <f t="shared" si="204"/>
        <v>230791838549</v>
      </c>
      <c r="U121" s="65">
        <f t="shared" si="204"/>
        <v>5000000000</v>
      </c>
      <c r="V121" s="65">
        <f t="shared" si="204"/>
        <v>3621012193206.5</v>
      </c>
      <c r="W121" s="65">
        <f t="shared" si="204"/>
        <v>5000000000</v>
      </c>
      <c r="X121" s="65">
        <f t="shared" si="204"/>
        <v>0</v>
      </c>
      <c r="Y121" s="143">
        <f t="shared" si="163"/>
        <v>0.82313742023294256</v>
      </c>
      <c r="Z121" s="143">
        <f t="shared" si="164"/>
        <v>1.1350450251865233E-3</v>
      </c>
      <c r="AA121" s="143">
        <f t="shared" si="165"/>
        <v>1.1350450251865233E-3</v>
      </c>
      <c r="AB121" s="143">
        <f t="shared" si="191"/>
        <v>1.3789253134249601E-3</v>
      </c>
      <c r="AC121" s="144">
        <f t="shared" si="192"/>
        <v>1</v>
      </c>
    </row>
    <row r="122" spans="1:29" s="52" customFormat="1" ht="35.25" customHeight="1" x14ac:dyDescent="0.25">
      <c r="A122" s="99"/>
      <c r="B122" s="100"/>
      <c r="C122" s="70">
        <v>11</v>
      </c>
      <c r="D122" s="100"/>
      <c r="E122" s="101"/>
      <c r="F122" s="73">
        <f>+F125</f>
        <v>1229871081320</v>
      </c>
      <c r="G122" s="73">
        <f t="shared" si="202"/>
        <v>0</v>
      </c>
      <c r="H122" s="73">
        <f t="shared" si="202"/>
        <v>0</v>
      </c>
      <c r="I122" s="73">
        <f t="shared" si="202"/>
        <v>0</v>
      </c>
      <c r="J122" s="73">
        <f t="shared" si="202"/>
        <v>0</v>
      </c>
      <c r="K122" s="73">
        <f t="shared" si="202"/>
        <v>0</v>
      </c>
      <c r="L122" s="73">
        <f t="shared" si="110"/>
        <v>0</v>
      </c>
      <c r="M122" s="73">
        <f t="shared" si="203"/>
        <v>1229871081320</v>
      </c>
      <c r="N122" s="130">
        <f t="shared" ref="N122:N185" si="205">M122/$M$342</f>
        <v>0.11997114012927239</v>
      </c>
      <c r="O122" s="73">
        <f t="shared" si="204"/>
        <v>0</v>
      </c>
      <c r="P122" s="73">
        <f t="shared" si="204"/>
        <v>911680600034</v>
      </c>
      <c r="Q122" s="73">
        <f t="shared" si="204"/>
        <v>318190481286</v>
      </c>
      <c r="R122" s="73">
        <f t="shared" si="204"/>
        <v>911680600034</v>
      </c>
      <c r="S122" s="73">
        <f t="shared" si="204"/>
        <v>318190481286</v>
      </c>
      <c r="T122" s="73">
        <f t="shared" si="204"/>
        <v>0</v>
      </c>
      <c r="U122" s="73">
        <f t="shared" si="204"/>
        <v>0</v>
      </c>
      <c r="V122" s="73">
        <f t="shared" si="204"/>
        <v>911680600034</v>
      </c>
      <c r="W122" s="73">
        <f t="shared" si="204"/>
        <v>0</v>
      </c>
      <c r="X122" s="73">
        <f t="shared" si="204"/>
        <v>0</v>
      </c>
      <c r="Y122" s="75">
        <f t="shared" si="163"/>
        <v>0.74128143500659316</v>
      </c>
      <c r="Z122" s="75">
        <f t="shared" si="164"/>
        <v>0</v>
      </c>
      <c r="AA122" s="75">
        <f t="shared" si="165"/>
        <v>0</v>
      </c>
      <c r="AB122" s="75">
        <f t="shared" si="191"/>
        <v>0</v>
      </c>
      <c r="AC122" s="76" t="s">
        <v>41</v>
      </c>
    </row>
    <row r="123" spans="1:29" s="52" customFormat="1" ht="43.5" customHeight="1" x14ac:dyDescent="0.25">
      <c r="A123" s="99"/>
      <c r="B123" s="70" t="s">
        <v>42</v>
      </c>
      <c r="C123" s="70">
        <v>21</v>
      </c>
      <c r="D123" s="100"/>
      <c r="E123" s="101"/>
      <c r="F123" s="145">
        <f>+F126</f>
        <v>20290000000</v>
      </c>
      <c r="G123" s="145">
        <f t="shared" si="202"/>
        <v>0</v>
      </c>
      <c r="H123" s="145">
        <f t="shared" si="202"/>
        <v>0</v>
      </c>
      <c r="I123" s="145">
        <f t="shared" si="202"/>
        <v>0</v>
      </c>
      <c r="J123" s="145">
        <f t="shared" si="202"/>
        <v>0</v>
      </c>
      <c r="K123" s="145">
        <f t="shared" si="202"/>
        <v>0</v>
      </c>
      <c r="L123" s="73">
        <f t="shared" si="110"/>
        <v>0</v>
      </c>
      <c r="M123" s="145">
        <f t="shared" si="203"/>
        <v>20290000000</v>
      </c>
      <c r="N123" s="74">
        <f t="shared" si="205"/>
        <v>1.979243572920127E-3</v>
      </c>
      <c r="O123" s="145">
        <f t="shared" si="204"/>
        <v>0</v>
      </c>
      <c r="P123" s="145">
        <f t="shared" si="204"/>
        <v>0</v>
      </c>
      <c r="Q123" s="145">
        <f t="shared" si="204"/>
        <v>20290000000</v>
      </c>
      <c r="R123" s="145">
        <f t="shared" si="204"/>
        <v>0</v>
      </c>
      <c r="S123" s="145">
        <f t="shared" si="204"/>
        <v>20290000000</v>
      </c>
      <c r="T123" s="145">
        <f t="shared" si="204"/>
        <v>0</v>
      </c>
      <c r="U123" s="145">
        <f t="shared" si="204"/>
        <v>0</v>
      </c>
      <c r="V123" s="145">
        <f t="shared" si="204"/>
        <v>0</v>
      </c>
      <c r="W123" s="145">
        <f t="shared" si="204"/>
        <v>0</v>
      </c>
      <c r="X123" s="145">
        <f t="shared" si="204"/>
        <v>0</v>
      </c>
      <c r="Y123" s="75">
        <f t="shared" si="163"/>
        <v>0</v>
      </c>
      <c r="Z123" s="75">
        <f t="shared" si="164"/>
        <v>0</v>
      </c>
      <c r="AA123" s="75">
        <f t="shared" si="165"/>
        <v>0</v>
      </c>
      <c r="AB123" s="75" t="s">
        <v>41</v>
      </c>
      <c r="AC123" s="76" t="s">
        <v>41</v>
      </c>
    </row>
    <row r="124" spans="1:29" ht="29.25" customHeight="1" x14ac:dyDescent="0.25">
      <c r="A124" s="99" t="s">
        <v>253</v>
      </c>
      <c r="B124" s="100" t="s">
        <v>38</v>
      </c>
      <c r="C124" s="70">
        <v>10</v>
      </c>
      <c r="D124" s="100" t="s">
        <v>39</v>
      </c>
      <c r="E124" s="101" t="s">
        <v>254</v>
      </c>
      <c r="F124" s="73">
        <f>+F127+F135+F139+F143+F147+F155+F159+F167+F171+F175+F179+F183+F191+F195+F199+F203+F207+F211+F215+F219+F223+F227</f>
        <v>4750272928063</v>
      </c>
      <c r="G124" s="73">
        <f t="shared" ref="G124:K124" si="206">+G127+G135+G139+G143+G147+G155+G159+G167+G171+G175+G179+G183+G191+G195+G199+G203+G207+G211+G215+G219+G223+G227</f>
        <v>0</v>
      </c>
      <c r="H124" s="73">
        <f t="shared" si="206"/>
        <v>0</v>
      </c>
      <c r="I124" s="73">
        <f t="shared" si="206"/>
        <v>345161334205</v>
      </c>
      <c r="J124" s="73">
        <f t="shared" si="206"/>
        <v>0</v>
      </c>
      <c r="K124" s="73">
        <f t="shared" si="206"/>
        <v>0</v>
      </c>
      <c r="L124" s="73">
        <f t="shared" si="110"/>
        <v>-345161334205</v>
      </c>
      <c r="M124" s="73">
        <f t="shared" ref="M124" si="207">+M127+M135+M139+M143+M147+M155+M159+M167+M171+M175+M179+M183+M191+M195+M199+M203+M207+M211+M215+M219+M223+M227</f>
        <v>4405111593858</v>
      </c>
      <c r="N124" s="130">
        <f t="shared" si="205"/>
        <v>0.42970866486640624</v>
      </c>
      <c r="O124" s="73">
        <f t="shared" ref="O124:X124" si="208">+O127+O135+O139+O143+O147+O155+O159+O167+O171+O175+O179+O183+O191+O195+O199+O203+O207+O211+O215+O219+O223+O227</f>
        <v>0</v>
      </c>
      <c r="P124" s="73">
        <f t="shared" si="208"/>
        <v>3856804031755.5</v>
      </c>
      <c r="Q124" s="73">
        <f t="shared" si="208"/>
        <v>548307562102.5</v>
      </c>
      <c r="R124" s="73">
        <f t="shared" si="208"/>
        <v>3626012193206.5</v>
      </c>
      <c r="S124" s="73">
        <f t="shared" si="208"/>
        <v>779099400651.5</v>
      </c>
      <c r="T124" s="73">
        <f t="shared" si="208"/>
        <v>230791838549</v>
      </c>
      <c r="U124" s="73">
        <f t="shared" si="208"/>
        <v>5000000000</v>
      </c>
      <c r="V124" s="73">
        <f t="shared" si="208"/>
        <v>3621012193206.5</v>
      </c>
      <c r="W124" s="73">
        <f t="shared" si="208"/>
        <v>5000000000</v>
      </c>
      <c r="X124" s="73">
        <f t="shared" si="208"/>
        <v>0</v>
      </c>
      <c r="Y124" s="75">
        <f t="shared" si="163"/>
        <v>0.82313742023294256</v>
      </c>
      <c r="Z124" s="75">
        <f t="shared" si="164"/>
        <v>1.1350450251865233E-3</v>
      </c>
      <c r="AA124" s="75">
        <f t="shared" si="165"/>
        <v>1.1350450251865233E-3</v>
      </c>
      <c r="AB124" s="75">
        <f t="shared" si="191"/>
        <v>1.3789253134249601E-3</v>
      </c>
      <c r="AC124" s="76">
        <f t="shared" ref="AC124:AC130" si="209">+W124/U124</f>
        <v>1</v>
      </c>
    </row>
    <row r="125" spans="1:29" ht="33" customHeight="1" x14ac:dyDescent="0.25">
      <c r="A125" s="99"/>
      <c r="B125" s="100"/>
      <c r="C125" s="70">
        <v>11</v>
      </c>
      <c r="D125" s="100"/>
      <c r="E125" s="101"/>
      <c r="F125" s="73">
        <f>+F131+F151+F163+F187</f>
        <v>1229871081320</v>
      </c>
      <c r="G125" s="73">
        <f t="shared" ref="G125:K125" si="210">+G131+G151+G163+G187</f>
        <v>0</v>
      </c>
      <c r="H125" s="73">
        <f t="shared" si="210"/>
        <v>0</v>
      </c>
      <c r="I125" s="73">
        <f t="shared" si="210"/>
        <v>0</v>
      </c>
      <c r="J125" s="73">
        <f t="shared" si="210"/>
        <v>0</v>
      </c>
      <c r="K125" s="73">
        <f t="shared" si="210"/>
        <v>0</v>
      </c>
      <c r="L125" s="73">
        <f t="shared" si="110"/>
        <v>0</v>
      </c>
      <c r="M125" s="73">
        <f t="shared" ref="M125" si="211">+M131+M151+M163+M187</f>
        <v>1229871081320</v>
      </c>
      <c r="N125" s="130">
        <f t="shared" si="205"/>
        <v>0.11997114012927239</v>
      </c>
      <c r="O125" s="73">
        <f t="shared" ref="O125:X125" si="212">+O131+O151+O163+O187</f>
        <v>0</v>
      </c>
      <c r="P125" s="73">
        <f t="shared" si="212"/>
        <v>911680600034</v>
      </c>
      <c r="Q125" s="73">
        <f t="shared" si="212"/>
        <v>318190481286</v>
      </c>
      <c r="R125" s="73">
        <f t="shared" si="212"/>
        <v>911680600034</v>
      </c>
      <c r="S125" s="73">
        <f t="shared" si="212"/>
        <v>318190481286</v>
      </c>
      <c r="T125" s="73">
        <f t="shared" si="212"/>
        <v>0</v>
      </c>
      <c r="U125" s="73">
        <f t="shared" si="212"/>
        <v>0</v>
      </c>
      <c r="V125" s="73">
        <f t="shared" si="212"/>
        <v>911680600034</v>
      </c>
      <c r="W125" s="73">
        <f t="shared" si="212"/>
        <v>0</v>
      </c>
      <c r="X125" s="73">
        <f t="shared" si="212"/>
        <v>0</v>
      </c>
      <c r="Y125" s="75">
        <f t="shared" si="163"/>
        <v>0.74128143500659316</v>
      </c>
      <c r="Z125" s="75">
        <f t="shared" si="164"/>
        <v>0</v>
      </c>
      <c r="AA125" s="75">
        <f t="shared" si="165"/>
        <v>0</v>
      </c>
      <c r="AB125" s="75">
        <f t="shared" si="191"/>
        <v>0</v>
      </c>
      <c r="AC125" s="76" t="s">
        <v>41</v>
      </c>
    </row>
    <row r="126" spans="1:29" ht="36" customHeight="1" x14ac:dyDescent="0.25">
      <c r="A126" s="99"/>
      <c r="B126" s="70" t="s">
        <v>42</v>
      </c>
      <c r="C126" s="70">
        <v>21</v>
      </c>
      <c r="D126" s="100"/>
      <c r="E126" s="101"/>
      <c r="F126" s="73">
        <f>+F228</f>
        <v>20290000000</v>
      </c>
      <c r="G126" s="73">
        <f t="shared" ref="G126:K126" si="213">+G228</f>
        <v>0</v>
      </c>
      <c r="H126" s="73">
        <f t="shared" si="213"/>
        <v>0</v>
      </c>
      <c r="I126" s="73">
        <f t="shared" si="213"/>
        <v>0</v>
      </c>
      <c r="J126" s="73">
        <f t="shared" si="213"/>
        <v>0</v>
      </c>
      <c r="K126" s="73">
        <f t="shared" si="213"/>
        <v>0</v>
      </c>
      <c r="L126" s="73">
        <f t="shared" si="110"/>
        <v>0</v>
      </c>
      <c r="M126" s="73">
        <f t="shared" ref="M126" si="214">+M228</f>
        <v>20290000000</v>
      </c>
      <c r="N126" s="130">
        <f t="shared" si="205"/>
        <v>1.979243572920127E-3</v>
      </c>
      <c r="O126" s="73">
        <f t="shared" ref="O126:X126" si="215">+O228</f>
        <v>0</v>
      </c>
      <c r="P126" s="73">
        <f t="shared" si="215"/>
        <v>0</v>
      </c>
      <c r="Q126" s="73">
        <f t="shared" si="215"/>
        <v>20290000000</v>
      </c>
      <c r="R126" s="73">
        <f t="shared" si="215"/>
        <v>0</v>
      </c>
      <c r="S126" s="73">
        <f t="shared" si="215"/>
        <v>20290000000</v>
      </c>
      <c r="T126" s="73">
        <f t="shared" si="215"/>
        <v>0</v>
      </c>
      <c r="U126" s="73">
        <f t="shared" si="215"/>
        <v>0</v>
      </c>
      <c r="V126" s="73">
        <f t="shared" si="215"/>
        <v>0</v>
      </c>
      <c r="W126" s="73">
        <f t="shared" si="215"/>
        <v>0</v>
      </c>
      <c r="X126" s="73">
        <f t="shared" si="215"/>
        <v>0</v>
      </c>
      <c r="Y126" s="75">
        <f t="shared" si="163"/>
        <v>0</v>
      </c>
      <c r="Z126" s="75">
        <f t="shared" si="164"/>
        <v>0</v>
      </c>
      <c r="AA126" s="75">
        <f t="shared" si="165"/>
        <v>0</v>
      </c>
      <c r="AB126" s="75" t="s">
        <v>41</v>
      </c>
      <c r="AC126" s="76" t="s">
        <v>41</v>
      </c>
    </row>
    <row r="127" spans="1:29" ht="81.75" customHeight="1" x14ac:dyDescent="0.25">
      <c r="A127" s="69" t="s">
        <v>255</v>
      </c>
      <c r="B127" s="70" t="s">
        <v>38</v>
      </c>
      <c r="C127" s="104">
        <v>10</v>
      </c>
      <c r="D127" s="70" t="s">
        <v>39</v>
      </c>
      <c r="E127" s="146" t="s">
        <v>256</v>
      </c>
      <c r="F127" s="73">
        <f t="shared" ref="F127:U129" si="216">+F128</f>
        <v>3465177785</v>
      </c>
      <c r="G127" s="73">
        <f t="shared" si="216"/>
        <v>0</v>
      </c>
      <c r="H127" s="73">
        <f t="shared" si="216"/>
        <v>0</v>
      </c>
      <c r="I127" s="73">
        <f t="shared" si="216"/>
        <v>0</v>
      </c>
      <c r="J127" s="73">
        <f t="shared" si="216"/>
        <v>0</v>
      </c>
      <c r="K127" s="73">
        <f t="shared" si="216"/>
        <v>0</v>
      </c>
      <c r="L127" s="73">
        <f t="shared" si="110"/>
        <v>0</v>
      </c>
      <c r="M127" s="73">
        <f t="shared" si="216"/>
        <v>3465177785</v>
      </c>
      <c r="N127" s="74">
        <f t="shared" si="205"/>
        <v>3.3802024938328493E-4</v>
      </c>
      <c r="O127" s="73">
        <f t="shared" si="216"/>
        <v>0</v>
      </c>
      <c r="P127" s="73">
        <f t="shared" si="216"/>
        <v>3465177785</v>
      </c>
      <c r="Q127" s="73">
        <f t="shared" si="216"/>
        <v>0</v>
      </c>
      <c r="R127" s="73">
        <f t="shared" si="216"/>
        <v>3465177785</v>
      </c>
      <c r="S127" s="73">
        <f t="shared" si="216"/>
        <v>0</v>
      </c>
      <c r="T127" s="73">
        <f t="shared" si="216"/>
        <v>0</v>
      </c>
      <c r="U127" s="73">
        <f t="shared" si="216"/>
        <v>3465177785</v>
      </c>
      <c r="V127" s="73">
        <f t="shared" ref="V127:X129" si="217">+V128</f>
        <v>0</v>
      </c>
      <c r="W127" s="73">
        <f t="shared" si="217"/>
        <v>3465177785</v>
      </c>
      <c r="X127" s="73">
        <f t="shared" si="217"/>
        <v>0</v>
      </c>
      <c r="Y127" s="75">
        <f t="shared" si="163"/>
        <v>1</v>
      </c>
      <c r="Z127" s="75">
        <f t="shared" si="164"/>
        <v>1</v>
      </c>
      <c r="AA127" s="75">
        <f t="shared" si="165"/>
        <v>1</v>
      </c>
      <c r="AB127" s="75">
        <f t="shared" si="191"/>
        <v>1</v>
      </c>
      <c r="AC127" s="76">
        <f t="shared" si="209"/>
        <v>1</v>
      </c>
    </row>
    <row r="128" spans="1:29" ht="81.75" customHeight="1" x14ac:dyDescent="0.25">
      <c r="A128" s="69" t="s">
        <v>257</v>
      </c>
      <c r="B128" s="70" t="s">
        <v>38</v>
      </c>
      <c r="C128" s="104">
        <v>10</v>
      </c>
      <c r="D128" s="70" t="s">
        <v>39</v>
      </c>
      <c r="E128" s="146" t="s">
        <v>258</v>
      </c>
      <c r="F128" s="73">
        <f t="shared" si="216"/>
        <v>3465177785</v>
      </c>
      <c r="G128" s="73">
        <f t="shared" si="216"/>
        <v>0</v>
      </c>
      <c r="H128" s="73">
        <f t="shared" si="216"/>
        <v>0</v>
      </c>
      <c r="I128" s="73">
        <f t="shared" si="216"/>
        <v>0</v>
      </c>
      <c r="J128" s="73">
        <f t="shared" si="216"/>
        <v>0</v>
      </c>
      <c r="K128" s="73">
        <f t="shared" si="216"/>
        <v>0</v>
      </c>
      <c r="L128" s="73">
        <f t="shared" si="110"/>
        <v>0</v>
      </c>
      <c r="M128" s="73">
        <f t="shared" si="216"/>
        <v>3465177785</v>
      </c>
      <c r="N128" s="74">
        <f t="shared" si="205"/>
        <v>3.3802024938328493E-4</v>
      </c>
      <c r="O128" s="73">
        <f t="shared" si="216"/>
        <v>0</v>
      </c>
      <c r="P128" s="73">
        <f t="shared" si="216"/>
        <v>3465177785</v>
      </c>
      <c r="Q128" s="73">
        <f t="shared" si="216"/>
        <v>0</v>
      </c>
      <c r="R128" s="73">
        <f t="shared" si="216"/>
        <v>3465177785</v>
      </c>
      <c r="S128" s="73">
        <f t="shared" si="216"/>
        <v>0</v>
      </c>
      <c r="T128" s="73">
        <f t="shared" si="216"/>
        <v>0</v>
      </c>
      <c r="U128" s="73">
        <f t="shared" si="216"/>
        <v>3465177785</v>
      </c>
      <c r="V128" s="73">
        <f t="shared" si="217"/>
        <v>0</v>
      </c>
      <c r="W128" s="73">
        <f t="shared" si="217"/>
        <v>3465177785</v>
      </c>
      <c r="X128" s="73">
        <f t="shared" si="217"/>
        <v>0</v>
      </c>
      <c r="Y128" s="75">
        <f t="shared" si="163"/>
        <v>1</v>
      </c>
      <c r="Z128" s="75">
        <f t="shared" si="164"/>
        <v>1</v>
      </c>
      <c r="AA128" s="75">
        <f t="shared" si="165"/>
        <v>1</v>
      </c>
      <c r="AB128" s="75">
        <f t="shared" si="191"/>
        <v>1</v>
      </c>
      <c r="AC128" s="76">
        <f t="shared" si="209"/>
        <v>1</v>
      </c>
    </row>
    <row r="129" spans="1:29" ht="42" customHeight="1" x14ac:dyDescent="0.25">
      <c r="A129" s="69" t="s">
        <v>259</v>
      </c>
      <c r="B129" s="70" t="s">
        <v>38</v>
      </c>
      <c r="C129" s="104">
        <v>10</v>
      </c>
      <c r="D129" s="70" t="s">
        <v>39</v>
      </c>
      <c r="E129" s="146" t="s">
        <v>260</v>
      </c>
      <c r="F129" s="73">
        <f t="shared" si="216"/>
        <v>3465177785</v>
      </c>
      <c r="G129" s="73">
        <f t="shared" si="216"/>
        <v>0</v>
      </c>
      <c r="H129" s="73">
        <f t="shared" si="216"/>
        <v>0</v>
      </c>
      <c r="I129" s="73">
        <f t="shared" si="216"/>
        <v>0</v>
      </c>
      <c r="J129" s="73">
        <f t="shared" si="216"/>
        <v>0</v>
      </c>
      <c r="K129" s="73">
        <f t="shared" si="216"/>
        <v>0</v>
      </c>
      <c r="L129" s="73">
        <f t="shared" si="110"/>
        <v>0</v>
      </c>
      <c r="M129" s="73">
        <f t="shared" si="216"/>
        <v>3465177785</v>
      </c>
      <c r="N129" s="74">
        <f t="shared" si="205"/>
        <v>3.3802024938328493E-4</v>
      </c>
      <c r="O129" s="73">
        <f t="shared" si="216"/>
        <v>0</v>
      </c>
      <c r="P129" s="73">
        <f t="shared" si="216"/>
        <v>3465177785</v>
      </c>
      <c r="Q129" s="73">
        <f t="shared" si="216"/>
        <v>0</v>
      </c>
      <c r="R129" s="73">
        <f t="shared" si="216"/>
        <v>3465177785</v>
      </c>
      <c r="S129" s="73">
        <f t="shared" si="216"/>
        <v>0</v>
      </c>
      <c r="T129" s="73">
        <f t="shared" si="216"/>
        <v>0</v>
      </c>
      <c r="U129" s="73">
        <f t="shared" si="216"/>
        <v>3465177785</v>
      </c>
      <c r="V129" s="73">
        <f t="shared" si="217"/>
        <v>0</v>
      </c>
      <c r="W129" s="73">
        <f t="shared" si="217"/>
        <v>3465177785</v>
      </c>
      <c r="X129" s="73">
        <f t="shared" si="217"/>
        <v>0</v>
      </c>
      <c r="Y129" s="75">
        <f t="shared" si="163"/>
        <v>1</v>
      </c>
      <c r="Z129" s="75">
        <f t="shared" si="164"/>
        <v>1</v>
      </c>
      <c r="AA129" s="75">
        <f t="shared" si="165"/>
        <v>1</v>
      </c>
      <c r="AB129" s="75">
        <f t="shared" si="191"/>
        <v>1</v>
      </c>
      <c r="AC129" s="76">
        <f t="shared" si="209"/>
        <v>1</v>
      </c>
    </row>
    <row r="130" spans="1:29" s="152" customFormat="1" ht="66" customHeight="1" x14ac:dyDescent="0.25">
      <c r="A130" s="147" t="s">
        <v>261</v>
      </c>
      <c r="B130" s="148" t="s">
        <v>38</v>
      </c>
      <c r="C130" s="148">
        <v>10</v>
      </c>
      <c r="D130" s="148" t="s">
        <v>39</v>
      </c>
      <c r="E130" s="149" t="s">
        <v>262</v>
      </c>
      <c r="F130" s="150">
        <v>3465177785</v>
      </c>
      <c r="G130" s="150">
        <v>0</v>
      </c>
      <c r="H130" s="150">
        <v>0</v>
      </c>
      <c r="I130" s="150">
        <v>0</v>
      </c>
      <c r="J130" s="150">
        <v>0</v>
      </c>
      <c r="K130" s="150">
        <v>0</v>
      </c>
      <c r="L130" s="80">
        <f t="shared" si="110"/>
        <v>0</v>
      </c>
      <c r="M130" s="81">
        <f>+F130+L130</f>
        <v>3465177785</v>
      </c>
      <c r="N130" s="151">
        <f t="shared" si="205"/>
        <v>3.3802024938328493E-4</v>
      </c>
      <c r="O130" s="150">
        <v>0</v>
      </c>
      <c r="P130" s="150">
        <v>3465177785</v>
      </c>
      <c r="Q130" s="80">
        <f t="shared" ref="Q130" si="218">M130-P130</f>
        <v>0</v>
      </c>
      <c r="R130" s="150">
        <v>3465177785</v>
      </c>
      <c r="S130" s="80">
        <f t="shared" ref="S130" si="219">+M130-R130</f>
        <v>0</v>
      </c>
      <c r="T130" s="150">
        <f>P130-R130</f>
        <v>0</v>
      </c>
      <c r="U130" s="150">
        <v>3465177785</v>
      </c>
      <c r="V130" s="80">
        <f t="shared" ref="V130" si="220">+R130-U130</f>
        <v>0</v>
      </c>
      <c r="W130" s="150">
        <v>3465177785</v>
      </c>
      <c r="X130" s="83">
        <f t="shared" ref="X130" si="221">+U130-W130</f>
        <v>0</v>
      </c>
      <c r="Y130" s="84">
        <f t="shared" si="163"/>
        <v>1</v>
      </c>
      <c r="Z130" s="84">
        <f t="shared" si="164"/>
        <v>1</v>
      </c>
      <c r="AA130" s="84">
        <f t="shared" si="165"/>
        <v>1</v>
      </c>
      <c r="AB130" s="84">
        <f t="shared" si="191"/>
        <v>1</v>
      </c>
      <c r="AC130" s="85">
        <f t="shared" si="209"/>
        <v>1</v>
      </c>
    </row>
    <row r="131" spans="1:29" ht="86.25" customHeight="1" x14ac:dyDescent="0.25">
      <c r="A131" s="153" t="s">
        <v>263</v>
      </c>
      <c r="B131" s="70" t="s">
        <v>38</v>
      </c>
      <c r="C131" s="70">
        <v>11</v>
      </c>
      <c r="D131" s="154"/>
      <c r="E131" s="146" t="s">
        <v>264</v>
      </c>
      <c r="F131" s="73">
        <f>+F132</f>
        <v>318190481286</v>
      </c>
      <c r="G131" s="73">
        <f t="shared" ref="G131:K132" si="222">+G132</f>
        <v>0</v>
      </c>
      <c r="H131" s="73">
        <f t="shared" si="222"/>
        <v>0</v>
      </c>
      <c r="I131" s="73">
        <f t="shared" si="222"/>
        <v>0</v>
      </c>
      <c r="J131" s="73">
        <f t="shared" si="222"/>
        <v>0</v>
      </c>
      <c r="K131" s="73">
        <f t="shared" si="222"/>
        <v>0</v>
      </c>
      <c r="L131" s="73">
        <f t="shared" si="110"/>
        <v>0</v>
      </c>
      <c r="M131" s="73">
        <f>+M132</f>
        <v>318190481286</v>
      </c>
      <c r="N131" s="130">
        <f t="shared" si="205"/>
        <v>3.1038761214868281E-2</v>
      </c>
      <c r="O131" s="73">
        <f t="shared" ref="O131:X133" si="223">+O132</f>
        <v>0</v>
      </c>
      <c r="P131" s="73">
        <f t="shared" si="223"/>
        <v>0</v>
      </c>
      <c r="Q131" s="73">
        <f t="shared" si="223"/>
        <v>318190481286</v>
      </c>
      <c r="R131" s="73">
        <f t="shared" si="223"/>
        <v>0</v>
      </c>
      <c r="S131" s="73">
        <f t="shared" si="223"/>
        <v>318190481286</v>
      </c>
      <c r="T131" s="73">
        <f t="shared" si="223"/>
        <v>0</v>
      </c>
      <c r="U131" s="73">
        <f t="shared" si="223"/>
        <v>0</v>
      </c>
      <c r="V131" s="73">
        <f t="shared" si="223"/>
        <v>0</v>
      </c>
      <c r="W131" s="73">
        <f t="shared" si="223"/>
        <v>0</v>
      </c>
      <c r="X131" s="73">
        <f t="shared" si="223"/>
        <v>0</v>
      </c>
      <c r="Y131" s="75">
        <f t="shared" si="163"/>
        <v>0</v>
      </c>
      <c r="Z131" s="75">
        <f t="shared" si="164"/>
        <v>0</v>
      </c>
      <c r="AA131" s="75">
        <f t="shared" si="165"/>
        <v>0</v>
      </c>
      <c r="AB131" s="75" t="s">
        <v>41</v>
      </c>
      <c r="AC131" s="76" t="s">
        <v>41</v>
      </c>
    </row>
    <row r="132" spans="1:29" s="52" customFormat="1" ht="81" customHeight="1" x14ac:dyDescent="0.25">
      <c r="A132" s="153" t="s">
        <v>265</v>
      </c>
      <c r="B132" s="70" t="s">
        <v>38</v>
      </c>
      <c r="C132" s="70">
        <v>11</v>
      </c>
      <c r="D132" s="154" t="s">
        <v>39</v>
      </c>
      <c r="E132" s="146" t="s">
        <v>258</v>
      </c>
      <c r="F132" s="73">
        <f>+F133</f>
        <v>318190481286</v>
      </c>
      <c r="G132" s="73">
        <f t="shared" si="222"/>
        <v>0</v>
      </c>
      <c r="H132" s="73">
        <f t="shared" si="222"/>
        <v>0</v>
      </c>
      <c r="I132" s="73">
        <f t="shared" si="222"/>
        <v>0</v>
      </c>
      <c r="J132" s="73">
        <f t="shared" si="222"/>
        <v>0</v>
      </c>
      <c r="K132" s="73">
        <f t="shared" si="222"/>
        <v>0</v>
      </c>
      <c r="L132" s="73">
        <f t="shared" si="110"/>
        <v>0</v>
      </c>
      <c r="M132" s="73">
        <f>+M133</f>
        <v>318190481286</v>
      </c>
      <c r="N132" s="130">
        <f t="shared" si="205"/>
        <v>3.1038761214868281E-2</v>
      </c>
      <c r="O132" s="73">
        <f t="shared" si="223"/>
        <v>0</v>
      </c>
      <c r="P132" s="73">
        <f>+P133</f>
        <v>0</v>
      </c>
      <c r="Q132" s="73">
        <f>+Q133</f>
        <v>318190481286</v>
      </c>
      <c r="R132" s="73">
        <f>+R133</f>
        <v>0</v>
      </c>
      <c r="S132" s="73">
        <f t="shared" si="223"/>
        <v>318190481286</v>
      </c>
      <c r="T132" s="73">
        <f t="shared" si="223"/>
        <v>0</v>
      </c>
      <c r="U132" s="73">
        <f t="shared" si="223"/>
        <v>0</v>
      </c>
      <c r="V132" s="73">
        <f t="shared" si="223"/>
        <v>0</v>
      </c>
      <c r="W132" s="73">
        <f t="shared" si="223"/>
        <v>0</v>
      </c>
      <c r="X132" s="73">
        <f t="shared" si="223"/>
        <v>0</v>
      </c>
      <c r="Y132" s="75">
        <f t="shared" si="163"/>
        <v>0</v>
      </c>
      <c r="Z132" s="75">
        <f t="shared" si="164"/>
        <v>0</v>
      </c>
      <c r="AA132" s="75">
        <f t="shared" si="165"/>
        <v>0</v>
      </c>
      <c r="AB132" s="75" t="s">
        <v>41</v>
      </c>
      <c r="AC132" s="76" t="s">
        <v>41</v>
      </c>
    </row>
    <row r="133" spans="1:29" s="52" customFormat="1" ht="42" customHeight="1" x14ac:dyDescent="0.25">
      <c r="A133" s="69" t="s">
        <v>266</v>
      </c>
      <c r="B133" s="70" t="s">
        <v>38</v>
      </c>
      <c r="C133" s="70">
        <v>11</v>
      </c>
      <c r="D133" s="70" t="s">
        <v>39</v>
      </c>
      <c r="E133" s="71" t="s">
        <v>267</v>
      </c>
      <c r="F133" s="73">
        <f t="shared" ref="F133:X133" si="224">+F134</f>
        <v>318190481286</v>
      </c>
      <c r="G133" s="73">
        <f t="shared" si="224"/>
        <v>0</v>
      </c>
      <c r="H133" s="73">
        <f t="shared" si="224"/>
        <v>0</v>
      </c>
      <c r="I133" s="73">
        <f t="shared" si="224"/>
        <v>0</v>
      </c>
      <c r="J133" s="73">
        <f t="shared" si="224"/>
        <v>0</v>
      </c>
      <c r="K133" s="73">
        <f t="shared" si="224"/>
        <v>0</v>
      </c>
      <c r="L133" s="73">
        <f t="shared" si="110"/>
        <v>0</v>
      </c>
      <c r="M133" s="73">
        <f t="shared" si="224"/>
        <v>318190481286</v>
      </c>
      <c r="N133" s="130">
        <f t="shared" si="205"/>
        <v>3.1038761214868281E-2</v>
      </c>
      <c r="O133" s="73">
        <f t="shared" si="224"/>
        <v>0</v>
      </c>
      <c r="P133" s="73">
        <f t="shared" si="224"/>
        <v>0</v>
      </c>
      <c r="Q133" s="73">
        <f t="shared" si="224"/>
        <v>318190481286</v>
      </c>
      <c r="R133" s="73">
        <f t="shared" si="224"/>
        <v>0</v>
      </c>
      <c r="S133" s="73">
        <f t="shared" si="224"/>
        <v>318190481286</v>
      </c>
      <c r="T133" s="73">
        <f t="shared" si="224"/>
        <v>0</v>
      </c>
      <c r="U133" s="73">
        <f t="shared" si="223"/>
        <v>0</v>
      </c>
      <c r="V133" s="73">
        <f t="shared" si="224"/>
        <v>0</v>
      </c>
      <c r="W133" s="73">
        <f t="shared" si="224"/>
        <v>0</v>
      </c>
      <c r="X133" s="73">
        <f t="shared" si="224"/>
        <v>0</v>
      </c>
      <c r="Y133" s="75">
        <f t="shared" si="163"/>
        <v>0</v>
      </c>
      <c r="Z133" s="75">
        <f t="shared" si="164"/>
        <v>0</v>
      </c>
      <c r="AA133" s="75">
        <f t="shared" si="165"/>
        <v>0</v>
      </c>
      <c r="AB133" s="75" t="s">
        <v>41</v>
      </c>
      <c r="AC133" s="76" t="s">
        <v>41</v>
      </c>
    </row>
    <row r="134" spans="1:29" s="52" customFormat="1" ht="42" customHeight="1" x14ac:dyDescent="0.25">
      <c r="A134" s="77" t="s">
        <v>268</v>
      </c>
      <c r="B134" s="78" t="s">
        <v>38</v>
      </c>
      <c r="C134" s="78">
        <v>11</v>
      </c>
      <c r="D134" s="78" t="s">
        <v>39</v>
      </c>
      <c r="E134" s="92" t="s">
        <v>262</v>
      </c>
      <c r="F134" s="80">
        <v>318190481286</v>
      </c>
      <c r="G134" s="80">
        <v>0</v>
      </c>
      <c r="H134" s="80">
        <v>0</v>
      </c>
      <c r="I134" s="80">
        <v>0</v>
      </c>
      <c r="J134" s="80">
        <v>0</v>
      </c>
      <c r="K134" s="80">
        <v>0</v>
      </c>
      <c r="L134" s="80">
        <f t="shared" si="110"/>
        <v>0</v>
      </c>
      <c r="M134" s="81">
        <f>+F134+L134</f>
        <v>318190481286</v>
      </c>
      <c r="N134" s="155">
        <f t="shared" si="205"/>
        <v>3.1038761214868281E-2</v>
      </c>
      <c r="O134" s="80">
        <v>0</v>
      </c>
      <c r="P134" s="80">
        <v>0</v>
      </c>
      <c r="Q134" s="80">
        <f t="shared" ref="Q134" si="225">M134-P134</f>
        <v>318190481286</v>
      </c>
      <c r="R134" s="150">
        <v>0</v>
      </c>
      <c r="S134" s="80">
        <f t="shared" ref="S134" si="226">+M134-R134</f>
        <v>318190481286</v>
      </c>
      <c r="T134" s="80">
        <f>P134-R134</f>
        <v>0</v>
      </c>
      <c r="U134" s="150">
        <v>0</v>
      </c>
      <c r="V134" s="80">
        <f t="shared" ref="V134" si="227">+R134-U134</f>
        <v>0</v>
      </c>
      <c r="W134" s="150">
        <v>0</v>
      </c>
      <c r="X134" s="83">
        <f t="shared" ref="X134" si="228">+U134-W134</f>
        <v>0</v>
      </c>
      <c r="Y134" s="84">
        <f t="shared" si="163"/>
        <v>0</v>
      </c>
      <c r="Z134" s="84">
        <f t="shared" si="164"/>
        <v>0</v>
      </c>
      <c r="AA134" s="84">
        <f t="shared" si="165"/>
        <v>0</v>
      </c>
      <c r="AB134" s="84" t="s">
        <v>41</v>
      </c>
      <c r="AC134" s="85" t="s">
        <v>41</v>
      </c>
    </row>
    <row r="135" spans="1:29" ht="91.5" customHeight="1" x14ac:dyDescent="0.25">
      <c r="A135" s="69" t="s">
        <v>269</v>
      </c>
      <c r="B135" s="70" t="s">
        <v>38</v>
      </c>
      <c r="C135" s="70">
        <v>10</v>
      </c>
      <c r="D135" s="70" t="s">
        <v>39</v>
      </c>
      <c r="E135" s="146" t="s">
        <v>270</v>
      </c>
      <c r="F135" s="73">
        <f t="shared" ref="F135:U137" si="229">+F136</f>
        <v>244384979889</v>
      </c>
      <c r="G135" s="73">
        <f t="shared" si="229"/>
        <v>0</v>
      </c>
      <c r="H135" s="73">
        <f t="shared" si="229"/>
        <v>0</v>
      </c>
      <c r="I135" s="73">
        <f t="shared" si="229"/>
        <v>0</v>
      </c>
      <c r="J135" s="73">
        <f t="shared" si="229"/>
        <v>0</v>
      </c>
      <c r="K135" s="73">
        <f t="shared" si="229"/>
        <v>0</v>
      </c>
      <c r="L135" s="73">
        <f t="shared" si="110"/>
        <v>0</v>
      </c>
      <c r="M135" s="73">
        <f t="shared" si="229"/>
        <v>244384979889</v>
      </c>
      <c r="N135" s="130">
        <f t="shared" si="205"/>
        <v>2.3839201614761839E-2</v>
      </c>
      <c r="O135" s="73">
        <f t="shared" si="229"/>
        <v>0</v>
      </c>
      <c r="P135" s="73">
        <f t="shared" si="229"/>
        <v>244384979889</v>
      </c>
      <c r="Q135" s="73">
        <f t="shared" si="229"/>
        <v>0</v>
      </c>
      <c r="R135" s="73">
        <f t="shared" si="229"/>
        <v>244384979889</v>
      </c>
      <c r="S135" s="73">
        <f t="shared" si="229"/>
        <v>0</v>
      </c>
      <c r="T135" s="73">
        <f t="shared" si="229"/>
        <v>0</v>
      </c>
      <c r="U135" s="73">
        <f t="shared" si="229"/>
        <v>0</v>
      </c>
      <c r="V135" s="73">
        <f t="shared" ref="V135:X137" si="230">+V136</f>
        <v>244384979889</v>
      </c>
      <c r="W135" s="73">
        <f t="shared" si="230"/>
        <v>0</v>
      </c>
      <c r="X135" s="73">
        <f t="shared" si="230"/>
        <v>0</v>
      </c>
      <c r="Y135" s="75">
        <f t="shared" si="163"/>
        <v>1</v>
      </c>
      <c r="Z135" s="75">
        <f t="shared" si="164"/>
        <v>0</v>
      </c>
      <c r="AA135" s="75">
        <f t="shared" si="165"/>
        <v>0</v>
      </c>
      <c r="AB135" s="75">
        <f t="shared" si="191"/>
        <v>0</v>
      </c>
      <c r="AC135" s="76" t="s">
        <v>41</v>
      </c>
    </row>
    <row r="136" spans="1:29" ht="91.5" customHeight="1" x14ac:dyDescent="0.25">
      <c r="A136" s="69" t="s">
        <v>271</v>
      </c>
      <c r="B136" s="70" t="s">
        <v>38</v>
      </c>
      <c r="C136" s="70">
        <v>10</v>
      </c>
      <c r="D136" s="70" t="s">
        <v>39</v>
      </c>
      <c r="E136" s="146" t="s">
        <v>258</v>
      </c>
      <c r="F136" s="73">
        <f t="shared" si="229"/>
        <v>244384979889</v>
      </c>
      <c r="G136" s="73">
        <f t="shared" si="229"/>
        <v>0</v>
      </c>
      <c r="H136" s="73">
        <f t="shared" si="229"/>
        <v>0</v>
      </c>
      <c r="I136" s="73">
        <f t="shared" si="229"/>
        <v>0</v>
      </c>
      <c r="J136" s="73">
        <f t="shared" si="229"/>
        <v>0</v>
      </c>
      <c r="K136" s="73">
        <f t="shared" si="229"/>
        <v>0</v>
      </c>
      <c r="L136" s="73">
        <f t="shared" si="110"/>
        <v>0</v>
      </c>
      <c r="M136" s="73">
        <f t="shared" si="229"/>
        <v>244384979889</v>
      </c>
      <c r="N136" s="130">
        <f t="shared" si="205"/>
        <v>2.3839201614761839E-2</v>
      </c>
      <c r="O136" s="73">
        <f t="shared" si="229"/>
        <v>0</v>
      </c>
      <c r="P136" s="73">
        <f t="shared" si="229"/>
        <v>244384979889</v>
      </c>
      <c r="Q136" s="73">
        <f t="shared" si="229"/>
        <v>0</v>
      </c>
      <c r="R136" s="73">
        <f t="shared" si="229"/>
        <v>244384979889</v>
      </c>
      <c r="S136" s="73">
        <f t="shared" si="229"/>
        <v>0</v>
      </c>
      <c r="T136" s="73">
        <f t="shared" si="229"/>
        <v>0</v>
      </c>
      <c r="U136" s="73">
        <f t="shared" si="229"/>
        <v>0</v>
      </c>
      <c r="V136" s="73">
        <f t="shared" si="230"/>
        <v>244384979889</v>
      </c>
      <c r="W136" s="73">
        <f t="shared" si="230"/>
        <v>0</v>
      </c>
      <c r="X136" s="73">
        <f t="shared" si="230"/>
        <v>0</v>
      </c>
      <c r="Y136" s="75">
        <f t="shared" si="163"/>
        <v>1</v>
      </c>
      <c r="Z136" s="75">
        <f t="shared" si="164"/>
        <v>0</v>
      </c>
      <c r="AA136" s="75">
        <f t="shared" si="165"/>
        <v>0</v>
      </c>
      <c r="AB136" s="75">
        <f t="shared" si="191"/>
        <v>0</v>
      </c>
      <c r="AC136" s="76" t="s">
        <v>41</v>
      </c>
    </row>
    <row r="137" spans="1:29" ht="42" customHeight="1" x14ac:dyDescent="0.25">
      <c r="A137" s="69" t="s">
        <v>272</v>
      </c>
      <c r="B137" s="70" t="s">
        <v>38</v>
      </c>
      <c r="C137" s="70">
        <v>10</v>
      </c>
      <c r="D137" s="70" t="s">
        <v>39</v>
      </c>
      <c r="E137" s="146" t="s">
        <v>267</v>
      </c>
      <c r="F137" s="73">
        <f t="shared" si="229"/>
        <v>244384979889</v>
      </c>
      <c r="G137" s="73">
        <f t="shared" si="229"/>
        <v>0</v>
      </c>
      <c r="H137" s="73">
        <f t="shared" si="229"/>
        <v>0</v>
      </c>
      <c r="I137" s="73">
        <f t="shared" si="229"/>
        <v>0</v>
      </c>
      <c r="J137" s="73">
        <f t="shared" si="229"/>
        <v>0</v>
      </c>
      <c r="K137" s="73">
        <f t="shared" si="229"/>
        <v>0</v>
      </c>
      <c r="L137" s="73">
        <f t="shared" ref="L137:L161" si="231">+G137-H137-I137+J137-K137</f>
        <v>0</v>
      </c>
      <c r="M137" s="73">
        <f t="shared" si="229"/>
        <v>244384979889</v>
      </c>
      <c r="N137" s="130">
        <f t="shared" si="205"/>
        <v>2.3839201614761839E-2</v>
      </c>
      <c r="O137" s="73">
        <f t="shared" si="229"/>
        <v>0</v>
      </c>
      <c r="P137" s="73">
        <f t="shared" si="229"/>
        <v>244384979889</v>
      </c>
      <c r="Q137" s="73">
        <f t="shared" si="229"/>
        <v>0</v>
      </c>
      <c r="R137" s="73">
        <f t="shared" si="229"/>
        <v>244384979889</v>
      </c>
      <c r="S137" s="73">
        <f t="shared" si="229"/>
        <v>0</v>
      </c>
      <c r="T137" s="73">
        <f t="shared" si="229"/>
        <v>0</v>
      </c>
      <c r="U137" s="73">
        <f t="shared" si="229"/>
        <v>0</v>
      </c>
      <c r="V137" s="73">
        <f t="shared" si="230"/>
        <v>244384979889</v>
      </c>
      <c r="W137" s="73">
        <f t="shared" si="230"/>
        <v>0</v>
      </c>
      <c r="X137" s="73">
        <f t="shared" si="230"/>
        <v>0</v>
      </c>
      <c r="Y137" s="75">
        <f t="shared" si="163"/>
        <v>1</v>
      </c>
      <c r="Z137" s="75">
        <f t="shared" si="164"/>
        <v>0</v>
      </c>
      <c r="AA137" s="75">
        <f t="shared" si="165"/>
        <v>0</v>
      </c>
      <c r="AB137" s="75">
        <f t="shared" si="191"/>
        <v>0</v>
      </c>
      <c r="AC137" s="76" t="s">
        <v>41</v>
      </c>
    </row>
    <row r="138" spans="1:29" ht="42" customHeight="1" x14ac:dyDescent="0.25">
      <c r="A138" s="77" t="s">
        <v>273</v>
      </c>
      <c r="B138" s="78" t="s">
        <v>38</v>
      </c>
      <c r="C138" s="78">
        <v>10</v>
      </c>
      <c r="D138" s="78" t="s">
        <v>39</v>
      </c>
      <c r="E138" s="92" t="s">
        <v>262</v>
      </c>
      <c r="F138" s="80">
        <v>244384979889</v>
      </c>
      <c r="G138" s="80">
        <v>0</v>
      </c>
      <c r="H138" s="80">
        <v>0</v>
      </c>
      <c r="I138" s="80">
        <v>0</v>
      </c>
      <c r="J138" s="80">
        <v>0</v>
      </c>
      <c r="K138" s="80">
        <v>0</v>
      </c>
      <c r="L138" s="80">
        <f t="shared" si="231"/>
        <v>0</v>
      </c>
      <c r="M138" s="81">
        <f>+F138+L138</f>
        <v>244384979889</v>
      </c>
      <c r="N138" s="155">
        <f t="shared" si="205"/>
        <v>2.3839201614761839E-2</v>
      </c>
      <c r="O138" s="80">
        <v>0</v>
      </c>
      <c r="P138" s="150">
        <v>244384979889</v>
      </c>
      <c r="Q138" s="80">
        <f t="shared" ref="Q138" si="232">M138-P138</f>
        <v>0</v>
      </c>
      <c r="R138" s="150">
        <v>244384979889</v>
      </c>
      <c r="S138" s="80">
        <f t="shared" ref="S138" si="233">+M138-R138</f>
        <v>0</v>
      </c>
      <c r="T138" s="80">
        <f>P138-R138</f>
        <v>0</v>
      </c>
      <c r="U138" s="80">
        <v>0</v>
      </c>
      <c r="V138" s="80">
        <f>+R138-U138</f>
        <v>244384979889</v>
      </c>
      <c r="W138" s="80">
        <v>0</v>
      </c>
      <c r="X138" s="83">
        <f t="shared" ref="X138" si="234">+U138-W138</f>
        <v>0</v>
      </c>
      <c r="Y138" s="84">
        <f t="shared" si="163"/>
        <v>1</v>
      </c>
      <c r="Z138" s="84">
        <f t="shared" si="164"/>
        <v>0</v>
      </c>
      <c r="AA138" s="84">
        <f t="shared" si="165"/>
        <v>0</v>
      </c>
      <c r="AB138" s="84">
        <f t="shared" si="191"/>
        <v>0</v>
      </c>
      <c r="AC138" s="85" t="s">
        <v>41</v>
      </c>
    </row>
    <row r="139" spans="1:29" ht="81" customHeight="1" x14ac:dyDescent="0.25">
      <c r="A139" s="69" t="s">
        <v>274</v>
      </c>
      <c r="B139" s="70" t="s">
        <v>38</v>
      </c>
      <c r="C139" s="70">
        <v>10</v>
      </c>
      <c r="D139" s="70" t="s">
        <v>39</v>
      </c>
      <c r="E139" s="146" t="s">
        <v>275</v>
      </c>
      <c r="F139" s="73">
        <f t="shared" ref="F139:U141" si="235">+F140</f>
        <v>354769983124</v>
      </c>
      <c r="G139" s="73">
        <f t="shared" si="235"/>
        <v>0</v>
      </c>
      <c r="H139" s="73">
        <f t="shared" si="235"/>
        <v>0</v>
      </c>
      <c r="I139" s="73">
        <f t="shared" si="235"/>
        <v>0</v>
      </c>
      <c r="J139" s="73">
        <f t="shared" si="235"/>
        <v>0</v>
      </c>
      <c r="K139" s="73">
        <f t="shared" si="235"/>
        <v>0</v>
      </c>
      <c r="L139" s="73">
        <f t="shared" si="231"/>
        <v>0</v>
      </c>
      <c r="M139" s="73">
        <f t="shared" si="235"/>
        <v>354769983124</v>
      </c>
      <c r="N139" s="130">
        <f t="shared" si="205"/>
        <v>3.4607008820264115E-2</v>
      </c>
      <c r="O139" s="73">
        <f t="shared" si="235"/>
        <v>0</v>
      </c>
      <c r="P139" s="73">
        <f t="shared" si="235"/>
        <v>354769983124</v>
      </c>
      <c r="Q139" s="73">
        <f t="shared" si="235"/>
        <v>0</v>
      </c>
      <c r="R139" s="73">
        <f t="shared" si="235"/>
        <v>354769983124</v>
      </c>
      <c r="S139" s="73">
        <f t="shared" si="235"/>
        <v>0</v>
      </c>
      <c r="T139" s="73">
        <f t="shared" si="235"/>
        <v>0</v>
      </c>
      <c r="U139" s="73">
        <f t="shared" si="235"/>
        <v>0</v>
      </c>
      <c r="V139" s="73">
        <f t="shared" ref="P139:AD141" si="236">+V140</f>
        <v>354769983124</v>
      </c>
      <c r="W139" s="73">
        <f t="shared" si="236"/>
        <v>0</v>
      </c>
      <c r="X139" s="73">
        <f t="shared" si="236"/>
        <v>0</v>
      </c>
      <c r="Y139" s="75">
        <f t="shared" si="163"/>
        <v>1</v>
      </c>
      <c r="Z139" s="75">
        <f t="shared" si="164"/>
        <v>0</v>
      </c>
      <c r="AA139" s="75">
        <f t="shared" si="165"/>
        <v>0</v>
      </c>
      <c r="AB139" s="75">
        <f t="shared" si="191"/>
        <v>0</v>
      </c>
      <c r="AC139" s="76" t="s">
        <v>41</v>
      </c>
    </row>
    <row r="140" spans="1:29" ht="81" customHeight="1" x14ac:dyDescent="0.25">
      <c r="A140" s="69" t="s">
        <v>276</v>
      </c>
      <c r="B140" s="70" t="s">
        <v>38</v>
      </c>
      <c r="C140" s="70">
        <v>10</v>
      </c>
      <c r="D140" s="70" t="s">
        <v>39</v>
      </c>
      <c r="E140" s="146" t="s">
        <v>258</v>
      </c>
      <c r="F140" s="73">
        <f t="shared" si="235"/>
        <v>354769983124</v>
      </c>
      <c r="G140" s="73">
        <f t="shared" si="235"/>
        <v>0</v>
      </c>
      <c r="H140" s="73">
        <f t="shared" si="235"/>
        <v>0</v>
      </c>
      <c r="I140" s="73">
        <f t="shared" si="235"/>
        <v>0</v>
      </c>
      <c r="J140" s="73">
        <f t="shared" si="235"/>
        <v>0</v>
      </c>
      <c r="K140" s="73">
        <f t="shared" si="235"/>
        <v>0</v>
      </c>
      <c r="L140" s="73">
        <f t="shared" si="231"/>
        <v>0</v>
      </c>
      <c r="M140" s="73">
        <f t="shared" si="235"/>
        <v>354769983124</v>
      </c>
      <c r="N140" s="130">
        <f t="shared" si="205"/>
        <v>3.4607008820264115E-2</v>
      </c>
      <c r="O140" s="73">
        <f t="shared" si="235"/>
        <v>0</v>
      </c>
      <c r="P140" s="73">
        <f t="shared" si="236"/>
        <v>354769983124</v>
      </c>
      <c r="Q140" s="73">
        <f t="shared" si="236"/>
        <v>0</v>
      </c>
      <c r="R140" s="73">
        <f t="shared" si="236"/>
        <v>354769983124</v>
      </c>
      <c r="S140" s="73">
        <f t="shared" si="236"/>
        <v>0</v>
      </c>
      <c r="T140" s="73">
        <f t="shared" si="236"/>
        <v>0</v>
      </c>
      <c r="U140" s="73">
        <f t="shared" si="235"/>
        <v>0</v>
      </c>
      <c r="V140" s="73">
        <f t="shared" si="236"/>
        <v>354769983124</v>
      </c>
      <c r="W140" s="73">
        <f t="shared" si="236"/>
        <v>0</v>
      </c>
      <c r="X140" s="73">
        <f t="shared" si="236"/>
        <v>0</v>
      </c>
      <c r="Y140" s="75">
        <f t="shared" si="163"/>
        <v>1</v>
      </c>
      <c r="Z140" s="75">
        <f t="shared" si="164"/>
        <v>0</v>
      </c>
      <c r="AA140" s="75">
        <f t="shared" si="165"/>
        <v>0</v>
      </c>
      <c r="AB140" s="75">
        <f t="shared" si="191"/>
        <v>0</v>
      </c>
      <c r="AC140" s="76" t="s">
        <v>41</v>
      </c>
    </row>
    <row r="141" spans="1:29" ht="42" customHeight="1" x14ac:dyDescent="0.25">
      <c r="A141" s="69" t="s">
        <v>277</v>
      </c>
      <c r="B141" s="70" t="s">
        <v>38</v>
      </c>
      <c r="C141" s="70">
        <v>10</v>
      </c>
      <c r="D141" s="70" t="s">
        <v>39</v>
      </c>
      <c r="E141" s="71" t="s">
        <v>267</v>
      </c>
      <c r="F141" s="73">
        <f t="shared" si="235"/>
        <v>354769983124</v>
      </c>
      <c r="G141" s="73">
        <f t="shared" si="235"/>
        <v>0</v>
      </c>
      <c r="H141" s="73">
        <f t="shared" si="235"/>
        <v>0</v>
      </c>
      <c r="I141" s="73">
        <f t="shared" si="235"/>
        <v>0</v>
      </c>
      <c r="J141" s="73">
        <f t="shared" si="235"/>
        <v>0</v>
      </c>
      <c r="K141" s="73">
        <f t="shared" si="235"/>
        <v>0</v>
      </c>
      <c r="L141" s="73">
        <f t="shared" si="231"/>
        <v>0</v>
      </c>
      <c r="M141" s="73">
        <f t="shared" si="235"/>
        <v>354769983124</v>
      </c>
      <c r="N141" s="130">
        <f t="shared" si="205"/>
        <v>3.4607008820264115E-2</v>
      </c>
      <c r="O141" s="73">
        <f t="shared" si="235"/>
        <v>0</v>
      </c>
      <c r="P141" s="73">
        <f t="shared" si="236"/>
        <v>354769983124</v>
      </c>
      <c r="Q141" s="73">
        <f t="shared" si="236"/>
        <v>0</v>
      </c>
      <c r="R141" s="73">
        <f t="shared" si="236"/>
        <v>354769983124</v>
      </c>
      <c r="S141" s="73">
        <f t="shared" si="236"/>
        <v>0</v>
      </c>
      <c r="T141" s="73">
        <f t="shared" si="236"/>
        <v>0</v>
      </c>
      <c r="U141" s="73">
        <f t="shared" si="235"/>
        <v>0</v>
      </c>
      <c r="V141" s="73">
        <f t="shared" si="236"/>
        <v>354769983124</v>
      </c>
      <c r="W141" s="73">
        <f t="shared" si="236"/>
        <v>0</v>
      </c>
      <c r="X141" s="73">
        <f t="shared" si="236"/>
        <v>0</v>
      </c>
      <c r="Y141" s="75">
        <f t="shared" si="163"/>
        <v>1</v>
      </c>
      <c r="Z141" s="75">
        <f t="shared" si="164"/>
        <v>0</v>
      </c>
      <c r="AA141" s="75">
        <f t="shared" si="165"/>
        <v>0</v>
      </c>
      <c r="AB141" s="75">
        <f t="shared" si="191"/>
        <v>0</v>
      </c>
      <c r="AC141" s="76" t="s">
        <v>41</v>
      </c>
    </row>
    <row r="142" spans="1:29" ht="42" customHeight="1" x14ac:dyDescent="0.25">
      <c r="A142" s="147" t="s">
        <v>278</v>
      </c>
      <c r="B142" s="148" t="s">
        <v>38</v>
      </c>
      <c r="C142" s="148">
        <v>10</v>
      </c>
      <c r="D142" s="148" t="s">
        <v>39</v>
      </c>
      <c r="E142" s="149" t="s">
        <v>262</v>
      </c>
      <c r="F142" s="80">
        <v>354769983124</v>
      </c>
      <c r="G142" s="80">
        <v>0</v>
      </c>
      <c r="H142" s="80">
        <v>0</v>
      </c>
      <c r="I142" s="80">
        <v>0</v>
      </c>
      <c r="J142" s="80">
        <v>0</v>
      </c>
      <c r="K142" s="80">
        <v>0</v>
      </c>
      <c r="L142" s="80">
        <f t="shared" si="231"/>
        <v>0</v>
      </c>
      <c r="M142" s="81">
        <f>+F142+L142</f>
        <v>354769983124</v>
      </c>
      <c r="N142" s="155">
        <f t="shared" si="205"/>
        <v>3.4607008820264115E-2</v>
      </c>
      <c r="O142" s="80">
        <v>0</v>
      </c>
      <c r="P142" s="80">
        <v>354769983124</v>
      </c>
      <c r="Q142" s="80">
        <f t="shared" ref="Q142" si="237">M142-P142</f>
        <v>0</v>
      </c>
      <c r="R142" s="150">
        <v>354769983124</v>
      </c>
      <c r="S142" s="80">
        <f t="shared" ref="S142" si="238">+M142-R142</f>
        <v>0</v>
      </c>
      <c r="T142" s="80">
        <f>P142-R142</f>
        <v>0</v>
      </c>
      <c r="U142" s="150">
        <v>0</v>
      </c>
      <c r="V142" s="80">
        <f>+R142-U142</f>
        <v>354769983124</v>
      </c>
      <c r="W142" s="150">
        <v>0</v>
      </c>
      <c r="X142" s="83">
        <f t="shared" ref="X142" si="239">+U142-W142</f>
        <v>0</v>
      </c>
      <c r="Y142" s="84">
        <f t="shared" si="163"/>
        <v>1</v>
      </c>
      <c r="Z142" s="84">
        <f t="shared" si="164"/>
        <v>0</v>
      </c>
      <c r="AA142" s="84">
        <f t="shared" si="165"/>
        <v>0</v>
      </c>
      <c r="AB142" s="84">
        <f t="shared" si="191"/>
        <v>0</v>
      </c>
      <c r="AC142" s="85" t="s">
        <v>41</v>
      </c>
    </row>
    <row r="143" spans="1:29" ht="94.5" customHeight="1" x14ac:dyDescent="0.25">
      <c r="A143" s="69" t="s">
        <v>279</v>
      </c>
      <c r="B143" s="70" t="s">
        <v>38</v>
      </c>
      <c r="C143" s="70">
        <v>10</v>
      </c>
      <c r="D143" s="70" t="s">
        <v>39</v>
      </c>
      <c r="E143" s="146" t="s">
        <v>280</v>
      </c>
      <c r="F143" s="73">
        <f t="shared" ref="F143:U145" si="240">+F144</f>
        <v>332536096082</v>
      </c>
      <c r="G143" s="73">
        <f t="shared" si="240"/>
        <v>0</v>
      </c>
      <c r="H143" s="73">
        <f t="shared" si="240"/>
        <v>0</v>
      </c>
      <c r="I143" s="73">
        <f t="shared" si="240"/>
        <v>0</v>
      </c>
      <c r="J143" s="73">
        <f t="shared" si="240"/>
        <v>0</v>
      </c>
      <c r="K143" s="73">
        <f t="shared" si="240"/>
        <v>0</v>
      </c>
      <c r="L143" s="73">
        <f t="shared" si="231"/>
        <v>0</v>
      </c>
      <c r="M143" s="73">
        <f t="shared" si="240"/>
        <v>332536096082</v>
      </c>
      <c r="N143" s="130">
        <f t="shared" si="205"/>
        <v>3.2438143466448903E-2</v>
      </c>
      <c r="O143" s="73">
        <f t="shared" si="240"/>
        <v>0</v>
      </c>
      <c r="P143" s="73">
        <f t="shared" si="240"/>
        <v>332536096082</v>
      </c>
      <c r="Q143" s="73">
        <f t="shared" si="240"/>
        <v>0</v>
      </c>
      <c r="R143" s="73">
        <f t="shared" si="240"/>
        <v>332536096082</v>
      </c>
      <c r="S143" s="73">
        <f t="shared" si="240"/>
        <v>0</v>
      </c>
      <c r="T143" s="73">
        <f t="shared" si="240"/>
        <v>0</v>
      </c>
      <c r="U143" s="73">
        <f t="shared" si="240"/>
        <v>0</v>
      </c>
      <c r="V143" s="73">
        <f t="shared" ref="V143:X145" si="241">+V144</f>
        <v>332536096082</v>
      </c>
      <c r="W143" s="73">
        <f t="shared" si="241"/>
        <v>0</v>
      </c>
      <c r="X143" s="73">
        <f t="shared" si="241"/>
        <v>0</v>
      </c>
      <c r="Y143" s="75">
        <f t="shared" si="163"/>
        <v>1</v>
      </c>
      <c r="Z143" s="75">
        <f t="shared" si="164"/>
        <v>0</v>
      </c>
      <c r="AA143" s="75">
        <f t="shared" si="165"/>
        <v>0</v>
      </c>
      <c r="AB143" s="75">
        <f t="shared" si="191"/>
        <v>0</v>
      </c>
      <c r="AC143" s="76" t="s">
        <v>41</v>
      </c>
    </row>
    <row r="144" spans="1:29" ht="94.5" customHeight="1" x14ac:dyDescent="0.25">
      <c r="A144" s="69" t="s">
        <v>281</v>
      </c>
      <c r="B144" s="70" t="s">
        <v>38</v>
      </c>
      <c r="C144" s="70">
        <v>10</v>
      </c>
      <c r="D144" s="70" t="s">
        <v>39</v>
      </c>
      <c r="E144" s="146" t="s">
        <v>258</v>
      </c>
      <c r="F144" s="73">
        <f t="shared" si="240"/>
        <v>332536096082</v>
      </c>
      <c r="G144" s="73">
        <f t="shared" si="240"/>
        <v>0</v>
      </c>
      <c r="H144" s="73">
        <f t="shared" si="240"/>
        <v>0</v>
      </c>
      <c r="I144" s="73">
        <f t="shared" si="240"/>
        <v>0</v>
      </c>
      <c r="J144" s="73">
        <f t="shared" si="240"/>
        <v>0</v>
      </c>
      <c r="K144" s="73">
        <f t="shared" si="240"/>
        <v>0</v>
      </c>
      <c r="L144" s="73">
        <f t="shared" si="231"/>
        <v>0</v>
      </c>
      <c r="M144" s="73">
        <f t="shared" si="240"/>
        <v>332536096082</v>
      </c>
      <c r="N144" s="130">
        <f t="shared" si="205"/>
        <v>3.2438143466448903E-2</v>
      </c>
      <c r="O144" s="73">
        <f t="shared" si="240"/>
        <v>0</v>
      </c>
      <c r="P144" s="73">
        <f t="shared" si="240"/>
        <v>332536096082</v>
      </c>
      <c r="Q144" s="73">
        <f t="shared" si="240"/>
        <v>0</v>
      </c>
      <c r="R144" s="73">
        <f t="shared" si="240"/>
        <v>332536096082</v>
      </c>
      <c r="S144" s="73">
        <f t="shared" si="240"/>
        <v>0</v>
      </c>
      <c r="T144" s="73">
        <f t="shared" si="240"/>
        <v>0</v>
      </c>
      <c r="U144" s="73">
        <f t="shared" si="240"/>
        <v>0</v>
      </c>
      <c r="V144" s="73">
        <f t="shared" si="241"/>
        <v>332536096082</v>
      </c>
      <c r="W144" s="73">
        <f t="shared" si="241"/>
        <v>0</v>
      </c>
      <c r="X144" s="73">
        <f t="shared" si="241"/>
        <v>0</v>
      </c>
      <c r="Y144" s="75">
        <f t="shared" si="163"/>
        <v>1</v>
      </c>
      <c r="Z144" s="75">
        <f t="shared" si="164"/>
        <v>0</v>
      </c>
      <c r="AA144" s="75">
        <f t="shared" si="165"/>
        <v>0</v>
      </c>
      <c r="AB144" s="75">
        <f t="shared" si="191"/>
        <v>0</v>
      </c>
      <c r="AC144" s="76" t="s">
        <v>41</v>
      </c>
    </row>
    <row r="145" spans="1:29" ht="42" customHeight="1" x14ac:dyDescent="0.25">
      <c r="A145" s="69" t="s">
        <v>282</v>
      </c>
      <c r="B145" s="70" t="s">
        <v>38</v>
      </c>
      <c r="C145" s="70">
        <v>10</v>
      </c>
      <c r="D145" s="70" t="s">
        <v>39</v>
      </c>
      <c r="E145" s="71" t="s">
        <v>267</v>
      </c>
      <c r="F145" s="73">
        <f t="shared" si="240"/>
        <v>332536096082</v>
      </c>
      <c r="G145" s="73">
        <f t="shared" si="240"/>
        <v>0</v>
      </c>
      <c r="H145" s="73">
        <f t="shared" si="240"/>
        <v>0</v>
      </c>
      <c r="I145" s="73">
        <f t="shared" si="240"/>
        <v>0</v>
      </c>
      <c r="J145" s="73">
        <f t="shared" si="240"/>
        <v>0</v>
      </c>
      <c r="K145" s="73">
        <f t="shared" si="240"/>
        <v>0</v>
      </c>
      <c r="L145" s="73">
        <f t="shared" si="231"/>
        <v>0</v>
      </c>
      <c r="M145" s="73">
        <f t="shared" si="240"/>
        <v>332536096082</v>
      </c>
      <c r="N145" s="130">
        <f t="shared" si="205"/>
        <v>3.2438143466448903E-2</v>
      </c>
      <c r="O145" s="73">
        <f t="shared" si="240"/>
        <v>0</v>
      </c>
      <c r="P145" s="73">
        <f t="shared" si="240"/>
        <v>332536096082</v>
      </c>
      <c r="Q145" s="73">
        <f t="shared" si="240"/>
        <v>0</v>
      </c>
      <c r="R145" s="73">
        <f t="shared" si="240"/>
        <v>332536096082</v>
      </c>
      <c r="S145" s="73">
        <f t="shared" si="240"/>
        <v>0</v>
      </c>
      <c r="T145" s="73">
        <f t="shared" si="240"/>
        <v>0</v>
      </c>
      <c r="U145" s="73">
        <f t="shared" si="240"/>
        <v>0</v>
      </c>
      <c r="V145" s="73">
        <f t="shared" si="241"/>
        <v>332536096082</v>
      </c>
      <c r="W145" s="73">
        <f t="shared" si="241"/>
        <v>0</v>
      </c>
      <c r="X145" s="73">
        <f t="shared" si="241"/>
        <v>0</v>
      </c>
      <c r="Y145" s="75">
        <f t="shared" si="163"/>
        <v>1</v>
      </c>
      <c r="Z145" s="75">
        <f t="shared" si="164"/>
        <v>0</v>
      </c>
      <c r="AA145" s="75">
        <f t="shared" si="165"/>
        <v>0</v>
      </c>
      <c r="AB145" s="75">
        <f t="shared" si="191"/>
        <v>0</v>
      </c>
      <c r="AC145" s="76" t="s">
        <v>41</v>
      </c>
    </row>
    <row r="146" spans="1:29" ht="42" customHeight="1" x14ac:dyDescent="0.25">
      <c r="A146" s="147" t="s">
        <v>283</v>
      </c>
      <c r="B146" s="148" t="s">
        <v>38</v>
      </c>
      <c r="C146" s="148">
        <v>10</v>
      </c>
      <c r="D146" s="148" t="s">
        <v>39</v>
      </c>
      <c r="E146" s="149" t="s">
        <v>262</v>
      </c>
      <c r="F146" s="80">
        <v>332536096082</v>
      </c>
      <c r="G146" s="80">
        <v>0</v>
      </c>
      <c r="H146" s="80">
        <v>0</v>
      </c>
      <c r="I146" s="80">
        <v>0</v>
      </c>
      <c r="J146" s="80">
        <v>0</v>
      </c>
      <c r="K146" s="80">
        <v>0</v>
      </c>
      <c r="L146" s="80">
        <f t="shared" si="231"/>
        <v>0</v>
      </c>
      <c r="M146" s="81">
        <f>+F146+L146</f>
        <v>332536096082</v>
      </c>
      <c r="N146" s="155">
        <f t="shared" si="205"/>
        <v>3.2438143466448903E-2</v>
      </c>
      <c r="O146" s="80">
        <v>0</v>
      </c>
      <c r="P146" s="80">
        <v>332536096082</v>
      </c>
      <c r="Q146" s="80">
        <f t="shared" ref="Q146" si="242">M146-P146</f>
        <v>0</v>
      </c>
      <c r="R146" s="150">
        <v>332536096082</v>
      </c>
      <c r="S146" s="80">
        <f t="shared" ref="S146" si="243">+M146-R146</f>
        <v>0</v>
      </c>
      <c r="T146" s="80">
        <f t="shared" ref="T146" si="244">P146-R146</f>
        <v>0</v>
      </c>
      <c r="U146" s="150">
        <v>0</v>
      </c>
      <c r="V146" s="80">
        <f>+R146-U146</f>
        <v>332536096082</v>
      </c>
      <c r="W146" s="150">
        <v>0</v>
      </c>
      <c r="X146" s="83">
        <f t="shared" ref="X146" si="245">+U146-W146</f>
        <v>0</v>
      </c>
      <c r="Y146" s="84">
        <f t="shared" si="163"/>
        <v>1</v>
      </c>
      <c r="Z146" s="84">
        <f t="shared" si="164"/>
        <v>0</v>
      </c>
      <c r="AA146" s="84">
        <f t="shared" si="165"/>
        <v>0</v>
      </c>
      <c r="AB146" s="84">
        <f t="shared" si="191"/>
        <v>0</v>
      </c>
      <c r="AC146" s="85" t="s">
        <v>41</v>
      </c>
    </row>
    <row r="147" spans="1:29" ht="99.75" customHeight="1" x14ac:dyDescent="0.25">
      <c r="A147" s="69" t="s">
        <v>284</v>
      </c>
      <c r="B147" s="70" t="s">
        <v>38</v>
      </c>
      <c r="C147" s="70">
        <v>10</v>
      </c>
      <c r="D147" s="70" t="s">
        <v>39</v>
      </c>
      <c r="E147" s="146" t="s">
        <v>285</v>
      </c>
      <c r="F147" s="73">
        <f t="shared" ref="F147:U153" si="246">+F148</f>
        <v>233962050936</v>
      </c>
      <c r="G147" s="73">
        <f t="shared" si="246"/>
        <v>0</v>
      </c>
      <c r="H147" s="73">
        <f t="shared" si="246"/>
        <v>0</v>
      </c>
      <c r="I147" s="73">
        <f t="shared" si="246"/>
        <v>0</v>
      </c>
      <c r="J147" s="73">
        <f t="shared" si="246"/>
        <v>0</v>
      </c>
      <c r="K147" s="73">
        <f t="shared" si="246"/>
        <v>0</v>
      </c>
      <c r="L147" s="73">
        <f t="shared" si="231"/>
        <v>0</v>
      </c>
      <c r="M147" s="73">
        <f t="shared" si="246"/>
        <v>233962050936</v>
      </c>
      <c r="N147" s="130">
        <f t="shared" si="205"/>
        <v>2.2822468488037918E-2</v>
      </c>
      <c r="O147" s="73">
        <f t="shared" si="246"/>
        <v>0</v>
      </c>
      <c r="P147" s="73">
        <f t="shared" si="246"/>
        <v>233962050936</v>
      </c>
      <c r="Q147" s="73">
        <f t="shared" si="246"/>
        <v>0</v>
      </c>
      <c r="R147" s="73">
        <f t="shared" si="246"/>
        <v>233962050936</v>
      </c>
      <c r="S147" s="73">
        <f t="shared" si="246"/>
        <v>0</v>
      </c>
      <c r="T147" s="73">
        <f t="shared" si="246"/>
        <v>0</v>
      </c>
      <c r="U147" s="73">
        <f t="shared" si="246"/>
        <v>0</v>
      </c>
      <c r="V147" s="73">
        <f t="shared" ref="V147:X149" si="247">+V148</f>
        <v>233962050936</v>
      </c>
      <c r="W147" s="73">
        <f t="shared" si="247"/>
        <v>0</v>
      </c>
      <c r="X147" s="73">
        <f t="shared" si="247"/>
        <v>0</v>
      </c>
      <c r="Y147" s="75">
        <f t="shared" si="163"/>
        <v>1</v>
      </c>
      <c r="Z147" s="75">
        <f t="shared" si="164"/>
        <v>0</v>
      </c>
      <c r="AA147" s="75">
        <f t="shared" si="165"/>
        <v>0</v>
      </c>
      <c r="AB147" s="75">
        <f t="shared" si="191"/>
        <v>0</v>
      </c>
      <c r="AC147" s="76" t="s">
        <v>41</v>
      </c>
    </row>
    <row r="148" spans="1:29" ht="99.75" customHeight="1" x14ac:dyDescent="0.25">
      <c r="A148" s="69" t="s">
        <v>286</v>
      </c>
      <c r="B148" s="70" t="s">
        <v>38</v>
      </c>
      <c r="C148" s="70">
        <v>10</v>
      </c>
      <c r="D148" s="70" t="s">
        <v>39</v>
      </c>
      <c r="E148" s="146" t="s">
        <v>258</v>
      </c>
      <c r="F148" s="73">
        <f t="shared" si="246"/>
        <v>233962050936</v>
      </c>
      <c r="G148" s="73">
        <f t="shared" si="246"/>
        <v>0</v>
      </c>
      <c r="H148" s="73">
        <f t="shared" si="246"/>
        <v>0</v>
      </c>
      <c r="I148" s="73">
        <f t="shared" si="246"/>
        <v>0</v>
      </c>
      <c r="J148" s="73">
        <f t="shared" si="246"/>
        <v>0</v>
      </c>
      <c r="K148" s="73">
        <f t="shared" si="246"/>
        <v>0</v>
      </c>
      <c r="L148" s="73">
        <f t="shared" si="231"/>
        <v>0</v>
      </c>
      <c r="M148" s="73">
        <f t="shared" si="246"/>
        <v>233962050936</v>
      </c>
      <c r="N148" s="130">
        <f t="shared" si="205"/>
        <v>2.2822468488037918E-2</v>
      </c>
      <c r="O148" s="73">
        <f t="shared" si="246"/>
        <v>0</v>
      </c>
      <c r="P148" s="73">
        <f t="shared" si="246"/>
        <v>233962050936</v>
      </c>
      <c r="Q148" s="73">
        <f t="shared" si="246"/>
        <v>0</v>
      </c>
      <c r="R148" s="73">
        <f t="shared" si="246"/>
        <v>233962050936</v>
      </c>
      <c r="S148" s="73">
        <f t="shared" si="246"/>
        <v>0</v>
      </c>
      <c r="T148" s="73">
        <f t="shared" si="246"/>
        <v>0</v>
      </c>
      <c r="U148" s="73">
        <f t="shared" si="246"/>
        <v>0</v>
      </c>
      <c r="V148" s="73">
        <f t="shared" si="247"/>
        <v>233962050936</v>
      </c>
      <c r="W148" s="73">
        <f t="shared" si="247"/>
        <v>0</v>
      </c>
      <c r="X148" s="73">
        <f t="shared" si="247"/>
        <v>0</v>
      </c>
      <c r="Y148" s="75">
        <f t="shared" si="163"/>
        <v>1</v>
      </c>
      <c r="Z148" s="75">
        <f t="shared" si="164"/>
        <v>0</v>
      </c>
      <c r="AA148" s="75">
        <f t="shared" si="165"/>
        <v>0</v>
      </c>
      <c r="AB148" s="75">
        <f t="shared" si="191"/>
        <v>0</v>
      </c>
      <c r="AC148" s="76" t="s">
        <v>41</v>
      </c>
    </row>
    <row r="149" spans="1:29" ht="42" customHeight="1" x14ac:dyDescent="0.25">
      <c r="A149" s="69" t="s">
        <v>287</v>
      </c>
      <c r="B149" s="70" t="s">
        <v>38</v>
      </c>
      <c r="C149" s="70">
        <v>10</v>
      </c>
      <c r="D149" s="70" t="s">
        <v>39</v>
      </c>
      <c r="E149" s="71" t="s">
        <v>267</v>
      </c>
      <c r="F149" s="73">
        <f t="shared" si="246"/>
        <v>233962050936</v>
      </c>
      <c r="G149" s="73">
        <f t="shared" si="246"/>
        <v>0</v>
      </c>
      <c r="H149" s="73">
        <f t="shared" si="246"/>
        <v>0</v>
      </c>
      <c r="I149" s="73">
        <f t="shared" si="246"/>
        <v>0</v>
      </c>
      <c r="J149" s="73">
        <f t="shared" si="246"/>
        <v>0</v>
      </c>
      <c r="K149" s="73">
        <f t="shared" si="246"/>
        <v>0</v>
      </c>
      <c r="L149" s="73">
        <f t="shared" si="231"/>
        <v>0</v>
      </c>
      <c r="M149" s="73">
        <f t="shared" si="246"/>
        <v>233962050936</v>
      </c>
      <c r="N149" s="130">
        <f t="shared" si="205"/>
        <v>2.2822468488037918E-2</v>
      </c>
      <c r="O149" s="73">
        <f t="shared" si="246"/>
        <v>0</v>
      </c>
      <c r="P149" s="73">
        <f t="shared" si="246"/>
        <v>233962050936</v>
      </c>
      <c r="Q149" s="73">
        <f t="shared" si="246"/>
        <v>0</v>
      </c>
      <c r="R149" s="73">
        <f t="shared" si="246"/>
        <v>233962050936</v>
      </c>
      <c r="S149" s="73">
        <f t="shared" si="246"/>
        <v>0</v>
      </c>
      <c r="T149" s="73">
        <f t="shared" si="246"/>
        <v>0</v>
      </c>
      <c r="U149" s="73">
        <f t="shared" si="246"/>
        <v>0</v>
      </c>
      <c r="V149" s="73">
        <f t="shared" si="247"/>
        <v>233962050936</v>
      </c>
      <c r="W149" s="73">
        <f t="shared" si="247"/>
        <v>0</v>
      </c>
      <c r="X149" s="73">
        <f t="shared" si="247"/>
        <v>0</v>
      </c>
      <c r="Y149" s="75">
        <f t="shared" si="163"/>
        <v>1</v>
      </c>
      <c r="Z149" s="75">
        <f t="shared" si="164"/>
        <v>0</v>
      </c>
      <c r="AA149" s="75">
        <f t="shared" si="165"/>
        <v>0</v>
      </c>
      <c r="AB149" s="75">
        <f t="shared" si="191"/>
        <v>0</v>
      </c>
      <c r="AC149" s="76" t="s">
        <v>41</v>
      </c>
    </row>
    <row r="150" spans="1:29" ht="42" customHeight="1" x14ac:dyDescent="0.25">
      <c r="A150" s="77" t="s">
        <v>288</v>
      </c>
      <c r="B150" s="78" t="s">
        <v>38</v>
      </c>
      <c r="C150" s="148">
        <v>10</v>
      </c>
      <c r="D150" s="78" t="s">
        <v>39</v>
      </c>
      <c r="E150" s="92" t="s">
        <v>262</v>
      </c>
      <c r="F150" s="80">
        <v>233962050936</v>
      </c>
      <c r="G150" s="80">
        <v>0</v>
      </c>
      <c r="H150" s="80">
        <v>0</v>
      </c>
      <c r="I150" s="80">
        <v>0</v>
      </c>
      <c r="J150" s="80">
        <v>0</v>
      </c>
      <c r="K150" s="80">
        <v>0</v>
      </c>
      <c r="L150" s="80">
        <f t="shared" si="231"/>
        <v>0</v>
      </c>
      <c r="M150" s="81">
        <f>+F150+L150</f>
        <v>233962050936</v>
      </c>
      <c r="N150" s="155">
        <f t="shared" si="205"/>
        <v>2.2822468488037918E-2</v>
      </c>
      <c r="O150" s="80">
        <v>0</v>
      </c>
      <c r="P150" s="80">
        <v>233962050936</v>
      </c>
      <c r="Q150" s="80">
        <f t="shared" ref="Q150" si="248">M150-P150</f>
        <v>0</v>
      </c>
      <c r="R150" s="150">
        <v>233962050936</v>
      </c>
      <c r="S150" s="80">
        <f t="shared" ref="S150" si="249">+M150-R150</f>
        <v>0</v>
      </c>
      <c r="T150" s="80">
        <f t="shared" ref="T150" si="250">P150-R150</f>
        <v>0</v>
      </c>
      <c r="U150" s="80">
        <v>0</v>
      </c>
      <c r="V150" s="80">
        <f>+R150-U150</f>
        <v>233962050936</v>
      </c>
      <c r="W150" s="80">
        <v>0</v>
      </c>
      <c r="X150" s="83">
        <f t="shared" ref="X150" si="251">+U150-W150</f>
        <v>0</v>
      </c>
      <c r="Y150" s="84">
        <f t="shared" si="163"/>
        <v>1</v>
      </c>
      <c r="Z150" s="84">
        <f t="shared" si="164"/>
        <v>0</v>
      </c>
      <c r="AA150" s="84">
        <f t="shared" si="165"/>
        <v>0</v>
      </c>
      <c r="AB150" s="84">
        <f t="shared" si="191"/>
        <v>0</v>
      </c>
      <c r="AC150" s="85" t="s">
        <v>41</v>
      </c>
    </row>
    <row r="151" spans="1:29" ht="92.25" customHeight="1" x14ac:dyDescent="0.25">
      <c r="A151" s="69" t="s">
        <v>289</v>
      </c>
      <c r="B151" s="70" t="s">
        <v>38</v>
      </c>
      <c r="C151" s="70">
        <v>11</v>
      </c>
      <c r="D151" s="70" t="s">
        <v>39</v>
      </c>
      <c r="E151" s="146" t="s">
        <v>290</v>
      </c>
      <c r="F151" s="73">
        <f t="shared" ref="F151:U153" si="252">+F152</f>
        <v>253911263548</v>
      </c>
      <c r="G151" s="73">
        <f t="shared" si="252"/>
        <v>0</v>
      </c>
      <c r="H151" s="73">
        <f t="shared" si="252"/>
        <v>0</v>
      </c>
      <c r="I151" s="73">
        <f t="shared" si="252"/>
        <v>0</v>
      </c>
      <c r="J151" s="73">
        <f t="shared" si="252"/>
        <v>0</v>
      </c>
      <c r="K151" s="73">
        <f t="shared" si="252"/>
        <v>0</v>
      </c>
      <c r="L151" s="73">
        <f t="shared" si="231"/>
        <v>0</v>
      </c>
      <c r="M151" s="73">
        <f t="shared" si="252"/>
        <v>253911263548</v>
      </c>
      <c r="N151" s="130">
        <f t="shared" si="205"/>
        <v>2.4768469022642067E-2</v>
      </c>
      <c r="O151" s="73">
        <f t="shared" si="252"/>
        <v>0</v>
      </c>
      <c r="P151" s="73">
        <f t="shared" si="252"/>
        <v>253911263548</v>
      </c>
      <c r="Q151" s="73">
        <f t="shared" si="246"/>
        <v>0</v>
      </c>
      <c r="R151" s="73">
        <f t="shared" si="252"/>
        <v>253911263548</v>
      </c>
      <c r="S151" s="73">
        <f t="shared" si="252"/>
        <v>0</v>
      </c>
      <c r="T151" s="73">
        <f t="shared" si="252"/>
        <v>0</v>
      </c>
      <c r="U151" s="73">
        <f t="shared" si="252"/>
        <v>0</v>
      </c>
      <c r="V151" s="73">
        <f t="shared" ref="V151:X153" si="253">+V152</f>
        <v>253911263548</v>
      </c>
      <c r="W151" s="73">
        <f t="shared" si="253"/>
        <v>0</v>
      </c>
      <c r="X151" s="73">
        <f t="shared" si="253"/>
        <v>0</v>
      </c>
      <c r="Y151" s="75">
        <f t="shared" si="163"/>
        <v>1</v>
      </c>
      <c r="Z151" s="75">
        <f t="shared" si="164"/>
        <v>0</v>
      </c>
      <c r="AA151" s="75">
        <f t="shared" si="165"/>
        <v>0</v>
      </c>
      <c r="AB151" s="75">
        <f t="shared" si="191"/>
        <v>0</v>
      </c>
      <c r="AC151" s="76" t="s">
        <v>41</v>
      </c>
    </row>
    <row r="152" spans="1:29" ht="92.25" customHeight="1" x14ac:dyDescent="0.25">
      <c r="A152" s="69" t="s">
        <v>291</v>
      </c>
      <c r="B152" s="70" t="s">
        <v>38</v>
      </c>
      <c r="C152" s="70">
        <v>11</v>
      </c>
      <c r="D152" s="70" t="s">
        <v>39</v>
      </c>
      <c r="E152" s="146" t="s">
        <v>258</v>
      </c>
      <c r="F152" s="73">
        <f t="shared" si="252"/>
        <v>253911263548</v>
      </c>
      <c r="G152" s="73">
        <f t="shared" si="252"/>
        <v>0</v>
      </c>
      <c r="H152" s="73">
        <f t="shared" si="252"/>
        <v>0</v>
      </c>
      <c r="I152" s="73">
        <f t="shared" si="252"/>
        <v>0</v>
      </c>
      <c r="J152" s="73">
        <f t="shared" si="252"/>
        <v>0</v>
      </c>
      <c r="K152" s="73">
        <f t="shared" si="252"/>
        <v>0</v>
      </c>
      <c r="L152" s="73">
        <f t="shared" si="231"/>
        <v>0</v>
      </c>
      <c r="M152" s="73">
        <f t="shared" si="252"/>
        <v>253911263548</v>
      </c>
      <c r="N152" s="130">
        <f t="shared" si="205"/>
        <v>2.4768469022642067E-2</v>
      </c>
      <c r="O152" s="73">
        <f t="shared" si="252"/>
        <v>0</v>
      </c>
      <c r="P152" s="73">
        <f t="shared" si="252"/>
        <v>253911263548</v>
      </c>
      <c r="Q152" s="73">
        <f t="shared" si="246"/>
        <v>0</v>
      </c>
      <c r="R152" s="73">
        <f t="shared" si="252"/>
        <v>253911263548</v>
      </c>
      <c r="S152" s="73">
        <f t="shared" si="252"/>
        <v>0</v>
      </c>
      <c r="T152" s="73">
        <f t="shared" si="252"/>
        <v>0</v>
      </c>
      <c r="U152" s="73">
        <f t="shared" si="252"/>
        <v>0</v>
      </c>
      <c r="V152" s="73">
        <f t="shared" si="253"/>
        <v>253911263548</v>
      </c>
      <c r="W152" s="73">
        <f t="shared" si="253"/>
        <v>0</v>
      </c>
      <c r="X152" s="73">
        <f t="shared" si="253"/>
        <v>0</v>
      </c>
      <c r="Y152" s="75">
        <f t="shared" si="163"/>
        <v>1</v>
      </c>
      <c r="Z152" s="75">
        <f t="shared" si="164"/>
        <v>0</v>
      </c>
      <c r="AA152" s="75">
        <f t="shared" si="165"/>
        <v>0</v>
      </c>
      <c r="AB152" s="75">
        <f t="shared" si="191"/>
        <v>0</v>
      </c>
      <c r="AC152" s="76" t="s">
        <v>41</v>
      </c>
    </row>
    <row r="153" spans="1:29" ht="42" customHeight="1" x14ac:dyDescent="0.25">
      <c r="A153" s="69" t="s">
        <v>292</v>
      </c>
      <c r="B153" s="70" t="s">
        <v>38</v>
      </c>
      <c r="C153" s="70">
        <v>11</v>
      </c>
      <c r="D153" s="70" t="s">
        <v>39</v>
      </c>
      <c r="E153" s="71" t="s">
        <v>267</v>
      </c>
      <c r="F153" s="73">
        <f t="shared" si="252"/>
        <v>253911263548</v>
      </c>
      <c r="G153" s="73">
        <f t="shared" si="252"/>
        <v>0</v>
      </c>
      <c r="H153" s="73">
        <f t="shared" si="252"/>
        <v>0</v>
      </c>
      <c r="I153" s="73">
        <f t="shared" si="252"/>
        <v>0</v>
      </c>
      <c r="J153" s="73">
        <f t="shared" si="252"/>
        <v>0</v>
      </c>
      <c r="K153" s="73">
        <f t="shared" si="252"/>
        <v>0</v>
      </c>
      <c r="L153" s="73">
        <f t="shared" si="231"/>
        <v>0</v>
      </c>
      <c r="M153" s="73">
        <f t="shared" si="252"/>
        <v>253911263548</v>
      </c>
      <c r="N153" s="130">
        <f t="shared" si="205"/>
        <v>2.4768469022642067E-2</v>
      </c>
      <c r="O153" s="73">
        <f t="shared" si="252"/>
        <v>0</v>
      </c>
      <c r="P153" s="73">
        <f t="shared" si="252"/>
        <v>253911263548</v>
      </c>
      <c r="Q153" s="73">
        <f t="shared" si="246"/>
        <v>0</v>
      </c>
      <c r="R153" s="73">
        <f t="shared" si="252"/>
        <v>253911263548</v>
      </c>
      <c r="S153" s="73">
        <f t="shared" si="252"/>
        <v>0</v>
      </c>
      <c r="T153" s="73">
        <f t="shared" si="252"/>
        <v>0</v>
      </c>
      <c r="U153" s="73">
        <f t="shared" si="252"/>
        <v>0</v>
      </c>
      <c r="V153" s="73">
        <f t="shared" si="253"/>
        <v>253911263548</v>
      </c>
      <c r="W153" s="73">
        <f t="shared" si="253"/>
        <v>0</v>
      </c>
      <c r="X153" s="73">
        <f t="shared" si="253"/>
        <v>0</v>
      </c>
      <c r="Y153" s="75">
        <f t="shared" si="163"/>
        <v>1</v>
      </c>
      <c r="Z153" s="75">
        <f t="shared" si="164"/>
        <v>0</v>
      </c>
      <c r="AA153" s="75">
        <f t="shared" si="165"/>
        <v>0</v>
      </c>
      <c r="AB153" s="75">
        <f t="shared" si="191"/>
        <v>0</v>
      </c>
      <c r="AC153" s="76" t="s">
        <v>41</v>
      </c>
    </row>
    <row r="154" spans="1:29" ht="42" customHeight="1" x14ac:dyDescent="0.25">
      <c r="A154" s="77" t="s">
        <v>293</v>
      </c>
      <c r="B154" s="78" t="s">
        <v>38</v>
      </c>
      <c r="C154" s="148">
        <v>11</v>
      </c>
      <c r="D154" s="78" t="s">
        <v>39</v>
      </c>
      <c r="E154" s="92" t="s">
        <v>262</v>
      </c>
      <c r="F154" s="80">
        <v>253911263548</v>
      </c>
      <c r="G154" s="80">
        <v>0</v>
      </c>
      <c r="H154" s="80">
        <v>0</v>
      </c>
      <c r="I154" s="80">
        <v>0</v>
      </c>
      <c r="J154" s="80">
        <v>0</v>
      </c>
      <c r="K154" s="80">
        <v>0</v>
      </c>
      <c r="L154" s="80">
        <f t="shared" si="231"/>
        <v>0</v>
      </c>
      <c r="M154" s="81">
        <f>+F154+L154</f>
        <v>253911263548</v>
      </c>
      <c r="N154" s="155">
        <f t="shared" si="205"/>
        <v>2.4768469022642067E-2</v>
      </c>
      <c r="O154" s="80">
        <v>0</v>
      </c>
      <c r="P154" s="80">
        <v>253911263548</v>
      </c>
      <c r="Q154" s="80">
        <f t="shared" ref="Q154" si="254">M154-P154</f>
        <v>0</v>
      </c>
      <c r="R154" s="150">
        <v>253911263548</v>
      </c>
      <c r="S154" s="80">
        <f t="shared" ref="S154" si="255">+M154-R154</f>
        <v>0</v>
      </c>
      <c r="T154" s="80">
        <f t="shared" ref="T154" si="256">P154-R154</f>
        <v>0</v>
      </c>
      <c r="U154" s="80">
        <v>0</v>
      </c>
      <c r="V154" s="80">
        <f t="shared" ref="V154" si="257">+R154-U154</f>
        <v>253911263548</v>
      </c>
      <c r="W154" s="80">
        <v>0</v>
      </c>
      <c r="X154" s="83">
        <f t="shared" ref="X154" si="258">+U154-W154</f>
        <v>0</v>
      </c>
      <c r="Y154" s="84">
        <f t="shared" si="163"/>
        <v>1</v>
      </c>
      <c r="Z154" s="84">
        <f t="shared" si="164"/>
        <v>0</v>
      </c>
      <c r="AA154" s="84">
        <f t="shared" si="165"/>
        <v>0</v>
      </c>
      <c r="AB154" s="84">
        <f t="shared" si="191"/>
        <v>0</v>
      </c>
      <c r="AC154" s="85" t="s">
        <v>41</v>
      </c>
    </row>
    <row r="155" spans="1:29" ht="81.75" customHeight="1" x14ac:dyDescent="0.25">
      <c r="A155" s="69" t="s">
        <v>294</v>
      </c>
      <c r="B155" s="70" t="s">
        <v>38</v>
      </c>
      <c r="C155" s="70">
        <v>10</v>
      </c>
      <c r="D155" s="70" t="s">
        <v>39</v>
      </c>
      <c r="E155" s="146" t="s">
        <v>295</v>
      </c>
      <c r="F155" s="73">
        <f t="shared" ref="F155:U161" si="259">+F156</f>
        <v>281343803944</v>
      </c>
      <c r="G155" s="73">
        <f t="shared" si="259"/>
        <v>0</v>
      </c>
      <c r="H155" s="73">
        <f t="shared" si="259"/>
        <v>0</v>
      </c>
      <c r="I155" s="73">
        <f t="shared" si="259"/>
        <v>0</v>
      </c>
      <c r="J155" s="73">
        <f t="shared" si="259"/>
        <v>0</v>
      </c>
      <c r="K155" s="73">
        <f t="shared" si="259"/>
        <v>0</v>
      </c>
      <c r="L155" s="73">
        <f t="shared" si="231"/>
        <v>0</v>
      </c>
      <c r="M155" s="73">
        <f t="shared" si="259"/>
        <v>281343803944</v>
      </c>
      <c r="N155" s="130">
        <f t="shared" si="205"/>
        <v>2.7444451243817756E-2</v>
      </c>
      <c r="O155" s="73">
        <f t="shared" si="259"/>
        <v>0</v>
      </c>
      <c r="P155" s="73">
        <f t="shared" si="259"/>
        <v>281343803944</v>
      </c>
      <c r="Q155" s="73">
        <f t="shared" si="259"/>
        <v>0</v>
      </c>
      <c r="R155" s="73">
        <f t="shared" si="259"/>
        <v>281343803944</v>
      </c>
      <c r="S155" s="73">
        <f t="shared" si="259"/>
        <v>0</v>
      </c>
      <c r="T155" s="73">
        <f t="shared" si="259"/>
        <v>0</v>
      </c>
      <c r="U155" s="73">
        <f t="shared" si="259"/>
        <v>0</v>
      </c>
      <c r="V155" s="73">
        <f t="shared" ref="V155:X157" si="260">+V156</f>
        <v>281343803944</v>
      </c>
      <c r="W155" s="73">
        <f t="shared" si="260"/>
        <v>0</v>
      </c>
      <c r="X155" s="73">
        <f t="shared" si="260"/>
        <v>0</v>
      </c>
      <c r="Y155" s="75">
        <f t="shared" si="163"/>
        <v>1</v>
      </c>
      <c r="Z155" s="75">
        <f t="shared" si="164"/>
        <v>0</v>
      </c>
      <c r="AA155" s="75">
        <f t="shared" si="165"/>
        <v>0</v>
      </c>
      <c r="AB155" s="75">
        <f t="shared" si="191"/>
        <v>0</v>
      </c>
      <c r="AC155" s="76" t="s">
        <v>41</v>
      </c>
    </row>
    <row r="156" spans="1:29" ht="81.75" customHeight="1" x14ac:dyDescent="0.25">
      <c r="A156" s="69" t="s">
        <v>296</v>
      </c>
      <c r="B156" s="70" t="s">
        <v>38</v>
      </c>
      <c r="C156" s="70">
        <v>10</v>
      </c>
      <c r="D156" s="70" t="s">
        <v>39</v>
      </c>
      <c r="E156" s="146" t="s">
        <v>258</v>
      </c>
      <c r="F156" s="73">
        <f t="shared" si="259"/>
        <v>281343803944</v>
      </c>
      <c r="G156" s="73">
        <f t="shared" si="259"/>
        <v>0</v>
      </c>
      <c r="H156" s="73">
        <f t="shared" si="259"/>
        <v>0</v>
      </c>
      <c r="I156" s="73">
        <f t="shared" si="259"/>
        <v>0</v>
      </c>
      <c r="J156" s="73">
        <f t="shared" si="259"/>
        <v>0</v>
      </c>
      <c r="K156" s="73">
        <f t="shared" si="259"/>
        <v>0</v>
      </c>
      <c r="L156" s="73">
        <f t="shared" si="231"/>
        <v>0</v>
      </c>
      <c r="M156" s="73">
        <f t="shared" si="259"/>
        <v>281343803944</v>
      </c>
      <c r="N156" s="130">
        <f t="shared" si="205"/>
        <v>2.7444451243817756E-2</v>
      </c>
      <c r="O156" s="73">
        <f t="shared" si="259"/>
        <v>0</v>
      </c>
      <c r="P156" s="73">
        <f t="shared" si="259"/>
        <v>281343803944</v>
      </c>
      <c r="Q156" s="73">
        <f t="shared" si="259"/>
        <v>0</v>
      </c>
      <c r="R156" s="73">
        <f t="shared" si="259"/>
        <v>281343803944</v>
      </c>
      <c r="S156" s="73">
        <f t="shared" si="259"/>
        <v>0</v>
      </c>
      <c r="T156" s="73">
        <f t="shared" si="259"/>
        <v>0</v>
      </c>
      <c r="U156" s="73">
        <f t="shared" si="259"/>
        <v>0</v>
      </c>
      <c r="V156" s="73">
        <f t="shared" si="260"/>
        <v>281343803944</v>
      </c>
      <c r="W156" s="73">
        <f t="shared" si="260"/>
        <v>0</v>
      </c>
      <c r="X156" s="73">
        <f t="shared" si="260"/>
        <v>0</v>
      </c>
      <c r="Y156" s="75">
        <f t="shared" si="163"/>
        <v>1</v>
      </c>
      <c r="Z156" s="75">
        <f t="shared" si="164"/>
        <v>0</v>
      </c>
      <c r="AA156" s="75">
        <f t="shared" si="165"/>
        <v>0</v>
      </c>
      <c r="AB156" s="75">
        <f t="shared" si="191"/>
        <v>0</v>
      </c>
      <c r="AC156" s="76" t="s">
        <v>41</v>
      </c>
    </row>
    <row r="157" spans="1:29" ht="42" customHeight="1" x14ac:dyDescent="0.25">
      <c r="A157" s="69" t="s">
        <v>297</v>
      </c>
      <c r="B157" s="70" t="s">
        <v>38</v>
      </c>
      <c r="C157" s="70">
        <v>10</v>
      </c>
      <c r="D157" s="70" t="s">
        <v>39</v>
      </c>
      <c r="E157" s="71" t="s">
        <v>267</v>
      </c>
      <c r="F157" s="73">
        <f t="shared" si="259"/>
        <v>281343803944</v>
      </c>
      <c r="G157" s="73">
        <f t="shared" si="259"/>
        <v>0</v>
      </c>
      <c r="H157" s="73">
        <f t="shared" si="259"/>
        <v>0</v>
      </c>
      <c r="I157" s="73">
        <f t="shared" si="259"/>
        <v>0</v>
      </c>
      <c r="J157" s="73">
        <f t="shared" si="259"/>
        <v>0</v>
      </c>
      <c r="K157" s="73">
        <f t="shared" si="259"/>
        <v>0</v>
      </c>
      <c r="L157" s="73">
        <f t="shared" si="231"/>
        <v>0</v>
      </c>
      <c r="M157" s="73">
        <f t="shared" si="259"/>
        <v>281343803944</v>
      </c>
      <c r="N157" s="130">
        <f t="shared" si="205"/>
        <v>2.7444451243817756E-2</v>
      </c>
      <c r="O157" s="73">
        <f t="shared" si="259"/>
        <v>0</v>
      </c>
      <c r="P157" s="73">
        <f t="shared" si="259"/>
        <v>281343803944</v>
      </c>
      <c r="Q157" s="73">
        <f t="shared" si="259"/>
        <v>0</v>
      </c>
      <c r="R157" s="73">
        <f t="shared" si="259"/>
        <v>281343803944</v>
      </c>
      <c r="S157" s="73">
        <f t="shared" si="259"/>
        <v>0</v>
      </c>
      <c r="T157" s="73">
        <f t="shared" si="259"/>
        <v>0</v>
      </c>
      <c r="U157" s="73">
        <f t="shared" si="259"/>
        <v>0</v>
      </c>
      <c r="V157" s="73">
        <f t="shared" si="260"/>
        <v>281343803944</v>
      </c>
      <c r="W157" s="73">
        <f t="shared" si="260"/>
        <v>0</v>
      </c>
      <c r="X157" s="73">
        <f t="shared" si="260"/>
        <v>0</v>
      </c>
      <c r="Y157" s="75">
        <f t="shared" si="163"/>
        <v>1</v>
      </c>
      <c r="Z157" s="75">
        <f t="shared" si="164"/>
        <v>0</v>
      </c>
      <c r="AA157" s="75">
        <f t="shared" si="165"/>
        <v>0</v>
      </c>
      <c r="AB157" s="75">
        <f t="shared" si="191"/>
        <v>0</v>
      </c>
      <c r="AC157" s="76" t="s">
        <v>41</v>
      </c>
    </row>
    <row r="158" spans="1:29" ht="42" customHeight="1" x14ac:dyDescent="0.25">
      <c r="A158" s="77" t="s">
        <v>298</v>
      </c>
      <c r="B158" s="78" t="s">
        <v>38</v>
      </c>
      <c r="C158" s="148">
        <v>10</v>
      </c>
      <c r="D158" s="78" t="s">
        <v>39</v>
      </c>
      <c r="E158" s="92" t="s">
        <v>262</v>
      </c>
      <c r="F158" s="80">
        <v>281343803944</v>
      </c>
      <c r="G158" s="80">
        <v>0</v>
      </c>
      <c r="H158" s="80">
        <v>0</v>
      </c>
      <c r="I158" s="80">
        <v>0</v>
      </c>
      <c r="J158" s="80">
        <v>0</v>
      </c>
      <c r="K158" s="80">
        <v>0</v>
      </c>
      <c r="L158" s="80">
        <f t="shared" si="231"/>
        <v>0</v>
      </c>
      <c r="M158" s="81">
        <f>+F158+L158</f>
        <v>281343803944</v>
      </c>
      <c r="N158" s="155">
        <f t="shared" si="205"/>
        <v>2.7444451243817756E-2</v>
      </c>
      <c r="O158" s="80">
        <v>0</v>
      </c>
      <c r="P158" s="80">
        <v>281343803944</v>
      </c>
      <c r="Q158" s="80">
        <f t="shared" ref="Q158" si="261">M158-P158</f>
        <v>0</v>
      </c>
      <c r="R158" s="150">
        <v>281343803944</v>
      </c>
      <c r="S158" s="80">
        <f t="shared" ref="S158" si="262">+M158-R158</f>
        <v>0</v>
      </c>
      <c r="T158" s="80">
        <f t="shared" ref="T158" si="263">P158-R158</f>
        <v>0</v>
      </c>
      <c r="U158" s="150">
        <v>0</v>
      </c>
      <c r="V158" s="80">
        <f t="shared" ref="V158" si="264">+R158-U158</f>
        <v>281343803944</v>
      </c>
      <c r="W158" s="150">
        <v>0</v>
      </c>
      <c r="X158" s="83">
        <f t="shared" ref="X158" si="265">+U158-W158</f>
        <v>0</v>
      </c>
      <c r="Y158" s="84">
        <f t="shared" si="163"/>
        <v>1</v>
      </c>
      <c r="Z158" s="84">
        <f t="shared" si="164"/>
        <v>0</v>
      </c>
      <c r="AA158" s="84">
        <f t="shared" si="165"/>
        <v>0</v>
      </c>
      <c r="AB158" s="84">
        <f t="shared" si="191"/>
        <v>0</v>
      </c>
      <c r="AC158" s="85" t="s">
        <v>41</v>
      </c>
    </row>
    <row r="159" spans="1:29" ht="70.5" customHeight="1" x14ac:dyDescent="0.25">
      <c r="A159" s="69" t="s">
        <v>299</v>
      </c>
      <c r="B159" s="70" t="s">
        <v>38</v>
      </c>
      <c r="C159" s="70">
        <v>10</v>
      </c>
      <c r="D159" s="70" t="s">
        <v>39</v>
      </c>
      <c r="E159" s="146" t="s">
        <v>300</v>
      </c>
      <c r="F159" s="73">
        <f t="shared" ref="F159:U160" si="266">+F160</f>
        <v>9500000000</v>
      </c>
      <c r="G159" s="73">
        <f t="shared" si="266"/>
        <v>0</v>
      </c>
      <c r="H159" s="73">
        <f t="shared" si="266"/>
        <v>0</v>
      </c>
      <c r="I159" s="73">
        <f t="shared" si="266"/>
        <v>0</v>
      </c>
      <c r="J159" s="73">
        <f t="shared" si="266"/>
        <v>0</v>
      </c>
      <c r="K159" s="73">
        <f t="shared" si="266"/>
        <v>0</v>
      </c>
      <c r="L159" s="73">
        <f t="shared" si="231"/>
        <v>0</v>
      </c>
      <c r="M159" s="73">
        <f t="shared" si="266"/>
        <v>9500000000</v>
      </c>
      <c r="N159" s="74">
        <f t="shared" si="205"/>
        <v>9.2670349643869914E-4</v>
      </c>
      <c r="O159" s="73">
        <f t="shared" si="266"/>
        <v>0</v>
      </c>
      <c r="P159" s="73">
        <f t="shared" si="266"/>
        <v>8727618894.5</v>
      </c>
      <c r="Q159" s="73">
        <f t="shared" si="259"/>
        <v>772381105.5</v>
      </c>
      <c r="R159" s="73">
        <f t="shared" si="266"/>
        <v>6383282244.5</v>
      </c>
      <c r="S159" s="73">
        <f t="shared" si="266"/>
        <v>3116717755.5</v>
      </c>
      <c r="T159" s="73">
        <f t="shared" si="266"/>
        <v>2344336650</v>
      </c>
      <c r="U159" s="73">
        <f t="shared" si="266"/>
        <v>0</v>
      </c>
      <c r="V159" s="73">
        <f t="shared" ref="V159:X160" si="267">+V160</f>
        <v>6383282244.5</v>
      </c>
      <c r="W159" s="73">
        <f t="shared" si="267"/>
        <v>0</v>
      </c>
      <c r="X159" s="73">
        <f t="shared" si="267"/>
        <v>0</v>
      </c>
      <c r="Y159" s="75">
        <f t="shared" si="163"/>
        <v>0.67192444678947372</v>
      </c>
      <c r="Z159" s="75">
        <f t="shared" si="164"/>
        <v>0</v>
      </c>
      <c r="AA159" s="75">
        <f t="shared" si="165"/>
        <v>0</v>
      </c>
      <c r="AB159" s="75">
        <f t="shared" si="191"/>
        <v>0</v>
      </c>
      <c r="AC159" s="76" t="s">
        <v>41</v>
      </c>
    </row>
    <row r="160" spans="1:29" ht="86.25" customHeight="1" x14ac:dyDescent="0.25">
      <c r="A160" s="69" t="s">
        <v>301</v>
      </c>
      <c r="B160" s="70" t="s">
        <v>38</v>
      </c>
      <c r="C160" s="70">
        <v>10</v>
      </c>
      <c r="D160" s="70" t="s">
        <v>39</v>
      </c>
      <c r="E160" s="146" t="s">
        <v>258</v>
      </c>
      <c r="F160" s="73">
        <f t="shared" si="266"/>
        <v>9500000000</v>
      </c>
      <c r="G160" s="73">
        <f t="shared" si="266"/>
        <v>0</v>
      </c>
      <c r="H160" s="73">
        <f t="shared" si="266"/>
        <v>0</v>
      </c>
      <c r="I160" s="73">
        <f t="shared" si="266"/>
        <v>0</v>
      </c>
      <c r="J160" s="73">
        <f t="shared" si="266"/>
        <v>0</v>
      </c>
      <c r="K160" s="73">
        <f t="shared" si="266"/>
        <v>0</v>
      </c>
      <c r="L160" s="73">
        <f t="shared" si="231"/>
        <v>0</v>
      </c>
      <c r="M160" s="73">
        <f t="shared" si="266"/>
        <v>9500000000</v>
      </c>
      <c r="N160" s="74">
        <f t="shared" si="205"/>
        <v>9.2670349643869914E-4</v>
      </c>
      <c r="O160" s="73">
        <f t="shared" si="266"/>
        <v>0</v>
      </c>
      <c r="P160" s="73">
        <f t="shared" si="266"/>
        <v>8727618894.5</v>
      </c>
      <c r="Q160" s="73">
        <f t="shared" si="259"/>
        <v>772381105.5</v>
      </c>
      <c r="R160" s="73">
        <f t="shared" si="266"/>
        <v>6383282244.5</v>
      </c>
      <c r="S160" s="73">
        <f t="shared" si="266"/>
        <v>3116717755.5</v>
      </c>
      <c r="T160" s="73">
        <f t="shared" si="266"/>
        <v>2344336650</v>
      </c>
      <c r="U160" s="73">
        <f t="shared" si="266"/>
        <v>0</v>
      </c>
      <c r="V160" s="73">
        <f t="shared" si="267"/>
        <v>6383282244.5</v>
      </c>
      <c r="W160" s="73">
        <f t="shared" si="267"/>
        <v>0</v>
      </c>
      <c r="X160" s="73">
        <f t="shared" si="267"/>
        <v>0</v>
      </c>
      <c r="Y160" s="75">
        <f t="shared" si="163"/>
        <v>0.67192444678947372</v>
      </c>
      <c r="Z160" s="75">
        <f t="shared" si="164"/>
        <v>0</v>
      </c>
      <c r="AA160" s="75">
        <f t="shared" si="165"/>
        <v>0</v>
      </c>
      <c r="AB160" s="75">
        <f t="shared" si="191"/>
        <v>0</v>
      </c>
      <c r="AC160" s="76" t="s">
        <v>41</v>
      </c>
    </row>
    <row r="161" spans="1:29" ht="70.5" customHeight="1" x14ac:dyDescent="0.25">
      <c r="A161" s="69" t="s">
        <v>302</v>
      </c>
      <c r="B161" s="70" t="s">
        <v>38</v>
      </c>
      <c r="C161" s="70">
        <v>10</v>
      </c>
      <c r="D161" s="70" t="s">
        <v>39</v>
      </c>
      <c r="E161" s="146" t="s">
        <v>303</v>
      </c>
      <c r="F161" s="73">
        <f t="shared" ref="F161:X161" si="268">SUM(F162:F162)</f>
        <v>9500000000</v>
      </c>
      <c r="G161" s="73">
        <f t="shared" si="268"/>
        <v>0</v>
      </c>
      <c r="H161" s="73">
        <f t="shared" si="268"/>
        <v>0</v>
      </c>
      <c r="I161" s="73">
        <f t="shared" si="268"/>
        <v>0</v>
      </c>
      <c r="J161" s="73">
        <f t="shared" si="268"/>
        <v>0</v>
      </c>
      <c r="K161" s="73">
        <f t="shared" si="268"/>
        <v>0</v>
      </c>
      <c r="L161" s="73">
        <f t="shared" si="231"/>
        <v>0</v>
      </c>
      <c r="M161" s="73">
        <f t="shared" si="268"/>
        <v>9500000000</v>
      </c>
      <c r="N161" s="74">
        <f t="shared" si="205"/>
        <v>9.2670349643869914E-4</v>
      </c>
      <c r="O161" s="73">
        <f t="shared" si="268"/>
        <v>0</v>
      </c>
      <c r="P161" s="73">
        <f t="shared" si="268"/>
        <v>8727618894.5</v>
      </c>
      <c r="Q161" s="73">
        <f t="shared" si="259"/>
        <v>772381105.5</v>
      </c>
      <c r="R161" s="73">
        <f t="shared" si="268"/>
        <v>6383282244.5</v>
      </c>
      <c r="S161" s="73">
        <f t="shared" si="268"/>
        <v>3116717755.5</v>
      </c>
      <c r="T161" s="73">
        <f t="shared" si="268"/>
        <v>2344336650</v>
      </c>
      <c r="U161" s="73">
        <f t="shared" si="268"/>
        <v>0</v>
      </c>
      <c r="V161" s="73">
        <f t="shared" si="268"/>
        <v>6383282244.5</v>
      </c>
      <c r="W161" s="73">
        <f t="shared" si="268"/>
        <v>0</v>
      </c>
      <c r="X161" s="73">
        <f t="shared" si="268"/>
        <v>0</v>
      </c>
      <c r="Y161" s="75">
        <f t="shared" si="163"/>
        <v>0.67192444678947372</v>
      </c>
      <c r="Z161" s="75">
        <f t="shared" si="164"/>
        <v>0</v>
      </c>
      <c r="AA161" s="75">
        <f t="shared" si="165"/>
        <v>0</v>
      </c>
      <c r="AB161" s="75">
        <f t="shared" si="191"/>
        <v>0</v>
      </c>
      <c r="AC161" s="76" t="s">
        <v>41</v>
      </c>
    </row>
    <row r="162" spans="1:29" ht="42" customHeight="1" x14ac:dyDescent="0.25">
      <c r="A162" s="77" t="s">
        <v>304</v>
      </c>
      <c r="B162" s="78" t="s">
        <v>38</v>
      </c>
      <c r="C162" s="78">
        <v>10</v>
      </c>
      <c r="D162" s="78" t="s">
        <v>39</v>
      </c>
      <c r="E162" s="92" t="s">
        <v>262</v>
      </c>
      <c r="F162" s="80">
        <v>9500000000</v>
      </c>
      <c r="G162" s="80">
        <v>0</v>
      </c>
      <c r="H162" s="80">
        <v>0</v>
      </c>
      <c r="I162" s="80">
        <v>0</v>
      </c>
      <c r="J162" s="80">
        <v>0</v>
      </c>
      <c r="K162" s="80">
        <v>0</v>
      </c>
      <c r="L162" s="80">
        <v>0</v>
      </c>
      <c r="M162" s="81">
        <f>+F162+L162</f>
        <v>9500000000</v>
      </c>
      <c r="N162" s="82">
        <f t="shared" si="205"/>
        <v>9.2670349643869914E-4</v>
      </c>
      <c r="O162" s="80">
        <v>0</v>
      </c>
      <c r="P162" s="80">
        <v>8727618894.5</v>
      </c>
      <c r="Q162" s="80">
        <f t="shared" ref="Q162" si="269">M162-P162</f>
        <v>772381105.5</v>
      </c>
      <c r="R162" s="150">
        <v>6383282244.5</v>
      </c>
      <c r="S162" s="80">
        <f t="shared" ref="S162" si="270">+M162-R162</f>
        <v>3116717755.5</v>
      </c>
      <c r="T162" s="80">
        <f t="shared" ref="T162" si="271">P162-R162</f>
        <v>2344336650</v>
      </c>
      <c r="U162" s="150">
        <v>0</v>
      </c>
      <c r="V162" s="80">
        <f t="shared" ref="V162" si="272">+R162-U162</f>
        <v>6383282244.5</v>
      </c>
      <c r="W162" s="150">
        <v>0</v>
      </c>
      <c r="X162" s="83">
        <f t="shared" ref="X162" si="273">+U162-W162</f>
        <v>0</v>
      </c>
      <c r="Y162" s="84">
        <f t="shared" si="163"/>
        <v>0.67192444678947372</v>
      </c>
      <c r="Z162" s="84">
        <f t="shared" si="164"/>
        <v>0</v>
      </c>
      <c r="AA162" s="84">
        <f t="shared" si="165"/>
        <v>0</v>
      </c>
      <c r="AB162" s="84">
        <f t="shared" si="191"/>
        <v>0</v>
      </c>
      <c r="AC162" s="85" t="s">
        <v>41</v>
      </c>
    </row>
    <row r="163" spans="1:29" ht="93" customHeight="1" x14ac:dyDescent="0.25">
      <c r="A163" s="69" t="s">
        <v>305</v>
      </c>
      <c r="B163" s="70" t="s">
        <v>38</v>
      </c>
      <c r="C163" s="70">
        <v>11</v>
      </c>
      <c r="D163" s="70" t="s">
        <v>39</v>
      </c>
      <c r="E163" s="146" t="s">
        <v>306</v>
      </c>
      <c r="F163" s="73">
        <f>+F164</f>
        <v>299641352504</v>
      </c>
      <c r="G163" s="73">
        <f t="shared" ref="G163:V172" si="274">+G164</f>
        <v>0</v>
      </c>
      <c r="H163" s="73">
        <f t="shared" si="274"/>
        <v>0</v>
      </c>
      <c r="I163" s="73">
        <f t="shared" si="274"/>
        <v>0</v>
      </c>
      <c r="J163" s="73">
        <f t="shared" si="274"/>
        <v>0</v>
      </c>
      <c r="K163" s="73">
        <f t="shared" si="274"/>
        <v>0</v>
      </c>
      <c r="L163" s="73">
        <f t="shared" ref="L163:L226" si="275">+G163-H163-I163+J163-K163</f>
        <v>0</v>
      </c>
      <c r="M163" s="73">
        <f t="shared" si="274"/>
        <v>299641352504</v>
      </c>
      <c r="N163" s="130">
        <f t="shared" si="205"/>
        <v>2.9229335688745008E-2</v>
      </c>
      <c r="O163" s="73">
        <f t="shared" si="274"/>
        <v>0</v>
      </c>
      <c r="P163" s="73">
        <f t="shared" si="274"/>
        <v>299641352504</v>
      </c>
      <c r="Q163" s="73">
        <f t="shared" si="274"/>
        <v>0</v>
      </c>
      <c r="R163" s="73">
        <f t="shared" si="274"/>
        <v>299641352504</v>
      </c>
      <c r="S163" s="73">
        <f t="shared" si="274"/>
        <v>0</v>
      </c>
      <c r="T163" s="73">
        <f t="shared" si="274"/>
        <v>0</v>
      </c>
      <c r="U163" s="73">
        <f t="shared" si="274"/>
        <v>0</v>
      </c>
      <c r="V163" s="73">
        <f t="shared" si="274"/>
        <v>299641352504</v>
      </c>
      <c r="W163" s="73">
        <f t="shared" ref="W163:X165" si="276">+W164</f>
        <v>0</v>
      </c>
      <c r="X163" s="73">
        <f t="shared" si="276"/>
        <v>0</v>
      </c>
      <c r="Y163" s="75">
        <f t="shared" si="163"/>
        <v>1</v>
      </c>
      <c r="Z163" s="75">
        <f t="shared" si="164"/>
        <v>0</v>
      </c>
      <c r="AA163" s="75">
        <f t="shared" si="165"/>
        <v>0</v>
      </c>
      <c r="AB163" s="75">
        <f t="shared" si="191"/>
        <v>0</v>
      </c>
      <c r="AC163" s="76" t="s">
        <v>41</v>
      </c>
    </row>
    <row r="164" spans="1:29" ht="93" customHeight="1" x14ac:dyDescent="0.25">
      <c r="A164" s="69" t="s">
        <v>307</v>
      </c>
      <c r="B164" s="70" t="s">
        <v>38</v>
      </c>
      <c r="C164" s="70">
        <v>11</v>
      </c>
      <c r="D164" s="70" t="s">
        <v>39</v>
      </c>
      <c r="E164" s="146" t="s">
        <v>258</v>
      </c>
      <c r="F164" s="73">
        <f>+F165</f>
        <v>299641352504</v>
      </c>
      <c r="G164" s="73">
        <f t="shared" si="274"/>
        <v>0</v>
      </c>
      <c r="H164" s="73">
        <f t="shared" si="274"/>
        <v>0</v>
      </c>
      <c r="I164" s="73">
        <f t="shared" si="274"/>
        <v>0</v>
      </c>
      <c r="J164" s="73">
        <f t="shared" si="274"/>
        <v>0</v>
      </c>
      <c r="K164" s="73">
        <f t="shared" si="274"/>
        <v>0</v>
      </c>
      <c r="L164" s="73">
        <f t="shared" si="275"/>
        <v>0</v>
      </c>
      <c r="M164" s="73">
        <f t="shared" si="274"/>
        <v>299641352504</v>
      </c>
      <c r="N164" s="130">
        <f t="shared" si="205"/>
        <v>2.9229335688745008E-2</v>
      </c>
      <c r="O164" s="73">
        <f t="shared" si="274"/>
        <v>0</v>
      </c>
      <c r="P164" s="73">
        <f t="shared" si="274"/>
        <v>299641352504</v>
      </c>
      <c r="Q164" s="73">
        <f t="shared" si="274"/>
        <v>0</v>
      </c>
      <c r="R164" s="73">
        <f t="shared" si="274"/>
        <v>299641352504</v>
      </c>
      <c r="S164" s="73">
        <f t="shared" si="274"/>
        <v>0</v>
      </c>
      <c r="T164" s="73">
        <f t="shared" si="274"/>
        <v>0</v>
      </c>
      <c r="U164" s="73">
        <f t="shared" si="274"/>
        <v>0</v>
      </c>
      <c r="V164" s="73">
        <f t="shared" si="274"/>
        <v>299641352504</v>
      </c>
      <c r="W164" s="73">
        <f t="shared" si="276"/>
        <v>0</v>
      </c>
      <c r="X164" s="73">
        <f t="shared" si="276"/>
        <v>0</v>
      </c>
      <c r="Y164" s="75">
        <f t="shared" si="163"/>
        <v>1</v>
      </c>
      <c r="Z164" s="75">
        <f t="shared" si="164"/>
        <v>0</v>
      </c>
      <c r="AA164" s="75">
        <f t="shared" si="165"/>
        <v>0</v>
      </c>
      <c r="AB164" s="75">
        <f t="shared" si="191"/>
        <v>0</v>
      </c>
      <c r="AC164" s="76" t="s">
        <v>41</v>
      </c>
    </row>
    <row r="165" spans="1:29" ht="42" customHeight="1" x14ac:dyDescent="0.25">
      <c r="A165" s="69" t="s">
        <v>308</v>
      </c>
      <c r="B165" s="70" t="s">
        <v>38</v>
      </c>
      <c r="C165" s="70">
        <v>11</v>
      </c>
      <c r="D165" s="70" t="s">
        <v>39</v>
      </c>
      <c r="E165" s="71" t="s">
        <v>267</v>
      </c>
      <c r="F165" s="73">
        <f>+F166</f>
        <v>299641352504</v>
      </c>
      <c r="G165" s="73">
        <f t="shared" si="274"/>
        <v>0</v>
      </c>
      <c r="H165" s="73">
        <f t="shared" si="274"/>
        <v>0</v>
      </c>
      <c r="I165" s="73">
        <f t="shared" si="274"/>
        <v>0</v>
      </c>
      <c r="J165" s="73">
        <f t="shared" si="274"/>
        <v>0</v>
      </c>
      <c r="K165" s="73">
        <f t="shared" si="274"/>
        <v>0</v>
      </c>
      <c r="L165" s="73">
        <f t="shared" si="275"/>
        <v>0</v>
      </c>
      <c r="M165" s="73">
        <f t="shared" si="274"/>
        <v>299641352504</v>
      </c>
      <c r="N165" s="130">
        <f t="shared" si="205"/>
        <v>2.9229335688745008E-2</v>
      </c>
      <c r="O165" s="73">
        <f t="shared" si="274"/>
        <v>0</v>
      </c>
      <c r="P165" s="73">
        <f t="shared" si="274"/>
        <v>299641352504</v>
      </c>
      <c r="Q165" s="73">
        <f t="shared" si="274"/>
        <v>0</v>
      </c>
      <c r="R165" s="73">
        <f t="shared" si="274"/>
        <v>299641352504</v>
      </c>
      <c r="S165" s="73">
        <f t="shared" si="274"/>
        <v>0</v>
      </c>
      <c r="T165" s="73">
        <f t="shared" si="274"/>
        <v>0</v>
      </c>
      <c r="U165" s="73">
        <f t="shared" si="274"/>
        <v>0</v>
      </c>
      <c r="V165" s="73">
        <f t="shared" si="274"/>
        <v>299641352504</v>
      </c>
      <c r="W165" s="73">
        <f t="shared" si="276"/>
        <v>0</v>
      </c>
      <c r="X165" s="73">
        <f t="shared" si="276"/>
        <v>0</v>
      </c>
      <c r="Y165" s="75">
        <f t="shared" si="163"/>
        <v>1</v>
      </c>
      <c r="Z165" s="75">
        <f t="shared" si="164"/>
        <v>0</v>
      </c>
      <c r="AA165" s="75">
        <f t="shared" si="165"/>
        <v>0</v>
      </c>
      <c r="AB165" s="75">
        <f t="shared" si="191"/>
        <v>0</v>
      </c>
      <c r="AC165" s="76" t="s">
        <v>41</v>
      </c>
    </row>
    <row r="166" spans="1:29" ht="42" customHeight="1" x14ac:dyDescent="0.25">
      <c r="A166" s="77" t="s">
        <v>309</v>
      </c>
      <c r="B166" s="78" t="s">
        <v>38</v>
      </c>
      <c r="C166" s="78">
        <v>11</v>
      </c>
      <c r="D166" s="78" t="s">
        <v>39</v>
      </c>
      <c r="E166" s="92" t="s">
        <v>262</v>
      </c>
      <c r="F166" s="80">
        <v>299641352504</v>
      </c>
      <c r="G166" s="80">
        <v>0</v>
      </c>
      <c r="H166" s="80">
        <v>0</v>
      </c>
      <c r="I166" s="80">
        <v>0</v>
      </c>
      <c r="J166" s="80">
        <v>0</v>
      </c>
      <c r="K166" s="80">
        <v>0</v>
      </c>
      <c r="L166" s="80">
        <f t="shared" si="275"/>
        <v>0</v>
      </c>
      <c r="M166" s="81">
        <f>+F166+L166</f>
        <v>299641352504</v>
      </c>
      <c r="N166" s="155">
        <f t="shared" si="205"/>
        <v>2.9229335688745008E-2</v>
      </c>
      <c r="O166" s="80">
        <v>0</v>
      </c>
      <c r="P166" s="80">
        <v>299641352504</v>
      </c>
      <c r="Q166" s="80">
        <f t="shared" ref="Q166" si="277">M166-P166</f>
        <v>0</v>
      </c>
      <c r="R166" s="150">
        <v>299641352504</v>
      </c>
      <c r="S166" s="80">
        <f t="shared" ref="S166" si="278">+M166-R166</f>
        <v>0</v>
      </c>
      <c r="T166" s="80">
        <f t="shared" ref="T166" si="279">P166-R166</f>
        <v>0</v>
      </c>
      <c r="U166" s="150">
        <v>0</v>
      </c>
      <c r="V166" s="80">
        <f t="shared" ref="V166" si="280">+R166-U166</f>
        <v>299641352504</v>
      </c>
      <c r="W166" s="150">
        <v>0</v>
      </c>
      <c r="X166" s="83">
        <f t="shared" ref="X166" si="281">+U166-W166</f>
        <v>0</v>
      </c>
      <c r="Y166" s="84">
        <f t="shared" si="163"/>
        <v>1</v>
      </c>
      <c r="Z166" s="84">
        <f t="shared" si="164"/>
        <v>0</v>
      </c>
      <c r="AA166" s="84">
        <f t="shared" si="165"/>
        <v>0</v>
      </c>
      <c r="AB166" s="84">
        <f t="shared" si="191"/>
        <v>0</v>
      </c>
      <c r="AC166" s="85" t="s">
        <v>41</v>
      </c>
    </row>
    <row r="167" spans="1:29" ht="78" customHeight="1" x14ac:dyDescent="0.25">
      <c r="A167" s="69" t="s">
        <v>310</v>
      </c>
      <c r="B167" s="70" t="s">
        <v>38</v>
      </c>
      <c r="C167" s="70">
        <v>10</v>
      </c>
      <c r="D167" s="70" t="s">
        <v>39</v>
      </c>
      <c r="E167" s="71" t="s">
        <v>311</v>
      </c>
      <c r="F167" s="73">
        <f>+F168</f>
        <v>345161334205</v>
      </c>
      <c r="G167" s="73">
        <f t="shared" ref="G167:X169" si="282">+G168</f>
        <v>0</v>
      </c>
      <c r="H167" s="73">
        <f t="shared" si="282"/>
        <v>0</v>
      </c>
      <c r="I167" s="73">
        <f>+I168</f>
        <v>345161334205</v>
      </c>
      <c r="J167" s="73">
        <f t="shared" si="282"/>
        <v>0</v>
      </c>
      <c r="K167" s="73">
        <f t="shared" si="282"/>
        <v>0</v>
      </c>
      <c r="L167" s="73">
        <f t="shared" si="275"/>
        <v>-345161334205</v>
      </c>
      <c r="M167" s="73">
        <f t="shared" si="282"/>
        <v>0</v>
      </c>
      <c r="N167" s="130">
        <f t="shared" si="205"/>
        <v>0</v>
      </c>
      <c r="O167" s="73">
        <f t="shared" si="282"/>
        <v>0</v>
      </c>
      <c r="P167" s="73">
        <f t="shared" si="282"/>
        <v>0</v>
      </c>
      <c r="Q167" s="73">
        <f>+Q168</f>
        <v>0</v>
      </c>
      <c r="R167" s="73">
        <f t="shared" si="282"/>
        <v>0</v>
      </c>
      <c r="S167" s="73">
        <f t="shared" si="282"/>
        <v>0</v>
      </c>
      <c r="T167" s="73">
        <f t="shared" si="282"/>
        <v>0</v>
      </c>
      <c r="U167" s="73">
        <f t="shared" si="282"/>
        <v>0</v>
      </c>
      <c r="V167" s="73">
        <f t="shared" si="282"/>
        <v>0</v>
      </c>
      <c r="W167" s="73">
        <f t="shared" si="282"/>
        <v>0</v>
      </c>
      <c r="X167" s="73">
        <f t="shared" si="282"/>
        <v>0</v>
      </c>
      <c r="Y167" s="75" t="s">
        <v>41</v>
      </c>
      <c r="Z167" s="75" t="s">
        <v>41</v>
      </c>
      <c r="AA167" s="75" t="s">
        <v>41</v>
      </c>
      <c r="AB167" s="75" t="s">
        <v>41</v>
      </c>
      <c r="AC167" s="76" t="s">
        <v>41</v>
      </c>
    </row>
    <row r="168" spans="1:29" ht="84" customHeight="1" x14ac:dyDescent="0.25">
      <c r="A168" s="69" t="s">
        <v>312</v>
      </c>
      <c r="B168" s="70" t="s">
        <v>38</v>
      </c>
      <c r="C168" s="70">
        <v>10</v>
      </c>
      <c r="D168" s="70" t="s">
        <v>39</v>
      </c>
      <c r="E168" s="71" t="s">
        <v>258</v>
      </c>
      <c r="F168" s="73">
        <v>345161334205</v>
      </c>
      <c r="G168" s="73">
        <f>+G169</f>
        <v>0</v>
      </c>
      <c r="H168" s="73">
        <f>+H169</f>
        <v>0</v>
      </c>
      <c r="I168" s="73">
        <v>345161334205</v>
      </c>
      <c r="J168" s="73">
        <f>+J169</f>
        <v>0</v>
      </c>
      <c r="K168" s="73">
        <f>+K169</f>
        <v>0</v>
      </c>
      <c r="L168" s="73">
        <f t="shared" si="275"/>
        <v>-345161334205</v>
      </c>
      <c r="M168" s="73">
        <f>+M169</f>
        <v>0</v>
      </c>
      <c r="N168" s="130">
        <f t="shared" si="205"/>
        <v>0</v>
      </c>
      <c r="O168" s="73">
        <f t="shared" si="282"/>
        <v>0</v>
      </c>
      <c r="P168" s="73">
        <f t="shared" si="282"/>
        <v>0</v>
      </c>
      <c r="Q168" s="73">
        <f>+Q169</f>
        <v>0</v>
      </c>
      <c r="R168" s="73">
        <f t="shared" si="282"/>
        <v>0</v>
      </c>
      <c r="S168" s="73">
        <f t="shared" si="282"/>
        <v>0</v>
      </c>
      <c r="T168" s="73">
        <f t="shared" si="282"/>
        <v>0</v>
      </c>
      <c r="U168" s="73">
        <f t="shared" si="282"/>
        <v>0</v>
      </c>
      <c r="V168" s="73">
        <f t="shared" si="282"/>
        <v>0</v>
      </c>
      <c r="W168" s="73">
        <f t="shared" si="282"/>
        <v>0</v>
      </c>
      <c r="X168" s="73">
        <f t="shared" si="282"/>
        <v>0</v>
      </c>
      <c r="Y168" s="75" t="s">
        <v>41</v>
      </c>
      <c r="Z168" s="75" t="s">
        <v>41</v>
      </c>
      <c r="AA168" s="75" t="s">
        <v>41</v>
      </c>
      <c r="AB168" s="75" t="s">
        <v>41</v>
      </c>
      <c r="AC168" s="76" t="s">
        <v>41</v>
      </c>
    </row>
    <row r="169" spans="1:29" ht="42" customHeight="1" x14ac:dyDescent="0.25">
      <c r="A169" s="69" t="s">
        <v>313</v>
      </c>
      <c r="B169" s="70" t="s">
        <v>38</v>
      </c>
      <c r="C169" s="70">
        <v>10</v>
      </c>
      <c r="D169" s="70" t="s">
        <v>39</v>
      </c>
      <c r="E169" s="71" t="s">
        <v>267</v>
      </c>
      <c r="F169" s="73">
        <f t="shared" ref="F169:T173" si="283">+F170</f>
        <v>0</v>
      </c>
      <c r="G169" s="73">
        <f>+G170</f>
        <v>0</v>
      </c>
      <c r="H169" s="73">
        <f>+H170</f>
        <v>0</v>
      </c>
      <c r="I169" s="73">
        <f>+I170</f>
        <v>0</v>
      </c>
      <c r="J169" s="73">
        <f>+J170</f>
        <v>0</v>
      </c>
      <c r="K169" s="73">
        <f>+K170</f>
        <v>0</v>
      </c>
      <c r="L169" s="73">
        <f t="shared" si="275"/>
        <v>0</v>
      </c>
      <c r="M169" s="73">
        <f>+M170</f>
        <v>0</v>
      </c>
      <c r="N169" s="130">
        <f t="shared" si="205"/>
        <v>0</v>
      </c>
      <c r="O169" s="73">
        <f t="shared" si="282"/>
        <v>0</v>
      </c>
      <c r="P169" s="73">
        <f t="shared" si="282"/>
        <v>0</v>
      </c>
      <c r="Q169" s="73">
        <f t="shared" si="283"/>
        <v>0</v>
      </c>
      <c r="R169" s="73">
        <f t="shared" si="282"/>
        <v>0</v>
      </c>
      <c r="S169" s="73">
        <f t="shared" si="282"/>
        <v>0</v>
      </c>
      <c r="T169" s="73">
        <f t="shared" si="282"/>
        <v>0</v>
      </c>
      <c r="U169" s="73">
        <f t="shared" si="282"/>
        <v>0</v>
      </c>
      <c r="V169" s="73">
        <f t="shared" si="282"/>
        <v>0</v>
      </c>
      <c r="W169" s="73">
        <f t="shared" si="282"/>
        <v>0</v>
      </c>
      <c r="X169" s="73">
        <f t="shared" si="282"/>
        <v>0</v>
      </c>
      <c r="Y169" s="75" t="s">
        <v>41</v>
      </c>
      <c r="Z169" s="75" t="s">
        <v>41</v>
      </c>
      <c r="AA169" s="75" t="s">
        <v>41</v>
      </c>
      <c r="AB169" s="75" t="s">
        <v>41</v>
      </c>
      <c r="AC169" s="76" t="s">
        <v>41</v>
      </c>
    </row>
    <row r="170" spans="1:29" ht="42" customHeight="1" x14ac:dyDescent="0.25">
      <c r="A170" s="77" t="s">
        <v>314</v>
      </c>
      <c r="B170" s="78" t="s">
        <v>38</v>
      </c>
      <c r="C170" s="78">
        <v>10</v>
      </c>
      <c r="D170" s="78" t="s">
        <v>39</v>
      </c>
      <c r="E170" s="92" t="s">
        <v>262</v>
      </c>
      <c r="F170" s="80">
        <v>0</v>
      </c>
      <c r="G170" s="80">
        <v>0</v>
      </c>
      <c r="H170" s="80">
        <v>0</v>
      </c>
      <c r="I170" s="80">
        <v>0</v>
      </c>
      <c r="J170" s="80">
        <v>0</v>
      </c>
      <c r="K170" s="80">
        <v>0</v>
      </c>
      <c r="L170" s="80">
        <f t="shared" si="275"/>
        <v>0</v>
      </c>
      <c r="M170" s="80">
        <v>0</v>
      </c>
      <c r="N170" s="155">
        <f t="shared" si="205"/>
        <v>0</v>
      </c>
      <c r="O170" s="80">
        <v>0</v>
      </c>
      <c r="P170" s="80">
        <v>0</v>
      </c>
      <c r="Q170" s="80">
        <f t="shared" ref="Q170" si="284">M170-P170</f>
        <v>0</v>
      </c>
      <c r="R170" s="80">
        <v>0</v>
      </c>
      <c r="S170" s="80">
        <f t="shared" ref="S170" si="285">+M170-R170</f>
        <v>0</v>
      </c>
      <c r="T170" s="80">
        <f t="shared" ref="T170" si="286">P170-R170</f>
        <v>0</v>
      </c>
      <c r="U170" s="80">
        <v>0</v>
      </c>
      <c r="V170" s="80">
        <f t="shared" ref="V170" si="287">+R170-U170</f>
        <v>0</v>
      </c>
      <c r="W170" s="80">
        <v>0</v>
      </c>
      <c r="X170" s="83">
        <f t="shared" ref="X170" si="288">+U170-W170</f>
        <v>0</v>
      </c>
      <c r="Y170" s="84" t="s">
        <v>41</v>
      </c>
      <c r="Z170" s="84" t="s">
        <v>41</v>
      </c>
      <c r="AA170" s="84" t="s">
        <v>41</v>
      </c>
      <c r="AB170" s="84" t="s">
        <v>41</v>
      </c>
      <c r="AC170" s="85" t="s">
        <v>41</v>
      </c>
    </row>
    <row r="171" spans="1:29" ht="75.75" customHeight="1" x14ac:dyDescent="0.25">
      <c r="A171" s="69" t="s">
        <v>315</v>
      </c>
      <c r="B171" s="70" t="s">
        <v>38</v>
      </c>
      <c r="C171" s="70">
        <v>10</v>
      </c>
      <c r="D171" s="70" t="s">
        <v>39</v>
      </c>
      <c r="E171" s="146" t="s">
        <v>316</v>
      </c>
      <c r="F171" s="73">
        <f>+F172</f>
        <v>89617815997</v>
      </c>
      <c r="G171" s="73">
        <f t="shared" ref="G171:K171" si="289">+G172</f>
        <v>0</v>
      </c>
      <c r="H171" s="73">
        <f t="shared" si="289"/>
        <v>0</v>
      </c>
      <c r="I171" s="73">
        <f t="shared" si="289"/>
        <v>0</v>
      </c>
      <c r="J171" s="73">
        <f t="shared" si="289"/>
        <v>0</v>
      </c>
      <c r="K171" s="73">
        <f t="shared" si="289"/>
        <v>0</v>
      </c>
      <c r="L171" s="73">
        <f t="shared" si="275"/>
        <v>0</v>
      </c>
      <c r="M171" s="73">
        <f>+M172</f>
        <v>89617815997</v>
      </c>
      <c r="N171" s="74">
        <f t="shared" si="205"/>
        <v>8.7420150976441988E-3</v>
      </c>
      <c r="O171" s="73">
        <f t="shared" ref="O171:X173" si="290">+O172</f>
        <v>0</v>
      </c>
      <c r="P171" s="73">
        <f t="shared" si="290"/>
        <v>89617815997</v>
      </c>
      <c r="Q171" s="73">
        <f t="shared" si="290"/>
        <v>0</v>
      </c>
      <c r="R171" s="73">
        <f t="shared" si="290"/>
        <v>89617815997</v>
      </c>
      <c r="S171" s="73">
        <f t="shared" si="290"/>
        <v>0</v>
      </c>
      <c r="T171" s="73">
        <f t="shared" si="290"/>
        <v>0</v>
      </c>
      <c r="U171" s="73">
        <f t="shared" si="290"/>
        <v>0</v>
      </c>
      <c r="V171" s="73">
        <f t="shared" si="290"/>
        <v>89617815997</v>
      </c>
      <c r="W171" s="73">
        <f t="shared" si="290"/>
        <v>0</v>
      </c>
      <c r="X171" s="73">
        <f t="shared" si="290"/>
        <v>0</v>
      </c>
      <c r="Y171" s="75">
        <f t="shared" ref="Y171:Y234" si="291">+R171/M171</f>
        <v>1</v>
      </c>
      <c r="Z171" s="75">
        <f t="shared" ref="Z171:Z234" si="292">+U171/M171</f>
        <v>0</v>
      </c>
      <c r="AA171" s="75">
        <f t="shared" ref="AA171:AA234" si="293">+W171/M171</f>
        <v>0</v>
      </c>
      <c r="AB171" s="75">
        <f t="shared" si="191"/>
        <v>0</v>
      </c>
      <c r="AC171" s="76" t="s">
        <v>41</v>
      </c>
    </row>
    <row r="172" spans="1:29" ht="74.25" customHeight="1" x14ac:dyDescent="0.25">
      <c r="A172" s="69" t="s">
        <v>317</v>
      </c>
      <c r="B172" s="70" t="s">
        <v>38</v>
      </c>
      <c r="C172" s="70">
        <v>10</v>
      </c>
      <c r="D172" s="70" t="s">
        <v>39</v>
      </c>
      <c r="E172" s="146" t="s">
        <v>258</v>
      </c>
      <c r="F172" s="73">
        <f t="shared" si="283"/>
        <v>89617815997</v>
      </c>
      <c r="G172" s="73">
        <f t="shared" si="283"/>
        <v>0</v>
      </c>
      <c r="H172" s="73">
        <f t="shared" si="283"/>
        <v>0</v>
      </c>
      <c r="I172" s="73">
        <f t="shared" si="283"/>
        <v>0</v>
      </c>
      <c r="J172" s="73">
        <f t="shared" si="283"/>
        <v>0</v>
      </c>
      <c r="K172" s="73">
        <f t="shared" si="283"/>
        <v>0</v>
      </c>
      <c r="L172" s="73">
        <f t="shared" si="275"/>
        <v>0</v>
      </c>
      <c r="M172" s="73">
        <f t="shared" si="283"/>
        <v>89617815997</v>
      </c>
      <c r="N172" s="74">
        <f t="shared" si="205"/>
        <v>8.7420150976441988E-3</v>
      </c>
      <c r="O172" s="73">
        <f t="shared" si="283"/>
        <v>0</v>
      </c>
      <c r="P172" s="73">
        <f t="shared" si="283"/>
        <v>89617815997</v>
      </c>
      <c r="Q172" s="73">
        <f t="shared" si="283"/>
        <v>0</v>
      </c>
      <c r="R172" s="73">
        <f t="shared" si="283"/>
        <v>89617815997</v>
      </c>
      <c r="S172" s="73">
        <f t="shared" si="283"/>
        <v>0</v>
      </c>
      <c r="T172" s="73">
        <f t="shared" si="283"/>
        <v>0</v>
      </c>
      <c r="U172" s="73">
        <f t="shared" si="274"/>
        <v>0</v>
      </c>
      <c r="V172" s="73">
        <f t="shared" si="290"/>
        <v>89617815997</v>
      </c>
      <c r="W172" s="73">
        <f t="shared" si="290"/>
        <v>0</v>
      </c>
      <c r="X172" s="73">
        <f t="shared" si="290"/>
        <v>0</v>
      </c>
      <c r="Y172" s="75">
        <f t="shared" si="291"/>
        <v>1</v>
      </c>
      <c r="Z172" s="75">
        <f t="shared" si="292"/>
        <v>0</v>
      </c>
      <c r="AA172" s="75">
        <f t="shared" si="293"/>
        <v>0</v>
      </c>
      <c r="AB172" s="75">
        <f t="shared" si="191"/>
        <v>0</v>
      </c>
      <c r="AC172" s="76" t="s">
        <v>41</v>
      </c>
    </row>
    <row r="173" spans="1:29" ht="42" customHeight="1" x14ac:dyDescent="0.25">
      <c r="A173" s="69" t="s">
        <v>318</v>
      </c>
      <c r="B173" s="70" t="s">
        <v>38</v>
      </c>
      <c r="C173" s="70">
        <v>10</v>
      </c>
      <c r="D173" s="70" t="s">
        <v>39</v>
      </c>
      <c r="E173" s="71" t="s">
        <v>267</v>
      </c>
      <c r="F173" s="73">
        <f t="shared" si="283"/>
        <v>89617815997</v>
      </c>
      <c r="G173" s="73">
        <f t="shared" si="283"/>
        <v>0</v>
      </c>
      <c r="H173" s="73">
        <f t="shared" si="283"/>
        <v>0</v>
      </c>
      <c r="I173" s="73">
        <f t="shared" si="283"/>
        <v>0</v>
      </c>
      <c r="J173" s="73">
        <f t="shared" si="283"/>
        <v>0</v>
      </c>
      <c r="K173" s="73">
        <f t="shared" si="283"/>
        <v>0</v>
      </c>
      <c r="L173" s="73">
        <f t="shared" si="275"/>
        <v>0</v>
      </c>
      <c r="M173" s="73">
        <f t="shared" si="283"/>
        <v>89617815997</v>
      </c>
      <c r="N173" s="74">
        <f t="shared" si="205"/>
        <v>8.7420150976441988E-3</v>
      </c>
      <c r="O173" s="73">
        <f t="shared" si="290"/>
        <v>0</v>
      </c>
      <c r="P173" s="73">
        <f t="shared" si="290"/>
        <v>89617815997</v>
      </c>
      <c r="Q173" s="73">
        <f t="shared" si="290"/>
        <v>0</v>
      </c>
      <c r="R173" s="73">
        <f t="shared" si="290"/>
        <v>89617815997</v>
      </c>
      <c r="S173" s="73">
        <f t="shared" si="290"/>
        <v>0</v>
      </c>
      <c r="T173" s="73">
        <f t="shared" si="290"/>
        <v>0</v>
      </c>
      <c r="U173" s="73">
        <f t="shared" si="290"/>
        <v>0</v>
      </c>
      <c r="V173" s="73">
        <f t="shared" si="290"/>
        <v>89617815997</v>
      </c>
      <c r="W173" s="73">
        <f t="shared" si="290"/>
        <v>0</v>
      </c>
      <c r="X173" s="73">
        <f t="shared" si="290"/>
        <v>0</v>
      </c>
      <c r="Y173" s="75">
        <f t="shared" si="291"/>
        <v>1</v>
      </c>
      <c r="Z173" s="75">
        <f t="shared" si="292"/>
        <v>0</v>
      </c>
      <c r="AA173" s="75">
        <f t="shared" si="293"/>
        <v>0</v>
      </c>
      <c r="AB173" s="75">
        <f t="shared" si="191"/>
        <v>0</v>
      </c>
      <c r="AC173" s="76" t="s">
        <v>41</v>
      </c>
    </row>
    <row r="174" spans="1:29" ht="42" customHeight="1" x14ac:dyDescent="0.25">
      <c r="A174" s="77" t="s">
        <v>319</v>
      </c>
      <c r="B174" s="78" t="s">
        <v>38</v>
      </c>
      <c r="C174" s="78">
        <v>10</v>
      </c>
      <c r="D174" s="78" t="s">
        <v>39</v>
      </c>
      <c r="E174" s="92" t="s">
        <v>262</v>
      </c>
      <c r="F174" s="80">
        <v>89617815997</v>
      </c>
      <c r="G174" s="80">
        <v>0</v>
      </c>
      <c r="H174" s="80">
        <v>0</v>
      </c>
      <c r="I174" s="80">
        <v>0</v>
      </c>
      <c r="J174" s="80">
        <v>0</v>
      </c>
      <c r="K174" s="80">
        <v>0</v>
      </c>
      <c r="L174" s="80">
        <f t="shared" si="275"/>
        <v>0</v>
      </c>
      <c r="M174" s="81">
        <f>+F174+L174</f>
        <v>89617815997</v>
      </c>
      <c r="N174" s="82">
        <f t="shared" si="205"/>
        <v>8.7420150976441988E-3</v>
      </c>
      <c r="O174" s="80">
        <v>0</v>
      </c>
      <c r="P174" s="80">
        <v>89617815997</v>
      </c>
      <c r="Q174" s="80">
        <f t="shared" ref="Q174" si="294">M174-P174</f>
        <v>0</v>
      </c>
      <c r="R174" s="150">
        <v>89617815997</v>
      </c>
      <c r="S174" s="80">
        <f t="shared" ref="S174" si="295">+M174-R174</f>
        <v>0</v>
      </c>
      <c r="T174" s="80">
        <f t="shared" ref="T174" si="296">P174-R174</f>
        <v>0</v>
      </c>
      <c r="U174" s="150">
        <v>0</v>
      </c>
      <c r="V174" s="80">
        <f t="shared" ref="V174" si="297">+R174-U174</f>
        <v>89617815997</v>
      </c>
      <c r="W174" s="150">
        <v>0</v>
      </c>
      <c r="X174" s="83">
        <f t="shared" ref="X174" si="298">+U174-W174</f>
        <v>0</v>
      </c>
      <c r="Y174" s="84">
        <f t="shared" si="291"/>
        <v>1</v>
      </c>
      <c r="Z174" s="84">
        <f t="shared" si="292"/>
        <v>0</v>
      </c>
      <c r="AA174" s="84">
        <f t="shared" si="293"/>
        <v>0</v>
      </c>
      <c r="AB174" s="84">
        <f t="shared" si="191"/>
        <v>0</v>
      </c>
      <c r="AC174" s="85" t="s">
        <v>41</v>
      </c>
    </row>
    <row r="175" spans="1:29" ht="113.25" customHeight="1" x14ac:dyDescent="0.25">
      <c r="A175" s="69" t="s">
        <v>320</v>
      </c>
      <c r="B175" s="70" t="s">
        <v>38</v>
      </c>
      <c r="C175" s="70">
        <v>10</v>
      </c>
      <c r="D175" s="70" t="s">
        <v>39</v>
      </c>
      <c r="E175" s="146" t="s">
        <v>321</v>
      </c>
      <c r="F175" s="73">
        <f t="shared" ref="F175:U177" si="299">+F176</f>
        <v>228232198899</v>
      </c>
      <c r="G175" s="73">
        <f t="shared" si="299"/>
        <v>0</v>
      </c>
      <c r="H175" s="73">
        <f t="shared" si="299"/>
        <v>0</v>
      </c>
      <c r="I175" s="73">
        <f t="shared" si="299"/>
        <v>0</v>
      </c>
      <c r="J175" s="73">
        <f t="shared" si="299"/>
        <v>0</v>
      </c>
      <c r="K175" s="73">
        <f t="shared" si="299"/>
        <v>0</v>
      </c>
      <c r="L175" s="73">
        <f t="shared" si="275"/>
        <v>0</v>
      </c>
      <c r="M175" s="73">
        <f t="shared" si="299"/>
        <v>228232198899</v>
      </c>
      <c r="N175" s="74">
        <f t="shared" si="205"/>
        <v>2.2263534391536412E-2</v>
      </c>
      <c r="O175" s="73">
        <f t="shared" si="299"/>
        <v>0</v>
      </c>
      <c r="P175" s="73">
        <f t="shared" si="299"/>
        <v>228232198899</v>
      </c>
      <c r="Q175" s="73">
        <f t="shared" si="299"/>
        <v>0</v>
      </c>
      <c r="R175" s="73">
        <f t="shared" si="299"/>
        <v>0</v>
      </c>
      <c r="S175" s="73">
        <f t="shared" si="299"/>
        <v>228232198899</v>
      </c>
      <c r="T175" s="73">
        <f t="shared" si="299"/>
        <v>228232198899</v>
      </c>
      <c r="U175" s="73">
        <f t="shared" si="299"/>
        <v>0</v>
      </c>
      <c r="V175" s="73">
        <f t="shared" ref="V175:X177" si="300">+V176</f>
        <v>0</v>
      </c>
      <c r="W175" s="73">
        <f t="shared" si="300"/>
        <v>0</v>
      </c>
      <c r="X175" s="73">
        <f t="shared" si="300"/>
        <v>0</v>
      </c>
      <c r="Y175" s="75">
        <f t="shared" si="291"/>
        <v>0</v>
      </c>
      <c r="Z175" s="75">
        <f t="shared" si="292"/>
        <v>0</v>
      </c>
      <c r="AA175" s="75">
        <f t="shared" si="293"/>
        <v>0</v>
      </c>
      <c r="AB175" s="75" t="s">
        <v>41</v>
      </c>
      <c r="AC175" s="76" t="s">
        <v>41</v>
      </c>
    </row>
    <row r="176" spans="1:29" ht="101.25" customHeight="1" x14ac:dyDescent="0.25">
      <c r="A176" s="69" t="s">
        <v>322</v>
      </c>
      <c r="B176" s="70" t="s">
        <v>38</v>
      </c>
      <c r="C176" s="70">
        <v>10</v>
      </c>
      <c r="D176" s="70" t="s">
        <v>39</v>
      </c>
      <c r="E176" s="146" t="s">
        <v>258</v>
      </c>
      <c r="F176" s="73">
        <f t="shared" si="299"/>
        <v>228232198899</v>
      </c>
      <c r="G176" s="73">
        <f t="shared" si="299"/>
        <v>0</v>
      </c>
      <c r="H176" s="73">
        <f t="shared" si="299"/>
        <v>0</v>
      </c>
      <c r="I176" s="73">
        <f t="shared" si="299"/>
        <v>0</v>
      </c>
      <c r="J176" s="73">
        <f t="shared" si="299"/>
        <v>0</v>
      </c>
      <c r="K176" s="73">
        <f t="shared" si="299"/>
        <v>0</v>
      </c>
      <c r="L176" s="73">
        <f t="shared" si="275"/>
        <v>0</v>
      </c>
      <c r="M176" s="73">
        <f t="shared" si="299"/>
        <v>228232198899</v>
      </c>
      <c r="N176" s="74">
        <f t="shared" si="205"/>
        <v>2.2263534391536412E-2</v>
      </c>
      <c r="O176" s="73">
        <f t="shared" si="299"/>
        <v>0</v>
      </c>
      <c r="P176" s="73">
        <f t="shared" si="299"/>
        <v>228232198899</v>
      </c>
      <c r="Q176" s="73">
        <f t="shared" si="299"/>
        <v>0</v>
      </c>
      <c r="R176" s="73">
        <f t="shared" si="299"/>
        <v>0</v>
      </c>
      <c r="S176" s="73">
        <f t="shared" si="299"/>
        <v>228232198899</v>
      </c>
      <c r="T176" s="73">
        <f t="shared" si="299"/>
        <v>228232198899</v>
      </c>
      <c r="U176" s="73">
        <f t="shared" si="299"/>
        <v>0</v>
      </c>
      <c r="V176" s="73">
        <f t="shared" si="300"/>
        <v>0</v>
      </c>
      <c r="W176" s="73">
        <f t="shared" si="300"/>
        <v>0</v>
      </c>
      <c r="X176" s="73">
        <f t="shared" si="300"/>
        <v>0</v>
      </c>
      <c r="Y176" s="75">
        <f t="shared" si="291"/>
        <v>0</v>
      </c>
      <c r="Z176" s="75">
        <f t="shared" si="292"/>
        <v>0</v>
      </c>
      <c r="AA176" s="75">
        <f t="shared" si="293"/>
        <v>0</v>
      </c>
      <c r="AB176" s="75" t="s">
        <v>41</v>
      </c>
      <c r="AC176" s="76" t="s">
        <v>41</v>
      </c>
    </row>
    <row r="177" spans="1:29" ht="42" customHeight="1" x14ac:dyDescent="0.25">
      <c r="A177" s="69" t="s">
        <v>323</v>
      </c>
      <c r="B177" s="70" t="s">
        <v>38</v>
      </c>
      <c r="C177" s="70">
        <v>10</v>
      </c>
      <c r="D177" s="70" t="s">
        <v>39</v>
      </c>
      <c r="E177" s="71" t="s">
        <v>267</v>
      </c>
      <c r="F177" s="73">
        <f t="shared" si="299"/>
        <v>228232198899</v>
      </c>
      <c r="G177" s="73">
        <f t="shared" si="299"/>
        <v>0</v>
      </c>
      <c r="H177" s="73">
        <f t="shared" si="299"/>
        <v>0</v>
      </c>
      <c r="I177" s="73">
        <f t="shared" si="299"/>
        <v>0</v>
      </c>
      <c r="J177" s="73">
        <f t="shared" si="299"/>
        <v>0</v>
      </c>
      <c r="K177" s="73">
        <f t="shared" si="299"/>
        <v>0</v>
      </c>
      <c r="L177" s="73">
        <f t="shared" si="275"/>
        <v>0</v>
      </c>
      <c r="M177" s="73">
        <f t="shared" si="299"/>
        <v>228232198899</v>
      </c>
      <c r="N177" s="74">
        <f t="shared" si="205"/>
        <v>2.2263534391536412E-2</v>
      </c>
      <c r="O177" s="73">
        <f t="shared" si="299"/>
        <v>0</v>
      </c>
      <c r="P177" s="73">
        <f t="shared" si="299"/>
        <v>228232198899</v>
      </c>
      <c r="Q177" s="73">
        <f t="shared" si="299"/>
        <v>0</v>
      </c>
      <c r="R177" s="73">
        <f t="shared" si="299"/>
        <v>0</v>
      </c>
      <c r="S177" s="73">
        <f t="shared" si="299"/>
        <v>228232198899</v>
      </c>
      <c r="T177" s="73">
        <f t="shared" si="299"/>
        <v>228232198899</v>
      </c>
      <c r="U177" s="73">
        <f t="shared" si="299"/>
        <v>0</v>
      </c>
      <c r="V177" s="73">
        <f t="shared" si="300"/>
        <v>0</v>
      </c>
      <c r="W177" s="73">
        <f t="shared" si="300"/>
        <v>0</v>
      </c>
      <c r="X177" s="73">
        <f t="shared" si="300"/>
        <v>0</v>
      </c>
      <c r="Y177" s="75">
        <f t="shared" si="291"/>
        <v>0</v>
      </c>
      <c r="Z177" s="75">
        <f t="shared" si="292"/>
        <v>0</v>
      </c>
      <c r="AA177" s="75">
        <f t="shared" si="293"/>
        <v>0</v>
      </c>
      <c r="AB177" s="75" t="s">
        <v>41</v>
      </c>
      <c r="AC177" s="76" t="s">
        <v>41</v>
      </c>
    </row>
    <row r="178" spans="1:29" ht="42" customHeight="1" x14ac:dyDescent="0.25">
      <c r="A178" s="77" t="s">
        <v>324</v>
      </c>
      <c r="B178" s="78" t="s">
        <v>38</v>
      </c>
      <c r="C178" s="78">
        <v>10</v>
      </c>
      <c r="D178" s="78" t="s">
        <v>39</v>
      </c>
      <c r="E178" s="92" t="s">
        <v>262</v>
      </c>
      <c r="F178" s="80">
        <v>228232198899</v>
      </c>
      <c r="G178" s="80">
        <v>0</v>
      </c>
      <c r="H178" s="80">
        <v>0</v>
      </c>
      <c r="I178" s="80">
        <v>0</v>
      </c>
      <c r="J178" s="80">
        <v>0</v>
      </c>
      <c r="K178" s="80">
        <v>0</v>
      </c>
      <c r="L178" s="80">
        <f t="shared" si="275"/>
        <v>0</v>
      </c>
      <c r="M178" s="81">
        <f>+F178+L178</f>
        <v>228232198899</v>
      </c>
      <c r="N178" s="82">
        <f t="shared" si="205"/>
        <v>2.2263534391536412E-2</v>
      </c>
      <c r="O178" s="80">
        <v>0</v>
      </c>
      <c r="P178" s="80">
        <v>228232198899</v>
      </c>
      <c r="Q178" s="80">
        <f t="shared" ref="Q178" si="301">M178-P178</f>
        <v>0</v>
      </c>
      <c r="R178" s="150">
        <v>0</v>
      </c>
      <c r="S178" s="80">
        <f t="shared" ref="S178" si="302">+M178-R178</f>
        <v>228232198899</v>
      </c>
      <c r="T178" s="80">
        <f t="shared" ref="T178" si="303">P178-R178</f>
        <v>228232198899</v>
      </c>
      <c r="U178" s="150">
        <v>0</v>
      </c>
      <c r="V178" s="80">
        <f t="shared" ref="V178" si="304">+R178-U178</f>
        <v>0</v>
      </c>
      <c r="W178" s="150">
        <v>0</v>
      </c>
      <c r="X178" s="83">
        <f t="shared" ref="X178" si="305">+U178-W178</f>
        <v>0</v>
      </c>
      <c r="Y178" s="84">
        <f t="shared" si="291"/>
        <v>0</v>
      </c>
      <c r="Z178" s="84">
        <f t="shared" si="292"/>
        <v>0</v>
      </c>
      <c r="AA178" s="84">
        <f t="shared" si="293"/>
        <v>0</v>
      </c>
      <c r="AB178" s="84" t="s">
        <v>41</v>
      </c>
      <c r="AC178" s="85" t="s">
        <v>41</v>
      </c>
    </row>
    <row r="179" spans="1:29" ht="91.5" customHeight="1" x14ac:dyDescent="0.25">
      <c r="A179" s="69" t="s">
        <v>325</v>
      </c>
      <c r="B179" s="70" t="s">
        <v>38</v>
      </c>
      <c r="C179" s="70">
        <v>10</v>
      </c>
      <c r="D179" s="70" t="s">
        <v>39</v>
      </c>
      <c r="E179" s="146" t="s">
        <v>326</v>
      </c>
      <c r="F179" s="73">
        <f t="shared" ref="F179:U189" si="306">+F180</f>
        <v>179852034439</v>
      </c>
      <c r="G179" s="73">
        <f t="shared" si="306"/>
        <v>0</v>
      </c>
      <c r="H179" s="73">
        <f t="shared" si="306"/>
        <v>0</v>
      </c>
      <c r="I179" s="73">
        <f t="shared" si="306"/>
        <v>0</v>
      </c>
      <c r="J179" s="73">
        <f t="shared" si="306"/>
        <v>0</v>
      </c>
      <c r="K179" s="73">
        <f t="shared" si="306"/>
        <v>0</v>
      </c>
      <c r="L179" s="73">
        <f t="shared" si="275"/>
        <v>0</v>
      </c>
      <c r="M179" s="73">
        <f t="shared" si="306"/>
        <v>179852034439</v>
      </c>
      <c r="N179" s="74">
        <f t="shared" si="205"/>
        <v>1.7544158858551016E-2</v>
      </c>
      <c r="O179" s="73">
        <f t="shared" si="306"/>
        <v>0</v>
      </c>
      <c r="P179" s="73">
        <f t="shared" si="306"/>
        <v>179852034439</v>
      </c>
      <c r="Q179" s="73">
        <f t="shared" si="306"/>
        <v>0</v>
      </c>
      <c r="R179" s="73">
        <f t="shared" si="306"/>
        <v>179852034439</v>
      </c>
      <c r="S179" s="73">
        <f t="shared" si="306"/>
        <v>0</v>
      </c>
      <c r="T179" s="73">
        <f t="shared" si="306"/>
        <v>0</v>
      </c>
      <c r="U179" s="73">
        <f t="shared" si="306"/>
        <v>0</v>
      </c>
      <c r="V179" s="73">
        <f t="shared" ref="V179:X181" si="307">+V180</f>
        <v>179852034439</v>
      </c>
      <c r="W179" s="73">
        <f t="shared" si="307"/>
        <v>0</v>
      </c>
      <c r="X179" s="73">
        <f t="shared" si="307"/>
        <v>0</v>
      </c>
      <c r="Y179" s="75">
        <f t="shared" si="291"/>
        <v>1</v>
      </c>
      <c r="Z179" s="75">
        <f t="shared" si="292"/>
        <v>0</v>
      </c>
      <c r="AA179" s="75">
        <f t="shared" si="293"/>
        <v>0</v>
      </c>
      <c r="AB179" s="75">
        <f t="shared" si="191"/>
        <v>0</v>
      </c>
      <c r="AC179" s="76" t="s">
        <v>41</v>
      </c>
    </row>
    <row r="180" spans="1:29" ht="73.5" customHeight="1" x14ac:dyDescent="0.25">
      <c r="A180" s="69" t="s">
        <v>327</v>
      </c>
      <c r="B180" s="70" t="s">
        <v>38</v>
      </c>
      <c r="C180" s="70">
        <v>10</v>
      </c>
      <c r="D180" s="70" t="s">
        <v>39</v>
      </c>
      <c r="E180" s="146" t="s">
        <v>258</v>
      </c>
      <c r="F180" s="73">
        <f t="shared" si="306"/>
        <v>179852034439</v>
      </c>
      <c r="G180" s="73">
        <f t="shared" si="306"/>
        <v>0</v>
      </c>
      <c r="H180" s="73">
        <f t="shared" si="306"/>
        <v>0</v>
      </c>
      <c r="I180" s="73">
        <f t="shared" si="306"/>
        <v>0</v>
      </c>
      <c r="J180" s="73">
        <f t="shared" si="306"/>
        <v>0</v>
      </c>
      <c r="K180" s="73">
        <f t="shared" si="306"/>
        <v>0</v>
      </c>
      <c r="L180" s="73">
        <f t="shared" si="275"/>
        <v>0</v>
      </c>
      <c r="M180" s="73">
        <f t="shared" si="306"/>
        <v>179852034439</v>
      </c>
      <c r="N180" s="74">
        <f t="shared" si="205"/>
        <v>1.7544158858551016E-2</v>
      </c>
      <c r="O180" s="73">
        <f t="shared" si="306"/>
        <v>0</v>
      </c>
      <c r="P180" s="73">
        <f t="shared" si="306"/>
        <v>179852034439</v>
      </c>
      <c r="Q180" s="73">
        <f t="shared" si="306"/>
        <v>0</v>
      </c>
      <c r="R180" s="73">
        <f t="shared" si="306"/>
        <v>179852034439</v>
      </c>
      <c r="S180" s="73">
        <f t="shared" si="306"/>
        <v>0</v>
      </c>
      <c r="T180" s="73">
        <f t="shared" si="306"/>
        <v>0</v>
      </c>
      <c r="U180" s="73">
        <f t="shared" si="306"/>
        <v>0</v>
      </c>
      <c r="V180" s="73">
        <f t="shared" si="307"/>
        <v>179852034439</v>
      </c>
      <c r="W180" s="73">
        <f t="shared" si="307"/>
        <v>0</v>
      </c>
      <c r="X180" s="73">
        <f t="shared" si="307"/>
        <v>0</v>
      </c>
      <c r="Y180" s="75">
        <f t="shared" si="291"/>
        <v>1</v>
      </c>
      <c r="Z180" s="75">
        <f t="shared" si="292"/>
        <v>0</v>
      </c>
      <c r="AA180" s="75">
        <f t="shared" si="293"/>
        <v>0</v>
      </c>
      <c r="AB180" s="75">
        <f t="shared" si="191"/>
        <v>0</v>
      </c>
      <c r="AC180" s="76" t="s">
        <v>41</v>
      </c>
    </row>
    <row r="181" spans="1:29" ht="42" customHeight="1" x14ac:dyDescent="0.25">
      <c r="A181" s="69" t="s">
        <v>328</v>
      </c>
      <c r="B181" s="70" t="s">
        <v>38</v>
      </c>
      <c r="C181" s="70">
        <v>10</v>
      </c>
      <c r="D181" s="70" t="s">
        <v>39</v>
      </c>
      <c r="E181" s="71" t="s">
        <v>267</v>
      </c>
      <c r="F181" s="73">
        <f t="shared" si="306"/>
        <v>179852034439</v>
      </c>
      <c r="G181" s="73">
        <f t="shared" si="306"/>
        <v>0</v>
      </c>
      <c r="H181" s="73">
        <f t="shared" si="306"/>
        <v>0</v>
      </c>
      <c r="I181" s="73">
        <f t="shared" si="306"/>
        <v>0</v>
      </c>
      <c r="J181" s="73">
        <f t="shared" si="306"/>
        <v>0</v>
      </c>
      <c r="K181" s="73">
        <f t="shared" si="306"/>
        <v>0</v>
      </c>
      <c r="L181" s="73">
        <f t="shared" si="275"/>
        <v>0</v>
      </c>
      <c r="M181" s="73">
        <f t="shared" si="306"/>
        <v>179852034439</v>
      </c>
      <c r="N181" s="74">
        <f t="shared" si="205"/>
        <v>1.7544158858551016E-2</v>
      </c>
      <c r="O181" s="73">
        <f t="shared" si="306"/>
        <v>0</v>
      </c>
      <c r="P181" s="73">
        <f t="shared" si="306"/>
        <v>179852034439</v>
      </c>
      <c r="Q181" s="73">
        <f t="shared" si="306"/>
        <v>0</v>
      </c>
      <c r="R181" s="73">
        <f t="shared" si="306"/>
        <v>179852034439</v>
      </c>
      <c r="S181" s="73">
        <f t="shared" si="306"/>
        <v>0</v>
      </c>
      <c r="T181" s="73">
        <f t="shared" si="306"/>
        <v>0</v>
      </c>
      <c r="U181" s="73">
        <f t="shared" si="306"/>
        <v>0</v>
      </c>
      <c r="V181" s="73">
        <f t="shared" si="307"/>
        <v>179852034439</v>
      </c>
      <c r="W181" s="73">
        <f t="shared" si="307"/>
        <v>0</v>
      </c>
      <c r="X181" s="73">
        <f t="shared" si="307"/>
        <v>0</v>
      </c>
      <c r="Y181" s="75">
        <f t="shared" si="291"/>
        <v>1</v>
      </c>
      <c r="Z181" s="75">
        <f t="shared" si="292"/>
        <v>0</v>
      </c>
      <c r="AA181" s="75">
        <f t="shared" si="293"/>
        <v>0</v>
      </c>
      <c r="AB181" s="75">
        <f t="shared" ref="AB181:AB182" si="308">+U181/R181</f>
        <v>0</v>
      </c>
      <c r="AC181" s="76" t="s">
        <v>41</v>
      </c>
    </row>
    <row r="182" spans="1:29" ht="42" customHeight="1" x14ac:dyDescent="0.25">
      <c r="A182" s="77" t="s">
        <v>329</v>
      </c>
      <c r="B182" s="78" t="s">
        <v>38</v>
      </c>
      <c r="C182" s="78">
        <v>10</v>
      </c>
      <c r="D182" s="78" t="s">
        <v>39</v>
      </c>
      <c r="E182" s="92" t="s">
        <v>262</v>
      </c>
      <c r="F182" s="80">
        <v>179852034439</v>
      </c>
      <c r="G182" s="80">
        <v>0</v>
      </c>
      <c r="H182" s="80">
        <v>0</v>
      </c>
      <c r="I182" s="80">
        <v>0</v>
      </c>
      <c r="J182" s="80">
        <v>0</v>
      </c>
      <c r="K182" s="80">
        <v>0</v>
      </c>
      <c r="L182" s="80">
        <f t="shared" si="275"/>
        <v>0</v>
      </c>
      <c r="M182" s="81">
        <f>+F182+L182</f>
        <v>179852034439</v>
      </c>
      <c r="N182" s="82">
        <f t="shared" si="205"/>
        <v>1.7544158858551016E-2</v>
      </c>
      <c r="O182" s="80">
        <v>0</v>
      </c>
      <c r="P182" s="80">
        <v>179852034439</v>
      </c>
      <c r="Q182" s="80">
        <f t="shared" ref="Q182" si="309">M182-P182</f>
        <v>0</v>
      </c>
      <c r="R182" s="150">
        <v>179852034439</v>
      </c>
      <c r="S182" s="80">
        <f t="shared" ref="S182" si="310">+M182-R182</f>
        <v>0</v>
      </c>
      <c r="T182" s="80">
        <f t="shared" ref="T182" si="311">P182-R182</f>
        <v>0</v>
      </c>
      <c r="U182" s="150">
        <v>0</v>
      </c>
      <c r="V182" s="80">
        <f t="shared" ref="V182" si="312">+R182-U182</f>
        <v>179852034439</v>
      </c>
      <c r="W182" s="150">
        <v>0</v>
      </c>
      <c r="X182" s="83">
        <f t="shared" ref="X182" si="313">+U182-W182</f>
        <v>0</v>
      </c>
      <c r="Y182" s="84">
        <f t="shared" si="291"/>
        <v>1</v>
      </c>
      <c r="Z182" s="84">
        <f t="shared" si="292"/>
        <v>0</v>
      </c>
      <c r="AA182" s="84">
        <f t="shared" si="293"/>
        <v>0</v>
      </c>
      <c r="AB182" s="84">
        <f t="shared" si="308"/>
        <v>0</v>
      </c>
      <c r="AC182" s="85" t="s">
        <v>41</v>
      </c>
    </row>
    <row r="183" spans="1:29" ht="76.5" customHeight="1" x14ac:dyDescent="0.25">
      <c r="A183" s="69" t="s">
        <v>330</v>
      </c>
      <c r="B183" s="70" t="s">
        <v>38</v>
      </c>
      <c r="C183" s="70">
        <v>10</v>
      </c>
      <c r="D183" s="70" t="s">
        <v>39</v>
      </c>
      <c r="E183" s="146" t="s">
        <v>331</v>
      </c>
      <c r="F183" s="73">
        <f t="shared" ref="F183:U185" si="314">+F184</f>
        <v>291630957937</v>
      </c>
      <c r="G183" s="73">
        <f t="shared" si="314"/>
        <v>0</v>
      </c>
      <c r="H183" s="73">
        <f t="shared" si="314"/>
        <v>0</v>
      </c>
      <c r="I183" s="73">
        <f t="shared" si="314"/>
        <v>0</v>
      </c>
      <c r="J183" s="73">
        <f t="shared" si="314"/>
        <v>0</v>
      </c>
      <c r="K183" s="73">
        <f t="shared" si="314"/>
        <v>0</v>
      </c>
      <c r="L183" s="73">
        <f t="shared" si="275"/>
        <v>0</v>
      </c>
      <c r="M183" s="73">
        <f t="shared" si="314"/>
        <v>291630957937</v>
      </c>
      <c r="N183" s="74">
        <f t="shared" si="205"/>
        <v>2.8447939830524748E-2</v>
      </c>
      <c r="O183" s="73">
        <f t="shared" si="314"/>
        <v>0</v>
      </c>
      <c r="P183" s="73">
        <f t="shared" si="314"/>
        <v>0</v>
      </c>
      <c r="Q183" s="73">
        <f t="shared" si="306"/>
        <v>291630957937</v>
      </c>
      <c r="R183" s="73">
        <f t="shared" si="314"/>
        <v>0</v>
      </c>
      <c r="S183" s="73">
        <f t="shared" si="314"/>
        <v>291630957937</v>
      </c>
      <c r="T183" s="73">
        <f t="shared" si="314"/>
        <v>0</v>
      </c>
      <c r="U183" s="73">
        <f t="shared" si="314"/>
        <v>0</v>
      </c>
      <c r="V183" s="73">
        <f t="shared" ref="V183:X185" si="315">+V184</f>
        <v>0</v>
      </c>
      <c r="W183" s="73">
        <f t="shared" si="315"/>
        <v>0</v>
      </c>
      <c r="X183" s="73">
        <f t="shared" si="315"/>
        <v>0</v>
      </c>
      <c r="Y183" s="75">
        <f t="shared" si="291"/>
        <v>0</v>
      </c>
      <c r="Z183" s="75">
        <f t="shared" si="292"/>
        <v>0</v>
      </c>
      <c r="AA183" s="75">
        <f t="shared" si="293"/>
        <v>0</v>
      </c>
      <c r="AB183" s="75" t="s">
        <v>41</v>
      </c>
      <c r="AC183" s="76" t="s">
        <v>41</v>
      </c>
    </row>
    <row r="184" spans="1:29" ht="76.5" customHeight="1" x14ac:dyDescent="0.25">
      <c r="A184" s="69" t="s">
        <v>332</v>
      </c>
      <c r="B184" s="70" t="s">
        <v>38</v>
      </c>
      <c r="C184" s="70">
        <v>10</v>
      </c>
      <c r="D184" s="70" t="s">
        <v>39</v>
      </c>
      <c r="E184" s="146" t="s">
        <v>258</v>
      </c>
      <c r="F184" s="73">
        <f t="shared" si="314"/>
        <v>291630957937</v>
      </c>
      <c r="G184" s="73">
        <f t="shared" si="314"/>
        <v>0</v>
      </c>
      <c r="H184" s="73">
        <f t="shared" si="314"/>
        <v>0</v>
      </c>
      <c r="I184" s="73">
        <f t="shared" si="314"/>
        <v>0</v>
      </c>
      <c r="J184" s="73">
        <f t="shared" si="314"/>
        <v>0</v>
      </c>
      <c r="K184" s="73">
        <f t="shared" si="314"/>
        <v>0</v>
      </c>
      <c r="L184" s="73">
        <f t="shared" si="275"/>
        <v>0</v>
      </c>
      <c r="M184" s="73">
        <f t="shared" si="314"/>
        <v>291630957937</v>
      </c>
      <c r="N184" s="74">
        <f t="shared" si="205"/>
        <v>2.8447939830524748E-2</v>
      </c>
      <c r="O184" s="73">
        <f t="shared" si="314"/>
        <v>0</v>
      </c>
      <c r="P184" s="73">
        <f t="shared" si="314"/>
        <v>0</v>
      </c>
      <c r="Q184" s="73">
        <f t="shared" si="306"/>
        <v>291630957937</v>
      </c>
      <c r="R184" s="73">
        <f t="shared" si="314"/>
        <v>0</v>
      </c>
      <c r="S184" s="73">
        <f t="shared" si="314"/>
        <v>291630957937</v>
      </c>
      <c r="T184" s="73">
        <f t="shared" si="314"/>
        <v>0</v>
      </c>
      <c r="U184" s="73">
        <f t="shared" si="314"/>
        <v>0</v>
      </c>
      <c r="V184" s="73">
        <f t="shared" si="315"/>
        <v>0</v>
      </c>
      <c r="W184" s="73">
        <f t="shared" si="315"/>
        <v>0</v>
      </c>
      <c r="X184" s="73">
        <f t="shared" si="315"/>
        <v>0</v>
      </c>
      <c r="Y184" s="75">
        <f t="shared" si="291"/>
        <v>0</v>
      </c>
      <c r="Z184" s="75">
        <f t="shared" si="292"/>
        <v>0</v>
      </c>
      <c r="AA184" s="75">
        <f t="shared" si="293"/>
        <v>0</v>
      </c>
      <c r="AB184" s="75" t="s">
        <v>41</v>
      </c>
      <c r="AC184" s="76" t="s">
        <v>41</v>
      </c>
    </row>
    <row r="185" spans="1:29" ht="42" customHeight="1" x14ac:dyDescent="0.25">
      <c r="A185" s="69" t="s">
        <v>333</v>
      </c>
      <c r="B185" s="70" t="s">
        <v>38</v>
      </c>
      <c r="C185" s="70">
        <v>10</v>
      </c>
      <c r="D185" s="70" t="s">
        <v>39</v>
      </c>
      <c r="E185" s="71" t="s">
        <v>267</v>
      </c>
      <c r="F185" s="73">
        <f t="shared" si="314"/>
        <v>291630957937</v>
      </c>
      <c r="G185" s="73">
        <f t="shared" si="314"/>
        <v>0</v>
      </c>
      <c r="H185" s="73">
        <f t="shared" si="314"/>
        <v>0</v>
      </c>
      <c r="I185" s="73">
        <f t="shared" si="314"/>
        <v>0</v>
      </c>
      <c r="J185" s="73">
        <f t="shared" si="314"/>
        <v>0</v>
      </c>
      <c r="K185" s="73">
        <f t="shared" si="314"/>
        <v>0</v>
      </c>
      <c r="L185" s="73">
        <f t="shared" si="275"/>
        <v>0</v>
      </c>
      <c r="M185" s="73">
        <f t="shared" si="314"/>
        <v>291630957937</v>
      </c>
      <c r="N185" s="74">
        <f t="shared" si="205"/>
        <v>2.8447939830524748E-2</v>
      </c>
      <c r="O185" s="73">
        <f t="shared" si="314"/>
        <v>0</v>
      </c>
      <c r="P185" s="73">
        <f t="shared" si="314"/>
        <v>0</v>
      </c>
      <c r="Q185" s="73">
        <f t="shared" si="306"/>
        <v>291630957937</v>
      </c>
      <c r="R185" s="73">
        <f t="shared" si="314"/>
        <v>0</v>
      </c>
      <c r="S185" s="73">
        <f t="shared" si="314"/>
        <v>291630957937</v>
      </c>
      <c r="T185" s="73">
        <f t="shared" si="314"/>
        <v>0</v>
      </c>
      <c r="U185" s="73">
        <f t="shared" si="314"/>
        <v>0</v>
      </c>
      <c r="V185" s="73">
        <f t="shared" si="315"/>
        <v>0</v>
      </c>
      <c r="W185" s="73">
        <f t="shared" si="315"/>
        <v>0</v>
      </c>
      <c r="X185" s="73">
        <f t="shared" si="315"/>
        <v>0</v>
      </c>
      <c r="Y185" s="75">
        <f t="shared" si="291"/>
        <v>0</v>
      </c>
      <c r="Z185" s="75">
        <f t="shared" si="292"/>
        <v>0</v>
      </c>
      <c r="AA185" s="75">
        <f t="shared" si="293"/>
        <v>0</v>
      </c>
      <c r="AB185" s="75" t="s">
        <v>41</v>
      </c>
      <c r="AC185" s="76" t="s">
        <v>41</v>
      </c>
    </row>
    <row r="186" spans="1:29" ht="42" customHeight="1" x14ac:dyDescent="0.25">
      <c r="A186" s="77" t="s">
        <v>334</v>
      </c>
      <c r="B186" s="78" t="s">
        <v>38</v>
      </c>
      <c r="C186" s="78">
        <v>10</v>
      </c>
      <c r="D186" s="78" t="s">
        <v>39</v>
      </c>
      <c r="E186" s="92" t="s">
        <v>262</v>
      </c>
      <c r="F186" s="80">
        <v>291630957937</v>
      </c>
      <c r="G186" s="80">
        <v>0</v>
      </c>
      <c r="H186" s="80">
        <v>0</v>
      </c>
      <c r="I186" s="80">
        <v>0</v>
      </c>
      <c r="J186" s="80">
        <v>0</v>
      </c>
      <c r="K186" s="80">
        <v>0</v>
      </c>
      <c r="L186" s="80">
        <f t="shared" si="275"/>
        <v>0</v>
      </c>
      <c r="M186" s="81">
        <f>+F186+L186</f>
        <v>291630957937</v>
      </c>
      <c r="N186" s="82">
        <f t="shared" ref="N186:N226" si="316">M186/$M$342</f>
        <v>2.8447939830524748E-2</v>
      </c>
      <c r="O186" s="80">
        <v>0</v>
      </c>
      <c r="P186" s="80">
        <v>0</v>
      </c>
      <c r="Q186" s="80">
        <f t="shared" ref="Q186" si="317">M186-P186</f>
        <v>291630957937</v>
      </c>
      <c r="R186" s="150">
        <v>0</v>
      </c>
      <c r="S186" s="80">
        <f t="shared" ref="S186" si="318">+M186-R186</f>
        <v>291630957937</v>
      </c>
      <c r="T186" s="80">
        <f>P186-R186</f>
        <v>0</v>
      </c>
      <c r="U186" s="150">
        <v>0</v>
      </c>
      <c r="V186" s="80">
        <f t="shared" ref="V186" si="319">+R186-U186</f>
        <v>0</v>
      </c>
      <c r="W186" s="150">
        <v>0</v>
      </c>
      <c r="X186" s="83">
        <f t="shared" ref="X186" si="320">+U186-W186</f>
        <v>0</v>
      </c>
      <c r="Y186" s="84">
        <f t="shared" si="291"/>
        <v>0</v>
      </c>
      <c r="Z186" s="84">
        <f t="shared" si="292"/>
        <v>0</v>
      </c>
      <c r="AA186" s="84">
        <f t="shared" si="293"/>
        <v>0</v>
      </c>
      <c r="AB186" s="84" t="s">
        <v>41</v>
      </c>
      <c r="AC186" s="85" t="s">
        <v>41</v>
      </c>
    </row>
    <row r="187" spans="1:29" ht="86.25" customHeight="1" x14ac:dyDescent="0.25">
      <c r="A187" s="69" t="s">
        <v>335</v>
      </c>
      <c r="B187" s="70" t="s">
        <v>38</v>
      </c>
      <c r="C187" s="70">
        <v>11</v>
      </c>
      <c r="D187" s="70" t="s">
        <v>39</v>
      </c>
      <c r="E187" s="146" t="s">
        <v>336</v>
      </c>
      <c r="F187" s="73">
        <f t="shared" ref="F187:U189" si="321">+F188</f>
        <v>358127983982</v>
      </c>
      <c r="G187" s="73">
        <f t="shared" si="321"/>
        <v>0</v>
      </c>
      <c r="H187" s="73">
        <f t="shared" si="321"/>
        <v>0</v>
      </c>
      <c r="I187" s="73">
        <f t="shared" si="321"/>
        <v>0</v>
      </c>
      <c r="J187" s="73">
        <f t="shared" si="321"/>
        <v>0</v>
      </c>
      <c r="K187" s="73">
        <f t="shared" si="321"/>
        <v>0</v>
      </c>
      <c r="L187" s="73">
        <f t="shared" si="275"/>
        <v>0</v>
      </c>
      <c r="M187" s="73">
        <f t="shared" si="321"/>
        <v>358127983982</v>
      </c>
      <c r="N187" s="74">
        <f t="shared" si="316"/>
        <v>3.4934574203017037E-2</v>
      </c>
      <c r="O187" s="73">
        <f t="shared" si="321"/>
        <v>0</v>
      </c>
      <c r="P187" s="73">
        <f t="shared" si="321"/>
        <v>358127983982</v>
      </c>
      <c r="Q187" s="73">
        <f t="shared" si="306"/>
        <v>0</v>
      </c>
      <c r="R187" s="73">
        <f t="shared" si="321"/>
        <v>358127983982</v>
      </c>
      <c r="S187" s="73">
        <f t="shared" si="321"/>
        <v>0</v>
      </c>
      <c r="T187" s="73">
        <f t="shared" si="321"/>
        <v>0</v>
      </c>
      <c r="U187" s="73">
        <f t="shared" si="321"/>
        <v>0</v>
      </c>
      <c r="V187" s="73">
        <f t="shared" ref="V187:X189" si="322">+V188</f>
        <v>358127983982</v>
      </c>
      <c r="W187" s="73">
        <f t="shared" si="322"/>
        <v>0</v>
      </c>
      <c r="X187" s="73">
        <f t="shared" si="322"/>
        <v>0</v>
      </c>
      <c r="Y187" s="75">
        <f t="shared" si="291"/>
        <v>1</v>
      </c>
      <c r="Z187" s="75">
        <f t="shared" si="292"/>
        <v>0</v>
      </c>
      <c r="AA187" s="75">
        <f t="shared" si="293"/>
        <v>0</v>
      </c>
      <c r="AB187" s="75">
        <f t="shared" ref="AB187:AB248" si="323">+U187/R187</f>
        <v>0</v>
      </c>
      <c r="AC187" s="76" t="s">
        <v>41</v>
      </c>
    </row>
    <row r="188" spans="1:29" ht="86.25" customHeight="1" x14ac:dyDescent="0.25">
      <c r="A188" s="69" t="s">
        <v>337</v>
      </c>
      <c r="B188" s="70" t="s">
        <v>38</v>
      </c>
      <c r="C188" s="70">
        <v>11</v>
      </c>
      <c r="D188" s="70" t="s">
        <v>39</v>
      </c>
      <c r="E188" s="146" t="s">
        <v>258</v>
      </c>
      <c r="F188" s="73">
        <f t="shared" si="321"/>
        <v>358127983982</v>
      </c>
      <c r="G188" s="73">
        <f t="shared" si="321"/>
        <v>0</v>
      </c>
      <c r="H188" s="73">
        <f t="shared" si="321"/>
        <v>0</v>
      </c>
      <c r="I188" s="73">
        <f t="shared" si="321"/>
        <v>0</v>
      </c>
      <c r="J188" s="73">
        <f t="shared" si="321"/>
        <v>0</v>
      </c>
      <c r="K188" s="73">
        <f t="shared" si="321"/>
        <v>0</v>
      </c>
      <c r="L188" s="73">
        <f t="shared" si="275"/>
        <v>0</v>
      </c>
      <c r="M188" s="73">
        <f t="shared" si="321"/>
        <v>358127983982</v>
      </c>
      <c r="N188" s="74">
        <f t="shared" si="316"/>
        <v>3.4934574203017037E-2</v>
      </c>
      <c r="O188" s="73">
        <f t="shared" si="321"/>
        <v>0</v>
      </c>
      <c r="P188" s="73">
        <f t="shared" si="321"/>
        <v>358127983982</v>
      </c>
      <c r="Q188" s="73">
        <f t="shared" si="306"/>
        <v>0</v>
      </c>
      <c r="R188" s="73">
        <f t="shared" si="321"/>
        <v>358127983982</v>
      </c>
      <c r="S188" s="73">
        <f t="shared" si="321"/>
        <v>0</v>
      </c>
      <c r="T188" s="73">
        <f t="shared" si="321"/>
        <v>0</v>
      </c>
      <c r="U188" s="73">
        <f t="shared" si="321"/>
        <v>0</v>
      </c>
      <c r="V188" s="73">
        <f t="shared" si="322"/>
        <v>358127983982</v>
      </c>
      <c r="W188" s="73">
        <f t="shared" si="322"/>
        <v>0</v>
      </c>
      <c r="X188" s="73">
        <f t="shared" si="322"/>
        <v>0</v>
      </c>
      <c r="Y188" s="75">
        <f t="shared" si="291"/>
        <v>1</v>
      </c>
      <c r="Z188" s="75">
        <f t="shared" si="292"/>
        <v>0</v>
      </c>
      <c r="AA188" s="75">
        <f t="shared" si="293"/>
        <v>0</v>
      </c>
      <c r="AB188" s="75">
        <f t="shared" si="323"/>
        <v>0</v>
      </c>
      <c r="AC188" s="76" t="s">
        <v>41</v>
      </c>
    </row>
    <row r="189" spans="1:29" ht="42" customHeight="1" x14ac:dyDescent="0.25">
      <c r="A189" s="69" t="s">
        <v>338</v>
      </c>
      <c r="B189" s="70" t="s">
        <v>38</v>
      </c>
      <c r="C189" s="70">
        <v>11</v>
      </c>
      <c r="D189" s="70" t="s">
        <v>39</v>
      </c>
      <c r="E189" s="146" t="s">
        <v>267</v>
      </c>
      <c r="F189" s="73">
        <f t="shared" si="321"/>
        <v>358127983982</v>
      </c>
      <c r="G189" s="73">
        <f t="shared" si="321"/>
        <v>0</v>
      </c>
      <c r="H189" s="73">
        <f t="shared" si="321"/>
        <v>0</v>
      </c>
      <c r="I189" s="73">
        <f t="shared" si="321"/>
        <v>0</v>
      </c>
      <c r="J189" s="73">
        <f t="shared" si="321"/>
        <v>0</v>
      </c>
      <c r="K189" s="73">
        <f t="shared" si="321"/>
        <v>0</v>
      </c>
      <c r="L189" s="73">
        <f t="shared" si="275"/>
        <v>0</v>
      </c>
      <c r="M189" s="73">
        <f t="shared" si="321"/>
        <v>358127983982</v>
      </c>
      <c r="N189" s="74">
        <f t="shared" si="316"/>
        <v>3.4934574203017037E-2</v>
      </c>
      <c r="O189" s="73">
        <f t="shared" si="321"/>
        <v>0</v>
      </c>
      <c r="P189" s="73">
        <f t="shared" si="321"/>
        <v>358127983982</v>
      </c>
      <c r="Q189" s="73">
        <f t="shared" si="306"/>
        <v>0</v>
      </c>
      <c r="R189" s="73">
        <f t="shared" si="321"/>
        <v>358127983982</v>
      </c>
      <c r="S189" s="73">
        <f t="shared" si="321"/>
        <v>0</v>
      </c>
      <c r="T189" s="73">
        <f t="shared" si="321"/>
        <v>0</v>
      </c>
      <c r="U189" s="73">
        <f t="shared" si="321"/>
        <v>0</v>
      </c>
      <c r="V189" s="73">
        <f t="shared" si="322"/>
        <v>358127983982</v>
      </c>
      <c r="W189" s="73">
        <f t="shared" si="322"/>
        <v>0</v>
      </c>
      <c r="X189" s="73">
        <f t="shared" si="322"/>
        <v>0</v>
      </c>
      <c r="Y189" s="75">
        <f t="shared" si="291"/>
        <v>1</v>
      </c>
      <c r="Z189" s="75">
        <f t="shared" si="292"/>
        <v>0</v>
      </c>
      <c r="AA189" s="75">
        <f t="shared" si="293"/>
        <v>0</v>
      </c>
      <c r="AB189" s="75">
        <f t="shared" si="323"/>
        <v>0</v>
      </c>
      <c r="AC189" s="76" t="s">
        <v>41</v>
      </c>
    </row>
    <row r="190" spans="1:29" ht="42" customHeight="1" x14ac:dyDescent="0.25">
      <c r="A190" s="77" t="s">
        <v>339</v>
      </c>
      <c r="B190" s="78" t="s">
        <v>38</v>
      </c>
      <c r="C190" s="78">
        <v>11</v>
      </c>
      <c r="D190" s="78" t="s">
        <v>39</v>
      </c>
      <c r="E190" s="92" t="s">
        <v>262</v>
      </c>
      <c r="F190" s="80">
        <v>358127983982</v>
      </c>
      <c r="G190" s="80">
        <v>0</v>
      </c>
      <c r="H190" s="80">
        <v>0</v>
      </c>
      <c r="I190" s="80">
        <v>0</v>
      </c>
      <c r="J190" s="80">
        <v>0</v>
      </c>
      <c r="K190" s="80">
        <v>0</v>
      </c>
      <c r="L190" s="80">
        <f t="shared" si="275"/>
        <v>0</v>
      </c>
      <c r="M190" s="81">
        <f>+F190+L190</f>
        <v>358127983982</v>
      </c>
      <c r="N190" s="82">
        <f t="shared" si="316"/>
        <v>3.4934574203017037E-2</v>
      </c>
      <c r="O190" s="80">
        <v>0</v>
      </c>
      <c r="P190" s="80">
        <v>358127983982</v>
      </c>
      <c r="Q190" s="80">
        <f t="shared" ref="Q190" si="324">M190-P190</f>
        <v>0</v>
      </c>
      <c r="R190" s="150">
        <v>358127983982</v>
      </c>
      <c r="S190" s="80">
        <f t="shared" ref="S190" si="325">+M190-R190</f>
        <v>0</v>
      </c>
      <c r="T190" s="80">
        <f>P190-R190</f>
        <v>0</v>
      </c>
      <c r="U190" s="150">
        <v>0</v>
      </c>
      <c r="V190" s="80">
        <f t="shared" ref="V190" si="326">+R190-U190</f>
        <v>358127983982</v>
      </c>
      <c r="W190" s="150">
        <v>0</v>
      </c>
      <c r="X190" s="83">
        <f t="shared" ref="X190" si="327">+U190-W190</f>
        <v>0</v>
      </c>
      <c r="Y190" s="84">
        <f t="shared" si="291"/>
        <v>1</v>
      </c>
      <c r="Z190" s="84">
        <f t="shared" si="292"/>
        <v>0</v>
      </c>
      <c r="AA190" s="84">
        <f t="shared" si="293"/>
        <v>0</v>
      </c>
      <c r="AB190" s="84">
        <f t="shared" si="323"/>
        <v>0</v>
      </c>
      <c r="AC190" s="85" t="s">
        <v>41</v>
      </c>
    </row>
    <row r="191" spans="1:29" ht="78.75" customHeight="1" x14ac:dyDescent="0.25">
      <c r="A191" s="69" t="s">
        <v>340</v>
      </c>
      <c r="B191" s="70" t="s">
        <v>38</v>
      </c>
      <c r="C191" s="70">
        <v>10</v>
      </c>
      <c r="D191" s="70" t="s">
        <v>39</v>
      </c>
      <c r="E191" s="146" t="s">
        <v>341</v>
      </c>
      <c r="F191" s="73">
        <f t="shared" ref="F191:M193" si="328">+F192</f>
        <v>194871742826</v>
      </c>
      <c r="G191" s="73">
        <f t="shared" si="328"/>
        <v>0</v>
      </c>
      <c r="H191" s="73">
        <f t="shared" si="328"/>
        <v>0</v>
      </c>
      <c r="I191" s="73">
        <f t="shared" si="328"/>
        <v>0</v>
      </c>
      <c r="J191" s="73">
        <f t="shared" si="328"/>
        <v>0</v>
      </c>
      <c r="K191" s="73">
        <f t="shared" si="328"/>
        <v>0</v>
      </c>
      <c r="L191" s="73">
        <f t="shared" si="275"/>
        <v>0</v>
      </c>
      <c r="M191" s="73">
        <f t="shared" si="328"/>
        <v>194871742826</v>
      </c>
      <c r="N191" s="74">
        <f t="shared" si="316"/>
        <v>1.9009297414100755E-2</v>
      </c>
      <c r="O191" s="73">
        <f t="shared" ref="O191:X193" si="329">+O192</f>
        <v>0</v>
      </c>
      <c r="P191" s="73">
        <f t="shared" si="329"/>
        <v>194871742826</v>
      </c>
      <c r="Q191" s="73">
        <f t="shared" si="329"/>
        <v>0</v>
      </c>
      <c r="R191" s="73">
        <f t="shared" si="329"/>
        <v>194871742826</v>
      </c>
      <c r="S191" s="73">
        <f t="shared" si="329"/>
        <v>0</v>
      </c>
      <c r="T191" s="73">
        <f t="shared" si="329"/>
        <v>0</v>
      </c>
      <c r="U191" s="73">
        <f t="shared" si="329"/>
        <v>0</v>
      </c>
      <c r="V191" s="73">
        <f t="shared" si="329"/>
        <v>194871742826</v>
      </c>
      <c r="W191" s="73">
        <f t="shared" si="329"/>
        <v>0</v>
      </c>
      <c r="X191" s="73">
        <f t="shared" si="329"/>
        <v>0</v>
      </c>
      <c r="Y191" s="75">
        <f t="shared" si="291"/>
        <v>1</v>
      </c>
      <c r="Z191" s="75">
        <f t="shared" si="292"/>
        <v>0</v>
      </c>
      <c r="AA191" s="75">
        <f t="shared" si="293"/>
        <v>0</v>
      </c>
      <c r="AB191" s="75">
        <f t="shared" si="323"/>
        <v>0</v>
      </c>
      <c r="AC191" s="76" t="s">
        <v>41</v>
      </c>
    </row>
    <row r="192" spans="1:29" ht="78.75" customHeight="1" x14ac:dyDescent="0.25">
      <c r="A192" s="69" t="s">
        <v>342</v>
      </c>
      <c r="B192" s="70" t="s">
        <v>38</v>
      </c>
      <c r="C192" s="70">
        <v>10</v>
      </c>
      <c r="D192" s="70" t="s">
        <v>39</v>
      </c>
      <c r="E192" s="146" t="s">
        <v>258</v>
      </c>
      <c r="F192" s="73">
        <f t="shared" si="328"/>
        <v>194871742826</v>
      </c>
      <c r="G192" s="73">
        <f t="shared" si="328"/>
        <v>0</v>
      </c>
      <c r="H192" s="73">
        <f t="shared" si="328"/>
        <v>0</v>
      </c>
      <c r="I192" s="73">
        <f t="shared" si="328"/>
        <v>0</v>
      </c>
      <c r="J192" s="73">
        <f t="shared" si="328"/>
        <v>0</v>
      </c>
      <c r="K192" s="73">
        <f t="shared" si="328"/>
        <v>0</v>
      </c>
      <c r="L192" s="73">
        <f t="shared" si="275"/>
        <v>0</v>
      </c>
      <c r="M192" s="73">
        <f t="shared" si="328"/>
        <v>194871742826</v>
      </c>
      <c r="N192" s="74">
        <f t="shared" si="316"/>
        <v>1.9009297414100755E-2</v>
      </c>
      <c r="O192" s="73">
        <f t="shared" si="329"/>
        <v>0</v>
      </c>
      <c r="P192" s="73">
        <f t="shared" si="329"/>
        <v>194871742826</v>
      </c>
      <c r="Q192" s="73">
        <f t="shared" si="329"/>
        <v>0</v>
      </c>
      <c r="R192" s="73">
        <f t="shared" si="329"/>
        <v>194871742826</v>
      </c>
      <c r="S192" s="73">
        <f t="shared" si="329"/>
        <v>0</v>
      </c>
      <c r="T192" s="73">
        <f t="shared" si="329"/>
        <v>0</v>
      </c>
      <c r="U192" s="73">
        <f t="shared" si="329"/>
        <v>0</v>
      </c>
      <c r="V192" s="73">
        <f t="shared" si="329"/>
        <v>194871742826</v>
      </c>
      <c r="W192" s="73">
        <f t="shared" si="329"/>
        <v>0</v>
      </c>
      <c r="X192" s="73">
        <f t="shared" si="329"/>
        <v>0</v>
      </c>
      <c r="Y192" s="75">
        <f t="shared" si="291"/>
        <v>1</v>
      </c>
      <c r="Z192" s="75">
        <f t="shared" si="292"/>
        <v>0</v>
      </c>
      <c r="AA192" s="75">
        <f t="shared" si="293"/>
        <v>0</v>
      </c>
      <c r="AB192" s="75">
        <f t="shared" si="323"/>
        <v>0</v>
      </c>
      <c r="AC192" s="76" t="s">
        <v>41</v>
      </c>
    </row>
    <row r="193" spans="1:29" ht="42" customHeight="1" x14ac:dyDescent="0.25">
      <c r="A193" s="69" t="s">
        <v>343</v>
      </c>
      <c r="B193" s="70" t="s">
        <v>38</v>
      </c>
      <c r="C193" s="70">
        <v>10</v>
      </c>
      <c r="D193" s="70" t="s">
        <v>39</v>
      </c>
      <c r="E193" s="71" t="s">
        <v>267</v>
      </c>
      <c r="F193" s="73">
        <f t="shared" si="328"/>
        <v>194871742826</v>
      </c>
      <c r="G193" s="73">
        <f t="shared" si="328"/>
        <v>0</v>
      </c>
      <c r="H193" s="73">
        <f t="shared" si="328"/>
        <v>0</v>
      </c>
      <c r="I193" s="73">
        <f t="shared" si="328"/>
        <v>0</v>
      </c>
      <c r="J193" s="73">
        <f t="shared" si="328"/>
        <v>0</v>
      </c>
      <c r="K193" s="73">
        <f t="shared" si="328"/>
        <v>0</v>
      </c>
      <c r="L193" s="73">
        <f t="shared" si="275"/>
        <v>0</v>
      </c>
      <c r="M193" s="73">
        <f t="shared" si="328"/>
        <v>194871742826</v>
      </c>
      <c r="N193" s="74">
        <f t="shared" si="316"/>
        <v>1.9009297414100755E-2</v>
      </c>
      <c r="O193" s="73">
        <f t="shared" si="329"/>
        <v>0</v>
      </c>
      <c r="P193" s="73">
        <f t="shared" si="329"/>
        <v>194871742826</v>
      </c>
      <c r="Q193" s="73">
        <f t="shared" si="329"/>
        <v>0</v>
      </c>
      <c r="R193" s="73">
        <f t="shared" si="329"/>
        <v>194871742826</v>
      </c>
      <c r="S193" s="73">
        <f t="shared" si="329"/>
        <v>0</v>
      </c>
      <c r="T193" s="73">
        <f t="shared" si="329"/>
        <v>0</v>
      </c>
      <c r="U193" s="73">
        <f t="shared" si="329"/>
        <v>0</v>
      </c>
      <c r="V193" s="73">
        <f t="shared" si="329"/>
        <v>194871742826</v>
      </c>
      <c r="W193" s="73">
        <f t="shared" si="329"/>
        <v>0</v>
      </c>
      <c r="X193" s="73">
        <f t="shared" si="329"/>
        <v>0</v>
      </c>
      <c r="Y193" s="75">
        <f t="shared" si="291"/>
        <v>1</v>
      </c>
      <c r="Z193" s="75">
        <f t="shared" si="292"/>
        <v>0</v>
      </c>
      <c r="AA193" s="75">
        <f t="shared" si="293"/>
        <v>0</v>
      </c>
      <c r="AB193" s="75">
        <f t="shared" si="323"/>
        <v>0</v>
      </c>
      <c r="AC193" s="76" t="s">
        <v>41</v>
      </c>
    </row>
    <row r="194" spans="1:29" ht="42" customHeight="1" x14ac:dyDescent="0.25">
      <c r="A194" s="77" t="s">
        <v>344</v>
      </c>
      <c r="B194" s="78" t="s">
        <v>38</v>
      </c>
      <c r="C194" s="78">
        <v>10</v>
      </c>
      <c r="D194" s="78" t="s">
        <v>39</v>
      </c>
      <c r="E194" s="92" t="s">
        <v>262</v>
      </c>
      <c r="F194" s="80">
        <v>194871742826</v>
      </c>
      <c r="G194" s="80">
        <v>0</v>
      </c>
      <c r="H194" s="80">
        <v>0</v>
      </c>
      <c r="I194" s="80">
        <v>0</v>
      </c>
      <c r="J194" s="80">
        <v>0</v>
      </c>
      <c r="K194" s="80">
        <v>0</v>
      </c>
      <c r="L194" s="80">
        <f t="shared" si="275"/>
        <v>0</v>
      </c>
      <c r="M194" s="81">
        <f>+F194+L194</f>
        <v>194871742826</v>
      </c>
      <c r="N194" s="82">
        <f t="shared" si="316"/>
        <v>1.9009297414100755E-2</v>
      </c>
      <c r="O194" s="80">
        <v>0</v>
      </c>
      <c r="P194" s="80">
        <v>194871742826</v>
      </c>
      <c r="Q194" s="80">
        <f t="shared" ref="Q194" si="330">M194-P194</f>
        <v>0</v>
      </c>
      <c r="R194" s="150">
        <v>194871742826</v>
      </c>
      <c r="S194" s="80">
        <f t="shared" ref="S194" si="331">+M194-R194</f>
        <v>0</v>
      </c>
      <c r="T194" s="80">
        <f>P194-R194</f>
        <v>0</v>
      </c>
      <c r="U194" s="80">
        <v>0</v>
      </c>
      <c r="V194" s="80">
        <f t="shared" ref="V194" si="332">+R194-U194</f>
        <v>194871742826</v>
      </c>
      <c r="W194" s="80">
        <v>0</v>
      </c>
      <c r="X194" s="83">
        <f t="shared" ref="X194" si="333">+U194-W194</f>
        <v>0</v>
      </c>
      <c r="Y194" s="84">
        <f t="shared" si="291"/>
        <v>1</v>
      </c>
      <c r="Z194" s="84">
        <f t="shared" si="292"/>
        <v>0</v>
      </c>
      <c r="AA194" s="84">
        <f t="shared" si="293"/>
        <v>0</v>
      </c>
      <c r="AB194" s="84">
        <f t="shared" si="323"/>
        <v>0</v>
      </c>
      <c r="AC194" s="85" t="s">
        <v>41</v>
      </c>
    </row>
    <row r="195" spans="1:29" ht="84.75" customHeight="1" x14ac:dyDescent="0.25">
      <c r="A195" s="69" t="s">
        <v>345</v>
      </c>
      <c r="B195" s="70" t="s">
        <v>38</v>
      </c>
      <c r="C195" s="70">
        <v>10</v>
      </c>
      <c r="D195" s="70" t="s">
        <v>39</v>
      </c>
      <c r="E195" s="146" t="s">
        <v>346</v>
      </c>
      <c r="F195" s="73">
        <f t="shared" ref="F195:U197" si="334">+F196</f>
        <v>443201573124</v>
      </c>
      <c r="G195" s="73">
        <f t="shared" si="334"/>
        <v>0</v>
      </c>
      <c r="H195" s="73">
        <f t="shared" si="334"/>
        <v>0</v>
      </c>
      <c r="I195" s="73">
        <f t="shared" si="334"/>
        <v>0</v>
      </c>
      <c r="J195" s="73">
        <f t="shared" si="334"/>
        <v>0</v>
      </c>
      <c r="K195" s="73">
        <f t="shared" si="334"/>
        <v>0</v>
      </c>
      <c r="L195" s="73">
        <f t="shared" si="275"/>
        <v>0</v>
      </c>
      <c r="M195" s="73">
        <f t="shared" si="334"/>
        <v>443201573124</v>
      </c>
      <c r="N195" s="74">
        <f t="shared" si="316"/>
        <v>4.3233310256962379E-2</v>
      </c>
      <c r="O195" s="73">
        <f t="shared" si="334"/>
        <v>0</v>
      </c>
      <c r="P195" s="73">
        <f t="shared" si="334"/>
        <v>443201573124</v>
      </c>
      <c r="Q195" s="73">
        <f t="shared" si="334"/>
        <v>0</v>
      </c>
      <c r="R195" s="73">
        <f t="shared" si="334"/>
        <v>443201573124</v>
      </c>
      <c r="S195" s="73">
        <f t="shared" si="334"/>
        <v>0</v>
      </c>
      <c r="T195" s="73">
        <f t="shared" si="334"/>
        <v>0</v>
      </c>
      <c r="U195" s="73">
        <f t="shared" si="334"/>
        <v>0</v>
      </c>
      <c r="V195" s="73">
        <f t="shared" ref="P195:AD197" si="335">+V196</f>
        <v>443201573124</v>
      </c>
      <c r="W195" s="73">
        <f t="shared" si="335"/>
        <v>0</v>
      </c>
      <c r="X195" s="73">
        <f t="shared" si="335"/>
        <v>0</v>
      </c>
      <c r="Y195" s="75">
        <f t="shared" si="291"/>
        <v>1</v>
      </c>
      <c r="Z195" s="75">
        <f t="shared" si="292"/>
        <v>0</v>
      </c>
      <c r="AA195" s="75">
        <f t="shared" si="293"/>
        <v>0</v>
      </c>
      <c r="AB195" s="75">
        <f t="shared" si="323"/>
        <v>0</v>
      </c>
      <c r="AC195" s="76" t="s">
        <v>41</v>
      </c>
    </row>
    <row r="196" spans="1:29" ht="84.75" customHeight="1" x14ac:dyDescent="0.25">
      <c r="A196" s="69" t="s">
        <v>347</v>
      </c>
      <c r="B196" s="70" t="s">
        <v>38</v>
      </c>
      <c r="C196" s="70">
        <v>10</v>
      </c>
      <c r="D196" s="70" t="s">
        <v>39</v>
      </c>
      <c r="E196" s="146" t="s">
        <v>258</v>
      </c>
      <c r="F196" s="73">
        <f t="shared" si="334"/>
        <v>443201573124</v>
      </c>
      <c r="G196" s="73">
        <f t="shared" si="334"/>
        <v>0</v>
      </c>
      <c r="H196" s="73">
        <f t="shared" si="334"/>
        <v>0</v>
      </c>
      <c r="I196" s="73">
        <f t="shared" si="334"/>
        <v>0</v>
      </c>
      <c r="J196" s="73">
        <f t="shared" si="334"/>
        <v>0</v>
      </c>
      <c r="K196" s="73">
        <f t="shared" si="334"/>
        <v>0</v>
      </c>
      <c r="L196" s="73">
        <f t="shared" si="275"/>
        <v>0</v>
      </c>
      <c r="M196" s="73">
        <f t="shared" si="334"/>
        <v>443201573124</v>
      </c>
      <c r="N196" s="74">
        <f t="shared" si="316"/>
        <v>4.3233310256962379E-2</v>
      </c>
      <c r="O196" s="73">
        <f t="shared" si="334"/>
        <v>0</v>
      </c>
      <c r="P196" s="73">
        <f t="shared" si="335"/>
        <v>443201573124</v>
      </c>
      <c r="Q196" s="73">
        <f t="shared" si="335"/>
        <v>0</v>
      </c>
      <c r="R196" s="73">
        <f t="shared" si="335"/>
        <v>443201573124</v>
      </c>
      <c r="S196" s="73">
        <f t="shared" si="335"/>
        <v>0</v>
      </c>
      <c r="T196" s="73">
        <f t="shared" si="335"/>
        <v>0</v>
      </c>
      <c r="U196" s="73">
        <f t="shared" si="334"/>
        <v>0</v>
      </c>
      <c r="V196" s="73">
        <f t="shared" si="335"/>
        <v>443201573124</v>
      </c>
      <c r="W196" s="73">
        <f t="shared" si="335"/>
        <v>0</v>
      </c>
      <c r="X196" s="73">
        <f t="shared" si="335"/>
        <v>0</v>
      </c>
      <c r="Y196" s="75">
        <f t="shared" si="291"/>
        <v>1</v>
      </c>
      <c r="Z196" s="75">
        <f t="shared" si="292"/>
        <v>0</v>
      </c>
      <c r="AA196" s="75">
        <f t="shared" si="293"/>
        <v>0</v>
      </c>
      <c r="AB196" s="75">
        <f t="shared" si="323"/>
        <v>0</v>
      </c>
      <c r="AC196" s="76" t="s">
        <v>41</v>
      </c>
    </row>
    <row r="197" spans="1:29" ht="42" customHeight="1" x14ac:dyDescent="0.25">
      <c r="A197" s="69" t="s">
        <v>348</v>
      </c>
      <c r="B197" s="70" t="s">
        <v>38</v>
      </c>
      <c r="C197" s="70">
        <v>10</v>
      </c>
      <c r="D197" s="70" t="s">
        <v>39</v>
      </c>
      <c r="E197" s="71" t="s">
        <v>267</v>
      </c>
      <c r="F197" s="73">
        <f t="shared" si="334"/>
        <v>443201573124</v>
      </c>
      <c r="G197" s="73">
        <f t="shared" si="334"/>
        <v>0</v>
      </c>
      <c r="H197" s="73">
        <f t="shared" si="334"/>
        <v>0</v>
      </c>
      <c r="I197" s="73">
        <f t="shared" si="334"/>
        <v>0</v>
      </c>
      <c r="J197" s="73">
        <f t="shared" si="334"/>
        <v>0</v>
      </c>
      <c r="K197" s="73">
        <f t="shared" si="334"/>
        <v>0</v>
      </c>
      <c r="L197" s="73">
        <f t="shared" si="275"/>
        <v>0</v>
      </c>
      <c r="M197" s="73">
        <f t="shared" si="334"/>
        <v>443201573124</v>
      </c>
      <c r="N197" s="74">
        <f t="shared" si="316"/>
        <v>4.3233310256962379E-2</v>
      </c>
      <c r="O197" s="73">
        <f t="shared" si="334"/>
        <v>0</v>
      </c>
      <c r="P197" s="73">
        <f t="shared" si="335"/>
        <v>443201573124</v>
      </c>
      <c r="Q197" s="73">
        <f t="shared" si="335"/>
        <v>0</v>
      </c>
      <c r="R197" s="73">
        <f t="shared" si="335"/>
        <v>443201573124</v>
      </c>
      <c r="S197" s="73">
        <f t="shared" si="335"/>
        <v>0</v>
      </c>
      <c r="T197" s="73">
        <f t="shared" si="335"/>
        <v>0</v>
      </c>
      <c r="U197" s="73">
        <f t="shared" si="334"/>
        <v>0</v>
      </c>
      <c r="V197" s="73">
        <f t="shared" si="335"/>
        <v>443201573124</v>
      </c>
      <c r="W197" s="73">
        <f t="shared" si="335"/>
        <v>0</v>
      </c>
      <c r="X197" s="73">
        <f t="shared" si="335"/>
        <v>0</v>
      </c>
      <c r="Y197" s="75">
        <f t="shared" si="291"/>
        <v>1</v>
      </c>
      <c r="Z197" s="75">
        <f t="shared" si="292"/>
        <v>0</v>
      </c>
      <c r="AA197" s="75">
        <f t="shared" si="293"/>
        <v>0</v>
      </c>
      <c r="AB197" s="75">
        <f t="shared" si="323"/>
        <v>0</v>
      </c>
      <c r="AC197" s="76" t="s">
        <v>41</v>
      </c>
    </row>
    <row r="198" spans="1:29" ht="42" customHeight="1" x14ac:dyDescent="0.25">
      <c r="A198" s="77" t="s">
        <v>349</v>
      </c>
      <c r="B198" s="78" t="s">
        <v>38</v>
      </c>
      <c r="C198" s="78">
        <v>10</v>
      </c>
      <c r="D198" s="78" t="s">
        <v>39</v>
      </c>
      <c r="E198" s="92" t="s">
        <v>262</v>
      </c>
      <c r="F198" s="80">
        <v>443201573124</v>
      </c>
      <c r="G198" s="80">
        <v>0</v>
      </c>
      <c r="H198" s="80">
        <v>0</v>
      </c>
      <c r="I198" s="80">
        <v>0</v>
      </c>
      <c r="J198" s="80">
        <v>0</v>
      </c>
      <c r="K198" s="80">
        <v>0</v>
      </c>
      <c r="L198" s="80">
        <f t="shared" si="275"/>
        <v>0</v>
      </c>
      <c r="M198" s="81">
        <f>+F198+L198</f>
        <v>443201573124</v>
      </c>
      <c r="N198" s="82">
        <f t="shared" si="316"/>
        <v>4.3233310256962379E-2</v>
      </c>
      <c r="O198" s="80">
        <v>0</v>
      </c>
      <c r="P198" s="80">
        <v>443201573124</v>
      </c>
      <c r="Q198" s="80">
        <f t="shared" ref="Q198" si="336">M198-P198</f>
        <v>0</v>
      </c>
      <c r="R198" s="150">
        <v>443201573124</v>
      </c>
      <c r="S198" s="80">
        <f t="shared" ref="S198" si="337">+M198-R198</f>
        <v>0</v>
      </c>
      <c r="T198" s="80">
        <f>P198-R198</f>
        <v>0</v>
      </c>
      <c r="U198" s="150">
        <v>0</v>
      </c>
      <c r="V198" s="80">
        <f t="shared" ref="V198" si="338">+R198-U198</f>
        <v>443201573124</v>
      </c>
      <c r="W198" s="150">
        <v>0</v>
      </c>
      <c r="X198" s="83">
        <f t="shared" ref="X198" si="339">+U198-W198</f>
        <v>0</v>
      </c>
      <c r="Y198" s="84">
        <f t="shared" si="291"/>
        <v>1</v>
      </c>
      <c r="Z198" s="84">
        <f t="shared" si="292"/>
        <v>0</v>
      </c>
      <c r="AA198" s="84">
        <f t="shared" si="293"/>
        <v>0</v>
      </c>
      <c r="AB198" s="84">
        <f t="shared" si="323"/>
        <v>0</v>
      </c>
      <c r="AC198" s="85" t="s">
        <v>41</v>
      </c>
    </row>
    <row r="199" spans="1:29" ht="71.25" customHeight="1" x14ac:dyDescent="0.25">
      <c r="A199" s="69" t="s">
        <v>350</v>
      </c>
      <c r="B199" s="70" t="s">
        <v>38</v>
      </c>
      <c r="C199" s="70">
        <v>10</v>
      </c>
      <c r="D199" s="70" t="s">
        <v>39</v>
      </c>
      <c r="E199" s="146" t="s">
        <v>351</v>
      </c>
      <c r="F199" s="73">
        <f t="shared" ref="F199:U205" si="340">+F200</f>
        <v>148478830384</v>
      </c>
      <c r="G199" s="73">
        <f t="shared" si="340"/>
        <v>0</v>
      </c>
      <c r="H199" s="73">
        <f t="shared" si="340"/>
        <v>0</v>
      </c>
      <c r="I199" s="73">
        <f t="shared" si="340"/>
        <v>0</v>
      </c>
      <c r="J199" s="73">
        <f t="shared" si="340"/>
        <v>0</v>
      </c>
      <c r="K199" s="73">
        <f t="shared" si="340"/>
        <v>0</v>
      </c>
      <c r="L199" s="73">
        <f t="shared" si="275"/>
        <v>0</v>
      </c>
      <c r="M199" s="73">
        <f t="shared" si="340"/>
        <v>148478830384</v>
      </c>
      <c r="N199" s="74">
        <f t="shared" si="316"/>
        <v>1.4483773817261196E-2</v>
      </c>
      <c r="O199" s="73">
        <f t="shared" si="340"/>
        <v>0</v>
      </c>
      <c r="P199" s="73">
        <f t="shared" si="340"/>
        <v>148478830384</v>
      </c>
      <c r="Q199" s="73">
        <f t="shared" si="340"/>
        <v>0</v>
      </c>
      <c r="R199" s="73">
        <f t="shared" si="340"/>
        <v>148478830384</v>
      </c>
      <c r="S199" s="73">
        <f t="shared" si="340"/>
        <v>0</v>
      </c>
      <c r="T199" s="73">
        <f t="shared" si="340"/>
        <v>0</v>
      </c>
      <c r="U199" s="73">
        <f t="shared" si="340"/>
        <v>0</v>
      </c>
      <c r="V199" s="73">
        <f t="shared" ref="V199:X201" si="341">+V200</f>
        <v>148478830384</v>
      </c>
      <c r="W199" s="73">
        <f t="shared" si="341"/>
        <v>0</v>
      </c>
      <c r="X199" s="73">
        <f t="shared" si="341"/>
        <v>0</v>
      </c>
      <c r="Y199" s="75">
        <f t="shared" si="291"/>
        <v>1</v>
      </c>
      <c r="Z199" s="75">
        <f t="shared" si="292"/>
        <v>0</v>
      </c>
      <c r="AA199" s="75">
        <f t="shared" si="293"/>
        <v>0</v>
      </c>
      <c r="AB199" s="75">
        <f t="shared" si="323"/>
        <v>0</v>
      </c>
      <c r="AC199" s="76" t="s">
        <v>41</v>
      </c>
    </row>
    <row r="200" spans="1:29" ht="87" customHeight="1" x14ac:dyDescent="0.25">
      <c r="A200" s="69" t="s">
        <v>352</v>
      </c>
      <c r="B200" s="70" t="s">
        <v>38</v>
      </c>
      <c r="C200" s="70">
        <v>10</v>
      </c>
      <c r="D200" s="70" t="s">
        <v>39</v>
      </c>
      <c r="E200" s="146" t="s">
        <v>258</v>
      </c>
      <c r="F200" s="73">
        <f t="shared" si="340"/>
        <v>148478830384</v>
      </c>
      <c r="G200" s="73">
        <f t="shared" si="340"/>
        <v>0</v>
      </c>
      <c r="H200" s="73">
        <f t="shared" si="340"/>
        <v>0</v>
      </c>
      <c r="I200" s="73">
        <f t="shared" si="340"/>
        <v>0</v>
      </c>
      <c r="J200" s="73">
        <f t="shared" si="340"/>
        <v>0</v>
      </c>
      <c r="K200" s="73">
        <f t="shared" si="340"/>
        <v>0</v>
      </c>
      <c r="L200" s="73">
        <f t="shared" si="275"/>
        <v>0</v>
      </c>
      <c r="M200" s="73">
        <f t="shared" si="340"/>
        <v>148478830384</v>
      </c>
      <c r="N200" s="74">
        <f t="shared" si="316"/>
        <v>1.4483773817261196E-2</v>
      </c>
      <c r="O200" s="73">
        <f t="shared" si="340"/>
        <v>0</v>
      </c>
      <c r="P200" s="73">
        <f t="shared" si="340"/>
        <v>148478830384</v>
      </c>
      <c r="Q200" s="73">
        <f t="shared" si="340"/>
        <v>0</v>
      </c>
      <c r="R200" s="73">
        <f t="shared" si="340"/>
        <v>148478830384</v>
      </c>
      <c r="S200" s="73">
        <f t="shared" si="340"/>
        <v>0</v>
      </c>
      <c r="T200" s="73">
        <f t="shared" si="340"/>
        <v>0</v>
      </c>
      <c r="U200" s="73">
        <f t="shared" si="340"/>
        <v>0</v>
      </c>
      <c r="V200" s="73">
        <f t="shared" si="341"/>
        <v>148478830384</v>
      </c>
      <c r="W200" s="73">
        <f t="shared" si="341"/>
        <v>0</v>
      </c>
      <c r="X200" s="73">
        <f t="shared" si="341"/>
        <v>0</v>
      </c>
      <c r="Y200" s="75">
        <f t="shared" si="291"/>
        <v>1</v>
      </c>
      <c r="Z200" s="75">
        <f t="shared" si="292"/>
        <v>0</v>
      </c>
      <c r="AA200" s="75">
        <f t="shared" si="293"/>
        <v>0</v>
      </c>
      <c r="AB200" s="75">
        <f t="shared" si="323"/>
        <v>0</v>
      </c>
      <c r="AC200" s="76" t="s">
        <v>41</v>
      </c>
    </row>
    <row r="201" spans="1:29" ht="42" customHeight="1" x14ac:dyDescent="0.25">
      <c r="A201" s="69" t="s">
        <v>353</v>
      </c>
      <c r="B201" s="70" t="s">
        <v>38</v>
      </c>
      <c r="C201" s="70">
        <v>10</v>
      </c>
      <c r="D201" s="70" t="s">
        <v>39</v>
      </c>
      <c r="E201" s="146" t="s">
        <v>267</v>
      </c>
      <c r="F201" s="73">
        <f t="shared" si="340"/>
        <v>148478830384</v>
      </c>
      <c r="G201" s="73">
        <f t="shared" si="340"/>
        <v>0</v>
      </c>
      <c r="H201" s="73">
        <f t="shared" si="340"/>
        <v>0</v>
      </c>
      <c r="I201" s="73">
        <f t="shared" si="340"/>
        <v>0</v>
      </c>
      <c r="J201" s="73">
        <f t="shared" si="340"/>
        <v>0</v>
      </c>
      <c r="K201" s="73">
        <f t="shared" si="340"/>
        <v>0</v>
      </c>
      <c r="L201" s="73">
        <f t="shared" si="275"/>
        <v>0</v>
      </c>
      <c r="M201" s="73">
        <f t="shared" si="340"/>
        <v>148478830384</v>
      </c>
      <c r="N201" s="74">
        <f t="shared" si="316"/>
        <v>1.4483773817261196E-2</v>
      </c>
      <c r="O201" s="73">
        <f t="shared" si="340"/>
        <v>0</v>
      </c>
      <c r="P201" s="73">
        <f t="shared" si="340"/>
        <v>148478830384</v>
      </c>
      <c r="Q201" s="73">
        <f t="shared" si="340"/>
        <v>0</v>
      </c>
      <c r="R201" s="73">
        <f t="shared" si="340"/>
        <v>148478830384</v>
      </c>
      <c r="S201" s="73">
        <f t="shared" si="340"/>
        <v>0</v>
      </c>
      <c r="T201" s="73">
        <f t="shared" si="340"/>
        <v>0</v>
      </c>
      <c r="U201" s="73">
        <f t="shared" si="340"/>
        <v>0</v>
      </c>
      <c r="V201" s="73">
        <f t="shared" si="341"/>
        <v>148478830384</v>
      </c>
      <c r="W201" s="73">
        <f t="shared" si="341"/>
        <v>0</v>
      </c>
      <c r="X201" s="73">
        <f t="shared" si="341"/>
        <v>0</v>
      </c>
      <c r="Y201" s="75">
        <f t="shared" si="291"/>
        <v>1</v>
      </c>
      <c r="Z201" s="75">
        <f t="shared" si="292"/>
        <v>0</v>
      </c>
      <c r="AA201" s="75">
        <f t="shared" si="293"/>
        <v>0</v>
      </c>
      <c r="AB201" s="75">
        <f t="shared" si="323"/>
        <v>0</v>
      </c>
      <c r="AC201" s="76" t="s">
        <v>41</v>
      </c>
    </row>
    <row r="202" spans="1:29" ht="42" customHeight="1" x14ac:dyDescent="0.25">
      <c r="A202" s="77" t="s">
        <v>354</v>
      </c>
      <c r="B202" s="78" t="s">
        <v>38</v>
      </c>
      <c r="C202" s="78">
        <v>10</v>
      </c>
      <c r="D202" s="78" t="s">
        <v>39</v>
      </c>
      <c r="E202" s="92" t="s">
        <v>262</v>
      </c>
      <c r="F202" s="80">
        <v>148478830384</v>
      </c>
      <c r="G202" s="80">
        <v>0</v>
      </c>
      <c r="H202" s="80">
        <v>0</v>
      </c>
      <c r="I202" s="80">
        <v>0</v>
      </c>
      <c r="J202" s="80">
        <v>0</v>
      </c>
      <c r="K202" s="80">
        <v>0</v>
      </c>
      <c r="L202" s="80">
        <f t="shared" si="275"/>
        <v>0</v>
      </c>
      <c r="M202" s="81">
        <f>+F202+L202</f>
        <v>148478830384</v>
      </c>
      <c r="N202" s="82">
        <f t="shared" si="316"/>
        <v>1.4483773817261196E-2</v>
      </c>
      <c r="O202" s="80">
        <v>0</v>
      </c>
      <c r="P202" s="80">
        <v>148478830384</v>
      </c>
      <c r="Q202" s="80">
        <f t="shared" ref="Q202" si="342">M202-P202</f>
        <v>0</v>
      </c>
      <c r="R202" s="150">
        <v>148478830384</v>
      </c>
      <c r="S202" s="80">
        <f t="shared" ref="S202" si="343">+M202-R202</f>
        <v>0</v>
      </c>
      <c r="T202" s="80">
        <f>P202-R202</f>
        <v>0</v>
      </c>
      <c r="U202" s="150">
        <v>0</v>
      </c>
      <c r="V202" s="80">
        <f t="shared" ref="V202" si="344">+R202-U202</f>
        <v>148478830384</v>
      </c>
      <c r="W202" s="150">
        <v>0</v>
      </c>
      <c r="X202" s="83">
        <f t="shared" ref="X202" si="345">+U202-W202</f>
        <v>0</v>
      </c>
      <c r="Y202" s="84">
        <f t="shared" si="291"/>
        <v>1</v>
      </c>
      <c r="Z202" s="84">
        <f t="shared" si="292"/>
        <v>0</v>
      </c>
      <c r="AA202" s="84">
        <f t="shared" si="293"/>
        <v>0</v>
      </c>
      <c r="AB202" s="84">
        <f t="shared" si="323"/>
        <v>0</v>
      </c>
      <c r="AC202" s="85" t="s">
        <v>41</v>
      </c>
    </row>
    <row r="203" spans="1:29" ht="94.5" customHeight="1" x14ac:dyDescent="0.25">
      <c r="A203" s="69" t="s">
        <v>355</v>
      </c>
      <c r="B203" s="70" t="s">
        <v>38</v>
      </c>
      <c r="C203" s="70">
        <v>10</v>
      </c>
      <c r="D203" s="70" t="s">
        <v>39</v>
      </c>
      <c r="E203" s="146" t="s">
        <v>356</v>
      </c>
      <c r="F203" s="73">
        <f t="shared" ref="F203:U205" si="346">+F204</f>
        <v>440897072997</v>
      </c>
      <c r="G203" s="73">
        <f t="shared" si="346"/>
        <v>0</v>
      </c>
      <c r="H203" s="73">
        <f t="shared" si="346"/>
        <v>0</v>
      </c>
      <c r="I203" s="73">
        <f t="shared" si="346"/>
        <v>0</v>
      </c>
      <c r="J203" s="73">
        <f t="shared" si="346"/>
        <v>0</v>
      </c>
      <c r="K203" s="73">
        <f t="shared" si="346"/>
        <v>0</v>
      </c>
      <c r="L203" s="73">
        <f t="shared" si="275"/>
        <v>0</v>
      </c>
      <c r="M203" s="73">
        <f t="shared" si="346"/>
        <v>440897072997</v>
      </c>
      <c r="N203" s="74">
        <f t="shared" si="316"/>
        <v>4.3008511485885081E-2</v>
      </c>
      <c r="O203" s="73">
        <f t="shared" si="346"/>
        <v>0</v>
      </c>
      <c r="P203" s="73">
        <f t="shared" si="346"/>
        <v>440897072997</v>
      </c>
      <c r="Q203" s="73">
        <f t="shared" si="340"/>
        <v>0</v>
      </c>
      <c r="R203" s="73">
        <f t="shared" si="346"/>
        <v>440897072997</v>
      </c>
      <c r="S203" s="73">
        <f t="shared" si="346"/>
        <v>0</v>
      </c>
      <c r="T203" s="73">
        <f t="shared" si="346"/>
        <v>0</v>
      </c>
      <c r="U203" s="73">
        <f t="shared" si="346"/>
        <v>0</v>
      </c>
      <c r="V203" s="73">
        <f t="shared" ref="P203:AD205" si="347">+V204</f>
        <v>440897072997</v>
      </c>
      <c r="W203" s="73">
        <f t="shared" si="347"/>
        <v>0</v>
      </c>
      <c r="X203" s="73">
        <f t="shared" si="347"/>
        <v>0</v>
      </c>
      <c r="Y203" s="75">
        <f t="shared" si="291"/>
        <v>1</v>
      </c>
      <c r="Z203" s="75">
        <f t="shared" si="292"/>
        <v>0</v>
      </c>
      <c r="AA203" s="75">
        <f t="shared" si="293"/>
        <v>0</v>
      </c>
      <c r="AB203" s="75">
        <f t="shared" si="323"/>
        <v>0</v>
      </c>
      <c r="AC203" s="76" t="s">
        <v>41</v>
      </c>
    </row>
    <row r="204" spans="1:29" ht="78" customHeight="1" x14ac:dyDescent="0.25">
      <c r="A204" s="69" t="s">
        <v>357</v>
      </c>
      <c r="B204" s="70" t="s">
        <v>38</v>
      </c>
      <c r="C204" s="70">
        <v>10</v>
      </c>
      <c r="D204" s="70" t="s">
        <v>39</v>
      </c>
      <c r="E204" s="146" t="s">
        <v>258</v>
      </c>
      <c r="F204" s="73">
        <f t="shared" si="346"/>
        <v>440897072997</v>
      </c>
      <c r="G204" s="73">
        <f t="shared" si="346"/>
        <v>0</v>
      </c>
      <c r="H204" s="73">
        <f t="shared" si="346"/>
        <v>0</v>
      </c>
      <c r="I204" s="73">
        <f t="shared" si="346"/>
        <v>0</v>
      </c>
      <c r="J204" s="73">
        <f t="shared" si="346"/>
        <v>0</v>
      </c>
      <c r="K204" s="73">
        <f t="shared" si="346"/>
        <v>0</v>
      </c>
      <c r="L204" s="73">
        <f t="shared" si="275"/>
        <v>0</v>
      </c>
      <c r="M204" s="73">
        <f t="shared" si="346"/>
        <v>440897072997</v>
      </c>
      <c r="N204" s="74">
        <f t="shared" si="316"/>
        <v>4.3008511485885081E-2</v>
      </c>
      <c r="O204" s="73">
        <f t="shared" si="346"/>
        <v>0</v>
      </c>
      <c r="P204" s="73">
        <f t="shared" si="347"/>
        <v>440897072997</v>
      </c>
      <c r="Q204" s="73">
        <f t="shared" si="340"/>
        <v>0</v>
      </c>
      <c r="R204" s="73">
        <f t="shared" si="347"/>
        <v>440897072997</v>
      </c>
      <c r="S204" s="73">
        <f t="shared" si="347"/>
        <v>0</v>
      </c>
      <c r="T204" s="73">
        <f t="shared" si="347"/>
        <v>0</v>
      </c>
      <c r="U204" s="73">
        <f t="shared" si="346"/>
        <v>0</v>
      </c>
      <c r="V204" s="73">
        <f t="shared" si="347"/>
        <v>440897072997</v>
      </c>
      <c r="W204" s="73">
        <f t="shared" si="347"/>
        <v>0</v>
      </c>
      <c r="X204" s="73">
        <f t="shared" si="347"/>
        <v>0</v>
      </c>
      <c r="Y204" s="75">
        <f t="shared" si="291"/>
        <v>1</v>
      </c>
      <c r="Z204" s="75">
        <f t="shared" si="292"/>
        <v>0</v>
      </c>
      <c r="AA204" s="75">
        <f t="shared" si="293"/>
        <v>0</v>
      </c>
      <c r="AB204" s="75">
        <f t="shared" si="323"/>
        <v>0</v>
      </c>
      <c r="AC204" s="76" t="s">
        <v>41</v>
      </c>
    </row>
    <row r="205" spans="1:29" ht="42" customHeight="1" x14ac:dyDescent="0.25">
      <c r="A205" s="69" t="s">
        <v>358</v>
      </c>
      <c r="B205" s="70" t="s">
        <v>38</v>
      </c>
      <c r="C205" s="70">
        <v>10</v>
      </c>
      <c r="D205" s="70" t="s">
        <v>39</v>
      </c>
      <c r="E205" s="71" t="s">
        <v>267</v>
      </c>
      <c r="F205" s="73">
        <f t="shared" si="346"/>
        <v>440897072997</v>
      </c>
      <c r="G205" s="73">
        <f t="shared" si="346"/>
        <v>0</v>
      </c>
      <c r="H205" s="73">
        <f t="shared" si="346"/>
        <v>0</v>
      </c>
      <c r="I205" s="73">
        <f t="shared" si="346"/>
        <v>0</v>
      </c>
      <c r="J205" s="73">
        <f t="shared" si="346"/>
        <v>0</v>
      </c>
      <c r="K205" s="73">
        <f t="shared" si="346"/>
        <v>0</v>
      </c>
      <c r="L205" s="73">
        <f t="shared" si="275"/>
        <v>0</v>
      </c>
      <c r="M205" s="73">
        <f t="shared" si="346"/>
        <v>440897072997</v>
      </c>
      <c r="N205" s="74">
        <f t="shared" si="316"/>
        <v>4.3008511485885081E-2</v>
      </c>
      <c r="O205" s="73">
        <f t="shared" si="346"/>
        <v>0</v>
      </c>
      <c r="P205" s="73">
        <f t="shared" si="347"/>
        <v>440897072997</v>
      </c>
      <c r="Q205" s="73">
        <f t="shared" si="340"/>
        <v>0</v>
      </c>
      <c r="R205" s="73">
        <f t="shared" si="347"/>
        <v>440897072997</v>
      </c>
      <c r="S205" s="73">
        <f t="shared" si="347"/>
        <v>0</v>
      </c>
      <c r="T205" s="73">
        <f t="shared" si="347"/>
        <v>0</v>
      </c>
      <c r="U205" s="73">
        <f t="shared" si="346"/>
        <v>0</v>
      </c>
      <c r="V205" s="73">
        <f t="shared" si="347"/>
        <v>440897072997</v>
      </c>
      <c r="W205" s="73">
        <f t="shared" si="347"/>
        <v>0</v>
      </c>
      <c r="X205" s="73">
        <f t="shared" si="347"/>
        <v>0</v>
      </c>
      <c r="Y205" s="75">
        <f t="shared" si="291"/>
        <v>1</v>
      </c>
      <c r="Z205" s="75">
        <f t="shared" si="292"/>
        <v>0</v>
      </c>
      <c r="AA205" s="75">
        <f t="shared" si="293"/>
        <v>0</v>
      </c>
      <c r="AB205" s="75">
        <f t="shared" si="323"/>
        <v>0</v>
      </c>
      <c r="AC205" s="76" t="s">
        <v>41</v>
      </c>
    </row>
    <row r="206" spans="1:29" ht="42" customHeight="1" x14ac:dyDescent="0.25">
      <c r="A206" s="77" t="s">
        <v>359</v>
      </c>
      <c r="B206" s="78" t="s">
        <v>38</v>
      </c>
      <c r="C206" s="78">
        <v>10</v>
      </c>
      <c r="D206" s="78" t="s">
        <v>39</v>
      </c>
      <c r="E206" s="92" t="s">
        <v>262</v>
      </c>
      <c r="F206" s="80">
        <v>440897072997</v>
      </c>
      <c r="G206" s="80">
        <v>0</v>
      </c>
      <c r="H206" s="80">
        <v>0</v>
      </c>
      <c r="I206" s="80">
        <v>0</v>
      </c>
      <c r="J206" s="80">
        <v>0</v>
      </c>
      <c r="K206" s="80">
        <v>0</v>
      </c>
      <c r="L206" s="80">
        <f t="shared" si="275"/>
        <v>0</v>
      </c>
      <c r="M206" s="81">
        <f>+F206+L206</f>
        <v>440897072997</v>
      </c>
      <c r="N206" s="82">
        <f t="shared" si="316"/>
        <v>4.3008511485885081E-2</v>
      </c>
      <c r="O206" s="80">
        <v>0</v>
      </c>
      <c r="P206" s="80">
        <v>440897072997</v>
      </c>
      <c r="Q206" s="80">
        <f t="shared" ref="Q206" si="348">M206-P206</f>
        <v>0</v>
      </c>
      <c r="R206" s="150">
        <v>440897072997</v>
      </c>
      <c r="S206" s="80">
        <f t="shared" ref="S206" si="349">+M206-R206</f>
        <v>0</v>
      </c>
      <c r="T206" s="80">
        <f>P206-R206</f>
        <v>0</v>
      </c>
      <c r="U206" s="150">
        <v>0</v>
      </c>
      <c r="V206" s="80">
        <f t="shared" ref="V206" si="350">+R206-U206</f>
        <v>440897072997</v>
      </c>
      <c r="W206" s="150">
        <v>0</v>
      </c>
      <c r="X206" s="83">
        <f t="shared" ref="X206" si="351">+U206-W206</f>
        <v>0</v>
      </c>
      <c r="Y206" s="84">
        <f t="shared" si="291"/>
        <v>1</v>
      </c>
      <c r="Z206" s="84">
        <f t="shared" si="292"/>
        <v>0</v>
      </c>
      <c r="AA206" s="84">
        <f t="shared" si="293"/>
        <v>0</v>
      </c>
      <c r="AB206" s="84">
        <f t="shared" si="323"/>
        <v>0</v>
      </c>
      <c r="AC206" s="85" t="s">
        <v>41</v>
      </c>
    </row>
    <row r="207" spans="1:29" ht="75.75" customHeight="1" x14ac:dyDescent="0.25">
      <c r="A207" s="69" t="s">
        <v>360</v>
      </c>
      <c r="B207" s="70" t="s">
        <v>38</v>
      </c>
      <c r="C207" s="70">
        <v>10</v>
      </c>
      <c r="D207" s="70" t="s">
        <v>39</v>
      </c>
      <c r="E207" s="146" t="s">
        <v>361</v>
      </c>
      <c r="F207" s="73">
        <f t="shared" ref="F207:U213" si="352">+F208</f>
        <v>80015521846</v>
      </c>
      <c r="G207" s="73">
        <f t="shared" si="352"/>
        <v>0</v>
      </c>
      <c r="H207" s="73">
        <f t="shared" si="352"/>
        <v>0</v>
      </c>
      <c r="I207" s="73">
        <f t="shared" si="352"/>
        <v>0</v>
      </c>
      <c r="J207" s="73">
        <f t="shared" si="352"/>
        <v>0</v>
      </c>
      <c r="K207" s="73">
        <f t="shared" si="352"/>
        <v>0</v>
      </c>
      <c r="L207" s="73">
        <f t="shared" si="275"/>
        <v>0</v>
      </c>
      <c r="M207" s="73">
        <f t="shared" si="352"/>
        <v>80015521846</v>
      </c>
      <c r="N207" s="74">
        <f t="shared" si="316"/>
        <v>7.8053330383216117E-3</v>
      </c>
      <c r="O207" s="73">
        <f t="shared" si="352"/>
        <v>0</v>
      </c>
      <c r="P207" s="73">
        <f t="shared" si="352"/>
        <v>80015521846</v>
      </c>
      <c r="Q207" s="73">
        <f t="shared" si="352"/>
        <v>0</v>
      </c>
      <c r="R207" s="73">
        <f t="shared" si="352"/>
        <v>80015521846</v>
      </c>
      <c r="S207" s="73">
        <f t="shared" si="352"/>
        <v>0</v>
      </c>
      <c r="T207" s="73">
        <f t="shared" si="352"/>
        <v>0</v>
      </c>
      <c r="U207" s="73">
        <f t="shared" si="352"/>
        <v>0</v>
      </c>
      <c r="V207" s="73">
        <f t="shared" ref="V207:X209" si="353">+V208</f>
        <v>80015521846</v>
      </c>
      <c r="W207" s="73">
        <f t="shared" si="353"/>
        <v>0</v>
      </c>
      <c r="X207" s="73">
        <f t="shared" si="353"/>
        <v>0</v>
      </c>
      <c r="Y207" s="75">
        <f t="shared" si="291"/>
        <v>1</v>
      </c>
      <c r="Z207" s="75">
        <f t="shared" si="292"/>
        <v>0</v>
      </c>
      <c r="AA207" s="75">
        <f t="shared" si="293"/>
        <v>0</v>
      </c>
      <c r="AB207" s="75">
        <f t="shared" si="323"/>
        <v>0</v>
      </c>
      <c r="AC207" s="76" t="s">
        <v>41</v>
      </c>
    </row>
    <row r="208" spans="1:29" ht="75.75" customHeight="1" x14ac:dyDescent="0.25">
      <c r="A208" s="69" t="s">
        <v>362</v>
      </c>
      <c r="B208" s="70" t="s">
        <v>38</v>
      </c>
      <c r="C208" s="70">
        <v>10</v>
      </c>
      <c r="D208" s="70" t="s">
        <v>39</v>
      </c>
      <c r="E208" s="146" t="s">
        <v>258</v>
      </c>
      <c r="F208" s="73">
        <f t="shared" si="352"/>
        <v>80015521846</v>
      </c>
      <c r="G208" s="73">
        <f t="shared" si="352"/>
        <v>0</v>
      </c>
      <c r="H208" s="73">
        <f t="shared" si="352"/>
        <v>0</v>
      </c>
      <c r="I208" s="73">
        <f t="shared" si="352"/>
        <v>0</v>
      </c>
      <c r="J208" s="73">
        <f t="shared" si="352"/>
        <v>0</v>
      </c>
      <c r="K208" s="73">
        <f t="shared" si="352"/>
        <v>0</v>
      </c>
      <c r="L208" s="73">
        <f t="shared" si="275"/>
        <v>0</v>
      </c>
      <c r="M208" s="73">
        <f t="shared" si="352"/>
        <v>80015521846</v>
      </c>
      <c r="N208" s="74">
        <f t="shared" si="316"/>
        <v>7.8053330383216117E-3</v>
      </c>
      <c r="O208" s="73">
        <f t="shared" si="352"/>
        <v>0</v>
      </c>
      <c r="P208" s="73">
        <f t="shared" si="352"/>
        <v>80015521846</v>
      </c>
      <c r="Q208" s="73">
        <f t="shared" si="352"/>
        <v>0</v>
      </c>
      <c r="R208" s="73">
        <f t="shared" si="352"/>
        <v>80015521846</v>
      </c>
      <c r="S208" s="73">
        <f t="shared" si="352"/>
        <v>0</v>
      </c>
      <c r="T208" s="73">
        <f t="shared" si="352"/>
        <v>0</v>
      </c>
      <c r="U208" s="73">
        <f t="shared" si="352"/>
        <v>0</v>
      </c>
      <c r="V208" s="73">
        <f t="shared" si="353"/>
        <v>80015521846</v>
      </c>
      <c r="W208" s="73">
        <f t="shared" si="353"/>
        <v>0</v>
      </c>
      <c r="X208" s="73">
        <f t="shared" si="353"/>
        <v>0</v>
      </c>
      <c r="Y208" s="75">
        <f t="shared" si="291"/>
        <v>1</v>
      </c>
      <c r="Z208" s="75">
        <f t="shared" si="292"/>
        <v>0</v>
      </c>
      <c r="AA208" s="75">
        <f t="shared" si="293"/>
        <v>0</v>
      </c>
      <c r="AB208" s="75">
        <f t="shared" si="323"/>
        <v>0</v>
      </c>
      <c r="AC208" s="76" t="s">
        <v>41</v>
      </c>
    </row>
    <row r="209" spans="1:29" ht="42" customHeight="1" x14ac:dyDescent="0.25">
      <c r="A209" s="69" t="s">
        <v>363</v>
      </c>
      <c r="B209" s="70" t="s">
        <v>38</v>
      </c>
      <c r="C209" s="70">
        <v>10</v>
      </c>
      <c r="D209" s="70" t="s">
        <v>39</v>
      </c>
      <c r="E209" s="146" t="s">
        <v>267</v>
      </c>
      <c r="F209" s="73">
        <f t="shared" si="352"/>
        <v>80015521846</v>
      </c>
      <c r="G209" s="73">
        <f t="shared" si="352"/>
        <v>0</v>
      </c>
      <c r="H209" s="73">
        <f t="shared" si="352"/>
        <v>0</v>
      </c>
      <c r="I209" s="73">
        <f t="shared" si="352"/>
        <v>0</v>
      </c>
      <c r="J209" s="73">
        <f t="shared" si="352"/>
        <v>0</v>
      </c>
      <c r="K209" s="73">
        <f t="shared" si="352"/>
        <v>0</v>
      </c>
      <c r="L209" s="73">
        <f t="shared" si="275"/>
        <v>0</v>
      </c>
      <c r="M209" s="73">
        <f t="shared" si="352"/>
        <v>80015521846</v>
      </c>
      <c r="N209" s="74">
        <f t="shared" si="316"/>
        <v>7.8053330383216117E-3</v>
      </c>
      <c r="O209" s="73">
        <f t="shared" si="352"/>
        <v>0</v>
      </c>
      <c r="P209" s="73">
        <f t="shared" si="352"/>
        <v>80015521846</v>
      </c>
      <c r="Q209" s="73">
        <f t="shared" si="352"/>
        <v>0</v>
      </c>
      <c r="R209" s="73">
        <f t="shared" si="352"/>
        <v>80015521846</v>
      </c>
      <c r="S209" s="73">
        <f t="shared" si="352"/>
        <v>0</v>
      </c>
      <c r="T209" s="73">
        <f t="shared" si="352"/>
        <v>0</v>
      </c>
      <c r="U209" s="73">
        <f t="shared" si="352"/>
        <v>0</v>
      </c>
      <c r="V209" s="73">
        <f t="shared" si="353"/>
        <v>80015521846</v>
      </c>
      <c r="W209" s="73">
        <f t="shared" si="353"/>
        <v>0</v>
      </c>
      <c r="X209" s="73">
        <f t="shared" si="353"/>
        <v>0</v>
      </c>
      <c r="Y209" s="75">
        <f t="shared" si="291"/>
        <v>1</v>
      </c>
      <c r="Z209" s="75">
        <f t="shared" si="292"/>
        <v>0</v>
      </c>
      <c r="AA209" s="75">
        <f t="shared" si="293"/>
        <v>0</v>
      </c>
      <c r="AB209" s="75">
        <f t="shared" si="323"/>
        <v>0</v>
      </c>
      <c r="AC209" s="76" t="s">
        <v>41</v>
      </c>
    </row>
    <row r="210" spans="1:29" ht="42" customHeight="1" x14ac:dyDescent="0.25">
      <c r="A210" s="77" t="s">
        <v>364</v>
      </c>
      <c r="B210" s="78" t="s">
        <v>38</v>
      </c>
      <c r="C210" s="78">
        <v>10</v>
      </c>
      <c r="D210" s="78" t="s">
        <v>39</v>
      </c>
      <c r="E210" s="92" t="s">
        <v>262</v>
      </c>
      <c r="F210" s="80">
        <v>80015521846</v>
      </c>
      <c r="G210" s="80">
        <v>0</v>
      </c>
      <c r="H210" s="80">
        <v>0</v>
      </c>
      <c r="I210" s="80">
        <v>0</v>
      </c>
      <c r="J210" s="80">
        <v>0</v>
      </c>
      <c r="K210" s="80">
        <v>0</v>
      </c>
      <c r="L210" s="80">
        <f t="shared" si="275"/>
        <v>0</v>
      </c>
      <c r="M210" s="81">
        <f>+F210+L210</f>
        <v>80015521846</v>
      </c>
      <c r="N210" s="82">
        <f t="shared" si="316"/>
        <v>7.8053330383216117E-3</v>
      </c>
      <c r="O210" s="80">
        <v>0</v>
      </c>
      <c r="P210" s="80">
        <v>80015521846</v>
      </c>
      <c r="Q210" s="80">
        <f t="shared" ref="Q210" si="354">M210-P210</f>
        <v>0</v>
      </c>
      <c r="R210" s="150">
        <v>80015521846</v>
      </c>
      <c r="S210" s="80">
        <f t="shared" ref="S210" si="355">+M210-R210</f>
        <v>0</v>
      </c>
      <c r="T210" s="80">
        <f>P210-R210</f>
        <v>0</v>
      </c>
      <c r="U210" s="150">
        <v>0</v>
      </c>
      <c r="V210" s="80">
        <f t="shared" ref="V210" si="356">+R210-U210</f>
        <v>80015521846</v>
      </c>
      <c r="W210" s="150">
        <v>0</v>
      </c>
      <c r="X210" s="83">
        <f t="shared" ref="X210" si="357">+U210-W210</f>
        <v>0</v>
      </c>
      <c r="Y210" s="84">
        <f t="shared" si="291"/>
        <v>1</v>
      </c>
      <c r="Z210" s="84">
        <f t="shared" si="292"/>
        <v>0</v>
      </c>
      <c r="AA210" s="84">
        <f t="shared" si="293"/>
        <v>0</v>
      </c>
      <c r="AB210" s="84">
        <f t="shared" si="323"/>
        <v>0</v>
      </c>
      <c r="AC210" s="85" t="s">
        <v>41</v>
      </c>
    </row>
    <row r="211" spans="1:29" ht="67.5" customHeight="1" x14ac:dyDescent="0.25">
      <c r="A211" s="69" t="s">
        <v>365</v>
      </c>
      <c r="B211" s="156" t="s">
        <v>38</v>
      </c>
      <c r="C211" s="70">
        <v>10</v>
      </c>
      <c r="D211" s="70" t="s">
        <v>39</v>
      </c>
      <c r="E211" s="146" t="s">
        <v>366</v>
      </c>
      <c r="F211" s="73">
        <f t="shared" ref="F211:U213" si="358">+F212</f>
        <v>46376806594</v>
      </c>
      <c r="G211" s="73">
        <f t="shared" si="358"/>
        <v>0</v>
      </c>
      <c r="H211" s="73">
        <f t="shared" si="358"/>
        <v>0</v>
      </c>
      <c r="I211" s="73">
        <f t="shared" si="358"/>
        <v>0</v>
      </c>
      <c r="J211" s="73">
        <f t="shared" si="358"/>
        <v>0</v>
      </c>
      <c r="K211" s="73">
        <f t="shared" si="358"/>
        <v>0</v>
      </c>
      <c r="L211" s="73">
        <f t="shared" si="275"/>
        <v>0</v>
      </c>
      <c r="M211" s="73">
        <f t="shared" si="358"/>
        <v>46376806594</v>
      </c>
      <c r="N211" s="74">
        <f t="shared" si="316"/>
        <v>4.523952507823276E-3</v>
      </c>
      <c r="O211" s="73">
        <f t="shared" si="358"/>
        <v>0</v>
      </c>
      <c r="P211" s="73">
        <f t="shared" si="358"/>
        <v>41904000000</v>
      </c>
      <c r="Q211" s="73">
        <f t="shared" si="352"/>
        <v>4472806594</v>
      </c>
      <c r="R211" s="73">
        <f t="shared" si="358"/>
        <v>41904000000</v>
      </c>
      <c r="S211" s="73">
        <f t="shared" si="358"/>
        <v>4472806594</v>
      </c>
      <c r="T211" s="73">
        <f t="shared" si="358"/>
        <v>0</v>
      </c>
      <c r="U211" s="73">
        <f t="shared" si="358"/>
        <v>1534822215</v>
      </c>
      <c r="V211" s="73">
        <f t="shared" ref="V211:X213" si="359">+V212</f>
        <v>40369177785</v>
      </c>
      <c r="W211" s="73">
        <f t="shared" si="359"/>
        <v>1534822215</v>
      </c>
      <c r="X211" s="73">
        <f t="shared" si="359"/>
        <v>0</v>
      </c>
      <c r="Y211" s="75">
        <f t="shared" si="291"/>
        <v>0.90355509741848694</v>
      </c>
      <c r="Z211" s="75">
        <f t="shared" si="292"/>
        <v>3.3094607579094666E-2</v>
      </c>
      <c r="AA211" s="75">
        <f t="shared" si="293"/>
        <v>3.3094607579094666E-2</v>
      </c>
      <c r="AB211" s="75">
        <f t="shared" si="323"/>
        <v>3.6627105168957619E-2</v>
      </c>
      <c r="AC211" s="76">
        <f t="shared" ref="AC211:AC214" si="360">+W211/U211</f>
        <v>1</v>
      </c>
    </row>
    <row r="212" spans="1:29" ht="67.5" customHeight="1" x14ac:dyDescent="0.25">
      <c r="A212" s="69" t="s">
        <v>367</v>
      </c>
      <c r="B212" s="156" t="s">
        <v>38</v>
      </c>
      <c r="C212" s="70">
        <v>10</v>
      </c>
      <c r="D212" s="70" t="s">
        <v>39</v>
      </c>
      <c r="E212" s="146" t="s">
        <v>258</v>
      </c>
      <c r="F212" s="73">
        <f t="shared" si="358"/>
        <v>46376806594</v>
      </c>
      <c r="G212" s="73">
        <f t="shared" si="358"/>
        <v>0</v>
      </c>
      <c r="H212" s="73">
        <f t="shared" si="358"/>
        <v>0</v>
      </c>
      <c r="I212" s="73">
        <f t="shared" si="358"/>
        <v>0</v>
      </c>
      <c r="J212" s="73">
        <f t="shared" si="358"/>
        <v>0</v>
      </c>
      <c r="K212" s="73">
        <f t="shared" si="358"/>
        <v>0</v>
      </c>
      <c r="L212" s="73">
        <f t="shared" si="275"/>
        <v>0</v>
      </c>
      <c r="M212" s="73">
        <f t="shared" si="358"/>
        <v>46376806594</v>
      </c>
      <c r="N212" s="74">
        <f t="shared" si="316"/>
        <v>4.523952507823276E-3</v>
      </c>
      <c r="O212" s="73">
        <f t="shared" si="358"/>
        <v>0</v>
      </c>
      <c r="P212" s="73">
        <f t="shared" si="358"/>
        <v>41904000000</v>
      </c>
      <c r="Q212" s="73">
        <f t="shared" si="352"/>
        <v>4472806594</v>
      </c>
      <c r="R212" s="73">
        <f t="shared" si="358"/>
        <v>41904000000</v>
      </c>
      <c r="S212" s="73">
        <f t="shared" si="358"/>
        <v>4472806594</v>
      </c>
      <c r="T212" s="73">
        <f t="shared" si="358"/>
        <v>0</v>
      </c>
      <c r="U212" s="73">
        <f t="shared" si="358"/>
        <v>1534822215</v>
      </c>
      <c r="V212" s="73">
        <f t="shared" si="359"/>
        <v>40369177785</v>
      </c>
      <c r="W212" s="73">
        <f t="shared" si="359"/>
        <v>1534822215</v>
      </c>
      <c r="X212" s="73">
        <f t="shared" si="359"/>
        <v>0</v>
      </c>
      <c r="Y212" s="75">
        <f t="shared" si="291"/>
        <v>0.90355509741848694</v>
      </c>
      <c r="Z212" s="75">
        <f t="shared" si="292"/>
        <v>3.3094607579094666E-2</v>
      </c>
      <c r="AA212" s="75">
        <f t="shared" si="293"/>
        <v>3.3094607579094666E-2</v>
      </c>
      <c r="AB212" s="75">
        <f t="shared" si="323"/>
        <v>3.6627105168957619E-2</v>
      </c>
      <c r="AC212" s="76">
        <f t="shared" si="360"/>
        <v>1</v>
      </c>
    </row>
    <row r="213" spans="1:29" ht="41.25" customHeight="1" x14ac:dyDescent="0.25">
      <c r="A213" s="69" t="s">
        <v>368</v>
      </c>
      <c r="B213" s="156" t="s">
        <v>38</v>
      </c>
      <c r="C213" s="70">
        <v>10</v>
      </c>
      <c r="D213" s="70" t="s">
        <v>39</v>
      </c>
      <c r="E213" s="71" t="s">
        <v>267</v>
      </c>
      <c r="F213" s="73">
        <f t="shared" si="358"/>
        <v>46376806594</v>
      </c>
      <c r="G213" s="73">
        <f t="shared" si="358"/>
        <v>0</v>
      </c>
      <c r="H213" s="73">
        <f t="shared" si="358"/>
        <v>0</v>
      </c>
      <c r="I213" s="73">
        <f t="shared" si="358"/>
        <v>0</v>
      </c>
      <c r="J213" s="73">
        <f t="shared" si="358"/>
        <v>0</v>
      </c>
      <c r="K213" s="73">
        <f t="shared" si="358"/>
        <v>0</v>
      </c>
      <c r="L213" s="73">
        <f t="shared" si="275"/>
        <v>0</v>
      </c>
      <c r="M213" s="73">
        <f t="shared" si="358"/>
        <v>46376806594</v>
      </c>
      <c r="N213" s="74">
        <f t="shared" si="316"/>
        <v>4.523952507823276E-3</v>
      </c>
      <c r="O213" s="73">
        <f t="shared" si="358"/>
        <v>0</v>
      </c>
      <c r="P213" s="73">
        <f t="shared" si="358"/>
        <v>41904000000</v>
      </c>
      <c r="Q213" s="73">
        <f t="shared" si="352"/>
        <v>4472806594</v>
      </c>
      <c r="R213" s="73">
        <f t="shared" si="358"/>
        <v>41904000000</v>
      </c>
      <c r="S213" s="73">
        <f t="shared" si="358"/>
        <v>4472806594</v>
      </c>
      <c r="T213" s="73">
        <f t="shared" si="358"/>
        <v>0</v>
      </c>
      <c r="U213" s="73">
        <f t="shared" si="358"/>
        <v>1534822215</v>
      </c>
      <c r="V213" s="73">
        <f t="shared" si="359"/>
        <v>40369177785</v>
      </c>
      <c r="W213" s="73">
        <f t="shared" si="359"/>
        <v>1534822215</v>
      </c>
      <c r="X213" s="73">
        <f t="shared" si="359"/>
        <v>0</v>
      </c>
      <c r="Y213" s="75">
        <f t="shared" si="291"/>
        <v>0.90355509741848694</v>
      </c>
      <c r="Z213" s="75">
        <f t="shared" si="292"/>
        <v>3.3094607579094666E-2</v>
      </c>
      <c r="AA213" s="75">
        <f t="shared" si="293"/>
        <v>3.3094607579094666E-2</v>
      </c>
      <c r="AB213" s="75">
        <f t="shared" si="323"/>
        <v>3.6627105168957619E-2</v>
      </c>
      <c r="AC213" s="76">
        <f t="shared" si="360"/>
        <v>1</v>
      </c>
    </row>
    <row r="214" spans="1:29" ht="42" customHeight="1" x14ac:dyDescent="0.25">
      <c r="A214" s="77" t="s">
        <v>369</v>
      </c>
      <c r="B214" s="157" t="s">
        <v>38</v>
      </c>
      <c r="C214" s="78">
        <v>10</v>
      </c>
      <c r="D214" s="78" t="s">
        <v>39</v>
      </c>
      <c r="E214" s="92" t="s">
        <v>262</v>
      </c>
      <c r="F214" s="80">
        <v>46376806594</v>
      </c>
      <c r="G214" s="80">
        <v>0</v>
      </c>
      <c r="H214" s="80">
        <v>0</v>
      </c>
      <c r="I214" s="80">
        <v>0</v>
      </c>
      <c r="J214" s="80">
        <v>0</v>
      </c>
      <c r="K214" s="80">
        <v>0</v>
      </c>
      <c r="L214" s="80">
        <f t="shared" si="275"/>
        <v>0</v>
      </c>
      <c r="M214" s="81">
        <f>+F214+L214</f>
        <v>46376806594</v>
      </c>
      <c r="N214" s="82">
        <f t="shared" si="316"/>
        <v>4.523952507823276E-3</v>
      </c>
      <c r="O214" s="80">
        <v>0</v>
      </c>
      <c r="P214" s="80">
        <v>41904000000</v>
      </c>
      <c r="Q214" s="80">
        <f t="shared" ref="Q214" si="361">M214-P214</f>
        <v>4472806594</v>
      </c>
      <c r="R214" s="80">
        <v>41904000000</v>
      </c>
      <c r="S214" s="80">
        <f t="shared" ref="S214" si="362">+M214-R214</f>
        <v>4472806594</v>
      </c>
      <c r="T214" s="80">
        <f>P214-R214</f>
        <v>0</v>
      </c>
      <c r="U214" s="80">
        <v>1534822215</v>
      </c>
      <c r="V214" s="80">
        <f t="shared" ref="V214" si="363">+R214-U214</f>
        <v>40369177785</v>
      </c>
      <c r="W214" s="80">
        <v>1534822215</v>
      </c>
      <c r="X214" s="83">
        <f t="shared" ref="X214" si="364">+U214-W214</f>
        <v>0</v>
      </c>
      <c r="Y214" s="84">
        <f t="shared" si="291"/>
        <v>0.90355509741848694</v>
      </c>
      <c r="Z214" s="84">
        <f t="shared" si="292"/>
        <v>3.3094607579094666E-2</v>
      </c>
      <c r="AA214" s="84">
        <f t="shared" si="293"/>
        <v>3.3094607579094666E-2</v>
      </c>
      <c r="AB214" s="84">
        <f t="shared" si="323"/>
        <v>3.6627105168957619E-2</v>
      </c>
      <c r="AC214" s="85">
        <f t="shared" si="360"/>
        <v>1</v>
      </c>
    </row>
    <row r="215" spans="1:29" ht="88.5" customHeight="1" x14ac:dyDescent="0.25">
      <c r="A215" s="69" t="s">
        <v>370</v>
      </c>
      <c r="B215" s="156" t="s">
        <v>38</v>
      </c>
      <c r="C215" s="70">
        <v>10</v>
      </c>
      <c r="D215" s="70" t="s">
        <v>39</v>
      </c>
      <c r="E215" s="146" t="s">
        <v>371</v>
      </c>
      <c r="F215" s="73">
        <f t="shared" ref="F215:U217" si="365">+F216</f>
        <v>367475464543</v>
      </c>
      <c r="G215" s="73">
        <f t="shared" si="365"/>
        <v>0</v>
      </c>
      <c r="H215" s="73">
        <f t="shared" si="365"/>
        <v>0</v>
      </c>
      <c r="I215" s="73">
        <f t="shared" si="365"/>
        <v>0</v>
      </c>
      <c r="J215" s="73">
        <f t="shared" si="365"/>
        <v>0</v>
      </c>
      <c r="K215" s="73">
        <f t="shared" si="365"/>
        <v>0</v>
      </c>
      <c r="L215" s="73">
        <f t="shared" si="275"/>
        <v>0</v>
      </c>
      <c r="M215" s="73">
        <f t="shared" si="365"/>
        <v>367475464543</v>
      </c>
      <c r="N215" s="74">
        <f t="shared" si="316"/>
        <v>3.5846399773414035E-2</v>
      </c>
      <c r="O215" s="73">
        <f t="shared" si="365"/>
        <v>0</v>
      </c>
      <c r="P215" s="73">
        <f t="shared" si="365"/>
        <v>367475464543</v>
      </c>
      <c r="Q215" s="73">
        <f t="shared" si="365"/>
        <v>0</v>
      </c>
      <c r="R215" s="73">
        <f t="shared" si="365"/>
        <v>367475464543</v>
      </c>
      <c r="S215" s="73">
        <f t="shared" si="365"/>
        <v>0</v>
      </c>
      <c r="T215" s="73">
        <f t="shared" si="365"/>
        <v>0</v>
      </c>
      <c r="U215" s="73">
        <f t="shared" si="365"/>
        <v>0</v>
      </c>
      <c r="V215" s="73">
        <f t="shared" ref="V215:X217" si="366">+V216</f>
        <v>367475464543</v>
      </c>
      <c r="W215" s="73">
        <f t="shared" si="366"/>
        <v>0</v>
      </c>
      <c r="X215" s="73">
        <f t="shared" si="366"/>
        <v>0</v>
      </c>
      <c r="Y215" s="75">
        <f t="shared" si="291"/>
        <v>1</v>
      </c>
      <c r="Z215" s="75">
        <f t="shared" si="292"/>
        <v>0</v>
      </c>
      <c r="AA215" s="75">
        <f t="shared" si="293"/>
        <v>0</v>
      </c>
      <c r="AB215" s="75">
        <f t="shared" si="323"/>
        <v>0</v>
      </c>
      <c r="AC215" s="76" t="s">
        <v>41</v>
      </c>
    </row>
    <row r="216" spans="1:29" ht="83.25" customHeight="1" x14ac:dyDescent="0.25">
      <c r="A216" s="69" t="s">
        <v>372</v>
      </c>
      <c r="B216" s="156" t="s">
        <v>38</v>
      </c>
      <c r="C216" s="70">
        <v>10</v>
      </c>
      <c r="D216" s="70" t="s">
        <v>39</v>
      </c>
      <c r="E216" s="146" t="s">
        <v>258</v>
      </c>
      <c r="F216" s="73">
        <f t="shared" si="365"/>
        <v>367475464543</v>
      </c>
      <c r="G216" s="73">
        <f t="shared" si="365"/>
        <v>0</v>
      </c>
      <c r="H216" s="73">
        <f t="shared" si="365"/>
        <v>0</v>
      </c>
      <c r="I216" s="73">
        <f t="shared" si="365"/>
        <v>0</v>
      </c>
      <c r="J216" s="73">
        <f t="shared" si="365"/>
        <v>0</v>
      </c>
      <c r="K216" s="73">
        <f t="shared" si="365"/>
        <v>0</v>
      </c>
      <c r="L216" s="73">
        <f t="shared" si="275"/>
        <v>0</v>
      </c>
      <c r="M216" s="73">
        <f t="shared" si="365"/>
        <v>367475464543</v>
      </c>
      <c r="N216" s="74">
        <f t="shared" si="316"/>
        <v>3.5846399773414035E-2</v>
      </c>
      <c r="O216" s="73">
        <f t="shared" si="365"/>
        <v>0</v>
      </c>
      <c r="P216" s="73">
        <f t="shared" si="365"/>
        <v>367475464543</v>
      </c>
      <c r="Q216" s="73">
        <f t="shared" si="365"/>
        <v>0</v>
      </c>
      <c r="R216" s="73">
        <f t="shared" si="365"/>
        <v>367475464543</v>
      </c>
      <c r="S216" s="73">
        <f t="shared" si="365"/>
        <v>0</v>
      </c>
      <c r="T216" s="73">
        <f t="shared" si="365"/>
        <v>0</v>
      </c>
      <c r="U216" s="73">
        <f t="shared" si="365"/>
        <v>0</v>
      </c>
      <c r="V216" s="73">
        <f t="shared" si="366"/>
        <v>367475464543</v>
      </c>
      <c r="W216" s="73">
        <f t="shared" si="366"/>
        <v>0</v>
      </c>
      <c r="X216" s="73">
        <f t="shared" si="366"/>
        <v>0</v>
      </c>
      <c r="Y216" s="75">
        <f t="shared" si="291"/>
        <v>1</v>
      </c>
      <c r="Z216" s="75">
        <f t="shared" si="292"/>
        <v>0</v>
      </c>
      <c r="AA216" s="75">
        <f t="shared" si="293"/>
        <v>0</v>
      </c>
      <c r="AB216" s="75">
        <f t="shared" si="323"/>
        <v>0</v>
      </c>
      <c r="AC216" s="76" t="s">
        <v>41</v>
      </c>
    </row>
    <row r="217" spans="1:29" ht="42" customHeight="1" x14ac:dyDescent="0.25">
      <c r="A217" s="69" t="s">
        <v>373</v>
      </c>
      <c r="B217" s="156" t="s">
        <v>38</v>
      </c>
      <c r="C217" s="70">
        <v>10</v>
      </c>
      <c r="D217" s="70" t="s">
        <v>39</v>
      </c>
      <c r="E217" s="71" t="s">
        <v>267</v>
      </c>
      <c r="F217" s="73">
        <f t="shared" si="365"/>
        <v>367475464543</v>
      </c>
      <c r="G217" s="73">
        <f t="shared" si="365"/>
        <v>0</v>
      </c>
      <c r="H217" s="73">
        <f t="shared" si="365"/>
        <v>0</v>
      </c>
      <c r="I217" s="73">
        <f t="shared" si="365"/>
        <v>0</v>
      </c>
      <c r="J217" s="73">
        <f t="shared" si="365"/>
        <v>0</v>
      </c>
      <c r="K217" s="73">
        <f t="shared" si="365"/>
        <v>0</v>
      </c>
      <c r="L217" s="73">
        <f t="shared" si="275"/>
        <v>0</v>
      </c>
      <c r="M217" s="73">
        <f t="shared" si="365"/>
        <v>367475464543</v>
      </c>
      <c r="N217" s="74">
        <f t="shared" si="316"/>
        <v>3.5846399773414035E-2</v>
      </c>
      <c r="O217" s="73">
        <f t="shared" si="365"/>
        <v>0</v>
      </c>
      <c r="P217" s="73">
        <f t="shared" si="365"/>
        <v>367475464543</v>
      </c>
      <c r="Q217" s="73">
        <f t="shared" si="365"/>
        <v>0</v>
      </c>
      <c r="R217" s="73">
        <f t="shared" si="365"/>
        <v>367475464543</v>
      </c>
      <c r="S217" s="73">
        <f t="shared" si="365"/>
        <v>0</v>
      </c>
      <c r="T217" s="73">
        <f t="shared" si="365"/>
        <v>0</v>
      </c>
      <c r="U217" s="73">
        <f t="shared" si="365"/>
        <v>0</v>
      </c>
      <c r="V217" s="73">
        <f t="shared" si="366"/>
        <v>367475464543</v>
      </c>
      <c r="W217" s="73">
        <f t="shared" si="366"/>
        <v>0</v>
      </c>
      <c r="X217" s="73">
        <f t="shared" si="366"/>
        <v>0</v>
      </c>
      <c r="Y217" s="75">
        <f t="shared" si="291"/>
        <v>1</v>
      </c>
      <c r="Z217" s="75">
        <f t="shared" si="292"/>
        <v>0</v>
      </c>
      <c r="AA217" s="75">
        <f t="shared" si="293"/>
        <v>0</v>
      </c>
      <c r="AB217" s="75">
        <f t="shared" si="323"/>
        <v>0</v>
      </c>
      <c r="AC217" s="76" t="s">
        <v>41</v>
      </c>
    </row>
    <row r="218" spans="1:29" ht="42" customHeight="1" x14ac:dyDescent="0.25">
      <c r="A218" s="77" t="s">
        <v>374</v>
      </c>
      <c r="B218" s="157" t="s">
        <v>38</v>
      </c>
      <c r="C218" s="78">
        <v>10</v>
      </c>
      <c r="D218" s="78" t="s">
        <v>39</v>
      </c>
      <c r="E218" s="92" t="s">
        <v>262</v>
      </c>
      <c r="F218" s="80">
        <v>367475464543</v>
      </c>
      <c r="G218" s="80">
        <v>0</v>
      </c>
      <c r="H218" s="80">
        <v>0</v>
      </c>
      <c r="I218" s="80">
        <v>0</v>
      </c>
      <c r="J218" s="80">
        <v>0</v>
      </c>
      <c r="K218" s="80">
        <v>0</v>
      </c>
      <c r="L218" s="80">
        <f t="shared" si="275"/>
        <v>0</v>
      </c>
      <c r="M218" s="81">
        <f>+F218+L218</f>
        <v>367475464543</v>
      </c>
      <c r="N218" s="82">
        <f t="shared" si="316"/>
        <v>3.5846399773414035E-2</v>
      </c>
      <c r="O218" s="80">
        <v>0</v>
      </c>
      <c r="P218" s="80">
        <v>367475464543</v>
      </c>
      <c r="Q218" s="80">
        <f t="shared" ref="Q218" si="367">M218-P218</f>
        <v>0</v>
      </c>
      <c r="R218" s="80">
        <v>367475464543</v>
      </c>
      <c r="S218" s="80">
        <f t="shared" ref="S218" si="368">+M218-R218</f>
        <v>0</v>
      </c>
      <c r="T218" s="80">
        <f>P218-R218</f>
        <v>0</v>
      </c>
      <c r="U218" s="80">
        <v>0</v>
      </c>
      <c r="V218" s="80">
        <f t="shared" ref="V218" si="369">+R218-U218</f>
        <v>367475464543</v>
      </c>
      <c r="W218" s="80">
        <v>0</v>
      </c>
      <c r="X218" s="83">
        <f t="shared" ref="X218" si="370">+U218-W218</f>
        <v>0</v>
      </c>
      <c r="Y218" s="84">
        <f t="shared" si="291"/>
        <v>1</v>
      </c>
      <c r="Z218" s="84">
        <f t="shared" si="292"/>
        <v>0</v>
      </c>
      <c r="AA218" s="84">
        <f t="shared" si="293"/>
        <v>0</v>
      </c>
      <c r="AB218" s="84">
        <f t="shared" si="323"/>
        <v>0</v>
      </c>
      <c r="AC218" s="85" t="s">
        <v>41</v>
      </c>
    </row>
    <row r="219" spans="1:29" ht="84" customHeight="1" x14ac:dyDescent="0.25">
      <c r="A219" s="69" t="s">
        <v>375</v>
      </c>
      <c r="B219" s="156" t="s">
        <v>38</v>
      </c>
      <c r="C219" s="70">
        <v>10</v>
      </c>
      <c r="D219" s="70" t="s">
        <v>39</v>
      </c>
      <c r="E219" s="146" t="s">
        <v>376</v>
      </c>
      <c r="F219" s="73">
        <f t="shared" ref="F219:U221" si="371">+F220</f>
        <v>179912305650</v>
      </c>
      <c r="G219" s="73">
        <f t="shared" si="371"/>
        <v>0</v>
      </c>
      <c r="H219" s="73">
        <f t="shared" si="371"/>
        <v>0</v>
      </c>
      <c r="I219" s="73">
        <f t="shared" si="371"/>
        <v>0</v>
      </c>
      <c r="J219" s="73">
        <f t="shared" si="371"/>
        <v>0</v>
      </c>
      <c r="K219" s="73">
        <f t="shared" si="371"/>
        <v>0</v>
      </c>
      <c r="L219" s="73">
        <f t="shared" si="275"/>
        <v>0</v>
      </c>
      <c r="M219" s="73">
        <f t="shared" si="371"/>
        <v>179912305650</v>
      </c>
      <c r="N219" s="74">
        <f t="shared" si="316"/>
        <v>1.7550038178758203E-2</v>
      </c>
      <c r="O219" s="73">
        <f t="shared" si="371"/>
        <v>0</v>
      </c>
      <c r="P219" s="73">
        <f t="shared" si="371"/>
        <v>179912305650</v>
      </c>
      <c r="Q219" s="73">
        <f t="shared" si="371"/>
        <v>0</v>
      </c>
      <c r="R219" s="73">
        <f t="shared" si="371"/>
        <v>179912305650</v>
      </c>
      <c r="S219" s="73">
        <f t="shared" si="371"/>
        <v>0</v>
      </c>
      <c r="T219" s="73">
        <f t="shared" si="371"/>
        <v>0</v>
      </c>
      <c r="U219" s="73">
        <f t="shared" si="371"/>
        <v>0</v>
      </c>
      <c r="V219" s="73">
        <f t="shared" ref="V219:X221" si="372">+V220</f>
        <v>179912305650</v>
      </c>
      <c r="W219" s="73">
        <f t="shared" si="372"/>
        <v>0</v>
      </c>
      <c r="X219" s="73">
        <f t="shared" si="372"/>
        <v>0</v>
      </c>
      <c r="Y219" s="75">
        <f t="shared" si="291"/>
        <v>1</v>
      </c>
      <c r="Z219" s="75">
        <f t="shared" si="292"/>
        <v>0</v>
      </c>
      <c r="AA219" s="75">
        <f t="shared" si="293"/>
        <v>0</v>
      </c>
      <c r="AB219" s="75">
        <f t="shared" si="323"/>
        <v>0</v>
      </c>
      <c r="AC219" s="76" t="s">
        <v>41</v>
      </c>
    </row>
    <row r="220" spans="1:29" ht="76.5" customHeight="1" x14ac:dyDescent="0.25">
      <c r="A220" s="69" t="s">
        <v>377</v>
      </c>
      <c r="B220" s="156" t="s">
        <v>38</v>
      </c>
      <c r="C220" s="70">
        <v>10</v>
      </c>
      <c r="D220" s="70" t="s">
        <v>39</v>
      </c>
      <c r="E220" s="146" t="s">
        <v>258</v>
      </c>
      <c r="F220" s="73">
        <f t="shared" si="371"/>
        <v>179912305650</v>
      </c>
      <c r="G220" s="73">
        <f t="shared" si="371"/>
        <v>0</v>
      </c>
      <c r="H220" s="73">
        <f t="shared" si="371"/>
        <v>0</v>
      </c>
      <c r="I220" s="73">
        <f t="shared" si="371"/>
        <v>0</v>
      </c>
      <c r="J220" s="73">
        <f t="shared" si="371"/>
        <v>0</v>
      </c>
      <c r="K220" s="73">
        <f t="shared" si="371"/>
        <v>0</v>
      </c>
      <c r="L220" s="73">
        <f t="shared" si="275"/>
        <v>0</v>
      </c>
      <c r="M220" s="73">
        <f t="shared" si="371"/>
        <v>179912305650</v>
      </c>
      <c r="N220" s="74">
        <f t="shared" si="316"/>
        <v>1.7550038178758203E-2</v>
      </c>
      <c r="O220" s="73">
        <f t="shared" si="371"/>
        <v>0</v>
      </c>
      <c r="P220" s="73">
        <f t="shared" si="371"/>
        <v>179912305650</v>
      </c>
      <c r="Q220" s="73">
        <f t="shared" si="371"/>
        <v>0</v>
      </c>
      <c r="R220" s="73">
        <f t="shared" si="371"/>
        <v>179912305650</v>
      </c>
      <c r="S220" s="73">
        <f t="shared" si="371"/>
        <v>0</v>
      </c>
      <c r="T220" s="73">
        <f t="shared" si="371"/>
        <v>0</v>
      </c>
      <c r="U220" s="73">
        <f t="shared" si="371"/>
        <v>0</v>
      </c>
      <c r="V220" s="73">
        <f t="shared" si="372"/>
        <v>179912305650</v>
      </c>
      <c r="W220" s="73">
        <f t="shared" si="372"/>
        <v>0</v>
      </c>
      <c r="X220" s="73">
        <f t="shared" si="372"/>
        <v>0</v>
      </c>
      <c r="Y220" s="75">
        <f t="shared" si="291"/>
        <v>1</v>
      </c>
      <c r="Z220" s="75">
        <f t="shared" si="292"/>
        <v>0</v>
      </c>
      <c r="AA220" s="75">
        <f t="shared" si="293"/>
        <v>0</v>
      </c>
      <c r="AB220" s="75">
        <f t="shared" si="323"/>
        <v>0</v>
      </c>
      <c r="AC220" s="76" t="s">
        <v>41</v>
      </c>
    </row>
    <row r="221" spans="1:29" ht="42" customHeight="1" x14ac:dyDescent="0.25">
      <c r="A221" s="69" t="s">
        <v>378</v>
      </c>
      <c r="B221" s="156" t="s">
        <v>38</v>
      </c>
      <c r="C221" s="70">
        <v>10</v>
      </c>
      <c r="D221" s="70" t="s">
        <v>39</v>
      </c>
      <c r="E221" s="71" t="s">
        <v>267</v>
      </c>
      <c r="F221" s="73">
        <f t="shared" si="371"/>
        <v>179912305650</v>
      </c>
      <c r="G221" s="73">
        <f t="shared" si="371"/>
        <v>0</v>
      </c>
      <c r="H221" s="73">
        <f t="shared" si="371"/>
        <v>0</v>
      </c>
      <c r="I221" s="73">
        <f t="shared" si="371"/>
        <v>0</v>
      </c>
      <c r="J221" s="73">
        <f t="shared" si="371"/>
        <v>0</v>
      </c>
      <c r="K221" s="73">
        <f t="shared" si="371"/>
        <v>0</v>
      </c>
      <c r="L221" s="73">
        <f t="shared" si="275"/>
        <v>0</v>
      </c>
      <c r="M221" s="73">
        <f t="shared" si="371"/>
        <v>179912305650</v>
      </c>
      <c r="N221" s="74">
        <f t="shared" si="316"/>
        <v>1.7550038178758203E-2</v>
      </c>
      <c r="O221" s="73">
        <f t="shared" si="371"/>
        <v>0</v>
      </c>
      <c r="P221" s="73">
        <f t="shared" si="371"/>
        <v>179912305650</v>
      </c>
      <c r="Q221" s="73">
        <f t="shared" si="371"/>
        <v>0</v>
      </c>
      <c r="R221" s="73">
        <f t="shared" si="371"/>
        <v>179912305650</v>
      </c>
      <c r="S221" s="73">
        <f t="shared" si="371"/>
        <v>0</v>
      </c>
      <c r="T221" s="73">
        <f t="shared" si="371"/>
        <v>0</v>
      </c>
      <c r="U221" s="73">
        <f t="shared" si="371"/>
        <v>0</v>
      </c>
      <c r="V221" s="73">
        <f t="shared" si="372"/>
        <v>179912305650</v>
      </c>
      <c r="W221" s="73">
        <f t="shared" si="372"/>
        <v>0</v>
      </c>
      <c r="X221" s="73">
        <f t="shared" si="372"/>
        <v>0</v>
      </c>
      <c r="Y221" s="75">
        <f t="shared" si="291"/>
        <v>1</v>
      </c>
      <c r="Z221" s="75">
        <f t="shared" si="292"/>
        <v>0</v>
      </c>
      <c r="AA221" s="75">
        <f t="shared" si="293"/>
        <v>0</v>
      </c>
      <c r="AB221" s="75">
        <f t="shared" si="323"/>
        <v>0</v>
      </c>
      <c r="AC221" s="76" t="s">
        <v>41</v>
      </c>
    </row>
    <row r="222" spans="1:29" ht="42" customHeight="1" x14ac:dyDescent="0.25">
      <c r="A222" s="77" t="s">
        <v>379</v>
      </c>
      <c r="B222" s="157" t="s">
        <v>38</v>
      </c>
      <c r="C222" s="78">
        <v>10</v>
      </c>
      <c r="D222" s="78" t="s">
        <v>39</v>
      </c>
      <c r="E222" s="92" t="s">
        <v>262</v>
      </c>
      <c r="F222" s="80">
        <v>179912305650</v>
      </c>
      <c r="G222" s="80">
        <v>0</v>
      </c>
      <c r="H222" s="80">
        <v>0</v>
      </c>
      <c r="I222" s="80">
        <v>0</v>
      </c>
      <c r="J222" s="80">
        <v>0</v>
      </c>
      <c r="K222" s="80">
        <v>0</v>
      </c>
      <c r="L222" s="80">
        <f t="shared" si="275"/>
        <v>0</v>
      </c>
      <c r="M222" s="81">
        <f>+F222+L222</f>
        <v>179912305650</v>
      </c>
      <c r="N222" s="82">
        <f t="shared" si="316"/>
        <v>1.7550038178758203E-2</v>
      </c>
      <c r="O222" s="80">
        <v>0</v>
      </c>
      <c r="P222" s="80">
        <v>179912305650</v>
      </c>
      <c r="Q222" s="80">
        <f t="shared" ref="Q222" si="373">M222-P222</f>
        <v>0</v>
      </c>
      <c r="R222" s="80">
        <v>179912305650</v>
      </c>
      <c r="S222" s="80">
        <f t="shared" ref="S222" si="374">+M222-R222</f>
        <v>0</v>
      </c>
      <c r="T222" s="80">
        <f>P222-R222</f>
        <v>0</v>
      </c>
      <c r="U222" s="80">
        <v>0</v>
      </c>
      <c r="V222" s="80">
        <f t="shared" ref="V222" si="375">+R222-U222</f>
        <v>179912305650</v>
      </c>
      <c r="W222" s="80">
        <v>0</v>
      </c>
      <c r="X222" s="83">
        <f t="shared" ref="X222" si="376">+U222-W222</f>
        <v>0</v>
      </c>
      <c r="Y222" s="84">
        <f t="shared" si="291"/>
        <v>1</v>
      </c>
      <c r="Z222" s="84">
        <f t="shared" si="292"/>
        <v>0</v>
      </c>
      <c r="AA222" s="84">
        <f t="shared" si="293"/>
        <v>0</v>
      </c>
      <c r="AB222" s="84">
        <f t="shared" si="323"/>
        <v>0</v>
      </c>
      <c r="AC222" s="85" t="s">
        <v>41</v>
      </c>
    </row>
    <row r="223" spans="1:29" ht="85.5" customHeight="1" x14ac:dyDescent="0.25">
      <c r="A223" s="69" t="s">
        <v>380</v>
      </c>
      <c r="B223" s="156" t="s">
        <v>38</v>
      </c>
      <c r="C223" s="70">
        <v>10</v>
      </c>
      <c r="D223" s="70" t="s">
        <v>39</v>
      </c>
      <c r="E223" s="146" t="s">
        <v>381</v>
      </c>
      <c r="F223" s="73">
        <f t="shared" ref="F223:U225" si="377">+F224</f>
        <v>247257176862</v>
      </c>
      <c r="G223" s="73">
        <f t="shared" si="377"/>
        <v>0</v>
      </c>
      <c r="H223" s="73">
        <f t="shared" si="377"/>
        <v>0</v>
      </c>
      <c r="I223" s="73">
        <f t="shared" si="377"/>
        <v>0</v>
      </c>
      <c r="J223" s="73">
        <f t="shared" si="377"/>
        <v>0</v>
      </c>
      <c r="K223" s="73">
        <f t="shared" si="377"/>
        <v>0</v>
      </c>
      <c r="L223" s="73">
        <f t="shared" si="275"/>
        <v>0</v>
      </c>
      <c r="M223" s="73">
        <f t="shared" si="377"/>
        <v>247257176862</v>
      </c>
      <c r="N223" s="74">
        <f t="shared" si="316"/>
        <v>2.4119377928166024E-2</v>
      </c>
      <c r="O223" s="73">
        <f t="shared" si="377"/>
        <v>0</v>
      </c>
      <c r="P223" s="73">
        <f t="shared" si="377"/>
        <v>0</v>
      </c>
      <c r="Q223" s="73">
        <f t="shared" si="377"/>
        <v>247257176862</v>
      </c>
      <c r="R223" s="73">
        <f t="shared" si="377"/>
        <v>0</v>
      </c>
      <c r="S223" s="73">
        <f t="shared" si="377"/>
        <v>247257176862</v>
      </c>
      <c r="T223" s="73">
        <f t="shared" si="377"/>
        <v>0</v>
      </c>
      <c r="U223" s="73">
        <f t="shared" si="377"/>
        <v>0</v>
      </c>
      <c r="V223" s="73">
        <f t="shared" ref="V223:X225" si="378">+V224</f>
        <v>0</v>
      </c>
      <c r="W223" s="73">
        <f t="shared" si="378"/>
        <v>0</v>
      </c>
      <c r="X223" s="73">
        <f t="shared" si="378"/>
        <v>0</v>
      </c>
      <c r="Y223" s="75">
        <f t="shared" si="291"/>
        <v>0</v>
      </c>
      <c r="Z223" s="75">
        <f t="shared" si="292"/>
        <v>0</v>
      </c>
      <c r="AA223" s="75">
        <f t="shared" si="293"/>
        <v>0</v>
      </c>
      <c r="AB223" s="75" t="s">
        <v>41</v>
      </c>
      <c r="AC223" s="76" t="s">
        <v>41</v>
      </c>
    </row>
    <row r="224" spans="1:29" ht="85.5" customHeight="1" x14ac:dyDescent="0.25">
      <c r="A224" s="69" t="s">
        <v>382</v>
      </c>
      <c r="B224" s="156" t="s">
        <v>38</v>
      </c>
      <c r="C224" s="70">
        <v>10</v>
      </c>
      <c r="D224" s="70" t="s">
        <v>39</v>
      </c>
      <c r="E224" s="146" t="s">
        <v>258</v>
      </c>
      <c r="F224" s="73">
        <f t="shared" si="377"/>
        <v>247257176862</v>
      </c>
      <c r="G224" s="73">
        <f t="shared" si="377"/>
        <v>0</v>
      </c>
      <c r="H224" s="73">
        <f t="shared" si="377"/>
        <v>0</v>
      </c>
      <c r="I224" s="73">
        <f t="shared" si="377"/>
        <v>0</v>
      </c>
      <c r="J224" s="73">
        <f t="shared" si="377"/>
        <v>0</v>
      </c>
      <c r="K224" s="73">
        <f t="shared" si="377"/>
        <v>0</v>
      </c>
      <c r="L224" s="73">
        <f t="shared" si="275"/>
        <v>0</v>
      </c>
      <c r="M224" s="73">
        <f t="shared" si="377"/>
        <v>247257176862</v>
      </c>
      <c r="N224" s="74">
        <f t="shared" si="316"/>
        <v>2.4119377928166024E-2</v>
      </c>
      <c r="O224" s="73">
        <f t="shared" si="377"/>
        <v>0</v>
      </c>
      <c r="P224" s="73">
        <f t="shared" si="377"/>
        <v>0</v>
      </c>
      <c r="Q224" s="73">
        <f t="shared" si="377"/>
        <v>247257176862</v>
      </c>
      <c r="R224" s="73">
        <f t="shared" si="377"/>
        <v>0</v>
      </c>
      <c r="S224" s="73">
        <f t="shared" si="377"/>
        <v>247257176862</v>
      </c>
      <c r="T224" s="73">
        <f t="shared" si="377"/>
        <v>0</v>
      </c>
      <c r="U224" s="73">
        <f t="shared" si="377"/>
        <v>0</v>
      </c>
      <c r="V224" s="73">
        <f t="shared" si="378"/>
        <v>0</v>
      </c>
      <c r="W224" s="73">
        <f t="shared" si="378"/>
        <v>0</v>
      </c>
      <c r="X224" s="73">
        <f t="shared" si="378"/>
        <v>0</v>
      </c>
      <c r="Y224" s="75">
        <f t="shared" si="291"/>
        <v>0</v>
      </c>
      <c r="Z224" s="75">
        <f t="shared" si="292"/>
        <v>0</v>
      </c>
      <c r="AA224" s="75">
        <f t="shared" si="293"/>
        <v>0</v>
      </c>
      <c r="AB224" s="75" t="s">
        <v>41</v>
      </c>
      <c r="AC224" s="76" t="s">
        <v>41</v>
      </c>
    </row>
    <row r="225" spans="1:29" ht="42" customHeight="1" x14ac:dyDescent="0.25">
      <c r="A225" s="69" t="s">
        <v>383</v>
      </c>
      <c r="B225" s="156" t="s">
        <v>38</v>
      </c>
      <c r="C225" s="70">
        <v>10</v>
      </c>
      <c r="D225" s="70" t="s">
        <v>39</v>
      </c>
      <c r="E225" s="146" t="s">
        <v>267</v>
      </c>
      <c r="F225" s="73">
        <f t="shared" si="377"/>
        <v>247257176862</v>
      </c>
      <c r="G225" s="73">
        <f t="shared" si="377"/>
        <v>0</v>
      </c>
      <c r="H225" s="73">
        <f t="shared" si="377"/>
        <v>0</v>
      </c>
      <c r="I225" s="73">
        <f t="shared" si="377"/>
        <v>0</v>
      </c>
      <c r="J225" s="73">
        <f t="shared" si="377"/>
        <v>0</v>
      </c>
      <c r="K225" s="73">
        <f t="shared" si="377"/>
        <v>0</v>
      </c>
      <c r="L225" s="73">
        <f t="shared" si="275"/>
        <v>0</v>
      </c>
      <c r="M225" s="73">
        <f t="shared" si="377"/>
        <v>247257176862</v>
      </c>
      <c r="N225" s="74">
        <f t="shared" si="316"/>
        <v>2.4119377928166024E-2</v>
      </c>
      <c r="O225" s="73">
        <f t="shared" si="377"/>
        <v>0</v>
      </c>
      <c r="P225" s="73">
        <f t="shared" si="377"/>
        <v>0</v>
      </c>
      <c r="Q225" s="73">
        <f t="shared" si="377"/>
        <v>247257176862</v>
      </c>
      <c r="R225" s="73">
        <f t="shared" si="377"/>
        <v>0</v>
      </c>
      <c r="S225" s="73">
        <f t="shared" si="377"/>
        <v>247257176862</v>
      </c>
      <c r="T225" s="73">
        <f t="shared" si="377"/>
        <v>0</v>
      </c>
      <c r="U225" s="73">
        <f t="shared" si="377"/>
        <v>0</v>
      </c>
      <c r="V225" s="73">
        <f t="shared" si="378"/>
        <v>0</v>
      </c>
      <c r="W225" s="73">
        <f t="shared" si="378"/>
        <v>0</v>
      </c>
      <c r="X225" s="73">
        <f t="shared" si="378"/>
        <v>0</v>
      </c>
      <c r="Y225" s="75">
        <f t="shared" si="291"/>
        <v>0</v>
      </c>
      <c r="Z225" s="75">
        <f t="shared" si="292"/>
        <v>0</v>
      </c>
      <c r="AA225" s="75">
        <f t="shared" si="293"/>
        <v>0</v>
      </c>
      <c r="AB225" s="75" t="s">
        <v>41</v>
      </c>
      <c r="AC225" s="76" t="s">
        <v>41</v>
      </c>
    </row>
    <row r="226" spans="1:29" ht="42" customHeight="1" x14ac:dyDescent="0.25">
      <c r="A226" s="77" t="s">
        <v>384</v>
      </c>
      <c r="B226" s="157" t="s">
        <v>38</v>
      </c>
      <c r="C226" s="78">
        <v>10</v>
      </c>
      <c r="D226" s="78" t="s">
        <v>39</v>
      </c>
      <c r="E226" s="92" t="s">
        <v>262</v>
      </c>
      <c r="F226" s="80">
        <v>247257176862</v>
      </c>
      <c r="G226" s="80">
        <v>0</v>
      </c>
      <c r="H226" s="80">
        <v>0</v>
      </c>
      <c r="I226" s="80">
        <v>0</v>
      </c>
      <c r="J226" s="80">
        <v>0</v>
      </c>
      <c r="K226" s="80">
        <v>0</v>
      </c>
      <c r="L226" s="80">
        <f t="shared" si="275"/>
        <v>0</v>
      </c>
      <c r="M226" s="81">
        <f>+F226+L226</f>
        <v>247257176862</v>
      </c>
      <c r="N226" s="82">
        <f t="shared" si="316"/>
        <v>2.4119377928166024E-2</v>
      </c>
      <c r="O226" s="80">
        <v>0</v>
      </c>
      <c r="P226" s="80">
        <v>0</v>
      </c>
      <c r="Q226" s="80">
        <f t="shared" ref="Q226" si="379">M226-P226</f>
        <v>247257176862</v>
      </c>
      <c r="R226" s="80">
        <v>0</v>
      </c>
      <c r="S226" s="80">
        <f t="shared" ref="S226" si="380">+M226-R226</f>
        <v>247257176862</v>
      </c>
      <c r="T226" s="80">
        <f>P226-R226</f>
        <v>0</v>
      </c>
      <c r="U226" s="80">
        <v>0</v>
      </c>
      <c r="V226" s="80">
        <f t="shared" ref="V226" si="381">+R226-U226</f>
        <v>0</v>
      </c>
      <c r="W226" s="80">
        <v>0</v>
      </c>
      <c r="X226" s="83">
        <f t="shared" ref="X226" si="382">+U226-W226</f>
        <v>0</v>
      </c>
      <c r="Y226" s="84">
        <f t="shared" si="291"/>
        <v>0</v>
      </c>
      <c r="Z226" s="84">
        <f t="shared" si="292"/>
        <v>0</v>
      </c>
      <c r="AA226" s="84">
        <f t="shared" si="293"/>
        <v>0</v>
      </c>
      <c r="AB226" s="84" t="s">
        <v>41</v>
      </c>
      <c r="AC226" s="85" t="s">
        <v>41</v>
      </c>
    </row>
    <row r="227" spans="1:29" ht="51.75" customHeight="1" x14ac:dyDescent="0.25">
      <c r="A227" s="99" t="s">
        <v>385</v>
      </c>
      <c r="B227" s="156" t="s">
        <v>38</v>
      </c>
      <c r="C227" s="70">
        <v>10</v>
      </c>
      <c r="D227" s="70" t="s">
        <v>39</v>
      </c>
      <c r="E227" s="101" t="s">
        <v>386</v>
      </c>
      <c r="F227" s="73">
        <f>+F229</f>
        <v>7330000000</v>
      </c>
      <c r="G227" s="73">
        <f t="shared" ref="G227:K229" si="383">+G229</f>
        <v>0</v>
      </c>
      <c r="H227" s="73">
        <f t="shared" si="383"/>
        <v>0</v>
      </c>
      <c r="I227" s="73">
        <f t="shared" si="383"/>
        <v>0</v>
      </c>
      <c r="J227" s="73">
        <f t="shared" si="383"/>
        <v>0</v>
      </c>
      <c r="K227" s="73">
        <f t="shared" si="383"/>
        <v>0</v>
      </c>
      <c r="L227" s="73">
        <f t="shared" ref="L227:L311" si="384">+G227-H227-I227+J227-K227</f>
        <v>0</v>
      </c>
      <c r="M227" s="73">
        <f>+M229</f>
        <v>7330000000</v>
      </c>
      <c r="N227" s="74">
        <f t="shared" ref="N227" si="385">+N229</f>
        <v>1.2628375416217949E-3</v>
      </c>
      <c r="O227" s="73">
        <f>+O229</f>
        <v>0</v>
      </c>
      <c r="P227" s="73">
        <f t="shared" ref="P227:X229" si="386">+P229</f>
        <v>3155760396</v>
      </c>
      <c r="Q227" s="73">
        <f t="shared" si="386"/>
        <v>4174239604</v>
      </c>
      <c r="R227" s="73">
        <f t="shared" si="386"/>
        <v>2940457396</v>
      </c>
      <c r="S227" s="73">
        <f t="shared" si="386"/>
        <v>4389542604</v>
      </c>
      <c r="T227" s="73">
        <f t="shared" si="386"/>
        <v>215303000</v>
      </c>
      <c r="U227" s="73">
        <f t="shared" si="386"/>
        <v>0</v>
      </c>
      <c r="V227" s="73">
        <f t="shared" si="386"/>
        <v>2940457396</v>
      </c>
      <c r="W227" s="73">
        <f t="shared" si="386"/>
        <v>0</v>
      </c>
      <c r="X227" s="73">
        <f t="shared" si="386"/>
        <v>0</v>
      </c>
      <c r="Y227" s="75">
        <f t="shared" si="291"/>
        <v>0.40115380572987724</v>
      </c>
      <c r="Z227" s="75">
        <f t="shared" si="292"/>
        <v>0</v>
      </c>
      <c r="AA227" s="75">
        <f t="shared" si="293"/>
        <v>0</v>
      </c>
      <c r="AB227" s="75">
        <f t="shared" si="323"/>
        <v>0</v>
      </c>
      <c r="AC227" s="76" t="s">
        <v>41</v>
      </c>
    </row>
    <row r="228" spans="1:29" ht="51.75" customHeight="1" x14ac:dyDescent="0.25">
      <c r="A228" s="99"/>
      <c r="B228" s="156" t="s">
        <v>42</v>
      </c>
      <c r="C228" s="70">
        <v>21</v>
      </c>
      <c r="D228" s="70" t="s">
        <v>39</v>
      </c>
      <c r="E228" s="101"/>
      <c r="F228" s="73">
        <f>+F230</f>
        <v>20290000000</v>
      </c>
      <c r="G228" s="73">
        <f t="shared" si="383"/>
        <v>0</v>
      </c>
      <c r="H228" s="73">
        <f t="shared" si="383"/>
        <v>0</v>
      </c>
      <c r="I228" s="73">
        <f t="shared" si="383"/>
        <v>0</v>
      </c>
      <c r="J228" s="73">
        <f t="shared" si="383"/>
        <v>0</v>
      </c>
      <c r="K228" s="73">
        <f t="shared" si="383"/>
        <v>0</v>
      </c>
      <c r="L228" s="73">
        <f t="shared" si="384"/>
        <v>0</v>
      </c>
      <c r="M228" s="73">
        <f>+M230</f>
        <v>20290000000</v>
      </c>
      <c r="N228" s="74">
        <f t="shared" ref="N228" si="387">+N235</f>
        <v>5.4781263331698811E-4</v>
      </c>
      <c r="O228" s="73">
        <f>+O230</f>
        <v>0</v>
      </c>
      <c r="P228" s="73">
        <f t="shared" si="386"/>
        <v>0</v>
      </c>
      <c r="Q228" s="73">
        <f t="shared" si="386"/>
        <v>20290000000</v>
      </c>
      <c r="R228" s="73">
        <f t="shared" si="386"/>
        <v>0</v>
      </c>
      <c r="S228" s="73">
        <f t="shared" si="386"/>
        <v>20290000000</v>
      </c>
      <c r="T228" s="73">
        <f t="shared" si="386"/>
        <v>0</v>
      </c>
      <c r="U228" s="73">
        <f t="shared" si="386"/>
        <v>0</v>
      </c>
      <c r="V228" s="73">
        <f t="shared" si="386"/>
        <v>0</v>
      </c>
      <c r="W228" s="73">
        <f t="shared" si="386"/>
        <v>0</v>
      </c>
      <c r="X228" s="73">
        <f t="shared" si="386"/>
        <v>0</v>
      </c>
      <c r="Y228" s="75">
        <f t="shared" si="291"/>
        <v>0</v>
      </c>
      <c r="Z228" s="75">
        <f t="shared" si="292"/>
        <v>0</v>
      </c>
      <c r="AA228" s="75">
        <f t="shared" si="293"/>
        <v>0</v>
      </c>
      <c r="AB228" s="75" t="s">
        <v>41</v>
      </c>
      <c r="AC228" s="76" t="s">
        <v>41</v>
      </c>
    </row>
    <row r="229" spans="1:29" ht="48.75" customHeight="1" x14ac:dyDescent="0.25">
      <c r="A229" s="99" t="s">
        <v>387</v>
      </c>
      <c r="B229" s="156" t="s">
        <v>38</v>
      </c>
      <c r="C229" s="70">
        <v>10</v>
      </c>
      <c r="D229" s="70" t="s">
        <v>39</v>
      </c>
      <c r="E229" s="101" t="s">
        <v>388</v>
      </c>
      <c r="F229" s="73">
        <f>+F231</f>
        <v>7330000000</v>
      </c>
      <c r="G229" s="73">
        <f t="shared" si="383"/>
        <v>0</v>
      </c>
      <c r="H229" s="73">
        <f t="shared" si="383"/>
        <v>0</v>
      </c>
      <c r="I229" s="73">
        <f t="shared" si="383"/>
        <v>0</v>
      </c>
      <c r="J229" s="73">
        <f t="shared" si="383"/>
        <v>0</v>
      </c>
      <c r="K229" s="73">
        <f t="shared" si="383"/>
        <v>0</v>
      </c>
      <c r="L229" s="73">
        <f t="shared" si="384"/>
        <v>0</v>
      </c>
      <c r="M229" s="73">
        <f>+M231</f>
        <v>7330000000</v>
      </c>
      <c r="N229" s="74">
        <f>+N235+N231</f>
        <v>1.2628375416217949E-3</v>
      </c>
      <c r="O229" s="73">
        <f>+O231</f>
        <v>0</v>
      </c>
      <c r="P229" s="73">
        <f t="shared" si="386"/>
        <v>3155760396</v>
      </c>
      <c r="Q229" s="73">
        <f t="shared" si="386"/>
        <v>4174239604</v>
      </c>
      <c r="R229" s="73">
        <f t="shared" si="386"/>
        <v>2940457396</v>
      </c>
      <c r="S229" s="73">
        <f t="shared" si="386"/>
        <v>4389542604</v>
      </c>
      <c r="T229" s="73">
        <f t="shared" si="386"/>
        <v>215303000</v>
      </c>
      <c r="U229" s="73">
        <f t="shared" si="386"/>
        <v>0</v>
      </c>
      <c r="V229" s="73">
        <f t="shared" si="386"/>
        <v>2940457396</v>
      </c>
      <c r="W229" s="73">
        <f t="shared" si="386"/>
        <v>0</v>
      </c>
      <c r="X229" s="73">
        <f t="shared" si="386"/>
        <v>0</v>
      </c>
      <c r="Y229" s="75">
        <f t="shared" si="291"/>
        <v>0.40115380572987724</v>
      </c>
      <c r="Z229" s="75">
        <f t="shared" si="292"/>
        <v>0</v>
      </c>
      <c r="AA229" s="75">
        <f t="shared" si="293"/>
        <v>0</v>
      </c>
      <c r="AB229" s="75">
        <f t="shared" si="323"/>
        <v>0</v>
      </c>
      <c r="AC229" s="76" t="s">
        <v>41</v>
      </c>
    </row>
    <row r="230" spans="1:29" ht="48.75" customHeight="1" x14ac:dyDescent="0.25">
      <c r="A230" s="99"/>
      <c r="B230" s="156" t="s">
        <v>42</v>
      </c>
      <c r="C230" s="70">
        <v>21</v>
      </c>
      <c r="D230" s="70" t="s">
        <v>39</v>
      </c>
      <c r="E230" s="101"/>
      <c r="F230" s="73">
        <f>+F235+F232</f>
        <v>20290000000</v>
      </c>
      <c r="G230" s="73">
        <f t="shared" ref="G230:K230" si="388">+G235+G232</f>
        <v>0</v>
      </c>
      <c r="H230" s="73">
        <f t="shared" si="388"/>
        <v>0</v>
      </c>
      <c r="I230" s="73">
        <f t="shared" si="388"/>
        <v>0</v>
      </c>
      <c r="J230" s="73">
        <f t="shared" si="388"/>
        <v>0</v>
      </c>
      <c r="K230" s="73">
        <f t="shared" si="388"/>
        <v>0</v>
      </c>
      <c r="L230" s="73">
        <f t="shared" si="384"/>
        <v>0</v>
      </c>
      <c r="M230" s="73">
        <f>+M235+M232</f>
        <v>20290000000</v>
      </c>
      <c r="N230" s="74">
        <f>+N236+N233</f>
        <v>1.2628375416217949E-3</v>
      </c>
      <c r="O230" s="73">
        <f>+O235+O232</f>
        <v>0</v>
      </c>
      <c r="P230" s="73">
        <f t="shared" ref="P230:X230" si="389">+P235+P232</f>
        <v>0</v>
      </c>
      <c r="Q230" s="73">
        <f t="shared" si="389"/>
        <v>20290000000</v>
      </c>
      <c r="R230" s="73">
        <f t="shared" si="389"/>
        <v>0</v>
      </c>
      <c r="S230" s="73">
        <f t="shared" si="389"/>
        <v>20290000000</v>
      </c>
      <c r="T230" s="73">
        <f t="shared" si="389"/>
        <v>0</v>
      </c>
      <c r="U230" s="73">
        <f t="shared" si="389"/>
        <v>0</v>
      </c>
      <c r="V230" s="73">
        <f t="shared" si="389"/>
        <v>0</v>
      </c>
      <c r="W230" s="73">
        <f t="shared" si="389"/>
        <v>0</v>
      </c>
      <c r="X230" s="73">
        <f t="shared" si="389"/>
        <v>0</v>
      </c>
      <c r="Y230" s="75">
        <f t="shared" si="291"/>
        <v>0</v>
      </c>
      <c r="Z230" s="75">
        <f t="shared" si="292"/>
        <v>0</v>
      </c>
      <c r="AA230" s="75">
        <f t="shared" si="293"/>
        <v>0</v>
      </c>
      <c r="AB230" s="75" t="s">
        <v>41</v>
      </c>
      <c r="AC230" s="76" t="s">
        <v>41</v>
      </c>
    </row>
    <row r="231" spans="1:29" ht="39" customHeight="1" x14ac:dyDescent="0.25">
      <c r="A231" s="99" t="s">
        <v>389</v>
      </c>
      <c r="B231" s="156" t="s">
        <v>38</v>
      </c>
      <c r="C231" s="70">
        <v>10</v>
      </c>
      <c r="D231" s="70" t="s">
        <v>39</v>
      </c>
      <c r="E231" s="101" t="s">
        <v>390</v>
      </c>
      <c r="F231" s="73">
        <f t="shared" ref="F231:K232" si="390">+F233</f>
        <v>7330000000</v>
      </c>
      <c r="G231" s="73">
        <f t="shared" si="390"/>
        <v>0</v>
      </c>
      <c r="H231" s="73">
        <f t="shared" si="390"/>
        <v>0</v>
      </c>
      <c r="I231" s="73">
        <f t="shared" si="390"/>
        <v>0</v>
      </c>
      <c r="J231" s="73">
        <f t="shared" si="390"/>
        <v>0</v>
      </c>
      <c r="K231" s="73">
        <f t="shared" si="390"/>
        <v>0</v>
      </c>
      <c r="L231" s="73">
        <f>+G231-H231-I231+J231-K231</f>
        <v>0</v>
      </c>
      <c r="M231" s="73">
        <f t="shared" ref="M231:M232" si="391">+M233</f>
        <v>7330000000</v>
      </c>
      <c r="N231" s="74">
        <f t="shared" ref="N231:N245" si="392">M231/$M$342</f>
        <v>7.1502490830480678E-4</v>
      </c>
      <c r="O231" s="73">
        <f t="shared" ref="O231:X232" si="393">+O233</f>
        <v>0</v>
      </c>
      <c r="P231" s="73">
        <f t="shared" si="393"/>
        <v>3155760396</v>
      </c>
      <c r="Q231" s="73">
        <f t="shared" si="393"/>
        <v>4174239604</v>
      </c>
      <c r="R231" s="73">
        <f t="shared" si="393"/>
        <v>2940457396</v>
      </c>
      <c r="S231" s="73">
        <f t="shared" si="393"/>
        <v>4389542604</v>
      </c>
      <c r="T231" s="73">
        <f t="shared" si="393"/>
        <v>215303000</v>
      </c>
      <c r="U231" s="73">
        <f t="shared" si="393"/>
        <v>0</v>
      </c>
      <c r="V231" s="73">
        <f t="shared" si="393"/>
        <v>2940457396</v>
      </c>
      <c r="W231" s="73">
        <f t="shared" si="393"/>
        <v>0</v>
      </c>
      <c r="X231" s="73">
        <f t="shared" si="393"/>
        <v>0</v>
      </c>
      <c r="Y231" s="75">
        <f t="shared" si="291"/>
        <v>0.40115380572987724</v>
      </c>
      <c r="Z231" s="75">
        <f t="shared" si="292"/>
        <v>0</v>
      </c>
      <c r="AA231" s="75">
        <f t="shared" si="293"/>
        <v>0</v>
      </c>
      <c r="AB231" s="75">
        <f t="shared" si="323"/>
        <v>0</v>
      </c>
      <c r="AC231" s="76" t="s">
        <v>41</v>
      </c>
    </row>
    <row r="232" spans="1:29" ht="39" customHeight="1" x14ac:dyDescent="0.25">
      <c r="A232" s="99"/>
      <c r="B232" s="156" t="s">
        <v>42</v>
      </c>
      <c r="C232" s="70">
        <v>21</v>
      </c>
      <c r="D232" s="70" t="s">
        <v>39</v>
      </c>
      <c r="E232" s="101"/>
      <c r="F232" s="73">
        <f t="shared" si="390"/>
        <v>14674158432</v>
      </c>
      <c r="G232" s="73">
        <f t="shared" si="390"/>
        <v>0</v>
      </c>
      <c r="H232" s="73">
        <f t="shared" si="390"/>
        <v>0</v>
      </c>
      <c r="I232" s="73">
        <f t="shared" si="390"/>
        <v>0</v>
      </c>
      <c r="J232" s="73">
        <f t="shared" si="390"/>
        <v>0</v>
      </c>
      <c r="K232" s="73">
        <f t="shared" si="390"/>
        <v>0</v>
      </c>
      <c r="L232" s="73">
        <f t="shared" ref="L232:L234" si="394">+G232-H232-I232+J232-K232</f>
        <v>0</v>
      </c>
      <c r="M232" s="73">
        <f t="shared" si="391"/>
        <v>14674158432</v>
      </c>
      <c r="N232" s="74">
        <f t="shared" si="392"/>
        <v>1.4314309396031388E-3</v>
      </c>
      <c r="O232" s="73">
        <f t="shared" si="393"/>
        <v>0</v>
      </c>
      <c r="P232" s="73">
        <f t="shared" si="393"/>
        <v>0</v>
      </c>
      <c r="Q232" s="73">
        <f t="shared" si="393"/>
        <v>14674158432</v>
      </c>
      <c r="R232" s="73">
        <f t="shared" si="393"/>
        <v>0</v>
      </c>
      <c r="S232" s="73">
        <f t="shared" si="393"/>
        <v>14674158432</v>
      </c>
      <c r="T232" s="73">
        <f t="shared" si="393"/>
        <v>0</v>
      </c>
      <c r="U232" s="73">
        <f t="shared" si="393"/>
        <v>0</v>
      </c>
      <c r="V232" s="73">
        <f t="shared" si="393"/>
        <v>0</v>
      </c>
      <c r="W232" s="73">
        <f t="shared" si="393"/>
        <v>0</v>
      </c>
      <c r="X232" s="73">
        <f t="shared" si="393"/>
        <v>0</v>
      </c>
      <c r="Y232" s="75">
        <f t="shared" si="291"/>
        <v>0</v>
      </c>
      <c r="Z232" s="75">
        <f t="shared" si="292"/>
        <v>0</v>
      </c>
      <c r="AA232" s="75">
        <f t="shared" si="293"/>
        <v>0</v>
      </c>
      <c r="AB232" s="75" t="s">
        <v>41</v>
      </c>
      <c r="AC232" s="76" t="s">
        <v>41</v>
      </c>
    </row>
    <row r="233" spans="1:29" ht="34.5" customHeight="1" x14ac:dyDescent="0.25">
      <c r="A233" s="158" t="s">
        <v>391</v>
      </c>
      <c r="B233" s="157" t="s">
        <v>38</v>
      </c>
      <c r="C233" s="78">
        <v>10</v>
      </c>
      <c r="D233" s="159" t="s">
        <v>39</v>
      </c>
      <c r="E233" s="160" t="s">
        <v>262</v>
      </c>
      <c r="F233" s="80">
        <v>7330000000</v>
      </c>
      <c r="G233" s="80">
        <v>0</v>
      </c>
      <c r="H233" s="80">
        <v>0</v>
      </c>
      <c r="I233" s="80">
        <v>0</v>
      </c>
      <c r="J233" s="80">
        <v>0</v>
      </c>
      <c r="K233" s="80"/>
      <c r="L233" s="80">
        <f>+G233-H233-I233+J233-K233</f>
        <v>0</v>
      </c>
      <c r="M233" s="81">
        <f>+F233+L233</f>
        <v>7330000000</v>
      </c>
      <c r="N233" s="82">
        <f t="shared" si="392"/>
        <v>7.1502490830480678E-4</v>
      </c>
      <c r="O233" s="81">
        <v>0</v>
      </c>
      <c r="P233" s="80">
        <v>3155760396</v>
      </c>
      <c r="Q233" s="80">
        <f t="shared" ref="Q233:Q234" si="395">M233-P233</f>
        <v>4174239604</v>
      </c>
      <c r="R233" s="80">
        <v>2940457396</v>
      </c>
      <c r="S233" s="80">
        <f t="shared" ref="S233:S234" si="396">+M233-R233</f>
        <v>4389542604</v>
      </c>
      <c r="T233" s="80">
        <f t="shared" ref="T233:T236" si="397">P233-R233</f>
        <v>215303000</v>
      </c>
      <c r="U233" s="80">
        <v>0</v>
      </c>
      <c r="V233" s="80">
        <f t="shared" ref="V233:V234" si="398">+R233-U233</f>
        <v>2940457396</v>
      </c>
      <c r="W233" s="80">
        <v>0</v>
      </c>
      <c r="X233" s="83">
        <f t="shared" ref="X233:X234" si="399">+U233-W233</f>
        <v>0</v>
      </c>
      <c r="Y233" s="84">
        <f t="shared" si="291"/>
        <v>0.40115380572987724</v>
      </c>
      <c r="Z233" s="84">
        <f t="shared" si="292"/>
        <v>0</v>
      </c>
      <c r="AA233" s="84">
        <f t="shared" si="293"/>
        <v>0</v>
      </c>
      <c r="AB233" s="84">
        <f t="shared" si="323"/>
        <v>0</v>
      </c>
      <c r="AC233" s="85" t="s">
        <v>41</v>
      </c>
    </row>
    <row r="234" spans="1:29" ht="34.5" customHeight="1" x14ac:dyDescent="0.25">
      <c r="A234" s="158"/>
      <c r="B234" s="157" t="s">
        <v>42</v>
      </c>
      <c r="C234" s="78">
        <v>21</v>
      </c>
      <c r="D234" s="159"/>
      <c r="E234" s="160"/>
      <c r="F234" s="80">
        <v>14674158432</v>
      </c>
      <c r="G234" s="80">
        <v>0</v>
      </c>
      <c r="H234" s="80">
        <v>0</v>
      </c>
      <c r="I234" s="80">
        <v>0</v>
      </c>
      <c r="J234" s="80">
        <v>0</v>
      </c>
      <c r="K234" s="80"/>
      <c r="L234" s="80">
        <f t="shared" si="394"/>
        <v>0</v>
      </c>
      <c r="M234" s="81">
        <f>+F234+L234</f>
        <v>14674158432</v>
      </c>
      <c r="N234" s="82">
        <f t="shared" si="392"/>
        <v>1.4314309396031388E-3</v>
      </c>
      <c r="O234" s="81">
        <v>0</v>
      </c>
      <c r="P234" s="80">
        <v>0</v>
      </c>
      <c r="Q234" s="80">
        <f t="shared" si="395"/>
        <v>14674158432</v>
      </c>
      <c r="R234" s="80">
        <v>0</v>
      </c>
      <c r="S234" s="80">
        <f t="shared" si="396"/>
        <v>14674158432</v>
      </c>
      <c r="T234" s="80">
        <f t="shared" si="397"/>
        <v>0</v>
      </c>
      <c r="U234" s="80">
        <v>0</v>
      </c>
      <c r="V234" s="80">
        <f t="shared" si="398"/>
        <v>0</v>
      </c>
      <c r="W234" s="80">
        <v>0</v>
      </c>
      <c r="X234" s="83">
        <f t="shared" si="399"/>
        <v>0</v>
      </c>
      <c r="Y234" s="84">
        <f t="shared" si="291"/>
        <v>0</v>
      </c>
      <c r="Z234" s="84">
        <f t="shared" si="292"/>
        <v>0</v>
      </c>
      <c r="AA234" s="84">
        <f t="shared" si="293"/>
        <v>0</v>
      </c>
      <c r="AB234" s="84" t="s">
        <v>41</v>
      </c>
      <c r="AC234" s="85" t="s">
        <v>41</v>
      </c>
    </row>
    <row r="235" spans="1:29" ht="47.25" customHeight="1" x14ac:dyDescent="0.25">
      <c r="A235" s="69" t="s">
        <v>392</v>
      </c>
      <c r="B235" s="156" t="s">
        <v>42</v>
      </c>
      <c r="C235" s="70">
        <v>21</v>
      </c>
      <c r="D235" s="70" t="s">
        <v>39</v>
      </c>
      <c r="E235" s="71" t="s">
        <v>393</v>
      </c>
      <c r="F235" s="73">
        <f t="shared" ref="F235:X235" si="400">+F236</f>
        <v>5615841568</v>
      </c>
      <c r="G235" s="73">
        <f t="shared" si="400"/>
        <v>0</v>
      </c>
      <c r="H235" s="73">
        <f t="shared" si="400"/>
        <v>0</v>
      </c>
      <c r="I235" s="73">
        <f t="shared" si="400"/>
        <v>0</v>
      </c>
      <c r="J235" s="73">
        <f t="shared" si="400"/>
        <v>0</v>
      </c>
      <c r="K235" s="73">
        <f t="shared" si="400"/>
        <v>0</v>
      </c>
      <c r="L235" s="73">
        <f t="shared" si="384"/>
        <v>0</v>
      </c>
      <c r="M235" s="73">
        <f t="shared" si="400"/>
        <v>5615841568</v>
      </c>
      <c r="N235" s="74">
        <f t="shared" si="392"/>
        <v>5.4781263331698811E-4</v>
      </c>
      <c r="O235" s="73">
        <f t="shared" si="400"/>
        <v>0</v>
      </c>
      <c r="P235" s="73">
        <f t="shared" si="400"/>
        <v>0</v>
      </c>
      <c r="Q235" s="73">
        <f t="shared" si="400"/>
        <v>5615841568</v>
      </c>
      <c r="R235" s="73">
        <f t="shared" si="400"/>
        <v>0</v>
      </c>
      <c r="S235" s="73">
        <f t="shared" si="400"/>
        <v>5615841568</v>
      </c>
      <c r="T235" s="73">
        <f t="shared" si="400"/>
        <v>0</v>
      </c>
      <c r="U235" s="73">
        <f t="shared" si="400"/>
        <v>0</v>
      </c>
      <c r="V235" s="73">
        <f t="shared" si="400"/>
        <v>0</v>
      </c>
      <c r="W235" s="73">
        <f t="shared" si="400"/>
        <v>0</v>
      </c>
      <c r="X235" s="73">
        <f t="shared" si="400"/>
        <v>0</v>
      </c>
      <c r="Y235" s="75">
        <f t="shared" ref="Y235:Y298" si="401">+R235/M235</f>
        <v>0</v>
      </c>
      <c r="Z235" s="75">
        <f t="shared" ref="Z235:Z298" si="402">+U235/M235</f>
        <v>0</v>
      </c>
      <c r="AA235" s="75">
        <f t="shared" ref="AA235:AA298" si="403">+W235/M235</f>
        <v>0</v>
      </c>
      <c r="AB235" s="75" t="s">
        <v>41</v>
      </c>
      <c r="AC235" s="76" t="s">
        <v>41</v>
      </c>
    </row>
    <row r="236" spans="1:29" ht="32.25" customHeight="1" x14ac:dyDescent="0.25">
      <c r="A236" s="77" t="s">
        <v>394</v>
      </c>
      <c r="B236" s="157" t="s">
        <v>42</v>
      </c>
      <c r="C236" s="78">
        <v>21</v>
      </c>
      <c r="D236" s="78" t="s">
        <v>39</v>
      </c>
      <c r="E236" s="92" t="s">
        <v>262</v>
      </c>
      <c r="F236" s="80">
        <v>5615841568</v>
      </c>
      <c r="G236" s="80">
        <v>0</v>
      </c>
      <c r="H236" s="80">
        <v>0</v>
      </c>
      <c r="I236" s="80">
        <v>0</v>
      </c>
      <c r="J236" s="80">
        <v>0</v>
      </c>
      <c r="K236" s="80">
        <v>0</v>
      </c>
      <c r="L236" s="80">
        <f t="shared" si="384"/>
        <v>0</v>
      </c>
      <c r="M236" s="81">
        <f>+F236+L236</f>
        <v>5615841568</v>
      </c>
      <c r="N236" s="82">
        <f t="shared" si="392"/>
        <v>5.4781263331698811E-4</v>
      </c>
      <c r="O236" s="81">
        <v>0</v>
      </c>
      <c r="P236" s="80">
        <v>0</v>
      </c>
      <c r="Q236" s="80">
        <f t="shared" ref="Q236" si="404">M236-P236</f>
        <v>5615841568</v>
      </c>
      <c r="R236" s="80">
        <v>0</v>
      </c>
      <c r="S236" s="80">
        <f t="shared" ref="S236" si="405">+M236-R236</f>
        <v>5615841568</v>
      </c>
      <c r="T236" s="80">
        <f t="shared" si="397"/>
        <v>0</v>
      </c>
      <c r="U236" s="80">
        <v>0</v>
      </c>
      <c r="V236" s="80">
        <f t="shared" ref="V236" si="406">+R236-U236</f>
        <v>0</v>
      </c>
      <c r="W236" s="80">
        <v>0</v>
      </c>
      <c r="X236" s="83">
        <f t="shared" ref="X236" si="407">+U236-W236</f>
        <v>0</v>
      </c>
      <c r="Y236" s="84">
        <f t="shared" si="401"/>
        <v>0</v>
      </c>
      <c r="Z236" s="84">
        <f t="shared" si="402"/>
        <v>0</v>
      </c>
      <c r="AA236" s="84">
        <f t="shared" si="403"/>
        <v>0</v>
      </c>
      <c r="AB236" s="84" t="s">
        <v>41</v>
      </c>
      <c r="AC236" s="85" t="s">
        <v>41</v>
      </c>
    </row>
    <row r="237" spans="1:29" ht="42" customHeight="1" x14ac:dyDescent="0.25">
      <c r="A237" s="69" t="s">
        <v>395</v>
      </c>
      <c r="B237" s="70" t="s">
        <v>38</v>
      </c>
      <c r="C237" s="70">
        <v>10</v>
      </c>
      <c r="D237" s="70" t="s">
        <v>39</v>
      </c>
      <c r="E237" s="146" t="s">
        <v>396</v>
      </c>
      <c r="F237" s="73">
        <f t="shared" ref="F237:U241" si="408">+F238</f>
        <v>4403281909</v>
      </c>
      <c r="G237" s="73">
        <f t="shared" si="408"/>
        <v>0</v>
      </c>
      <c r="H237" s="73">
        <f t="shared" si="408"/>
        <v>0</v>
      </c>
      <c r="I237" s="73">
        <f t="shared" si="408"/>
        <v>0</v>
      </c>
      <c r="J237" s="73">
        <f t="shared" si="408"/>
        <v>0</v>
      </c>
      <c r="K237" s="73">
        <f t="shared" si="408"/>
        <v>0</v>
      </c>
      <c r="L237" s="73">
        <f t="shared" si="384"/>
        <v>0</v>
      </c>
      <c r="M237" s="73">
        <f t="shared" si="408"/>
        <v>4403281909</v>
      </c>
      <c r="N237" s="74">
        <f t="shared" si="392"/>
        <v>4.2953018325006E-4</v>
      </c>
      <c r="O237" s="73">
        <f t="shared" si="408"/>
        <v>0</v>
      </c>
      <c r="P237" s="73">
        <f t="shared" si="408"/>
        <v>4155256721.6999998</v>
      </c>
      <c r="Q237" s="73">
        <f t="shared" si="408"/>
        <v>248025187.30000019</v>
      </c>
      <c r="R237" s="73">
        <f t="shared" si="408"/>
        <v>3556986571.6999998</v>
      </c>
      <c r="S237" s="73">
        <f t="shared" si="408"/>
        <v>846295337.30000019</v>
      </c>
      <c r="T237" s="73">
        <f t="shared" si="408"/>
        <v>598270150</v>
      </c>
      <c r="U237" s="73">
        <f t="shared" si="408"/>
        <v>0</v>
      </c>
      <c r="V237" s="73">
        <f t="shared" ref="V237:X241" si="409">+V238</f>
        <v>3556986571.6999998</v>
      </c>
      <c r="W237" s="73">
        <f t="shared" si="409"/>
        <v>0</v>
      </c>
      <c r="X237" s="73">
        <f t="shared" si="409"/>
        <v>0</v>
      </c>
      <c r="Y237" s="75">
        <f t="shared" si="401"/>
        <v>0.80780350774947396</v>
      </c>
      <c r="Z237" s="75">
        <f t="shared" si="402"/>
        <v>0</v>
      </c>
      <c r="AA237" s="75">
        <f t="shared" si="403"/>
        <v>0</v>
      </c>
      <c r="AB237" s="75">
        <f t="shared" si="323"/>
        <v>0</v>
      </c>
      <c r="AC237" s="76" t="s">
        <v>41</v>
      </c>
    </row>
    <row r="238" spans="1:29" ht="42" customHeight="1" x14ac:dyDescent="0.25">
      <c r="A238" s="69" t="s">
        <v>397</v>
      </c>
      <c r="B238" s="70" t="s">
        <v>38</v>
      </c>
      <c r="C238" s="70">
        <v>10</v>
      </c>
      <c r="D238" s="70" t="s">
        <v>39</v>
      </c>
      <c r="E238" s="146" t="s">
        <v>254</v>
      </c>
      <c r="F238" s="73">
        <f>+F239</f>
        <v>4403281909</v>
      </c>
      <c r="G238" s="73">
        <f t="shared" si="408"/>
        <v>0</v>
      </c>
      <c r="H238" s="73">
        <f t="shared" si="408"/>
        <v>0</v>
      </c>
      <c r="I238" s="73">
        <f t="shared" si="408"/>
        <v>0</v>
      </c>
      <c r="J238" s="73">
        <f t="shared" si="408"/>
        <v>0</v>
      </c>
      <c r="K238" s="73">
        <f t="shared" si="408"/>
        <v>0</v>
      </c>
      <c r="L238" s="73">
        <f t="shared" si="384"/>
        <v>0</v>
      </c>
      <c r="M238" s="73">
        <f>+M239</f>
        <v>4403281909</v>
      </c>
      <c r="N238" s="74">
        <f t="shared" si="392"/>
        <v>4.2953018325006E-4</v>
      </c>
      <c r="O238" s="73">
        <f t="shared" si="408"/>
        <v>0</v>
      </c>
      <c r="P238" s="73">
        <f t="shared" si="408"/>
        <v>4155256721.6999998</v>
      </c>
      <c r="Q238" s="73">
        <f t="shared" si="408"/>
        <v>248025187.30000019</v>
      </c>
      <c r="R238" s="73">
        <f t="shared" si="408"/>
        <v>3556986571.6999998</v>
      </c>
      <c r="S238" s="73">
        <f t="shared" si="408"/>
        <v>846295337.30000019</v>
      </c>
      <c r="T238" s="73">
        <f t="shared" si="408"/>
        <v>598270150</v>
      </c>
      <c r="U238" s="73">
        <f t="shared" si="408"/>
        <v>0</v>
      </c>
      <c r="V238" s="73">
        <f t="shared" si="409"/>
        <v>3556986571.6999998</v>
      </c>
      <c r="W238" s="73">
        <f t="shared" si="409"/>
        <v>0</v>
      </c>
      <c r="X238" s="73">
        <f t="shared" si="409"/>
        <v>0</v>
      </c>
      <c r="Y238" s="75">
        <f t="shared" si="401"/>
        <v>0.80780350774947396</v>
      </c>
      <c r="Z238" s="75">
        <f t="shared" si="402"/>
        <v>0</v>
      </c>
      <c r="AA238" s="75">
        <f t="shared" si="403"/>
        <v>0</v>
      </c>
      <c r="AB238" s="75">
        <f t="shared" si="323"/>
        <v>0</v>
      </c>
      <c r="AC238" s="76" t="s">
        <v>41</v>
      </c>
    </row>
    <row r="239" spans="1:29" s="52" customFormat="1" ht="63.75" customHeight="1" x14ac:dyDescent="0.25">
      <c r="A239" s="69" t="s">
        <v>398</v>
      </c>
      <c r="B239" s="70" t="s">
        <v>38</v>
      </c>
      <c r="C239" s="70">
        <v>10</v>
      </c>
      <c r="D239" s="70" t="s">
        <v>39</v>
      </c>
      <c r="E239" s="146" t="s">
        <v>399</v>
      </c>
      <c r="F239" s="73">
        <f t="shared" ref="F239:T241" si="410">+F240</f>
        <v>4403281909</v>
      </c>
      <c r="G239" s="73">
        <f t="shared" si="410"/>
        <v>0</v>
      </c>
      <c r="H239" s="73">
        <f t="shared" si="410"/>
        <v>0</v>
      </c>
      <c r="I239" s="73">
        <f t="shared" si="410"/>
        <v>0</v>
      </c>
      <c r="J239" s="73">
        <f t="shared" si="410"/>
        <v>0</v>
      </c>
      <c r="K239" s="73">
        <f t="shared" si="410"/>
        <v>0</v>
      </c>
      <c r="L239" s="73">
        <f t="shared" si="384"/>
        <v>0</v>
      </c>
      <c r="M239" s="73">
        <f t="shared" si="410"/>
        <v>4403281909</v>
      </c>
      <c r="N239" s="74">
        <f t="shared" si="392"/>
        <v>4.2953018325006E-4</v>
      </c>
      <c r="O239" s="73">
        <f t="shared" si="410"/>
        <v>0</v>
      </c>
      <c r="P239" s="73">
        <f t="shared" si="410"/>
        <v>4155256721.6999998</v>
      </c>
      <c r="Q239" s="73">
        <f t="shared" si="410"/>
        <v>248025187.30000019</v>
      </c>
      <c r="R239" s="73">
        <f t="shared" si="410"/>
        <v>3556986571.6999998</v>
      </c>
      <c r="S239" s="73">
        <f t="shared" si="410"/>
        <v>846295337.30000019</v>
      </c>
      <c r="T239" s="73">
        <f t="shared" si="410"/>
        <v>598270150</v>
      </c>
      <c r="U239" s="73">
        <f t="shared" si="408"/>
        <v>0</v>
      </c>
      <c r="V239" s="73">
        <f t="shared" si="409"/>
        <v>3556986571.6999998</v>
      </c>
      <c r="W239" s="73">
        <f t="shared" si="409"/>
        <v>0</v>
      </c>
      <c r="X239" s="73">
        <f t="shared" si="409"/>
        <v>0</v>
      </c>
      <c r="Y239" s="75">
        <f t="shared" si="401"/>
        <v>0.80780350774947396</v>
      </c>
      <c r="Z239" s="75">
        <f t="shared" si="402"/>
        <v>0</v>
      </c>
      <c r="AA239" s="75">
        <f t="shared" si="403"/>
        <v>0</v>
      </c>
      <c r="AB239" s="75">
        <f t="shared" si="323"/>
        <v>0</v>
      </c>
      <c r="AC239" s="76" t="s">
        <v>41</v>
      </c>
    </row>
    <row r="240" spans="1:29" s="52" customFormat="1" ht="63.75" customHeight="1" x14ac:dyDescent="0.25">
      <c r="A240" s="69" t="s">
        <v>400</v>
      </c>
      <c r="B240" s="70" t="s">
        <v>38</v>
      </c>
      <c r="C240" s="70">
        <v>10</v>
      </c>
      <c r="D240" s="70" t="s">
        <v>39</v>
      </c>
      <c r="E240" s="71" t="s">
        <v>401</v>
      </c>
      <c r="F240" s="73">
        <f t="shared" si="410"/>
        <v>4403281909</v>
      </c>
      <c r="G240" s="73">
        <f t="shared" si="410"/>
        <v>0</v>
      </c>
      <c r="H240" s="73">
        <f t="shared" si="410"/>
        <v>0</v>
      </c>
      <c r="I240" s="73">
        <f t="shared" si="410"/>
        <v>0</v>
      </c>
      <c r="J240" s="73">
        <f t="shared" si="410"/>
        <v>0</v>
      </c>
      <c r="K240" s="73">
        <f t="shared" si="410"/>
        <v>0</v>
      </c>
      <c r="L240" s="73">
        <f t="shared" si="384"/>
        <v>0</v>
      </c>
      <c r="M240" s="73">
        <f t="shared" si="410"/>
        <v>4403281909</v>
      </c>
      <c r="N240" s="74">
        <f t="shared" si="392"/>
        <v>4.2953018325006E-4</v>
      </c>
      <c r="O240" s="73">
        <f t="shared" si="410"/>
        <v>0</v>
      </c>
      <c r="P240" s="73">
        <f t="shared" si="410"/>
        <v>4155256721.6999998</v>
      </c>
      <c r="Q240" s="73">
        <f t="shared" si="410"/>
        <v>248025187.30000019</v>
      </c>
      <c r="R240" s="73">
        <f t="shared" si="410"/>
        <v>3556986571.6999998</v>
      </c>
      <c r="S240" s="73">
        <f t="shared" si="410"/>
        <v>846295337.30000019</v>
      </c>
      <c r="T240" s="73">
        <f t="shared" si="410"/>
        <v>598270150</v>
      </c>
      <c r="U240" s="73">
        <f t="shared" si="408"/>
        <v>0</v>
      </c>
      <c r="V240" s="73">
        <f t="shared" si="409"/>
        <v>3556986571.6999998</v>
      </c>
      <c r="W240" s="73">
        <f t="shared" si="409"/>
        <v>0</v>
      </c>
      <c r="X240" s="73">
        <f t="shared" si="409"/>
        <v>0</v>
      </c>
      <c r="Y240" s="75">
        <f t="shared" si="401"/>
        <v>0.80780350774947396</v>
      </c>
      <c r="Z240" s="75">
        <f t="shared" si="402"/>
        <v>0</v>
      </c>
      <c r="AA240" s="75">
        <f t="shared" si="403"/>
        <v>0</v>
      </c>
      <c r="AB240" s="75">
        <f t="shared" si="323"/>
        <v>0</v>
      </c>
      <c r="AC240" s="76" t="s">
        <v>41</v>
      </c>
    </row>
    <row r="241" spans="1:29" ht="46.5" customHeight="1" x14ac:dyDescent="0.25">
      <c r="A241" s="69" t="s">
        <v>402</v>
      </c>
      <c r="B241" s="70" t="s">
        <v>38</v>
      </c>
      <c r="C241" s="70">
        <v>10</v>
      </c>
      <c r="D241" s="70" t="s">
        <v>39</v>
      </c>
      <c r="E241" s="71" t="s">
        <v>393</v>
      </c>
      <c r="F241" s="73">
        <f t="shared" si="410"/>
        <v>4403281909</v>
      </c>
      <c r="G241" s="73">
        <f t="shared" si="410"/>
        <v>0</v>
      </c>
      <c r="H241" s="73">
        <f t="shared" si="410"/>
        <v>0</v>
      </c>
      <c r="I241" s="73">
        <f t="shared" si="410"/>
        <v>0</v>
      </c>
      <c r="J241" s="73">
        <f t="shared" si="410"/>
        <v>0</v>
      </c>
      <c r="K241" s="73">
        <f t="shared" si="410"/>
        <v>0</v>
      </c>
      <c r="L241" s="73">
        <f t="shared" si="384"/>
        <v>0</v>
      </c>
      <c r="M241" s="73">
        <f t="shared" si="410"/>
        <v>4403281909</v>
      </c>
      <c r="N241" s="74">
        <f t="shared" si="392"/>
        <v>4.2953018325006E-4</v>
      </c>
      <c r="O241" s="73">
        <f t="shared" si="410"/>
        <v>0</v>
      </c>
      <c r="P241" s="73">
        <f t="shared" si="410"/>
        <v>4155256721.6999998</v>
      </c>
      <c r="Q241" s="73">
        <f t="shared" si="410"/>
        <v>248025187.30000019</v>
      </c>
      <c r="R241" s="73">
        <f t="shared" si="410"/>
        <v>3556986571.6999998</v>
      </c>
      <c r="S241" s="73">
        <f t="shared" si="410"/>
        <v>846295337.30000019</v>
      </c>
      <c r="T241" s="73">
        <f t="shared" si="410"/>
        <v>598270150</v>
      </c>
      <c r="U241" s="73">
        <f t="shared" si="408"/>
        <v>0</v>
      </c>
      <c r="V241" s="73">
        <f t="shared" si="409"/>
        <v>3556986571.6999998</v>
      </c>
      <c r="W241" s="73">
        <f t="shared" si="409"/>
        <v>0</v>
      </c>
      <c r="X241" s="73">
        <f t="shared" si="409"/>
        <v>0</v>
      </c>
      <c r="Y241" s="75">
        <f t="shared" si="401"/>
        <v>0.80780350774947396</v>
      </c>
      <c r="Z241" s="75">
        <f t="shared" si="402"/>
        <v>0</v>
      </c>
      <c r="AA241" s="75">
        <f t="shared" si="403"/>
        <v>0</v>
      </c>
      <c r="AB241" s="75">
        <f t="shared" si="323"/>
        <v>0</v>
      </c>
      <c r="AC241" s="76" t="s">
        <v>41</v>
      </c>
    </row>
    <row r="242" spans="1:29" ht="42" customHeight="1" x14ac:dyDescent="0.25">
      <c r="A242" s="77" t="s">
        <v>403</v>
      </c>
      <c r="B242" s="78" t="s">
        <v>38</v>
      </c>
      <c r="C242" s="78">
        <v>10</v>
      </c>
      <c r="D242" s="78" t="s">
        <v>39</v>
      </c>
      <c r="E242" s="92" t="s">
        <v>262</v>
      </c>
      <c r="F242" s="80">
        <v>4403281909</v>
      </c>
      <c r="G242" s="80">
        <v>0</v>
      </c>
      <c r="H242" s="80">
        <v>0</v>
      </c>
      <c r="I242" s="80">
        <v>0</v>
      </c>
      <c r="J242" s="80">
        <v>0</v>
      </c>
      <c r="K242" s="80">
        <v>0</v>
      </c>
      <c r="L242" s="80">
        <f t="shared" si="384"/>
        <v>0</v>
      </c>
      <c r="M242" s="81">
        <f>+F242+L242</f>
        <v>4403281909</v>
      </c>
      <c r="N242" s="82">
        <f t="shared" si="392"/>
        <v>4.2953018325006E-4</v>
      </c>
      <c r="O242" s="80">
        <v>0</v>
      </c>
      <c r="P242" s="81">
        <v>4155256721.6999998</v>
      </c>
      <c r="Q242" s="80">
        <f t="shared" ref="Q242" si="411">M242-P242</f>
        <v>248025187.30000019</v>
      </c>
      <c r="R242" s="81">
        <v>3556986571.6999998</v>
      </c>
      <c r="S242" s="80">
        <f t="shared" ref="S242" si="412">+M242-R242</f>
        <v>846295337.30000019</v>
      </c>
      <c r="T242" s="80">
        <f t="shared" ref="T242" si="413">P242-R242</f>
        <v>598270150</v>
      </c>
      <c r="U242" s="81">
        <v>0</v>
      </c>
      <c r="V242" s="80">
        <f t="shared" ref="V242" si="414">+R242-U242</f>
        <v>3556986571.6999998</v>
      </c>
      <c r="W242" s="81">
        <v>0</v>
      </c>
      <c r="X242" s="83">
        <f t="shared" ref="X242" si="415">+U242-W242</f>
        <v>0</v>
      </c>
      <c r="Y242" s="84">
        <f t="shared" si="401"/>
        <v>0.80780350774947396</v>
      </c>
      <c r="Z242" s="84">
        <f t="shared" si="402"/>
        <v>0</v>
      </c>
      <c r="AA242" s="84">
        <f t="shared" si="403"/>
        <v>0</v>
      </c>
      <c r="AB242" s="84">
        <f t="shared" si="323"/>
        <v>0</v>
      </c>
      <c r="AC242" s="85" t="s">
        <v>41</v>
      </c>
    </row>
    <row r="243" spans="1:29" s="52" customFormat="1" ht="39.75" customHeight="1" x14ac:dyDescent="0.25">
      <c r="A243" s="99" t="s">
        <v>404</v>
      </c>
      <c r="B243" s="70" t="s">
        <v>38</v>
      </c>
      <c r="C243" s="70">
        <v>10</v>
      </c>
      <c r="D243" s="100" t="s">
        <v>39</v>
      </c>
      <c r="E243" s="101" t="s">
        <v>405</v>
      </c>
      <c r="F243" s="73">
        <f t="shared" ref="F243:K244" si="416">+F245</f>
        <v>216105072049</v>
      </c>
      <c r="G243" s="73">
        <f t="shared" si="416"/>
        <v>0</v>
      </c>
      <c r="H243" s="73">
        <f t="shared" si="416"/>
        <v>0</v>
      </c>
      <c r="I243" s="73">
        <f t="shared" si="416"/>
        <v>0</v>
      </c>
      <c r="J243" s="73">
        <f t="shared" si="416"/>
        <v>0</v>
      </c>
      <c r="K243" s="73">
        <f t="shared" si="416"/>
        <v>0</v>
      </c>
      <c r="L243" s="73">
        <f t="shared" si="384"/>
        <v>0</v>
      </c>
      <c r="M243" s="73">
        <f t="shared" ref="M243" si="417">+M245</f>
        <v>216105072049</v>
      </c>
      <c r="N243" s="74">
        <f t="shared" si="392"/>
        <v>2.1080560617467926E-2</v>
      </c>
      <c r="O243" s="73">
        <f t="shared" ref="O243:X244" si="418">+O245</f>
        <v>0</v>
      </c>
      <c r="P243" s="73">
        <f t="shared" si="418"/>
        <v>0</v>
      </c>
      <c r="Q243" s="73">
        <f t="shared" si="418"/>
        <v>216105072049</v>
      </c>
      <c r="R243" s="73">
        <f t="shared" si="418"/>
        <v>0</v>
      </c>
      <c r="S243" s="73">
        <f t="shared" si="418"/>
        <v>216105072049</v>
      </c>
      <c r="T243" s="73">
        <f t="shared" si="418"/>
        <v>0</v>
      </c>
      <c r="U243" s="73">
        <f t="shared" si="418"/>
        <v>0</v>
      </c>
      <c r="V243" s="73">
        <f t="shared" si="418"/>
        <v>0</v>
      </c>
      <c r="W243" s="73">
        <f t="shared" si="418"/>
        <v>0</v>
      </c>
      <c r="X243" s="73">
        <f t="shared" si="418"/>
        <v>0</v>
      </c>
      <c r="Y243" s="75">
        <f t="shared" si="401"/>
        <v>0</v>
      </c>
      <c r="Z243" s="75">
        <f t="shared" si="402"/>
        <v>0</v>
      </c>
      <c r="AA243" s="75">
        <f t="shared" si="403"/>
        <v>0</v>
      </c>
      <c r="AB243" s="75" t="s">
        <v>41</v>
      </c>
      <c r="AC243" s="76" t="s">
        <v>41</v>
      </c>
    </row>
    <row r="244" spans="1:29" s="52" customFormat="1" ht="39.75" customHeight="1" x14ac:dyDescent="0.25">
      <c r="A244" s="99"/>
      <c r="B244" s="70" t="s">
        <v>42</v>
      </c>
      <c r="C244" s="70">
        <v>21</v>
      </c>
      <c r="D244" s="100"/>
      <c r="E244" s="101"/>
      <c r="F244" s="73">
        <f>+F246</f>
        <v>576482182828</v>
      </c>
      <c r="G244" s="73">
        <f t="shared" si="416"/>
        <v>0</v>
      </c>
      <c r="H244" s="73">
        <f t="shared" si="416"/>
        <v>0</v>
      </c>
      <c r="I244" s="73">
        <f t="shared" si="416"/>
        <v>0</v>
      </c>
      <c r="J244" s="73">
        <f t="shared" si="416"/>
        <v>0</v>
      </c>
      <c r="K244" s="73">
        <f t="shared" si="416"/>
        <v>0</v>
      </c>
      <c r="L244" s="73">
        <f t="shared" si="384"/>
        <v>0</v>
      </c>
      <c r="M244" s="73">
        <f>+M246</f>
        <v>576482182828</v>
      </c>
      <c r="N244" s="74">
        <f t="shared" si="392"/>
        <v>5.6234532048560104E-2</v>
      </c>
      <c r="O244" s="73">
        <f t="shared" si="418"/>
        <v>0</v>
      </c>
      <c r="P244" s="73">
        <f t="shared" si="418"/>
        <v>8090417606.1000004</v>
      </c>
      <c r="Q244" s="73">
        <f t="shared" si="418"/>
        <v>568391765221.90002</v>
      </c>
      <c r="R244" s="73">
        <f t="shared" si="418"/>
        <v>6532568564.1000004</v>
      </c>
      <c r="S244" s="73">
        <f t="shared" si="418"/>
        <v>569949614263.90002</v>
      </c>
      <c r="T244" s="73">
        <f t="shared" si="418"/>
        <v>1557849042</v>
      </c>
      <c r="U244" s="73">
        <f t="shared" si="418"/>
        <v>0</v>
      </c>
      <c r="V244" s="73">
        <f t="shared" si="418"/>
        <v>6532568564.1000004</v>
      </c>
      <c r="W244" s="73">
        <f t="shared" si="418"/>
        <v>0</v>
      </c>
      <c r="X244" s="73">
        <f t="shared" si="418"/>
        <v>0</v>
      </c>
      <c r="Y244" s="75">
        <f t="shared" si="401"/>
        <v>1.1331778775978348E-2</v>
      </c>
      <c r="Z244" s="75">
        <f t="shared" si="402"/>
        <v>0</v>
      </c>
      <c r="AA244" s="75">
        <f t="shared" si="403"/>
        <v>0</v>
      </c>
      <c r="AB244" s="75">
        <f t="shared" si="323"/>
        <v>0</v>
      </c>
      <c r="AC244" s="76" t="s">
        <v>41</v>
      </c>
    </row>
    <row r="245" spans="1:29" ht="42" customHeight="1" x14ac:dyDescent="0.25">
      <c r="A245" s="99" t="s">
        <v>406</v>
      </c>
      <c r="B245" s="70" t="s">
        <v>38</v>
      </c>
      <c r="C245" s="70">
        <v>10</v>
      </c>
      <c r="D245" s="100" t="s">
        <v>39</v>
      </c>
      <c r="E245" s="101" t="s">
        <v>254</v>
      </c>
      <c r="F245" s="73">
        <f>+F257</f>
        <v>216105072049</v>
      </c>
      <c r="G245" s="73">
        <f t="shared" ref="G245:K245" si="419">+G257</f>
        <v>0</v>
      </c>
      <c r="H245" s="73">
        <f t="shared" si="419"/>
        <v>0</v>
      </c>
      <c r="I245" s="73">
        <f t="shared" si="419"/>
        <v>0</v>
      </c>
      <c r="J245" s="73">
        <f t="shared" si="419"/>
        <v>0</v>
      </c>
      <c r="K245" s="73">
        <f t="shared" si="419"/>
        <v>0</v>
      </c>
      <c r="L245" s="73">
        <f t="shared" si="384"/>
        <v>0</v>
      </c>
      <c r="M245" s="73">
        <f>+M257</f>
        <v>216105072049</v>
      </c>
      <c r="N245" s="74">
        <f t="shared" si="392"/>
        <v>2.1080560617467926E-2</v>
      </c>
      <c r="O245" s="73">
        <f t="shared" ref="O245:X245" si="420">+O257</f>
        <v>0</v>
      </c>
      <c r="P245" s="73">
        <f t="shared" si="420"/>
        <v>0</v>
      </c>
      <c r="Q245" s="73">
        <f t="shared" si="420"/>
        <v>216105072049</v>
      </c>
      <c r="R245" s="73">
        <f t="shared" si="420"/>
        <v>0</v>
      </c>
      <c r="S245" s="73">
        <f t="shared" si="420"/>
        <v>216105072049</v>
      </c>
      <c r="T245" s="73">
        <f t="shared" si="420"/>
        <v>0</v>
      </c>
      <c r="U245" s="73">
        <f t="shared" si="420"/>
        <v>0</v>
      </c>
      <c r="V245" s="73">
        <f t="shared" si="420"/>
        <v>0</v>
      </c>
      <c r="W245" s="73">
        <f t="shared" si="420"/>
        <v>0</v>
      </c>
      <c r="X245" s="73">
        <f t="shared" si="420"/>
        <v>0</v>
      </c>
      <c r="Y245" s="75">
        <f t="shared" si="401"/>
        <v>0</v>
      </c>
      <c r="Z245" s="75">
        <f t="shared" si="402"/>
        <v>0</v>
      </c>
      <c r="AA245" s="75">
        <f t="shared" si="403"/>
        <v>0</v>
      </c>
      <c r="AB245" s="75" t="s">
        <v>41</v>
      </c>
      <c r="AC245" s="76" t="s">
        <v>41</v>
      </c>
    </row>
    <row r="246" spans="1:29" ht="45.75" customHeight="1" x14ac:dyDescent="0.25">
      <c r="A246" s="99"/>
      <c r="B246" s="70" t="s">
        <v>42</v>
      </c>
      <c r="C246" s="70">
        <v>21</v>
      </c>
      <c r="D246" s="100"/>
      <c r="E246" s="101"/>
      <c r="F246" s="73">
        <f>+F247+F253+F268+F274</f>
        <v>576482182828</v>
      </c>
      <c r="G246" s="73">
        <f t="shared" ref="G246:K246" si="421">+G247+G253+G268+G274</f>
        <v>0</v>
      </c>
      <c r="H246" s="73">
        <f t="shared" si="421"/>
        <v>0</v>
      </c>
      <c r="I246" s="73">
        <f t="shared" si="421"/>
        <v>0</v>
      </c>
      <c r="J246" s="73">
        <f t="shared" si="421"/>
        <v>0</v>
      </c>
      <c r="K246" s="73">
        <f t="shared" si="421"/>
        <v>0</v>
      </c>
      <c r="L246" s="73">
        <f t="shared" ref="L246:N246" si="422">+L247</f>
        <v>0</v>
      </c>
      <c r="M246" s="73">
        <f>+M247+M253+M268+M274</f>
        <v>576482182828</v>
      </c>
      <c r="N246" s="129">
        <f t="shared" si="422"/>
        <v>1.9914875972925208E-2</v>
      </c>
      <c r="O246" s="73">
        <f t="shared" ref="O246:X246" si="423">+O247+O253+O268+O274</f>
        <v>0</v>
      </c>
      <c r="P246" s="73">
        <f t="shared" si="423"/>
        <v>8090417606.1000004</v>
      </c>
      <c r="Q246" s="73">
        <f t="shared" si="423"/>
        <v>568391765221.90002</v>
      </c>
      <c r="R246" s="73">
        <f t="shared" si="423"/>
        <v>6532568564.1000004</v>
      </c>
      <c r="S246" s="73">
        <f t="shared" si="423"/>
        <v>569949614263.90002</v>
      </c>
      <c r="T246" s="73">
        <f t="shared" si="423"/>
        <v>1557849042</v>
      </c>
      <c r="U246" s="73">
        <f t="shared" si="423"/>
        <v>0</v>
      </c>
      <c r="V246" s="73">
        <f t="shared" si="423"/>
        <v>6532568564.1000004</v>
      </c>
      <c r="W246" s="73">
        <f t="shared" si="423"/>
        <v>0</v>
      </c>
      <c r="X246" s="73">
        <f t="shared" si="423"/>
        <v>0</v>
      </c>
      <c r="Y246" s="75">
        <f t="shared" si="401"/>
        <v>1.1331778775978348E-2</v>
      </c>
      <c r="Z246" s="75">
        <f t="shared" si="402"/>
        <v>0</v>
      </c>
      <c r="AA246" s="75">
        <f t="shared" si="403"/>
        <v>0</v>
      </c>
      <c r="AB246" s="75">
        <f t="shared" si="323"/>
        <v>0</v>
      </c>
      <c r="AC246" s="76" t="s">
        <v>41</v>
      </c>
    </row>
    <row r="247" spans="1:29" ht="82.5" customHeight="1" x14ac:dyDescent="0.25">
      <c r="A247" s="153" t="s">
        <v>407</v>
      </c>
      <c r="B247" s="70" t="s">
        <v>42</v>
      </c>
      <c r="C247" s="70">
        <v>21</v>
      </c>
      <c r="D247" s="70" t="s">
        <v>39</v>
      </c>
      <c r="E247" s="71" t="s">
        <v>408</v>
      </c>
      <c r="F247" s="73">
        <f>+F248</f>
        <v>204155182828</v>
      </c>
      <c r="G247" s="73">
        <f t="shared" ref="G247:K247" si="424">+G248</f>
        <v>0</v>
      </c>
      <c r="H247" s="73">
        <f t="shared" si="424"/>
        <v>0</v>
      </c>
      <c r="I247" s="73">
        <f t="shared" si="424"/>
        <v>0</v>
      </c>
      <c r="J247" s="73">
        <f t="shared" si="424"/>
        <v>0</v>
      </c>
      <c r="K247" s="73">
        <f t="shared" si="424"/>
        <v>0</v>
      </c>
      <c r="L247" s="73">
        <f t="shared" si="384"/>
        <v>0</v>
      </c>
      <c r="M247" s="73">
        <f>+M248</f>
        <v>204155182828</v>
      </c>
      <c r="N247" s="74">
        <f t="shared" ref="N247:N301" si="425">M247/$M$342</f>
        <v>1.9914875972925208E-2</v>
      </c>
      <c r="O247" s="73">
        <f t="shared" ref="O247:X247" si="426">+O248</f>
        <v>0</v>
      </c>
      <c r="P247" s="73">
        <f t="shared" si="426"/>
        <v>415557600</v>
      </c>
      <c r="Q247" s="73">
        <f t="shared" si="426"/>
        <v>203739625228</v>
      </c>
      <c r="R247" s="73">
        <f t="shared" si="426"/>
        <v>415557600</v>
      </c>
      <c r="S247" s="73">
        <f t="shared" si="426"/>
        <v>203739625228</v>
      </c>
      <c r="T247" s="73">
        <f t="shared" si="426"/>
        <v>0</v>
      </c>
      <c r="U247" s="73">
        <f t="shared" si="426"/>
        <v>0</v>
      </c>
      <c r="V247" s="73">
        <f t="shared" si="426"/>
        <v>415557600</v>
      </c>
      <c r="W247" s="73">
        <f t="shared" si="426"/>
        <v>0</v>
      </c>
      <c r="X247" s="73">
        <f t="shared" si="426"/>
        <v>0</v>
      </c>
      <c r="Y247" s="75">
        <f t="shared" si="401"/>
        <v>2.0354986547175035E-3</v>
      </c>
      <c r="Z247" s="75">
        <f t="shared" si="402"/>
        <v>0</v>
      </c>
      <c r="AA247" s="75">
        <f t="shared" si="403"/>
        <v>0</v>
      </c>
      <c r="AB247" s="75">
        <f t="shared" si="323"/>
        <v>0</v>
      </c>
      <c r="AC247" s="76" t="s">
        <v>41</v>
      </c>
    </row>
    <row r="248" spans="1:29" ht="110.25" customHeight="1" x14ac:dyDescent="0.25">
      <c r="A248" s="69" t="s">
        <v>409</v>
      </c>
      <c r="B248" s="70" t="s">
        <v>42</v>
      </c>
      <c r="C248" s="70">
        <v>21</v>
      </c>
      <c r="D248" s="70" t="s">
        <v>39</v>
      </c>
      <c r="E248" s="71" t="s">
        <v>410</v>
      </c>
      <c r="F248" s="73">
        <f>+F249+F251</f>
        <v>204155182828</v>
      </c>
      <c r="G248" s="73">
        <f t="shared" ref="G248:K248" si="427">+G249+G251</f>
        <v>0</v>
      </c>
      <c r="H248" s="73">
        <f t="shared" si="427"/>
        <v>0</v>
      </c>
      <c r="I248" s="73">
        <f t="shared" si="427"/>
        <v>0</v>
      </c>
      <c r="J248" s="73">
        <f t="shared" si="427"/>
        <v>0</v>
      </c>
      <c r="K248" s="73">
        <f t="shared" si="427"/>
        <v>0</v>
      </c>
      <c r="L248" s="73">
        <f t="shared" si="384"/>
        <v>0</v>
      </c>
      <c r="M248" s="73">
        <f>+M249+M251</f>
        <v>204155182828</v>
      </c>
      <c r="N248" s="74">
        <f t="shared" si="425"/>
        <v>1.9914875972925208E-2</v>
      </c>
      <c r="O248" s="73">
        <f t="shared" ref="O248:X248" si="428">+O249+O251</f>
        <v>0</v>
      </c>
      <c r="P248" s="73">
        <f t="shared" si="428"/>
        <v>415557600</v>
      </c>
      <c r="Q248" s="73">
        <f t="shared" si="428"/>
        <v>203739625228</v>
      </c>
      <c r="R248" s="73">
        <f t="shared" si="428"/>
        <v>415557600</v>
      </c>
      <c r="S248" s="73">
        <f t="shared" si="428"/>
        <v>203739625228</v>
      </c>
      <c r="T248" s="73">
        <f t="shared" si="428"/>
        <v>0</v>
      </c>
      <c r="U248" s="73">
        <f t="shared" si="428"/>
        <v>0</v>
      </c>
      <c r="V248" s="73">
        <f t="shared" si="428"/>
        <v>415557600</v>
      </c>
      <c r="W248" s="73">
        <f t="shared" si="428"/>
        <v>0</v>
      </c>
      <c r="X248" s="73">
        <f t="shared" si="428"/>
        <v>0</v>
      </c>
      <c r="Y248" s="75">
        <f t="shared" si="401"/>
        <v>2.0354986547175035E-3</v>
      </c>
      <c r="Z248" s="75">
        <f t="shared" si="402"/>
        <v>0</v>
      </c>
      <c r="AA248" s="75">
        <f t="shared" si="403"/>
        <v>0</v>
      </c>
      <c r="AB248" s="75">
        <f t="shared" si="323"/>
        <v>0</v>
      </c>
      <c r="AC248" s="76" t="s">
        <v>41</v>
      </c>
    </row>
    <row r="249" spans="1:29" ht="42" customHeight="1" x14ac:dyDescent="0.25">
      <c r="A249" s="69" t="s">
        <v>411</v>
      </c>
      <c r="B249" s="70" t="s">
        <v>42</v>
      </c>
      <c r="C249" s="70">
        <v>21</v>
      </c>
      <c r="D249" s="70" t="s">
        <v>39</v>
      </c>
      <c r="E249" s="71" t="s">
        <v>412</v>
      </c>
      <c r="F249" s="73">
        <f t="shared" ref="F249:X249" si="429">+F250</f>
        <v>200000000000</v>
      </c>
      <c r="G249" s="73">
        <f t="shared" si="429"/>
        <v>0</v>
      </c>
      <c r="H249" s="73">
        <f t="shared" si="429"/>
        <v>0</v>
      </c>
      <c r="I249" s="73">
        <f t="shared" si="429"/>
        <v>0</v>
      </c>
      <c r="J249" s="73">
        <f t="shared" si="429"/>
        <v>0</v>
      </c>
      <c r="K249" s="73">
        <f t="shared" si="429"/>
        <v>0</v>
      </c>
      <c r="L249" s="73">
        <f t="shared" si="384"/>
        <v>0</v>
      </c>
      <c r="M249" s="73">
        <f t="shared" si="429"/>
        <v>200000000000</v>
      </c>
      <c r="N249" s="74">
        <f t="shared" si="425"/>
        <v>1.9509547293446297E-2</v>
      </c>
      <c r="O249" s="73">
        <f t="shared" si="429"/>
        <v>0</v>
      </c>
      <c r="P249" s="73">
        <f t="shared" si="429"/>
        <v>0</v>
      </c>
      <c r="Q249" s="73">
        <f t="shared" si="429"/>
        <v>200000000000</v>
      </c>
      <c r="R249" s="73">
        <f t="shared" si="429"/>
        <v>0</v>
      </c>
      <c r="S249" s="73">
        <f t="shared" si="429"/>
        <v>200000000000</v>
      </c>
      <c r="T249" s="73">
        <f t="shared" si="429"/>
        <v>0</v>
      </c>
      <c r="U249" s="73">
        <f t="shared" si="429"/>
        <v>0</v>
      </c>
      <c r="V249" s="73">
        <f t="shared" si="429"/>
        <v>0</v>
      </c>
      <c r="W249" s="73">
        <f t="shared" si="429"/>
        <v>0</v>
      </c>
      <c r="X249" s="73">
        <f t="shared" si="429"/>
        <v>0</v>
      </c>
      <c r="Y249" s="75">
        <f t="shared" si="401"/>
        <v>0</v>
      </c>
      <c r="Z249" s="75">
        <f t="shared" si="402"/>
        <v>0</v>
      </c>
      <c r="AA249" s="75">
        <f t="shared" si="403"/>
        <v>0</v>
      </c>
      <c r="AB249" s="75" t="s">
        <v>41</v>
      </c>
      <c r="AC249" s="76" t="s">
        <v>41</v>
      </c>
    </row>
    <row r="250" spans="1:29" ht="42" customHeight="1" x14ac:dyDescent="0.25">
      <c r="A250" s="77" t="s">
        <v>413</v>
      </c>
      <c r="B250" s="78" t="s">
        <v>42</v>
      </c>
      <c r="C250" s="78">
        <v>21</v>
      </c>
      <c r="D250" s="78" t="s">
        <v>39</v>
      </c>
      <c r="E250" s="92" t="s">
        <v>262</v>
      </c>
      <c r="F250" s="80">
        <v>200000000000</v>
      </c>
      <c r="G250" s="80">
        <v>0</v>
      </c>
      <c r="H250" s="80">
        <v>0</v>
      </c>
      <c r="I250" s="80">
        <v>0</v>
      </c>
      <c r="J250" s="80">
        <v>0</v>
      </c>
      <c r="K250" s="80">
        <v>0</v>
      </c>
      <c r="L250" s="80">
        <f t="shared" si="384"/>
        <v>0</v>
      </c>
      <c r="M250" s="81">
        <f>+F250+L250</f>
        <v>200000000000</v>
      </c>
      <c r="N250" s="82">
        <f t="shared" si="425"/>
        <v>1.9509547293446297E-2</v>
      </c>
      <c r="O250" s="80">
        <v>0</v>
      </c>
      <c r="P250" s="81">
        <v>0</v>
      </c>
      <c r="Q250" s="80">
        <f t="shared" ref="Q250" si="430">M250-P250</f>
        <v>200000000000</v>
      </c>
      <c r="R250" s="81">
        <v>0</v>
      </c>
      <c r="S250" s="150">
        <f>+M250-R250</f>
        <v>200000000000</v>
      </c>
      <c r="T250" s="80">
        <f t="shared" ref="T250" si="431">P250-R250</f>
        <v>0</v>
      </c>
      <c r="U250" s="81">
        <v>0</v>
      </c>
      <c r="V250" s="80">
        <f t="shared" ref="V250" si="432">+R250-U250</f>
        <v>0</v>
      </c>
      <c r="W250" s="81">
        <v>0</v>
      </c>
      <c r="X250" s="83">
        <f t="shared" ref="X250" si="433">+U250-W250</f>
        <v>0</v>
      </c>
      <c r="Y250" s="84">
        <f t="shared" si="401"/>
        <v>0</v>
      </c>
      <c r="Z250" s="84">
        <f t="shared" si="402"/>
        <v>0</v>
      </c>
      <c r="AA250" s="84">
        <f t="shared" si="403"/>
        <v>0</v>
      </c>
      <c r="AB250" s="84" t="s">
        <v>41</v>
      </c>
      <c r="AC250" s="85" t="s">
        <v>41</v>
      </c>
    </row>
    <row r="251" spans="1:29" ht="42" customHeight="1" x14ac:dyDescent="0.25">
      <c r="A251" s="69" t="s">
        <v>414</v>
      </c>
      <c r="B251" s="70" t="s">
        <v>42</v>
      </c>
      <c r="C251" s="70">
        <v>21</v>
      </c>
      <c r="D251" s="70" t="s">
        <v>39</v>
      </c>
      <c r="E251" s="71" t="s">
        <v>415</v>
      </c>
      <c r="F251" s="73">
        <f t="shared" ref="F251:X251" si="434">+F252</f>
        <v>4155182828</v>
      </c>
      <c r="G251" s="73">
        <f t="shared" si="434"/>
        <v>0</v>
      </c>
      <c r="H251" s="73">
        <f t="shared" si="434"/>
        <v>0</v>
      </c>
      <c r="I251" s="73">
        <f t="shared" si="434"/>
        <v>0</v>
      </c>
      <c r="J251" s="73">
        <f t="shared" si="434"/>
        <v>0</v>
      </c>
      <c r="K251" s="73">
        <f t="shared" si="434"/>
        <v>0</v>
      </c>
      <c r="L251" s="73">
        <f t="shared" si="384"/>
        <v>0</v>
      </c>
      <c r="M251" s="73">
        <f t="shared" si="434"/>
        <v>4155182828</v>
      </c>
      <c r="N251" s="74">
        <f t="shared" si="425"/>
        <v>4.0532867947890965E-4</v>
      </c>
      <c r="O251" s="73">
        <f t="shared" si="434"/>
        <v>0</v>
      </c>
      <c r="P251" s="73">
        <f t="shared" si="434"/>
        <v>415557600</v>
      </c>
      <c r="Q251" s="73">
        <f t="shared" si="434"/>
        <v>3739625228</v>
      </c>
      <c r="R251" s="73">
        <f t="shared" si="434"/>
        <v>415557600</v>
      </c>
      <c r="S251" s="73">
        <f t="shared" si="434"/>
        <v>3739625228</v>
      </c>
      <c r="T251" s="73">
        <f t="shared" si="434"/>
        <v>0</v>
      </c>
      <c r="U251" s="73">
        <f t="shared" si="434"/>
        <v>0</v>
      </c>
      <c r="V251" s="73">
        <f t="shared" si="434"/>
        <v>415557600</v>
      </c>
      <c r="W251" s="73">
        <f t="shared" si="434"/>
        <v>0</v>
      </c>
      <c r="X251" s="73">
        <f t="shared" si="434"/>
        <v>0</v>
      </c>
      <c r="Y251" s="75">
        <f t="shared" si="401"/>
        <v>0.10000946220699004</v>
      </c>
      <c r="Z251" s="75">
        <f t="shared" si="402"/>
        <v>0</v>
      </c>
      <c r="AA251" s="75">
        <f t="shared" si="403"/>
        <v>0</v>
      </c>
      <c r="AB251" s="75">
        <f t="shared" ref="AB251:AB314" si="435">+U251/R251</f>
        <v>0</v>
      </c>
      <c r="AC251" s="76" t="s">
        <v>41</v>
      </c>
    </row>
    <row r="252" spans="1:29" ht="42" customHeight="1" x14ac:dyDescent="0.25">
      <c r="A252" s="77" t="s">
        <v>416</v>
      </c>
      <c r="B252" s="78" t="s">
        <v>42</v>
      </c>
      <c r="C252" s="78">
        <v>21</v>
      </c>
      <c r="D252" s="78" t="s">
        <v>39</v>
      </c>
      <c r="E252" s="92" t="s">
        <v>262</v>
      </c>
      <c r="F252" s="80">
        <v>4155182828</v>
      </c>
      <c r="G252" s="80">
        <v>0</v>
      </c>
      <c r="H252" s="80">
        <v>0</v>
      </c>
      <c r="I252" s="80">
        <v>0</v>
      </c>
      <c r="J252" s="80">
        <v>0</v>
      </c>
      <c r="K252" s="80">
        <v>0</v>
      </c>
      <c r="L252" s="80">
        <f t="shared" si="384"/>
        <v>0</v>
      </c>
      <c r="M252" s="81">
        <f>+F252+L252</f>
        <v>4155182828</v>
      </c>
      <c r="N252" s="82">
        <f t="shared" si="425"/>
        <v>4.0532867947890965E-4</v>
      </c>
      <c r="O252" s="80">
        <v>0</v>
      </c>
      <c r="P252" s="81">
        <v>415557600</v>
      </c>
      <c r="Q252" s="80">
        <f t="shared" ref="Q252" si="436">M252-P252</f>
        <v>3739625228</v>
      </c>
      <c r="R252" s="81">
        <v>415557600</v>
      </c>
      <c r="S252" s="150">
        <f>+M252-R252</f>
        <v>3739625228</v>
      </c>
      <c r="T252" s="80">
        <f t="shared" ref="T252" si="437">P252-R252</f>
        <v>0</v>
      </c>
      <c r="U252" s="81">
        <v>0</v>
      </c>
      <c r="V252" s="80">
        <f t="shared" ref="V252" si="438">+R252-U252</f>
        <v>415557600</v>
      </c>
      <c r="W252" s="81">
        <v>0</v>
      </c>
      <c r="X252" s="83">
        <f t="shared" ref="X252" si="439">+U252-W252</f>
        <v>0</v>
      </c>
      <c r="Y252" s="84">
        <f t="shared" si="401"/>
        <v>0.10000946220699004</v>
      </c>
      <c r="Z252" s="84">
        <f t="shared" si="402"/>
        <v>0</v>
      </c>
      <c r="AA252" s="84">
        <f t="shared" si="403"/>
        <v>0</v>
      </c>
      <c r="AB252" s="84">
        <f t="shared" si="435"/>
        <v>0</v>
      </c>
      <c r="AC252" s="85" t="s">
        <v>41</v>
      </c>
    </row>
    <row r="253" spans="1:29" ht="55.5" customHeight="1" x14ac:dyDescent="0.25">
      <c r="A253" s="69" t="s">
        <v>417</v>
      </c>
      <c r="B253" s="70" t="s">
        <v>42</v>
      </c>
      <c r="C253" s="70">
        <v>21</v>
      </c>
      <c r="D253" s="70" t="s">
        <v>39</v>
      </c>
      <c r="E253" s="71" t="s">
        <v>418</v>
      </c>
      <c r="F253" s="73">
        <f t="shared" ref="F253:U259" si="440">+F254</f>
        <v>8000000000</v>
      </c>
      <c r="G253" s="73">
        <f t="shared" si="440"/>
        <v>0</v>
      </c>
      <c r="H253" s="73">
        <f t="shared" si="440"/>
        <v>0</v>
      </c>
      <c r="I253" s="73">
        <f t="shared" si="440"/>
        <v>0</v>
      </c>
      <c r="J253" s="73">
        <f t="shared" si="440"/>
        <v>0</v>
      </c>
      <c r="K253" s="73">
        <f t="shared" si="440"/>
        <v>0</v>
      </c>
      <c r="L253" s="73">
        <f t="shared" si="384"/>
        <v>0</v>
      </c>
      <c r="M253" s="73">
        <f t="shared" si="440"/>
        <v>8000000000</v>
      </c>
      <c r="N253" s="74">
        <f t="shared" si="425"/>
        <v>7.8038189173785188E-4</v>
      </c>
      <c r="O253" s="73">
        <f t="shared" si="440"/>
        <v>0</v>
      </c>
      <c r="P253" s="73">
        <f t="shared" si="440"/>
        <v>7674860006.1000004</v>
      </c>
      <c r="Q253" s="73">
        <f t="shared" si="440"/>
        <v>325139993.89999962</v>
      </c>
      <c r="R253" s="73">
        <f t="shared" si="440"/>
        <v>6117010964.1000004</v>
      </c>
      <c r="S253" s="73">
        <f t="shared" si="440"/>
        <v>1882989035.8999996</v>
      </c>
      <c r="T253" s="73">
        <f t="shared" si="440"/>
        <v>1557849042</v>
      </c>
      <c r="U253" s="73">
        <f t="shared" si="440"/>
        <v>0</v>
      </c>
      <c r="V253" s="73">
        <f t="shared" ref="V253:X255" si="441">+V254</f>
        <v>6117010964.1000004</v>
      </c>
      <c r="W253" s="73">
        <f t="shared" si="441"/>
        <v>0</v>
      </c>
      <c r="X253" s="73">
        <f t="shared" si="441"/>
        <v>0</v>
      </c>
      <c r="Y253" s="75">
        <f t="shared" si="401"/>
        <v>0.76462637051250004</v>
      </c>
      <c r="Z253" s="75">
        <f t="shared" si="402"/>
        <v>0</v>
      </c>
      <c r="AA253" s="75">
        <f t="shared" si="403"/>
        <v>0</v>
      </c>
      <c r="AB253" s="75">
        <f t="shared" si="435"/>
        <v>0</v>
      </c>
      <c r="AC253" s="76" t="s">
        <v>41</v>
      </c>
    </row>
    <row r="254" spans="1:29" ht="113.25" customHeight="1" x14ac:dyDescent="0.25">
      <c r="A254" s="69" t="s">
        <v>419</v>
      </c>
      <c r="B254" s="70" t="s">
        <v>42</v>
      </c>
      <c r="C254" s="70">
        <v>21</v>
      </c>
      <c r="D254" s="70" t="s">
        <v>39</v>
      </c>
      <c r="E254" s="71" t="s">
        <v>410</v>
      </c>
      <c r="F254" s="73">
        <f t="shared" si="440"/>
        <v>8000000000</v>
      </c>
      <c r="G254" s="73">
        <f t="shared" si="440"/>
        <v>0</v>
      </c>
      <c r="H254" s="73">
        <f t="shared" si="440"/>
        <v>0</v>
      </c>
      <c r="I254" s="73">
        <f t="shared" si="440"/>
        <v>0</v>
      </c>
      <c r="J254" s="73">
        <f t="shared" si="440"/>
        <v>0</v>
      </c>
      <c r="K254" s="73">
        <f t="shared" si="440"/>
        <v>0</v>
      </c>
      <c r="L254" s="73">
        <f t="shared" si="384"/>
        <v>0</v>
      </c>
      <c r="M254" s="73">
        <f t="shared" si="440"/>
        <v>8000000000</v>
      </c>
      <c r="N254" s="74">
        <f t="shared" si="425"/>
        <v>7.8038189173785188E-4</v>
      </c>
      <c r="O254" s="73">
        <f t="shared" si="440"/>
        <v>0</v>
      </c>
      <c r="P254" s="73">
        <f t="shared" si="440"/>
        <v>7674860006.1000004</v>
      </c>
      <c r="Q254" s="73">
        <f t="shared" si="440"/>
        <v>325139993.89999962</v>
      </c>
      <c r="R254" s="73">
        <f t="shared" si="440"/>
        <v>6117010964.1000004</v>
      </c>
      <c r="S254" s="73">
        <f t="shared" si="440"/>
        <v>1882989035.8999996</v>
      </c>
      <c r="T254" s="73">
        <f t="shared" si="440"/>
        <v>1557849042</v>
      </c>
      <c r="U254" s="73">
        <f t="shared" si="440"/>
        <v>0</v>
      </c>
      <c r="V254" s="73">
        <f t="shared" si="441"/>
        <v>6117010964.1000004</v>
      </c>
      <c r="W254" s="73">
        <f t="shared" si="441"/>
        <v>0</v>
      </c>
      <c r="X254" s="73">
        <f t="shared" si="441"/>
        <v>0</v>
      </c>
      <c r="Y254" s="75">
        <f t="shared" si="401"/>
        <v>0.76462637051250004</v>
      </c>
      <c r="Z254" s="75">
        <f t="shared" si="402"/>
        <v>0</v>
      </c>
      <c r="AA254" s="75">
        <f t="shared" si="403"/>
        <v>0</v>
      </c>
      <c r="AB254" s="75">
        <f t="shared" si="435"/>
        <v>0</v>
      </c>
      <c r="AC254" s="76" t="s">
        <v>41</v>
      </c>
    </row>
    <row r="255" spans="1:29" ht="42" customHeight="1" x14ac:dyDescent="0.25">
      <c r="A255" s="69" t="s">
        <v>420</v>
      </c>
      <c r="B255" s="70" t="s">
        <v>42</v>
      </c>
      <c r="C255" s="70">
        <v>21</v>
      </c>
      <c r="D255" s="70" t="s">
        <v>39</v>
      </c>
      <c r="E255" s="71" t="s">
        <v>393</v>
      </c>
      <c r="F255" s="72">
        <f t="shared" si="440"/>
        <v>8000000000</v>
      </c>
      <c r="G255" s="72">
        <f t="shared" si="440"/>
        <v>0</v>
      </c>
      <c r="H255" s="72">
        <f t="shared" si="440"/>
        <v>0</v>
      </c>
      <c r="I255" s="72">
        <f t="shared" si="440"/>
        <v>0</v>
      </c>
      <c r="J255" s="72">
        <f t="shared" si="440"/>
        <v>0</v>
      </c>
      <c r="K255" s="72">
        <f t="shared" si="440"/>
        <v>0</v>
      </c>
      <c r="L255" s="73">
        <f t="shared" si="384"/>
        <v>0</v>
      </c>
      <c r="M255" s="72">
        <f t="shared" si="440"/>
        <v>8000000000</v>
      </c>
      <c r="N255" s="74">
        <f t="shared" si="425"/>
        <v>7.8038189173785188E-4</v>
      </c>
      <c r="O255" s="72">
        <f t="shared" si="440"/>
        <v>0</v>
      </c>
      <c r="P255" s="72">
        <f t="shared" si="440"/>
        <v>7674860006.1000004</v>
      </c>
      <c r="Q255" s="72">
        <f t="shared" si="440"/>
        <v>325139993.89999962</v>
      </c>
      <c r="R255" s="72">
        <f t="shared" si="440"/>
        <v>6117010964.1000004</v>
      </c>
      <c r="S255" s="72">
        <f t="shared" si="440"/>
        <v>1882989035.8999996</v>
      </c>
      <c r="T255" s="72">
        <f t="shared" si="440"/>
        <v>1557849042</v>
      </c>
      <c r="U255" s="72">
        <f t="shared" si="440"/>
        <v>0</v>
      </c>
      <c r="V255" s="72">
        <f t="shared" si="441"/>
        <v>6117010964.1000004</v>
      </c>
      <c r="W255" s="72">
        <f t="shared" si="441"/>
        <v>0</v>
      </c>
      <c r="X255" s="72">
        <f t="shared" si="441"/>
        <v>0</v>
      </c>
      <c r="Y255" s="75">
        <f t="shared" si="401"/>
        <v>0.76462637051250004</v>
      </c>
      <c r="Z255" s="75">
        <f t="shared" si="402"/>
        <v>0</v>
      </c>
      <c r="AA255" s="75">
        <f t="shared" si="403"/>
        <v>0</v>
      </c>
      <c r="AB255" s="75">
        <f t="shared" si="435"/>
        <v>0</v>
      </c>
      <c r="AC255" s="76" t="s">
        <v>41</v>
      </c>
    </row>
    <row r="256" spans="1:29" ht="42" customHeight="1" x14ac:dyDescent="0.25">
      <c r="A256" s="77" t="s">
        <v>421</v>
      </c>
      <c r="B256" s="78" t="s">
        <v>42</v>
      </c>
      <c r="C256" s="78">
        <v>21</v>
      </c>
      <c r="D256" s="78" t="s">
        <v>39</v>
      </c>
      <c r="E256" s="92" t="s">
        <v>262</v>
      </c>
      <c r="F256" s="80">
        <v>8000000000</v>
      </c>
      <c r="G256" s="80">
        <v>0</v>
      </c>
      <c r="H256" s="80">
        <v>0</v>
      </c>
      <c r="I256" s="80">
        <v>0</v>
      </c>
      <c r="J256" s="80">
        <v>0</v>
      </c>
      <c r="K256" s="80">
        <v>0</v>
      </c>
      <c r="L256" s="80">
        <f t="shared" si="384"/>
        <v>0</v>
      </c>
      <c r="M256" s="81">
        <f>+F256+L256</f>
        <v>8000000000</v>
      </c>
      <c r="N256" s="82">
        <f t="shared" si="425"/>
        <v>7.8038189173785188E-4</v>
      </c>
      <c r="O256" s="80">
        <v>0</v>
      </c>
      <c r="P256" s="81">
        <v>7674860006.1000004</v>
      </c>
      <c r="Q256" s="80">
        <f t="shared" ref="Q256" si="442">M256-P256</f>
        <v>325139993.89999962</v>
      </c>
      <c r="R256" s="81">
        <v>6117010964.1000004</v>
      </c>
      <c r="S256" s="150">
        <f>+M256-R256</f>
        <v>1882989035.8999996</v>
      </c>
      <c r="T256" s="80">
        <f t="shared" ref="T256" si="443">P256-R256</f>
        <v>1557849042</v>
      </c>
      <c r="U256" s="81">
        <v>0</v>
      </c>
      <c r="V256" s="80">
        <f t="shared" ref="V256" si="444">+R256-U256</f>
        <v>6117010964.1000004</v>
      </c>
      <c r="W256" s="81">
        <v>0</v>
      </c>
      <c r="X256" s="83">
        <f t="shared" ref="X256" si="445">+U256-W256</f>
        <v>0</v>
      </c>
      <c r="Y256" s="84">
        <f t="shared" si="401"/>
        <v>0.76462637051250004</v>
      </c>
      <c r="Z256" s="84">
        <f t="shared" si="402"/>
        <v>0</v>
      </c>
      <c r="AA256" s="84">
        <f t="shared" si="403"/>
        <v>0</v>
      </c>
      <c r="AB256" s="84">
        <f t="shared" si="435"/>
        <v>0</v>
      </c>
      <c r="AC256" s="85" t="s">
        <v>41</v>
      </c>
    </row>
    <row r="257" spans="1:29" ht="99.75" customHeight="1" x14ac:dyDescent="0.25">
      <c r="A257" s="69" t="s">
        <v>422</v>
      </c>
      <c r="B257" s="70" t="s">
        <v>38</v>
      </c>
      <c r="C257" s="70">
        <v>10</v>
      </c>
      <c r="D257" s="70" t="s">
        <v>39</v>
      </c>
      <c r="E257" s="71" t="s">
        <v>423</v>
      </c>
      <c r="F257" s="73">
        <f>+F258+F263</f>
        <v>216105072049</v>
      </c>
      <c r="G257" s="73">
        <f t="shared" ref="G257:K257" si="446">+G258+G263</f>
        <v>0</v>
      </c>
      <c r="H257" s="73">
        <f t="shared" si="446"/>
        <v>0</v>
      </c>
      <c r="I257" s="73">
        <f t="shared" si="446"/>
        <v>0</v>
      </c>
      <c r="J257" s="73">
        <f t="shared" si="446"/>
        <v>0</v>
      </c>
      <c r="K257" s="73">
        <f t="shared" si="446"/>
        <v>0</v>
      </c>
      <c r="L257" s="73">
        <f t="shared" si="384"/>
        <v>0</v>
      </c>
      <c r="M257" s="73">
        <f>+M258+M263</f>
        <v>216105072049</v>
      </c>
      <c r="N257" s="74">
        <f t="shared" si="425"/>
        <v>2.1080560617467926E-2</v>
      </c>
      <c r="O257" s="73">
        <f t="shared" ref="O257:X257" si="447">+O258+O263</f>
        <v>0</v>
      </c>
      <c r="P257" s="73">
        <f t="shared" si="447"/>
        <v>0</v>
      </c>
      <c r="Q257" s="73">
        <f t="shared" si="447"/>
        <v>216105072049</v>
      </c>
      <c r="R257" s="73">
        <f t="shared" si="447"/>
        <v>0</v>
      </c>
      <c r="S257" s="73">
        <f t="shared" si="447"/>
        <v>216105072049</v>
      </c>
      <c r="T257" s="73">
        <f t="shared" si="447"/>
        <v>0</v>
      </c>
      <c r="U257" s="73">
        <f t="shared" si="447"/>
        <v>0</v>
      </c>
      <c r="V257" s="73">
        <f t="shared" si="447"/>
        <v>0</v>
      </c>
      <c r="W257" s="73">
        <f t="shared" si="447"/>
        <v>0</v>
      </c>
      <c r="X257" s="73">
        <f t="shared" si="447"/>
        <v>0</v>
      </c>
      <c r="Y257" s="75">
        <f t="shared" si="401"/>
        <v>0</v>
      </c>
      <c r="Z257" s="75">
        <f t="shared" si="402"/>
        <v>0</v>
      </c>
      <c r="AA257" s="75">
        <f t="shared" si="403"/>
        <v>0</v>
      </c>
      <c r="AB257" s="75" t="s">
        <v>41</v>
      </c>
      <c r="AC257" s="76" t="s">
        <v>41</v>
      </c>
    </row>
    <row r="258" spans="1:29" ht="125.25" customHeight="1" x14ac:dyDescent="0.25">
      <c r="A258" s="69" t="s">
        <v>424</v>
      </c>
      <c r="B258" s="70" t="s">
        <v>38</v>
      </c>
      <c r="C258" s="70">
        <v>10</v>
      </c>
      <c r="D258" s="70" t="s">
        <v>39</v>
      </c>
      <c r="E258" s="71" t="s">
        <v>425</v>
      </c>
      <c r="F258" s="73">
        <f>+F259+F261</f>
        <v>108052536025</v>
      </c>
      <c r="G258" s="73">
        <f t="shared" ref="G258:K258" si="448">+G259+G261</f>
        <v>0</v>
      </c>
      <c r="H258" s="73">
        <f t="shared" si="448"/>
        <v>0</v>
      </c>
      <c r="I258" s="73">
        <f t="shared" si="448"/>
        <v>0</v>
      </c>
      <c r="J258" s="73">
        <f t="shared" si="448"/>
        <v>0</v>
      </c>
      <c r="K258" s="73">
        <f t="shared" si="448"/>
        <v>0</v>
      </c>
      <c r="L258" s="73">
        <f t="shared" si="384"/>
        <v>0</v>
      </c>
      <c r="M258" s="73">
        <f>+M259+M261</f>
        <v>108052536025</v>
      </c>
      <c r="N258" s="74">
        <f t="shared" si="425"/>
        <v>1.0540280308782736E-2</v>
      </c>
      <c r="O258" s="73">
        <f t="shared" ref="O258:X258" si="449">+O259+O261</f>
        <v>0</v>
      </c>
      <c r="P258" s="73">
        <f t="shared" si="449"/>
        <v>0</v>
      </c>
      <c r="Q258" s="73">
        <f t="shared" si="449"/>
        <v>108052536025</v>
      </c>
      <c r="R258" s="73">
        <f t="shared" si="449"/>
        <v>0</v>
      </c>
      <c r="S258" s="73">
        <f t="shared" si="449"/>
        <v>108052536025</v>
      </c>
      <c r="T258" s="73">
        <f t="shared" si="449"/>
        <v>0</v>
      </c>
      <c r="U258" s="73">
        <f t="shared" si="449"/>
        <v>0</v>
      </c>
      <c r="V258" s="73">
        <f t="shared" si="449"/>
        <v>0</v>
      </c>
      <c r="W258" s="73">
        <f t="shared" si="449"/>
        <v>0</v>
      </c>
      <c r="X258" s="73">
        <f t="shared" si="449"/>
        <v>0</v>
      </c>
      <c r="Y258" s="75">
        <f t="shared" si="401"/>
        <v>0</v>
      </c>
      <c r="Z258" s="75">
        <f t="shared" si="402"/>
        <v>0</v>
      </c>
      <c r="AA258" s="75">
        <f t="shared" si="403"/>
        <v>0</v>
      </c>
      <c r="AB258" s="75" t="s">
        <v>41</v>
      </c>
      <c r="AC258" s="76" t="s">
        <v>41</v>
      </c>
    </row>
    <row r="259" spans="1:29" ht="42" customHeight="1" x14ac:dyDescent="0.25">
      <c r="A259" s="69" t="s">
        <v>426</v>
      </c>
      <c r="B259" s="70" t="s">
        <v>38</v>
      </c>
      <c r="C259" s="70">
        <v>10</v>
      </c>
      <c r="D259" s="70" t="s">
        <v>39</v>
      </c>
      <c r="E259" s="71" t="s">
        <v>427</v>
      </c>
      <c r="F259" s="72">
        <f t="shared" si="440"/>
        <v>54026268013</v>
      </c>
      <c r="G259" s="72">
        <f t="shared" si="440"/>
        <v>0</v>
      </c>
      <c r="H259" s="72">
        <f t="shared" si="440"/>
        <v>0</v>
      </c>
      <c r="I259" s="72">
        <f t="shared" si="440"/>
        <v>0</v>
      </c>
      <c r="J259" s="72">
        <f t="shared" si="440"/>
        <v>0</v>
      </c>
      <c r="K259" s="72">
        <f t="shared" si="440"/>
        <v>0</v>
      </c>
      <c r="L259" s="73">
        <f t="shared" si="384"/>
        <v>0</v>
      </c>
      <c r="M259" s="72">
        <f t="shared" si="440"/>
        <v>54026268013</v>
      </c>
      <c r="N259" s="74">
        <f t="shared" si="425"/>
        <v>5.2701401544401425E-3</v>
      </c>
      <c r="O259" s="72">
        <f t="shared" si="440"/>
        <v>0</v>
      </c>
      <c r="P259" s="72">
        <f t="shared" si="440"/>
        <v>0</v>
      </c>
      <c r="Q259" s="72">
        <f t="shared" si="440"/>
        <v>54026268013</v>
      </c>
      <c r="R259" s="72">
        <f t="shared" si="440"/>
        <v>0</v>
      </c>
      <c r="S259" s="72">
        <f t="shared" si="440"/>
        <v>54026268013</v>
      </c>
      <c r="T259" s="72">
        <f t="shared" si="440"/>
        <v>0</v>
      </c>
      <c r="U259" s="72">
        <f t="shared" si="440"/>
        <v>0</v>
      </c>
      <c r="V259" s="72">
        <f t="shared" ref="V259:X259" si="450">+V260</f>
        <v>0</v>
      </c>
      <c r="W259" s="72">
        <f t="shared" si="450"/>
        <v>0</v>
      </c>
      <c r="X259" s="72">
        <f t="shared" si="450"/>
        <v>0</v>
      </c>
      <c r="Y259" s="75">
        <f t="shared" si="401"/>
        <v>0</v>
      </c>
      <c r="Z259" s="75">
        <f t="shared" si="402"/>
        <v>0</v>
      </c>
      <c r="AA259" s="75">
        <f t="shared" si="403"/>
        <v>0</v>
      </c>
      <c r="AB259" s="75" t="s">
        <v>41</v>
      </c>
      <c r="AC259" s="76" t="s">
        <v>41</v>
      </c>
    </row>
    <row r="260" spans="1:29" ht="42" customHeight="1" x14ac:dyDescent="0.25">
      <c r="A260" s="77" t="s">
        <v>428</v>
      </c>
      <c r="B260" s="78" t="s">
        <v>38</v>
      </c>
      <c r="C260" s="78">
        <v>10</v>
      </c>
      <c r="D260" s="78" t="s">
        <v>39</v>
      </c>
      <c r="E260" s="92" t="s">
        <v>262</v>
      </c>
      <c r="F260" s="80">
        <v>54026268013</v>
      </c>
      <c r="G260" s="80">
        <v>0</v>
      </c>
      <c r="H260" s="80">
        <v>0</v>
      </c>
      <c r="I260" s="80">
        <v>0</v>
      </c>
      <c r="J260" s="80">
        <v>0</v>
      </c>
      <c r="K260" s="80">
        <v>0</v>
      </c>
      <c r="L260" s="80">
        <f t="shared" si="384"/>
        <v>0</v>
      </c>
      <c r="M260" s="81">
        <f>+F260+L260</f>
        <v>54026268013</v>
      </c>
      <c r="N260" s="82">
        <f t="shared" si="425"/>
        <v>5.2701401544401425E-3</v>
      </c>
      <c r="O260" s="80">
        <v>0</v>
      </c>
      <c r="P260" s="81">
        <v>0</v>
      </c>
      <c r="Q260" s="80">
        <f t="shared" ref="Q260" si="451">M260-P260</f>
        <v>54026268013</v>
      </c>
      <c r="R260" s="81">
        <v>0</v>
      </c>
      <c r="S260" s="150">
        <f>+M260-R260</f>
        <v>54026268013</v>
      </c>
      <c r="T260" s="80">
        <f t="shared" ref="T260" si="452">P260-R260</f>
        <v>0</v>
      </c>
      <c r="U260" s="81">
        <v>0</v>
      </c>
      <c r="V260" s="80">
        <f t="shared" ref="V260" si="453">+R260-U260</f>
        <v>0</v>
      </c>
      <c r="W260" s="81">
        <v>0</v>
      </c>
      <c r="X260" s="83">
        <f t="shared" ref="X260" si="454">+U260-W260</f>
        <v>0</v>
      </c>
      <c r="Y260" s="84">
        <f t="shared" si="401"/>
        <v>0</v>
      </c>
      <c r="Z260" s="84">
        <f t="shared" si="402"/>
        <v>0</v>
      </c>
      <c r="AA260" s="84">
        <f t="shared" si="403"/>
        <v>0</v>
      </c>
      <c r="AB260" s="84" t="s">
        <v>41</v>
      </c>
      <c r="AC260" s="85" t="s">
        <v>41</v>
      </c>
    </row>
    <row r="261" spans="1:29" ht="42" customHeight="1" x14ac:dyDescent="0.25">
      <c r="A261" s="69" t="s">
        <v>429</v>
      </c>
      <c r="B261" s="70" t="s">
        <v>38</v>
      </c>
      <c r="C261" s="70">
        <v>10</v>
      </c>
      <c r="D261" s="70" t="s">
        <v>39</v>
      </c>
      <c r="E261" s="71" t="s">
        <v>430</v>
      </c>
      <c r="F261" s="73">
        <f>+F262</f>
        <v>54026268012</v>
      </c>
      <c r="G261" s="73">
        <f t="shared" ref="G261:K261" si="455">+G262</f>
        <v>0</v>
      </c>
      <c r="H261" s="73">
        <f t="shared" si="455"/>
        <v>0</v>
      </c>
      <c r="I261" s="73">
        <f t="shared" si="455"/>
        <v>0</v>
      </c>
      <c r="J261" s="73">
        <f t="shared" si="455"/>
        <v>0</v>
      </c>
      <c r="K261" s="73">
        <f t="shared" si="455"/>
        <v>0</v>
      </c>
      <c r="L261" s="73">
        <f t="shared" si="384"/>
        <v>0</v>
      </c>
      <c r="M261" s="73">
        <f>+M262</f>
        <v>54026268012</v>
      </c>
      <c r="N261" s="74">
        <f t="shared" si="425"/>
        <v>5.2701401543425947E-3</v>
      </c>
      <c r="O261" s="73">
        <f t="shared" ref="O261:X261" si="456">+O262</f>
        <v>0</v>
      </c>
      <c r="P261" s="73">
        <f t="shared" si="456"/>
        <v>0</v>
      </c>
      <c r="Q261" s="73">
        <f t="shared" si="456"/>
        <v>54026268012</v>
      </c>
      <c r="R261" s="73">
        <f t="shared" si="456"/>
        <v>0</v>
      </c>
      <c r="S261" s="73">
        <f t="shared" si="456"/>
        <v>54026268012</v>
      </c>
      <c r="T261" s="73">
        <f t="shared" si="456"/>
        <v>0</v>
      </c>
      <c r="U261" s="73">
        <f t="shared" si="456"/>
        <v>0</v>
      </c>
      <c r="V261" s="73">
        <f t="shared" si="456"/>
        <v>0</v>
      </c>
      <c r="W261" s="73">
        <f t="shared" si="456"/>
        <v>0</v>
      </c>
      <c r="X261" s="73">
        <f t="shared" si="456"/>
        <v>0</v>
      </c>
      <c r="Y261" s="75">
        <f t="shared" si="401"/>
        <v>0</v>
      </c>
      <c r="Z261" s="75">
        <f t="shared" si="402"/>
        <v>0</v>
      </c>
      <c r="AA261" s="75">
        <f t="shared" si="403"/>
        <v>0</v>
      </c>
      <c r="AB261" s="75" t="s">
        <v>41</v>
      </c>
      <c r="AC261" s="76" t="s">
        <v>41</v>
      </c>
    </row>
    <row r="262" spans="1:29" ht="42" customHeight="1" x14ac:dyDescent="0.25">
      <c r="A262" s="77" t="s">
        <v>431</v>
      </c>
      <c r="B262" s="78" t="s">
        <v>38</v>
      </c>
      <c r="C262" s="78">
        <v>10</v>
      </c>
      <c r="D262" s="78" t="s">
        <v>39</v>
      </c>
      <c r="E262" s="92" t="s">
        <v>262</v>
      </c>
      <c r="F262" s="80">
        <v>54026268012</v>
      </c>
      <c r="G262" s="80">
        <v>0</v>
      </c>
      <c r="H262" s="80">
        <v>0</v>
      </c>
      <c r="I262" s="80">
        <v>0</v>
      </c>
      <c r="J262" s="80">
        <v>0</v>
      </c>
      <c r="K262" s="80">
        <v>0</v>
      </c>
      <c r="L262" s="80">
        <f t="shared" si="384"/>
        <v>0</v>
      </c>
      <c r="M262" s="81">
        <f>+F262+L262</f>
        <v>54026268012</v>
      </c>
      <c r="N262" s="82">
        <f t="shared" si="425"/>
        <v>5.2701401543425947E-3</v>
      </c>
      <c r="O262" s="80">
        <v>0</v>
      </c>
      <c r="P262" s="80">
        <v>0</v>
      </c>
      <c r="Q262" s="80">
        <f t="shared" ref="Q262" si="457">M262-P262</f>
        <v>54026268012</v>
      </c>
      <c r="R262" s="80">
        <v>0</v>
      </c>
      <c r="S262" s="150">
        <f>+M262-R262</f>
        <v>54026268012</v>
      </c>
      <c r="T262" s="80">
        <f t="shared" ref="T262" si="458">P262-R262</f>
        <v>0</v>
      </c>
      <c r="U262" s="80">
        <v>0</v>
      </c>
      <c r="V262" s="80">
        <f t="shared" ref="V262" si="459">+R262-U262</f>
        <v>0</v>
      </c>
      <c r="W262" s="80">
        <v>0</v>
      </c>
      <c r="X262" s="83">
        <f t="shared" ref="X262" si="460">+U262-W262</f>
        <v>0</v>
      </c>
      <c r="Y262" s="84">
        <f t="shared" si="401"/>
        <v>0</v>
      </c>
      <c r="Z262" s="84">
        <f t="shared" si="402"/>
        <v>0</v>
      </c>
      <c r="AA262" s="84">
        <f t="shared" si="403"/>
        <v>0</v>
      </c>
      <c r="AB262" s="84" t="s">
        <v>41</v>
      </c>
      <c r="AC262" s="85" t="s">
        <v>41</v>
      </c>
    </row>
    <row r="263" spans="1:29" s="52" customFormat="1" ht="99" customHeight="1" x14ac:dyDescent="0.25">
      <c r="A263" s="69" t="s">
        <v>432</v>
      </c>
      <c r="B263" s="70" t="s">
        <v>38</v>
      </c>
      <c r="C263" s="70">
        <v>10</v>
      </c>
      <c r="D263" s="70" t="s">
        <v>39</v>
      </c>
      <c r="E263" s="71" t="s">
        <v>258</v>
      </c>
      <c r="F263" s="73">
        <f>+F264+F266</f>
        <v>108052536024</v>
      </c>
      <c r="G263" s="73">
        <f t="shared" ref="G263:K263" si="461">+G264+G266</f>
        <v>0</v>
      </c>
      <c r="H263" s="73">
        <f t="shared" si="461"/>
        <v>0</v>
      </c>
      <c r="I263" s="73">
        <f t="shared" si="461"/>
        <v>0</v>
      </c>
      <c r="J263" s="73">
        <f t="shared" si="461"/>
        <v>0</v>
      </c>
      <c r="K263" s="73">
        <f t="shared" si="461"/>
        <v>0</v>
      </c>
      <c r="L263" s="73">
        <f t="shared" si="384"/>
        <v>0</v>
      </c>
      <c r="M263" s="73">
        <f>+M264+M266</f>
        <v>108052536024</v>
      </c>
      <c r="N263" s="74">
        <f t="shared" si="425"/>
        <v>1.0540280308685189E-2</v>
      </c>
      <c r="O263" s="73">
        <f t="shared" ref="O263:X263" si="462">+O264+O266</f>
        <v>0</v>
      </c>
      <c r="P263" s="73">
        <f t="shared" si="462"/>
        <v>0</v>
      </c>
      <c r="Q263" s="73">
        <f t="shared" si="462"/>
        <v>108052536024</v>
      </c>
      <c r="R263" s="73">
        <f t="shared" si="462"/>
        <v>0</v>
      </c>
      <c r="S263" s="73">
        <f t="shared" si="462"/>
        <v>108052536024</v>
      </c>
      <c r="T263" s="73">
        <f t="shared" si="462"/>
        <v>0</v>
      </c>
      <c r="U263" s="73">
        <f t="shared" si="462"/>
        <v>0</v>
      </c>
      <c r="V263" s="73">
        <f t="shared" si="462"/>
        <v>0</v>
      </c>
      <c r="W263" s="73">
        <f t="shared" si="462"/>
        <v>0</v>
      </c>
      <c r="X263" s="73">
        <f t="shared" si="462"/>
        <v>0</v>
      </c>
      <c r="Y263" s="75">
        <f t="shared" si="401"/>
        <v>0</v>
      </c>
      <c r="Z263" s="75">
        <f t="shared" si="402"/>
        <v>0</v>
      </c>
      <c r="AA263" s="75">
        <f t="shared" si="403"/>
        <v>0</v>
      </c>
      <c r="AB263" s="75" t="s">
        <v>41</v>
      </c>
      <c r="AC263" s="76" t="s">
        <v>41</v>
      </c>
    </row>
    <row r="264" spans="1:29" s="52" customFormat="1" ht="42" customHeight="1" x14ac:dyDescent="0.25">
      <c r="A264" s="69" t="s">
        <v>433</v>
      </c>
      <c r="B264" s="70" t="s">
        <v>38</v>
      </c>
      <c r="C264" s="70">
        <v>10</v>
      </c>
      <c r="D264" s="70" t="s">
        <v>39</v>
      </c>
      <c r="E264" s="71" t="s">
        <v>427</v>
      </c>
      <c r="F264" s="73">
        <f>+F265</f>
        <v>54026268012</v>
      </c>
      <c r="G264" s="73">
        <f t="shared" ref="G264:K264" si="463">+G265</f>
        <v>0</v>
      </c>
      <c r="H264" s="73">
        <f t="shared" si="463"/>
        <v>0</v>
      </c>
      <c r="I264" s="73">
        <f t="shared" si="463"/>
        <v>0</v>
      </c>
      <c r="J264" s="73">
        <f t="shared" si="463"/>
        <v>0</v>
      </c>
      <c r="K264" s="73">
        <f t="shared" si="463"/>
        <v>0</v>
      </c>
      <c r="L264" s="73">
        <f t="shared" si="384"/>
        <v>0</v>
      </c>
      <c r="M264" s="73">
        <f>+M265</f>
        <v>54026268012</v>
      </c>
      <c r="N264" s="74">
        <f t="shared" si="425"/>
        <v>5.2701401543425947E-3</v>
      </c>
      <c r="O264" s="73">
        <f t="shared" ref="O264:X264" si="464">+O265</f>
        <v>0</v>
      </c>
      <c r="P264" s="73">
        <f t="shared" si="464"/>
        <v>0</v>
      </c>
      <c r="Q264" s="73">
        <f t="shared" si="464"/>
        <v>54026268012</v>
      </c>
      <c r="R264" s="73">
        <f t="shared" si="464"/>
        <v>0</v>
      </c>
      <c r="S264" s="73">
        <f t="shared" si="464"/>
        <v>54026268012</v>
      </c>
      <c r="T264" s="73">
        <f t="shared" si="464"/>
        <v>0</v>
      </c>
      <c r="U264" s="73">
        <f t="shared" si="464"/>
        <v>0</v>
      </c>
      <c r="V264" s="73">
        <f t="shared" si="464"/>
        <v>0</v>
      </c>
      <c r="W264" s="73">
        <f t="shared" si="464"/>
        <v>0</v>
      </c>
      <c r="X264" s="73">
        <f t="shared" si="464"/>
        <v>0</v>
      </c>
      <c r="Y264" s="75">
        <f t="shared" si="401"/>
        <v>0</v>
      </c>
      <c r="Z264" s="75">
        <f t="shared" si="402"/>
        <v>0</v>
      </c>
      <c r="AA264" s="75">
        <f t="shared" si="403"/>
        <v>0</v>
      </c>
      <c r="AB264" s="75" t="s">
        <v>41</v>
      </c>
      <c r="AC264" s="76" t="s">
        <v>41</v>
      </c>
    </row>
    <row r="265" spans="1:29" ht="42" customHeight="1" x14ac:dyDescent="0.25">
      <c r="A265" s="77" t="s">
        <v>434</v>
      </c>
      <c r="B265" s="78" t="s">
        <v>38</v>
      </c>
      <c r="C265" s="78">
        <v>10</v>
      </c>
      <c r="D265" s="78" t="s">
        <v>39</v>
      </c>
      <c r="E265" s="92" t="s">
        <v>262</v>
      </c>
      <c r="F265" s="80">
        <v>54026268012</v>
      </c>
      <c r="G265" s="80">
        <v>0</v>
      </c>
      <c r="H265" s="80">
        <v>0</v>
      </c>
      <c r="I265" s="80">
        <v>0</v>
      </c>
      <c r="J265" s="80">
        <v>0</v>
      </c>
      <c r="K265" s="80">
        <v>0</v>
      </c>
      <c r="L265" s="80">
        <v>0</v>
      </c>
      <c r="M265" s="81">
        <f>+F265+L265</f>
        <v>54026268012</v>
      </c>
      <c r="N265" s="82">
        <f t="shared" si="425"/>
        <v>5.2701401543425947E-3</v>
      </c>
      <c r="O265" s="80">
        <v>0</v>
      </c>
      <c r="P265" s="80">
        <v>0</v>
      </c>
      <c r="Q265" s="80">
        <f t="shared" ref="Q265" si="465">M265-P265</f>
        <v>54026268012</v>
      </c>
      <c r="R265" s="80">
        <v>0</v>
      </c>
      <c r="S265" s="150">
        <f>+M265-R265</f>
        <v>54026268012</v>
      </c>
      <c r="T265" s="80">
        <f t="shared" ref="T265" si="466">P265-R265</f>
        <v>0</v>
      </c>
      <c r="U265" s="80">
        <v>0</v>
      </c>
      <c r="V265" s="80">
        <f t="shared" ref="V265" si="467">+R265-U265</f>
        <v>0</v>
      </c>
      <c r="W265" s="80">
        <v>0</v>
      </c>
      <c r="X265" s="83">
        <f t="shared" ref="X265" si="468">+U265-W265</f>
        <v>0</v>
      </c>
      <c r="Y265" s="84">
        <f t="shared" si="401"/>
        <v>0</v>
      </c>
      <c r="Z265" s="84">
        <f t="shared" si="402"/>
        <v>0</v>
      </c>
      <c r="AA265" s="84">
        <f t="shared" si="403"/>
        <v>0</v>
      </c>
      <c r="AB265" s="84" t="s">
        <v>41</v>
      </c>
      <c r="AC265" s="85" t="s">
        <v>41</v>
      </c>
    </row>
    <row r="266" spans="1:29" s="52" customFormat="1" ht="42" customHeight="1" x14ac:dyDescent="0.25">
      <c r="A266" s="69" t="s">
        <v>435</v>
      </c>
      <c r="B266" s="70" t="s">
        <v>38</v>
      </c>
      <c r="C266" s="70">
        <v>10</v>
      </c>
      <c r="D266" s="70" t="s">
        <v>39</v>
      </c>
      <c r="E266" s="71" t="s">
        <v>430</v>
      </c>
      <c r="F266" s="73">
        <f>+F267</f>
        <v>54026268012</v>
      </c>
      <c r="G266" s="73">
        <f t="shared" ref="G266:K266" si="469">+G267</f>
        <v>0</v>
      </c>
      <c r="H266" s="73">
        <f t="shared" si="469"/>
        <v>0</v>
      </c>
      <c r="I266" s="73">
        <f t="shared" si="469"/>
        <v>0</v>
      </c>
      <c r="J266" s="73">
        <f t="shared" si="469"/>
        <v>0</v>
      </c>
      <c r="K266" s="73">
        <f t="shared" si="469"/>
        <v>0</v>
      </c>
      <c r="L266" s="73">
        <f t="shared" si="384"/>
        <v>0</v>
      </c>
      <c r="M266" s="73">
        <f>+M267</f>
        <v>54026268012</v>
      </c>
      <c r="N266" s="74">
        <f t="shared" si="425"/>
        <v>5.2701401543425947E-3</v>
      </c>
      <c r="O266" s="73">
        <f>+O267</f>
        <v>0</v>
      </c>
      <c r="P266" s="73">
        <f t="shared" ref="P266:X266" si="470">+P267</f>
        <v>0</v>
      </c>
      <c r="Q266" s="73">
        <f t="shared" si="470"/>
        <v>54026268012</v>
      </c>
      <c r="R266" s="73">
        <f t="shared" si="470"/>
        <v>0</v>
      </c>
      <c r="S266" s="73">
        <f t="shared" si="470"/>
        <v>54026268012</v>
      </c>
      <c r="T266" s="73">
        <f t="shared" si="470"/>
        <v>0</v>
      </c>
      <c r="U266" s="73">
        <f t="shared" si="470"/>
        <v>0</v>
      </c>
      <c r="V266" s="73">
        <f t="shared" si="470"/>
        <v>0</v>
      </c>
      <c r="W266" s="73">
        <f t="shared" si="470"/>
        <v>0</v>
      </c>
      <c r="X266" s="73">
        <f t="shared" si="470"/>
        <v>0</v>
      </c>
      <c r="Y266" s="75">
        <f t="shared" si="401"/>
        <v>0</v>
      </c>
      <c r="Z266" s="75">
        <f t="shared" si="402"/>
        <v>0</v>
      </c>
      <c r="AA266" s="75">
        <f t="shared" si="403"/>
        <v>0</v>
      </c>
      <c r="AB266" s="75" t="s">
        <v>41</v>
      </c>
      <c r="AC266" s="76" t="s">
        <v>41</v>
      </c>
    </row>
    <row r="267" spans="1:29" ht="42" customHeight="1" x14ac:dyDescent="0.25">
      <c r="A267" s="77" t="s">
        <v>436</v>
      </c>
      <c r="B267" s="78" t="s">
        <v>38</v>
      </c>
      <c r="C267" s="78">
        <v>10</v>
      </c>
      <c r="D267" s="78" t="s">
        <v>39</v>
      </c>
      <c r="E267" s="92" t="s">
        <v>262</v>
      </c>
      <c r="F267" s="80">
        <v>54026268012</v>
      </c>
      <c r="G267" s="80">
        <v>0</v>
      </c>
      <c r="H267" s="80">
        <v>0</v>
      </c>
      <c r="I267" s="80">
        <v>0</v>
      </c>
      <c r="J267" s="80">
        <v>0</v>
      </c>
      <c r="K267" s="80">
        <v>0</v>
      </c>
      <c r="L267" s="80">
        <f t="shared" si="384"/>
        <v>0</v>
      </c>
      <c r="M267" s="81">
        <f>+F267+L267</f>
        <v>54026268012</v>
      </c>
      <c r="N267" s="82">
        <f t="shared" si="425"/>
        <v>5.2701401543425947E-3</v>
      </c>
      <c r="O267" s="80">
        <v>0</v>
      </c>
      <c r="P267" s="80">
        <v>0</v>
      </c>
      <c r="Q267" s="80">
        <f t="shared" ref="Q267" si="471">M267-P267</f>
        <v>54026268012</v>
      </c>
      <c r="R267" s="80">
        <v>0</v>
      </c>
      <c r="S267" s="150">
        <f>+M267-R267</f>
        <v>54026268012</v>
      </c>
      <c r="T267" s="80">
        <f t="shared" ref="T267" si="472">P267-R267</f>
        <v>0</v>
      </c>
      <c r="U267" s="80">
        <v>0</v>
      </c>
      <c r="V267" s="80">
        <f t="shared" ref="V267" si="473">+R267-U267</f>
        <v>0</v>
      </c>
      <c r="W267" s="80">
        <v>0</v>
      </c>
      <c r="X267" s="83">
        <f t="shared" ref="X267" si="474">+U267-W267</f>
        <v>0</v>
      </c>
      <c r="Y267" s="84">
        <f t="shared" si="401"/>
        <v>0</v>
      </c>
      <c r="Z267" s="84">
        <f t="shared" si="402"/>
        <v>0</v>
      </c>
      <c r="AA267" s="84">
        <f t="shared" si="403"/>
        <v>0</v>
      </c>
      <c r="AB267" s="84" t="s">
        <v>41</v>
      </c>
      <c r="AC267" s="85" t="s">
        <v>41</v>
      </c>
    </row>
    <row r="268" spans="1:29" ht="96" customHeight="1" x14ac:dyDescent="0.25">
      <c r="A268" s="69" t="s">
        <v>437</v>
      </c>
      <c r="B268" s="70" t="s">
        <v>42</v>
      </c>
      <c r="C268" s="70">
        <v>21</v>
      </c>
      <c r="D268" s="70" t="s">
        <v>39</v>
      </c>
      <c r="E268" s="146" t="s">
        <v>438</v>
      </c>
      <c r="F268" s="73">
        <f>+F269</f>
        <v>107000000000</v>
      </c>
      <c r="G268" s="73">
        <f t="shared" ref="G268:K268" si="475">+G269</f>
        <v>0</v>
      </c>
      <c r="H268" s="73">
        <f t="shared" si="475"/>
        <v>0</v>
      </c>
      <c r="I268" s="73">
        <f t="shared" si="475"/>
        <v>0</v>
      </c>
      <c r="J268" s="73">
        <f t="shared" si="475"/>
        <v>0</v>
      </c>
      <c r="K268" s="73">
        <f t="shared" si="475"/>
        <v>0</v>
      </c>
      <c r="L268" s="73">
        <f t="shared" si="384"/>
        <v>0</v>
      </c>
      <c r="M268" s="73">
        <f>+M269</f>
        <v>107000000000</v>
      </c>
      <c r="N268" s="74">
        <f t="shared" si="425"/>
        <v>1.043760780199377E-2</v>
      </c>
      <c r="O268" s="73">
        <f>+O269</f>
        <v>0</v>
      </c>
      <c r="P268" s="73">
        <f t="shared" ref="P268:X268" si="476">+P269</f>
        <v>0</v>
      </c>
      <c r="Q268" s="73">
        <f t="shared" si="476"/>
        <v>107000000000</v>
      </c>
      <c r="R268" s="73">
        <f t="shared" si="476"/>
        <v>0</v>
      </c>
      <c r="S268" s="73">
        <f t="shared" si="476"/>
        <v>107000000000</v>
      </c>
      <c r="T268" s="73">
        <f t="shared" si="476"/>
        <v>0</v>
      </c>
      <c r="U268" s="73">
        <f t="shared" si="476"/>
        <v>0</v>
      </c>
      <c r="V268" s="73">
        <f t="shared" si="476"/>
        <v>0</v>
      </c>
      <c r="W268" s="73">
        <f t="shared" si="476"/>
        <v>0</v>
      </c>
      <c r="X268" s="73">
        <f t="shared" si="476"/>
        <v>0</v>
      </c>
      <c r="Y268" s="75">
        <f t="shared" si="401"/>
        <v>0</v>
      </c>
      <c r="Z268" s="75">
        <f t="shared" si="402"/>
        <v>0</v>
      </c>
      <c r="AA268" s="75">
        <f t="shared" si="403"/>
        <v>0</v>
      </c>
      <c r="AB268" s="75" t="s">
        <v>41</v>
      </c>
      <c r="AC268" s="76" t="s">
        <v>41</v>
      </c>
    </row>
    <row r="269" spans="1:29" ht="100.5" customHeight="1" x14ac:dyDescent="0.25">
      <c r="A269" s="69" t="s">
        <v>439</v>
      </c>
      <c r="B269" s="70" t="s">
        <v>42</v>
      </c>
      <c r="C269" s="70">
        <v>21</v>
      </c>
      <c r="D269" s="70" t="s">
        <v>39</v>
      </c>
      <c r="E269" s="146" t="s">
        <v>258</v>
      </c>
      <c r="F269" s="73">
        <f>+F270+F272</f>
        <v>107000000000</v>
      </c>
      <c r="G269" s="73">
        <f t="shared" ref="G269:K269" si="477">+G270+G272</f>
        <v>0</v>
      </c>
      <c r="H269" s="73">
        <f t="shared" si="477"/>
        <v>0</v>
      </c>
      <c r="I269" s="73">
        <f t="shared" si="477"/>
        <v>0</v>
      </c>
      <c r="J269" s="73">
        <f t="shared" si="477"/>
        <v>0</v>
      </c>
      <c r="K269" s="73">
        <f t="shared" si="477"/>
        <v>0</v>
      </c>
      <c r="L269" s="73">
        <f t="shared" si="384"/>
        <v>0</v>
      </c>
      <c r="M269" s="73">
        <f>+M270+M272</f>
        <v>107000000000</v>
      </c>
      <c r="N269" s="74">
        <f t="shared" si="425"/>
        <v>1.043760780199377E-2</v>
      </c>
      <c r="O269" s="73">
        <f>+O270+O272</f>
        <v>0</v>
      </c>
      <c r="P269" s="73">
        <f t="shared" ref="P269:X269" si="478">+P270+P272</f>
        <v>0</v>
      </c>
      <c r="Q269" s="73">
        <f t="shared" si="478"/>
        <v>107000000000</v>
      </c>
      <c r="R269" s="73">
        <f t="shared" si="478"/>
        <v>0</v>
      </c>
      <c r="S269" s="73">
        <f t="shared" si="478"/>
        <v>107000000000</v>
      </c>
      <c r="T269" s="73">
        <f t="shared" si="478"/>
        <v>0</v>
      </c>
      <c r="U269" s="73">
        <f t="shared" si="478"/>
        <v>0</v>
      </c>
      <c r="V269" s="73">
        <f t="shared" si="478"/>
        <v>0</v>
      </c>
      <c r="W269" s="73">
        <f t="shared" si="478"/>
        <v>0</v>
      </c>
      <c r="X269" s="73">
        <f t="shared" si="478"/>
        <v>0</v>
      </c>
      <c r="Y269" s="75">
        <f t="shared" si="401"/>
        <v>0</v>
      </c>
      <c r="Z269" s="75">
        <f t="shared" si="402"/>
        <v>0</v>
      </c>
      <c r="AA269" s="75">
        <f t="shared" si="403"/>
        <v>0</v>
      </c>
      <c r="AB269" s="75" t="s">
        <v>41</v>
      </c>
      <c r="AC269" s="76" t="s">
        <v>41</v>
      </c>
    </row>
    <row r="270" spans="1:29" ht="42" customHeight="1" x14ac:dyDescent="0.25">
      <c r="A270" s="69" t="s">
        <v>440</v>
      </c>
      <c r="B270" s="70" t="s">
        <v>42</v>
      </c>
      <c r="C270" s="70">
        <v>21</v>
      </c>
      <c r="D270" s="70" t="s">
        <v>39</v>
      </c>
      <c r="E270" s="71" t="s">
        <v>441</v>
      </c>
      <c r="F270" s="72">
        <f t="shared" ref="F270:X284" si="479">+F271</f>
        <v>89150000000</v>
      </c>
      <c r="G270" s="72">
        <f t="shared" si="479"/>
        <v>0</v>
      </c>
      <c r="H270" s="72">
        <f t="shared" si="479"/>
        <v>0</v>
      </c>
      <c r="I270" s="72">
        <f t="shared" si="479"/>
        <v>0</v>
      </c>
      <c r="J270" s="72">
        <f t="shared" si="479"/>
        <v>0</v>
      </c>
      <c r="K270" s="72">
        <f t="shared" si="479"/>
        <v>0</v>
      </c>
      <c r="L270" s="73">
        <f t="shared" si="384"/>
        <v>0</v>
      </c>
      <c r="M270" s="72">
        <f t="shared" si="479"/>
        <v>89150000000</v>
      </c>
      <c r="N270" s="74">
        <f t="shared" si="425"/>
        <v>8.6963807060536878E-3</v>
      </c>
      <c r="O270" s="72">
        <f t="shared" si="479"/>
        <v>0</v>
      </c>
      <c r="P270" s="72">
        <f t="shared" si="479"/>
        <v>0</v>
      </c>
      <c r="Q270" s="72">
        <f t="shared" si="479"/>
        <v>89150000000</v>
      </c>
      <c r="R270" s="72">
        <f t="shared" si="479"/>
        <v>0</v>
      </c>
      <c r="S270" s="72">
        <f t="shared" si="479"/>
        <v>89150000000</v>
      </c>
      <c r="T270" s="72">
        <f t="shared" si="479"/>
        <v>0</v>
      </c>
      <c r="U270" s="72">
        <f t="shared" si="479"/>
        <v>0</v>
      </c>
      <c r="V270" s="72">
        <f t="shared" si="479"/>
        <v>0</v>
      </c>
      <c r="W270" s="72">
        <f t="shared" si="479"/>
        <v>0</v>
      </c>
      <c r="X270" s="72">
        <f t="shared" si="479"/>
        <v>0</v>
      </c>
      <c r="Y270" s="75">
        <f t="shared" si="401"/>
        <v>0</v>
      </c>
      <c r="Z270" s="75">
        <f t="shared" si="402"/>
        <v>0</v>
      </c>
      <c r="AA270" s="75">
        <f t="shared" si="403"/>
        <v>0</v>
      </c>
      <c r="AB270" s="75" t="s">
        <v>41</v>
      </c>
      <c r="AC270" s="76" t="s">
        <v>41</v>
      </c>
    </row>
    <row r="271" spans="1:29" ht="42" customHeight="1" x14ac:dyDescent="0.25">
      <c r="A271" s="77" t="s">
        <v>442</v>
      </c>
      <c r="B271" s="78" t="s">
        <v>42</v>
      </c>
      <c r="C271" s="78">
        <v>21</v>
      </c>
      <c r="D271" s="78" t="s">
        <v>39</v>
      </c>
      <c r="E271" s="92" t="s">
        <v>262</v>
      </c>
      <c r="F271" s="80">
        <v>89150000000</v>
      </c>
      <c r="G271" s="80">
        <v>0</v>
      </c>
      <c r="H271" s="80">
        <v>0</v>
      </c>
      <c r="I271" s="80">
        <v>0</v>
      </c>
      <c r="J271" s="80">
        <v>0</v>
      </c>
      <c r="K271" s="80">
        <v>0</v>
      </c>
      <c r="L271" s="80">
        <f t="shared" si="384"/>
        <v>0</v>
      </c>
      <c r="M271" s="81">
        <f>+F271+L271</f>
        <v>89150000000</v>
      </c>
      <c r="N271" s="82">
        <f t="shared" si="425"/>
        <v>8.6963807060536878E-3</v>
      </c>
      <c r="O271" s="80">
        <v>0</v>
      </c>
      <c r="P271" s="80">
        <v>0</v>
      </c>
      <c r="Q271" s="80">
        <f t="shared" ref="Q271" si="480">M271-P271</f>
        <v>89150000000</v>
      </c>
      <c r="R271" s="80">
        <v>0</v>
      </c>
      <c r="S271" s="150">
        <f>+M271-R271</f>
        <v>89150000000</v>
      </c>
      <c r="T271" s="80">
        <f t="shared" ref="T271:T273" si="481">P271-R271</f>
        <v>0</v>
      </c>
      <c r="U271" s="81">
        <v>0</v>
      </c>
      <c r="V271" s="80">
        <f t="shared" ref="V271" si="482">+R271-U271</f>
        <v>0</v>
      </c>
      <c r="W271" s="81">
        <v>0</v>
      </c>
      <c r="X271" s="83">
        <f t="shared" ref="X271" si="483">+U271-W271</f>
        <v>0</v>
      </c>
      <c r="Y271" s="84">
        <f t="shared" si="401"/>
        <v>0</v>
      </c>
      <c r="Z271" s="84">
        <f t="shared" si="402"/>
        <v>0</v>
      </c>
      <c r="AA271" s="84">
        <f t="shared" si="403"/>
        <v>0</v>
      </c>
      <c r="AB271" s="84" t="s">
        <v>41</v>
      </c>
      <c r="AC271" s="85" t="s">
        <v>41</v>
      </c>
    </row>
    <row r="272" spans="1:29" ht="42" customHeight="1" x14ac:dyDescent="0.25">
      <c r="A272" s="69" t="s">
        <v>443</v>
      </c>
      <c r="B272" s="70" t="s">
        <v>42</v>
      </c>
      <c r="C272" s="70">
        <v>21</v>
      </c>
      <c r="D272" s="70" t="s">
        <v>39</v>
      </c>
      <c r="E272" s="71" t="s">
        <v>444</v>
      </c>
      <c r="F272" s="73">
        <f>+F273</f>
        <v>17850000000</v>
      </c>
      <c r="G272" s="73">
        <f>+G273</f>
        <v>0</v>
      </c>
      <c r="H272" s="73">
        <f t="shared" ref="H272:O272" si="484">+H273</f>
        <v>0</v>
      </c>
      <c r="I272" s="73">
        <f t="shared" si="484"/>
        <v>0</v>
      </c>
      <c r="J272" s="73">
        <f t="shared" si="484"/>
        <v>0</v>
      </c>
      <c r="K272" s="73">
        <f t="shared" si="484"/>
        <v>0</v>
      </c>
      <c r="L272" s="73">
        <f t="shared" si="384"/>
        <v>0</v>
      </c>
      <c r="M272" s="73">
        <f t="shared" si="484"/>
        <v>17850000000</v>
      </c>
      <c r="N272" s="74">
        <f t="shared" si="425"/>
        <v>1.7412270959400822E-3</v>
      </c>
      <c r="O272" s="73">
        <f t="shared" si="484"/>
        <v>0</v>
      </c>
      <c r="P272" s="72">
        <f t="shared" si="479"/>
        <v>0</v>
      </c>
      <c r="Q272" s="72">
        <f t="shared" si="479"/>
        <v>17850000000</v>
      </c>
      <c r="R272" s="72">
        <f t="shared" si="479"/>
        <v>0</v>
      </c>
      <c r="S272" s="72">
        <f t="shared" si="479"/>
        <v>17850000000</v>
      </c>
      <c r="T272" s="72">
        <f t="shared" si="479"/>
        <v>0</v>
      </c>
      <c r="U272" s="72">
        <f t="shared" si="479"/>
        <v>0</v>
      </c>
      <c r="V272" s="72">
        <f t="shared" si="479"/>
        <v>0</v>
      </c>
      <c r="W272" s="72">
        <f t="shared" si="479"/>
        <v>0</v>
      </c>
      <c r="X272" s="72">
        <f t="shared" si="479"/>
        <v>0</v>
      </c>
      <c r="Y272" s="75">
        <f t="shared" si="401"/>
        <v>0</v>
      </c>
      <c r="Z272" s="75">
        <f t="shared" si="402"/>
        <v>0</v>
      </c>
      <c r="AA272" s="75">
        <f t="shared" si="403"/>
        <v>0</v>
      </c>
      <c r="AB272" s="75" t="s">
        <v>41</v>
      </c>
      <c r="AC272" s="76" t="s">
        <v>41</v>
      </c>
    </row>
    <row r="273" spans="1:29" ht="42" customHeight="1" x14ac:dyDescent="0.25">
      <c r="A273" s="77" t="s">
        <v>445</v>
      </c>
      <c r="B273" s="78" t="s">
        <v>42</v>
      </c>
      <c r="C273" s="78">
        <v>21</v>
      </c>
      <c r="D273" s="78" t="s">
        <v>39</v>
      </c>
      <c r="E273" s="92" t="s">
        <v>262</v>
      </c>
      <c r="F273" s="80">
        <v>17850000000</v>
      </c>
      <c r="G273" s="80">
        <v>0</v>
      </c>
      <c r="H273" s="80">
        <v>0</v>
      </c>
      <c r="I273" s="80">
        <v>0</v>
      </c>
      <c r="J273" s="80">
        <v>0</v>
      </c>
      <c r="K273" s="80">
        <v>0</v>
      </c>
      <c r="L273" s="80">
        <f t="shared" si="384"/>
        <v>0</v>
      </c>
      <c r="M273" s="81">
        <f>+F273+L273</f>
        <v>17850000000</v>
      </c>
      <c r="N273" s="82">
        <f t="shared" si="425"/>
        <v>1.7412270959400822E-3</v>
      </c>
      <c r="O273" s="80">
        <v>0</v>
      </c>
      <c r="P273" s="80">
        <v>0</v>
      </c>
      <c r="Q273" s="80">
        <f t="shared" ref="Q273" si="485">M273-P273</f>
        <v>17850000000</v>
      </c>
      <c r="R273" s="80">
        <v>0</v>
      </c>
      <c r="S273" s="150">
        <f>+M273-R273</f>
        <v>17850000000</v>
      </c>
      <c r="T273" s="80">
        <f t="shared" si="481"/>
        <v>0</v>
      </c>
      <c r="U273" s="81">
        <v>0</v>
      </c>
      <c r="V273" s="80">
        <f t="shared" ref="V273" si="486">+R273-U273</f>
        <v>0</v>
      </c>
      <c r="W273" s="81">
        <v>0</v>
      </c>
      <c r="X273" s="83">
        <f t="shared" ref="X273" si="487">+U273-W273</f>
        <v>0</v>
      </c>
      <c r="Y273" s="84">
        <f t="shared" si="401"/>
        <v>0</v>
      </c>
      <c r="Z273" s="84">
        <f t="shared" si="402"/>
        <v>0</v>
      </c>
      <c r="AA273" s="84">
        <f t="shared" si="403"/>
        <v>0</v>
      </c>
      <c r="AB273" s="84" t="s">
        <v>41</v>
      </c>
      <c r="AC273" s="85" t="s">
        <v>41</v>
      </c>
    </row>
    <row r="274" spans="1:29" s="52" customFormat="1" ht="134.25" customHeight="1" x14ac:dyDescent="0.25">
      <c r="A274" s="69" t="s">
        <v>446</v>
      </c>
      <c r="B274" s="70" t="s">
        <v>42</v>
      </c>
      <c r="C274" s="70">
        <v>21</v>
      </c>
      <c r="D274" s="70" t="s">
        <v>39</v>
      </c>
      <c r="E274" s="146" t="s">
        <v>447</v>
      </c>
      <c r="F274" s="73">
        <f>+F275</f>
        <v>257327000000</v>
      </c>
      <c r="G274" s="73">
        <f t="shared" ref="G274:K274" si="488">+G275</f>
        <v>0</v>
      </c>
      <c r="H274" s="73">
        <f t="shared" si="488"/>
        <v>0</v>
      </c>
      <c r="I274" s="73">
        <f t="shared" si="488"/>
        <v>0</v>
      </c>
      <c r="J274" s="73">
        <f t="shared" si="488"/>
        <v>0</v>
      </c>
      <c r="K274" s="73">
        <f t="shared" si="488"/>
        <v>0</v>
      </c>
      <c r="L274" s="73">
        <f t="shared" si="384"/>
        <v>0</v>
      </c>
      <c r="M274" s="73">
        <f>+M275</f>
        <v>257327000000</v>
      </c>
      <c r="N274" s="74">
        <f t="shared" si="425"/>
        <v>2.5101666381903278E-2</v>
      </c>
      <c r="O274" s="73">
        <f t="shared" ref="O274:X274" si="489">+O275</f>
        <v>0</v>
      </c>
      <c r="P274" s="73">
        <f t="shared" si="489"/>
        <v>0</v>
      </c>
      <c r="Q274" s="73">
        <f t="shared" si="489"/>
        <v>257327000000</v>
      </c>
      <c r="R274" s="73">
        <f t="shared" si="489"/>
        <v>0</v>
      </c>
      <c r="S274" s="73">
        <f t="shared" si="489"/>
        <v>257327000000</v>
      </c>
      <c r="T274" s="73">
        <f t="shared" si="489"/>
        <v>0</v>
      </c>
      <c r="U274" s="73">
        <f t="shared" si="489"/>
        <v>0</v>
      </c>
      <c r="V274" s="73">
        <f t="shared" si="489"/>
        <v>0</v>
      </c>
      <c r="W274" s="73">
        <f t="shared" si="489"/>
        <v>0</v>
      </c>
      <c r="X274" s="73">
        <f t="shared" si="489"/>
        <v>0</v>
      </c>
      <c r="Y274" s="75">
        <f t="shared" si="401"/>
        <v>0</v>
      </c>
      <c r="Z274" s="75">
        <f t="shared" si="402"/>
        <v>0</v>
      </c>
      <c r="AA274" s="75">
        <f t="shared" si="403"/>
        <v>0</v>
      </c>
      <c r="AB274" s="75" t="s">
        <v>41</v>
      </c>
      <c r="AC274" s="76" t="s">
        <v>41</v>
      </c>
    </row>
    <row r="275" spans="1:29" s="52" customFormat="1" ht="73.5" customHeight="1" x14ac:dyDescent="0.25">
      <c r="A275" s="69" t="s">
        <v>448</v>
      </c>
      <c r="B275" s="70" t="s">
        <v>42</v>
      </c>
      <c r="C275" s="70">
        <v>21</v>
      </c>
      <c r="D275" s="70" t="s">
        <v>39</v>
      </c>
      <c r="E275" s="146" t="s">
        <v>258</v>
      </c>
      <c r="F275" s="73">
        <f>+F276+F278+F280+F282+F284</f>
        <v>257327000000</v>
      </c>
      <c r="G275" s="73">
        <f t="shared" ref="G275:K275" si="490">+G276+G278+G280+G282+G284</f>
        <v>0</v>
      </c>
      <c r="H275" s="73">
        <f t="shared" si="490"/>
        <v>0</v>
      </c>
      <c r="I275" s="73">
        <f t="shared" si="490"/>
        <v>0</v>
      </c>
      <c r="J275" s="73">
        <f t="shared" si="490"/>
        <v>0</v>
      </c>
      <c r="K275" s="73">
        <f t="shared" si="490"/>
        <v>0</v>
      </c>
      <c r="L275" s="73">
        <f t="shared" si="384"/>
        <v>0</v>
      </c>
      <c r="M275" s="73">
        <f>+M276+M278+M280+M282+M284</f>
        <v>257327000000</v>
      </c>
      <c r="N275" s="74">
        <f t="shared" si="425"/>
        <v>2.5101666381903278E-2</v>
      </c>
      <c r="O275" s="73">
        <f t="shared" ref="O275:X275" si="491">+O276+O278+O280+O282+O284</f>
        <v>0</v>
      </c>
      <c r="P275" s="73">
        <f t="shared" si="491"/>
        <v>0</v>
      </c>
      <c r="Q275" s="73">
        <f t="shared" si="491"/>
        <v>257327000000</v>
      </c>
      <c r="R275" s="73">
        <f t="shared" si="491"/>
        <v>0</v>
      </c>
      <c r="S275" s="73">
        <f t="shared" si="491"/>
        <v>257327000000</v>
      </c>
      <c r="T275" s="73">
        <f t="shared" si="491"/>
        <v>0</v>
      </c>
      <c r="U275" s="73">
        <f t="shared" si="491"/>
        <v>0</v>
      </c>
      <c r="V275" s="73">
        <f t="shared" si="491"/>
        <v>0</v>
      </c>
      <c r="W275" s="73">
        <f t="shared" si="491"/>
        <v>0</v>
      </c>
      <c r="X275" s="73">
        <f t="shared" si="491"/>
        <v>0</v>
      </c>
      <c r="Y275" s="75">
        <f t="shared" si="401"/>
        <v>0</v>
      </c>
      <c r="Z275" s="75">
        <f t="shared" si="402"/>
        <v>0</v>
      </c>
      <c r="AA275" s="75">
        <f t="shared" si="403"/>
        <v>0</v>
      </c>
      <c r="AB275" s="75" t="s">
        <v>41</v>
      </c>
      <c r="AC275" s="76" t="s">
        <v>41</v>
      </c>
    </row>
    <row r="276" spans="1:29" s="52" customFormat="1" ht="42" customHeight="1" x14ac:dyDescent="0.25">
      <c r="A276" s="69" t="s">
        <v>449</v>
      </c>
      <c r="B276" s="70" t="s">
        <v>42</v>
      </c>
      <c r="C276" s="70">
        <v>21</v>
      </c>
      <c r="D276" s="70" t="s">
        <v>39</v>
      </c>
      <c r="E276" s="71" t="s">
        <v>450</v>
      </c>
      <c r="F276" s="73">
        <f>+F277</f>
        <v>103279693283</v>
      </c>
      <c r="G276" s="73">
        <f t="shared" ref="G276:K276" si="492">+G277</f>
        <v>0</v>
      </c>
      <c r="H276" s="73">
        <f t="shared" si="492"/>
        <v>0</v>
      </c>
      <c r="I276" s="73">
        <f t="shared" si="492"/>
        <v>0</v>
      </c>
      <c r="J276" s="73">
        <f t="shared" si="492"/>
        <v>0</v>
      </c>
      <c r="K276" s="73">
        <f t="shared" si="492"/>
        <v>0</v>
      </c>
      <c r="L276" s="73">
        <f t="shared" si="384"/>
        <v>0</v>
      </c>
      <c r="M276" s="73">
        <f>+M277</f>
        <v>103279693283</v>
      </c>
      <c r="N276" s="74">
        <f t="shared" si="425"/>
        <v>1.0074700302786583E-2</v>
      </c>
      <c r="O276" s="73">
        <f t="shared" ref="O276:X276" si="493">+O277</f>
        <v>0</v>
      </c>
      <c r="P276" s="73">
        <f t="shared" si="493"/>
        <v>0</v>
      </c>
      <c r="Q276" s="73">
        <f t="shared" si="493"/>
        <v>103279693283</v>
      </c>
      <c r="R276" s="73">
        <f t="shared" si="493"/>
        <v>0</v>
      </c>
      <c r="S276" s="73">
        <f t="shared" si="493"/>
        <v>103279693283</v>
      </c>
      <c r="T276" s="73">
        <f t="shared" si="493"/>
        <v>0</v>
      </c>
      <c r="U276" s="73">
        <f t="shared" si="493"/>
        <v>0</v>
      </c>
      <c r="V276" s="73">
        <f t="shared" si="493"/>
        <v>0</v>
      </c>
      <c r="W276" s="73">
        <f t="shared" si="493"/>
        <v>0</v>
      </c>
      <c r="X276" s="73">
        <f t="shared" si="493"/>
        <v>0</v>
      </c>
      <c r="Y276" s="75">
        <f t="shared" si="401"/>
        <v>0</v>
      </c>
      <c r="Z276" s="75">
        <f t="shared" si="402"/>
        <v>0</v>
      </c>
      <c r="AA276" s="75">
        <f t="shared" si="403"/>
        <v>0</v>
      </c>
      <c r="AB276" s="75" t="s">
        <v>41</v>
      </c>
      <c r="AC276" s="76" t="s">
        <v>41</v>
      </c>
    </row>
    <row r="277" spans="1:29" ht="42" customHeight="1" x14ac:dyDescent="0.25">
      <c r="A277" s="77" t="s">
        <v>451</v>
      </c>
      <c r="B277" s="78" t="s">
        <v>42</v>
      </c>
      <c r="C277" s="78">
        <v>21</v>
      </c>
      <c r="D277" s="78" t="s">
        <v>39</v>
      </c>
      <c r="E277" s="92" t="s">
        <v>262</v>
      </c>
      <c r="F277" s="80">
        <v>103279693283</v>
      </c>
      <c r="G277" s="80">
        <v>0</v>
      </c>
      <c r="H277" s="80">
        <v>0</v>
      </c>
      <c r="I277" s="80">
        <v>0</v>
      </c>
      <c r="J277" s="80">
        <v>0</v>
      </c>
      <c r="K277" s="80">
        <v>0</v>
      </c>
      <c r="L277" s="80">
        <f t="shared" si="384"/>
        <v>0</v>
      </c>
      <c r="M277" s="81">
        <f>+F277+L277</f>
        <v>103279693283</v>
      </c>
      <c r="N277" s="82">
        <f t="shared" si="425"/>
        <v>1.0074700302786583E-2</v>
      </c>
      <c r="O277" s="80"/>
      <c r="P277" s="81">
        <v>0</v>
      </c>
      <c r="Q277" s="80">
        <f t="shared" ref="Q277" si="494">M277-P277</f>
        <v>103279693283</v>
      </c>
      <c r="R277" s="81">
        <v>0</v>
      </c>
      <c r="S277" s="150">
        <f>+M277-R277</f>
        <v>103279693283</v>
      </c>
      <c r="T277" s="80">
        <f t="shared" ref="T277" si="495">P277-R277</f>
        <v>0</v>
      </c>
      <c r="U277" s="81">
        <v>0</v>
      </c>
      <c r="V277" s="80">
        <f t="shared" ref="V277" si="496">+R277-U277</f>
        <v>0</v>
      </c>
      <c r="W277" s="81">
        <v>0</v>
      </c>
      <c r="X277" s="83">
        <f t="shared" ref="X277" si="497">+U277-W277</f>
        <v>0</v>
      </c>
      <c r="Y277" s="84">
        <f t="shared" si="401"/>
        <v>0</v>
      </c>
      <c r="Z277" s="84">
        <f t="shared" si="402"/>
        <v>0</v>
      </c>
      <c r="AA277" s="84">
        <f t="shared" si="403"/>
        <v>0</v>
      </c>
      <c r="AB277" s="84" t="s">
        <v>41</v>
      </c>
      <c r="AC277" s="85" t="s">
        <v>41</v>
      </c>
    </row>
    <row r="278" spans="1:29" s="52" customFormat="1" ht="42" customHeight="1" x14ac:dyDescent="0.25">
      <c r="A278" s="69" t="s">
        <v>452</v>
      </c>
      <c r="B278" s="70" t="s">
        <v>42</v>
      </c>
      <c r="C278" s="70">
        <v>21</v>
      </c>
      <c r="D278" s="70" t="s">
        <v>39</v>
      </c>
      <c r="E278" s="71" t="s">
        <v>441</v>
      </c>
      <c r="F278" s="73">
        <f>+F279</f>
        <v>19090572619</v>
      </c>
      <c r="G278" s="73">
        <f t="shared" ref="G278:R280" si="498">+G279</f>
        <v>0</v>
      </c>
      <c r="H278" s="73">
        <f t="shared" si="498"/>
        <v>0</v>
      </c>
      <c r="I278" s="73">
        <f t="shared" si="498"/>
        <v>0</v>
      </c>
      <c r="J278" s="73">
        <f t="shared" si="498"/>
        <v>0</v>
      </c>
      <c r="K278" s="73">
        <f t="shared" si="498"/>
        <v>0</v>
      </c>
      <c r="L278" s="73">
        <f t="shared" si="384"/>
        <v>0</v>
      </c>
      <c r="M278" s="73">
        <f t="shared" si="498"/>
        <v>19090572619</v>
      </c>
      <c r="N278" s="74">
        <f t="shared" si="425"/>
        <v>1.8622421468467573E-3</v>
      </c>
      <c r="O278" s="73">
        <f t="shared" si="498"/>
        <v>0</v>
      </c>
      <c r="P278" s="73">
        <f t="shared" si="498"/>
        <v>0</v>
      </c>
      <c r="Q278" s="73">
        <f t="shared" si="498"/>
        <v>19090572619</v>
      </c>
      <c r="R278" s="73">
        <f t="shared" si="498"/>
        <v>0</v>
      </c>
      <c r="S278" s="72">
        <f t="shared" si="479"/>
        <v>19090572619</v>
      </c>
      <c r="T278" s="72">
        <f t="shared" si="479"/>
        <v>0</v>
      </c>
      <c r="U278" s="72">
        <f t="shared" si="479"/>
        <v>0</v>
      </c>
      <c r="V278" s="72">
        <f t="shared" si="479"/>
        <v>0</v>
      </c>
      <c r="W278" s="72">
        <f t="shared" si="479"/>
        <v>0</v>
      </c>
      <c r="X278" s="72">
        <f t="shared" si="479"/>
        <v>0</v>
      </c>
      <c r="Y278" s="75">
        <f t="shared" si="401"/>
        <v>0</v>
      </c>
      <c r="Z278" s="75">
        <f t="shared" si="402"/>
        <v>0</v>
      </c>
      <c r="AA278" s="75">
        <f t="shared" si="403"/>
        <v>0</v>
      </c>
      <c r="AB278" s="75" t="s">
        <v>41</v>
      </c>
      <c r="AC278" s="76" t="s">
        <v>41</v>
      </c>
    </row>
    <row r="279" spans="1:29" ht="42" customHeight="1" x14ac:dyDescent="0.25">
      <c r="A279" s="77" t="s">
        <v>453</v>
      </c>
      <c r="B279" s="78" t="s">
        <v>42</v>
      </c>
      <c r="C279" s="78">
        <v>21</v>
      </c>
      <c r="D279" s="78" t="s">
        <v>39</v>
      </c>
      <c r="E279" s="92" t="s">
        <v>262</v>
      </c>
      <c r="F279" s="80">
        <v>19090572619</v>
      </c>
      <c r="G279" s="80">
        <v>0</v>
      </c>
      <c r="H279" s="80">
        <v>0</v>
      </c>
      <c r="I279" s="80">
        <v>0</v>
      </c>
      <c r="J279" s="80">
        <v>0</v>
      </c>
      <c r="K279" s="80">
        <v>0</v>
      </c>
      <c r="L279" s="80">
        <f t="shared" si="384"/>
        <v>0</v>
      </c>
      <c r="M279" s="81">
        <f>+F279+L279</f>
        <v>19090572619</v>
      </c>
      <c r="N279" s="82">
        <f t="shared" si="425"/>
        <v>1.8622421468467573E-3</v>
      </c>
      <c r="O279" s="80">
        <v>0</v>
      </c>
      <c r="P279" s="80">
        <v>0</v>
      </c>
      <c r="Q279" s="80">
        <f t="shared" ref="Q279" si="499">M279-P279</f>
        <v>19090572619</v>
      </c>
      <c r="R279" s="81">
        <v>0</v>
      </c>
      <c r="S279" s="150">
        <f>+M279-R279</f>
        <v>19090572619</v>
      </c>
      <c r="T279" s="80">
        <f>P279-R279</f>
        <v>0</v>
      </c>
      <c r="U279" s="81">
        <v>0</v>
      </c>
      <c r="V279" s="80">
        <f t="shared" ref="V279" si="500">+R279-U279</f>
        <v>0</v>
      </c>
      <c r="W279" s="81">
        <v>0</v>
      </c>
      <c r="X279" s="83">
        <f t="shared" ref="X279" si="501">+U279-W279</f>
        <v>0</v>
      </c>
      <c r="Y279" s="84">
        <f t="shared" si="401"/>
        <v>0</v>
      </c>
      <c r="Z279" s="84">
        <f t="shared" si="402"/>
        <v>0</v>
      </c>
      <c r="AA279" s="84">
        <f t="shared" si="403"/>
        <v>0</v>
      </c>
      <c r="AB279" s="84" t="s">
        <v>41</v>
      </c>
      <c r="AC279" s="85" t="s">
        <v>41</v>
      </c>
    </row>
    <row r="280" spans="1:29" ht="42" customHeight="1" x14ac:dyDescent="0.25">
      <c r="A280" s="69" t="s">
        <v>454</v>
      </c>
      <c r="B280" s="70" t="s">
        <v>42</v>
      </c>
      <c r="C280" s="70">
        <v>21</v>
      </c>
      <c r="D280" s="70" t="s">
        <v>39</v>
      </c>
      <c r="E280" s="71" t="s">
        <v>412</v>
      </c>
      <c r="F280" s="73">
        <f>+F281</f>
        <v>70019234098</v>
      </c>
      <c r="G280" s="73">
        <f t="shared" si="498"/>
        <v>0</v>
      </c>
      <c r="H280" s="73">
        <f t="shared" si="498"/>
        <v>0</v>
      </c>
      <c r="I280" s="73">
        <f t="shared" si="498"/>
        <v>0</v>
      </c>
      <c r="J280" s="73">
        <f t="shared" si="498"/>
        <v>0</v>
      </c>
      <c r="K280" s="73">
        <f t="shared" si="498"/>
        <v>0</v>
      </c>
      <c r="L280" s="73">
        <f t="shared" si="384"/>
        <v>0</v>
      </c>
      <c r="M280" s="73">
        <f t="shared" si="498"/>
        <v>70019234098</v>
      </c>
      <c r="N280" s="74">
        <f t="shared" si="425"/>
        <v>6.8302177954290928E-3</v>
      </c>
      <c r="O280" s="73">
        <f t="shared" si="498"/>
        <v>0</v>
      </c>
      <c r="P280" s="73">
        <f t="shared" si="498"/>
        <v>0</v>
      </c>
      <c r="Q280" s="73">
        <f t="shared" si="498"/>
        <v>70019234098</v>
      </c>
      <c r="R280" s="73">
        <f t="shared" si="498"/>
        <v>0</v>
      </c>
      <c r="S280" s="72">
        <f t="shared" si="479"/>
        <v>70019234098</v>
      </c>
      <c r="T280" s="73">
        <f t="shared" si="479"/>
        <v>0</v>
      </c>
      <c r="U280" s="73">
        <f t="shared" si="479"/>
        <v>0</v>
      </c>
      <c r="V280" s="73">
        <f t="shared" si="479"/>
        <v>0</v>
      </c>
      <c r="W280" s="73">
        <f t="shared" si="479"/>
        <v>0</v>
      </c>
      <c r="X280" s="73">
        <f t="shared" si="479"/>
        <v>0</v>
      </c>
      <c r="Y280" s="75">
        <f t="shared" si="401"/>
        <v>0</v>
      </c>
      <c r="Z280" s="75">
        <f t="shared" si="402"/>
        <v>0</v>
      </c>
      <c r="AA280" s="75">
        <f t="shared" si="403"/>
        <v>0</v>
      </c>
      <c r="AB280" s="75" t="s">
        <v>41</v>
      </c>
      <c r="AC280" s="76" t="s">
        <v>41</v>
      </c>
    </row>
    <row r="281" spans="1:29" ht="42" customHeight="1" x14ac:dyDescent="0.25">
      <c r="A281" s="77" t="s">
        <v>455</v>
      </c>
      <c r="B281" s="78" t="s">
        <v>42</v>
      </c>
      <c r="C281" s="78">
        <v>21</v>
      </c>
      <c r="D281" s="78" t="s">
        <v>39</v>
      </c>
      <c r="E281" s="92" t="s">
        <v>262</v>
      </c>
      <c r="F281" s="80">
        <v>70019234098</v>
      </c>
      <c r="G281" s="80">
        <v>0</v>
      </c>
      <c r="H281" s="80">
        <v>0</v>
      </c>
      <c r="I281" s="80">
        <v>0</v>
      </c>
      <c r="J281" s="80">
        <v>0</v>
      </c>
      <c r="K281" s="80">
        <v>0</v>
      </c>
      <c r="L281" s="80">
        <f t="shared" si="384"/>
        <v>0</v>
      </c>
      <c r="M281" s="81">
        <f>+F281+L281</f>
        <v>70019234098</v>
      </c>
      <c r="N281" s="82">
        <f t="shared" si="425"/>
        <v>6.8302177954290928E-3</v>
      </c>
      <c r="O281" s="80">
        <v>0</v>
      </c>
      <c r="P281" s="80">
        <v>0</v>
      </c>
      <c r="Q281" s="80">
        <f t="shared" ref="Q281" si="502">M281-P281</f>
        <v>70019234098</v>
      </c>
      <c r="R281" s="81">
        <v>0</v>
      </c>
      <c r="S281" s="150">
        <f>+M281-R281</f>
        <v>70019234098</v>
      </c>
      <c r="T281" s="80">
        <f>P281-R281</f>
        <v>0</v>
      </c>
      <c r="U281" s="81">
        <v>0</v>
      </c>
      <c r="V281" s="80">
        <f t="shared" ref="V281" si="503">+R281-U281</f>
        <v>0</v>
      </c>
      <c r="W281" s="81">
        <v>0</v>
      </c>
      <c r="X281" s="83">
        <f t="shared" ref="X281" si="504">+U281-W281</f>
        <v>0</v>
      </c>
      <c r="Y281" s="84">
        <f t="shared" si="401"/>
        <v>0</v>
      </c>
      <c r="Z281" s="84">
        <f t="shared" si="402"/>
        <v>0</v>
      </c>
      <c r="AA281" s="84">
        <f t="shared" si="403"/>
        <v>0</v>
      </c>
      <c r="AB281" s="84" t="s">
        <v>41</v>
      </c>
      <c r="AC281" s="85" t="s">
        <v>41</v>
      </c>
    </row>
    <row r="282" spans="1:29" ht="64.5" customHeight="1" x14ac:dyDescent="0.25">
      <c r="A282" s="69" t="s">
        <v>456</v>
      </c>
      <c r="B282" s="70" t="s">
        <v>42</v>
      </c>
      <c r="C282" s="70">
        <v>21</v>
      </c>
      <c r="D282" s="70" t="s">
        <v>39</v>
      </c>
      <c r="E282" s="71" t="s">
        <v>457</v>
      </c>
      <c r="F282" s="73">
        <f>+F283</f>
        <v>34937500000</v>
      </c>
      <c r="G282" s="73">
        <f t="shared" ref="G282:M282" si="505">+G283</f>
        <v>0</v>
      </c>
      <c r="H282" s="73">
        <f t="shared" si="505"/>
        <v>0</v>
      </c>
      <c r="I282" s="73">
        <f t="shared" si="505"/>
        <v>0</v>
      </c>
      <c r="J282" s="73">
        <f t="shared" si="505"/>
        <v>0</v>
      </c>
      <c r="K282" s="73">
        <f t="shared" si="505"/>
        <v>0</v>
      </c>
      <c r="L282" s="73">
        <f t="shared" si="384"/>
        <v>0</v>
      </c>
      <c r="M282" s="73">
        <f t="shared" si="505"/>
        <v>34937500000</v>
      </c>
      <c r="N282" s="74">
        <f t="shared" si="425"/>
        <v>3.4080740428239003E-3</v>
      </c>
      <c r="O282" s="73">
        <f t="shared" ref="O282:R282" si="506">+O283</f>
        <v>0</v>
      </c>
      <c r="P282" s="73">
        <f t="shared" si="506"/>
        <v>0</v>
      </c>
      <c r="Q282" s="73">
        <f t="shared" si="506"/>
        <v>34937500000</v>
      </c>
      <c r="R282" s="73">
        <f t="shared" si="506"/>
        <v>0</v>
      </c>
      <c r="S282" s="72">
        <f t="shared" si="479"/>
        <v>34937500000</v>
      </c>
      <c r="T282" s="72">
        <f t="shared" si="479"/>
        <v>0</v>
      </c>
      <c r="U282" s="72">
        <f t="shared" si="479"/>
        <v>0</v>
      </c>
      <c r="V282" s="72">
        <f t="shared" si="479"/>
        <v>0</v>
      </c>
      <c r="W282" s="72">
        <f t="shared" si="479"/>
        <v>0</v>
      </c>
      <c r="X282" s="72">
        <f t="shared" si="479"/>
        <v>0</v>
      </c>
      <c r="Y282" s="75">
        <f t="shared" si="401"/>
        <v>0</v>
      </c>
      <c r="Z282" s="75">
        <f t="shared" si="402"/>
        <v>0</v>
      </c>
      <c r="AA282" s="75">
        <f t="shared" si="403"/>
        <v>0</v>
      </c>
      <c r="AB282" s="75" t="s">
        <v>41</v>
      </c>
      <c r="AC282" s="76" t="s">
        <v>41</v>
      </c>
    </row>
    <row r="283" spans="1:29" ht="42" customHeight="1" x14ac:dyDescent="0.25">
      <c r="A283" s="77" t="s">
        <v>458</v>
      </c>
      <c r="B283" s="78" t="s">
        <v>42</v>
      </c>
      <c r="C283" s="78">
        <v>21</v>
      </c>
      <c r="D283" s="78" t="s">
        <v>39</v>
      </c>
      <c r="E283" s="92" t="s">
        <v>262</v>
      </c>
      <c r="F283" s="80">
        <v>34937500000</v>
      </c>
      <c r="G283" s="80">
        <v>0</v>
      </c>
      <c r="H283" s="80">
        <v>0</v>
      </c>
      <c r="I283" s="80">
        <v>0</v>
      </c>
      <c r="J283" s="80">
        <v>0</v>
      </c>
      <c r="K283" s="80">
        <v>0</v>
      </c>
      <c r="L283" s="80">
        <f t="shared" si="384"/>
        <v>0</v>
      </c>
      <c r="M283" s="81">
        <f>+F283+L283</f>
        <v>34937500000</v>
      </c>
      <c r="N283" s="74">
        <f t="shared" si="425"/>
        <v>3.4080740428239003E-3</v>
      </c>
      <c r="O283" s="80">
        <v>0</v>
      </c>
      <c r="P283" s="81">
        <v>0</v>
      </c>
      <c r="Q283" s="80">
        <f t="shared" ref="Q283" si="507">M283-P283</f>
        <v>34937500000</v>
      </c>
      <c r="R283" s="81">
        <v>0</v>
      </c>
      <c r="S283" s="150">
        <f>+M283-R283</f>
        <v>34937500000</v>
      </c>
      <c r="T283" s="80">
        <f>P283-R283</f>
        <v>0</v>
      </c>
      <c r="U283" s="81">
        <v>0</v>
      </c>
      <c r="V283" s="80">
        <f t="shared" ref="V283" si="508">+R283-U283</f>
        <v>0</v>
      </c>
      <c r="W283" s="81">
        <v>0</v>
      </c>
      <c r="X283" s="83">
        <f t="shared" ref="X283" si="509">+U283-W283</f>
        <v>0</v>
      </c>
      <c r="Y283" s="84">
        <f t="shared" si="401"/>
        <v>0</v>
      </c>
      <c r="Z283" s="84">
        <f t="shared" si="402"/>
        <v>0</v>
      </c>
      <c r="AA283" s="84">
        <f t="shared" si="403"/>
        <v>0</v>
      </c>
      <c r="AB283" s="84" t="s">
        <v>41</v>
      </c>
      <c r="AC283" s="85" t="s">
        <v>41</v>
      </c>
    </row>
    <row r="284" spans="1:29" ht="42" customHeight="1" x14ac:dyDescent="0.25">
      <c r="A284" s="69" t="s">
        <v>459</v>
      </c>
      <c r="B284" s="70" t="s">
        <v>42</v>
      </c>
      <c r="C284" s="70">
        <v>21</v>
      </c>
      <c r="D284" s="70" t="s">
        <v>39</v>
      </c>
      <c r="E284" s="71" t="s">
        <v>444</v>
      </c>
      <c r="F284" s="73">
        <f>+F285</f>
        <v>30000000000</v>
      </c>
      <c r="G284" s="73">
        <f t="shared" ref="G284:K284" si="510">+G285</f>
        <v>0</v>
      </c>
      <c r="H284" s="73">
        <f t="shared" si="510"/>
        <v>0</v>
      </c>
      <c r="I284" s="73">
        <f t="shared" si="510"/>
        <v>0</v>
      </c>
      <c r="J284" s="73">
        <f t="shared" si="510"/>
        <v>0</v>
      </c>
      <c r="K284" s="73">
        <f t="shared" si="510"/>
        <v>0</v>
      </c>
      <c r="L284" s="73">
        <f t="shared" si="384"/>
        <v>0</v>
      </c>
      <c r="M284" s="73">
        <f>+M285</f>
        <v>30000000000</v>
      </c>
      <c r="N284" s="74">
        <f t="shared" si="425"/>
        <v>2.9264320940169445E-3</v>
      </c>
      <c r="O284" s="73">
        <f>+O285</f>
        <v>0</v>
      </c>
      <c r="P284" s="73">
        <f>+P285</f>
        <v>0</v>
      </c>
      <c r="Q284" s="73">
        <f>+Q285</f>
        <v>30000000000</v>
      </c>
      <c r="R284" s="73">
        <f>+R285</f>
        <v>0</v>
      </c>
      <c r="S284" s="72">
        <f t="shared" si="479"/>
        <v>30000000000</v>
      </c>
      <c r="T284" s="73">
        <f>+T285</f>
        <v>0</v>
      </c>
      <c r="U284" s="73">
        <f>+U285</f>
        <v>0</v>
      </c>
      <c r="V284" s="73">
        <f>+V285</f>
        <v>0</v>
      </c>
      <c r="W284" s="73">
        <f>+W285</f>
        <v>0</v>
      </c>
      <c r="X284" s="73">
        <f>+X285</f>
        <v>0</v>
      </c>
      <c r="Y284" s="75">
        <f t="shared" si="401"/>
        <v>0</v>
      </c>
      <c r="Z284" s="75">
        <f t="shared" si="402"/>
        <v>0</v>
      </c>
      <c r="AA284" s="75">
        <f t="shared" si="403"/>
        <v>0</v>
      </c>
      <c r="AB284" s="75" t="s">
        <v>41</v>
      </c>
      <c r="AC284" s="76" t="s">
        <v>41</v>
      </c>
    </row>
    <row r="285" spans="1:29" ht="42" customHeight="1" x14ac:dyDescent="0.25">
      <c r="A285" s="77" t="s">
        <v>460</v>
      </c>
      <c r="B285" s="78" t="s">
        <v>42</v>
      </c>
      <c r="C285" s="78">
        <v>21</v>
      </c>
      <c r="D285" s="78" t="s">
        <v>39</v>
      </c>
      <c r="E285" s="92" t="s">
        <v>262</v>
      </c>
      <c r="F285" s="80">
        <v>30000000000</v>
      </c>
      <c r="G285" s="80">
        <v>0</v>
      </c>
      <c r="H285" s="80">
        <v>0</v>
      </c>
      <c r="I285" s="80">
        <v>0</v>
      </c>
      <c r="J285" s="80">
        <v>0</v>
      </c>
      <c r="K285" s="80">
        <v>0</v>
      </c>
      <c r="L285" s="80">
        <f t="shared" si="384"/>
        <v>0</v>
      </c>
      <c r="M285" s="81">
        <f>+F285+L285</f>
        <v>30000000000</v>
      </c>
      <c r="N285" s="82">
        <f t="shared" si="425"/>
        <v>2.9264320940169445E-3</v>
      </c>
      <c r="O285" s="80">
        <v>0</v>
      </c>
      <c r="P285" s="80">
        <v>0</v>
      </c>
      <c r="Q285" s="80">
        <f t="shared" ref="Q285" si="511">M285-P285</f>
        <v>30000000000</v>
      </c>
      <c r="R285" s="81">
        <v>0</v>
      </c>
      <c r="S285" s="150">
        <f>+M285-R285</f>
        <v>30000000000</v>
      </c>
      <c r="T285" s="80">
        <f>P285-R285</f>
        <v>0</v>
      </c>
      <c r="U285" s="81">
        <v>0</v>
      </c>
      <c r="V285" s="80">
        <f t="shared" ref="V285" si="512">+R285-U285</f>
        <v>0</v>
      </c>
      <c r="W285" s="81">
        <v>0</v>
      </c>
      <c r="X285" s="83">
        <f t="shared" ref="X285" si="513">+U285-W285</f>
        <v>0</v>
      </c>
      <c r="Y285" s="84">
        <f t="shared" si="401"/>
        <v>0</v>
      </c>
      <c r="Z285" s="84">
        <f t="shared" si="402"/>
        <v>0</v>
      </c>
      <c r="AA285" s="84">
        <f t="shared" si="403"/>
        <v>0</v>
      </c>
      <c r="AB285" s="84" t="s">
        <v>41</v>
      </c>
      <c r="AC285" s="85" t="s">
        <v>41</v>
      </c>
    </row>
    <row r="286" spans="1:29" ht="42" customHeight="1" x14ac:dyDescent="0.25">
      <c r="A286" s="69" t="s">
        <v>461</v>
      </c>
      <c r="B286" s="70" t="s">
        <v>38</v>
      </c>
      <c r="C286" s="70">
        <v>10</v>
      </c>
      <c r="D286" s="70" t="s">
        <v>39</v>
      </c>
      <c r="E286" s="146" t="s">
        <v>462</v>
      </c>
      <c r="F286" s="73">
        <f t="shared" ref="F286:U290" si="514">+F287</f>
        <v>4112080090</v>
      </c>
      <c r="G286" s="73">
        <f t="shared" si="514"/>
        <v>0</v>
      </c>
      <c r="H286" s="73">
        <f t="shared" si="514"/>
        <v>0</v>
      </c>
      <c r="I286" s="73">
        <f t="shared" si="514"/>
        <v>0</v>
      </c>
      <c r="J286" s="73">
        <f t="shared" si="514"/>
        <v>0</v>
      </c>
      <c r="K286" s="73">
        <f t="shared" si="514"/>
        <v>0</v>
      </c>
      <c r="L286" s="73">
        <f t="shared" si="384"/>
        <v>0</v>
      </c>
      <c r="M286" s="73">
        <f t="shared" si="514"/>
        <v>4112080090</v>
      </c>
      <c r="N286" s="74">
        <f t="shared" si="425"/>
        <v>4.0112410495146954E-4</v>
      </c>
      <c r="O286" s="73">
        <f t="shared" si="514"/>
        <v>0</v>
      </c>
      <c r="P286" s="73">
        <f t="shared" si="514"/>
        <v>3930243508</v>
      </c>
      <c r="Q286" s="73">
        <f t="shared" si="514"/>
        <v>181836582</v>
      </c>
      <c r="R286" s="73">
        <f t="shared" si="514"/>
        <v>3599776867</v>
      </c>
      <c r="S286" s="73">
        <f t="shared" si="514"/>
        <v>512303223</v>
      </c>
      <c r="T286" s="73">
        <f t="shared" si="514"/>
        <v>330466641</v>
      </c>
      <c r="U286" s="73">
        <f t="shared" si="514"/>
        <v>0</v>
      </c>
      <c r="V286" s="73">
        <f t="shared" ref="V286:X290" si="515">+V287</f>
        <v>3599776867</v>
      </c>
      <c r="W286" s="73">
        <f t="shared" si="515"/>
        <v>0</v>
      </c>
      <c r="X286" s="73">
        <f t="shared" si="515"/>
        <v>0</v>
      </c>
      <c r="Y286" s="75">
        <f t="shared" si="401"/>
        <v>0.87541506687920567</v>
      </c>
      <c r="Z286" s="75">
        <f t="shared" si="402"/>
        <v>0</v>
      </c>
      <c r="AA286" s="75">
        <f t="shared" si="403"/>
        <v>0</v>
      </c>
      <c r="AB286" s="75">
        <f t="shared" si="435"/>
        <v>0</v>
      </c>
      <c r="AC286" s="76" t="s">
        <v>41</v>
      </c>
    </row>
    <row r="287" spans="1:29" ht="42" customHeight="1" x14ac:dyDescent="0.25">
      <c r="A287" s="69" t="s">
        <v>463</v>
      </c>
      <c r="B287" s="70" t="s">
        <v>38</v>
      </c>
      <c r="C287" s="70">
        <v>10</v>
      </c>
      <c r="D287" s="70" t="s">
        <v>39</v>
      </c>
      <c r="E287" s="146" t="s">
        <v>254</v>
      </c>
      <c r="F287" s="73">
        <f>+F288</f>
        <v>4112080090</v>
      </c>
      <c r="G287" s="73">
        <f t="shared" si="514"/>
        <v>0</v>
      </c>
      <c r="H287" s="73">
        <f t="shared" si="514"/>
        <v>0</v>
      </c>
      <c r="I287" s="73">
        <f t="shared" si="514"/>
        <v>0</v>
      </c>
      <c r="J287" s="73">
        <f t="shared" si="514"/>
        <v>0</v>
      </c>
      <c r="K287" s="73">
        <f t="shared" si="514"/>
        <v>0</v>
      </c>
      <c r="L287" s="73">
        <f t="shared" si="384"/>
        <v>0</v>
      </c>
      <c r="M287" s="73">
        <f t="shared" si="514"/>
        <v>4112080090</v>
      </c>
      <c r="N287" s="74">
        <f t="shared" si="425"/>
        <v>4.0112410495146954E-4</v>
      </c>
      <c r="O287" s="73">
        <f t="shared" si="514"/>
        <v>0</v>
      </c>
      <c r="P287" s="73">
        <f t="shared" si="514"/>
        <v>3930243508</v>
      </c>
      <c r="Q287" s="73">
        <f t="shared" si="514"/>
        <v>181836582</v>
      </c>
      <c r="R287" s="73">
        <f t="shared" si="514"/>
        <v>3599776867</v>
      </c>
      <c r="S287" s="73">
        <f t="shared" si="514"/>
        <v>512303223</v>
      </c>
      <c r="T287" s="73">
        <f t="shared" si="514"/>
        <v>330466641</v>
      </c>
      <c r="U287" s="73">
        <f t="shared" si="514"/>
        <v>0</v>
      </c>
      <c r="V287" s="73">
        <f t="shared" si="515"/>
        <v>3599776867</v>
      </c>
      <c r="W287" s="73">
        <f t="shared" si="515"/>
        <v>0</v>
      </c>
      <c r="X287" s="73">
        <f t="shared" si="515"/>
        <v>0</v>
      </c>
      <c r="Y287" s="75">
        <f t="shared" si="401"/>
        <v>0.87541506687920567</v>
      </c>
      <c r="Z287" s="75">
        <f t="shared" si="402"/>
        <v>0</v>
      </c>
      <c r="AA287" s="75">
        <f t="shared" si="403"/>
        <v>0</v>
      </c>
      <c r="AB287" s="75">
        <f t="shared" si="435"/>
        <v>0</v>
      </c>
      <c r="AC287" s="76" t="s">
        <v>41</v>
      </c>
    </row>
    <row r="288" spans="1:29" ht="63.75" customHeight="1" x14ac:dyDescent="0.25">
      <c r="A288" s="69" t="s">
        <v>464</v>
      </c>
      <c r="B288" s="70" t="s">
        <v>38</v>
      </c>
      <c r="C288" s="70">
        <v>10</v>
      </c>
      <c r="D288" s="70" t="s">
        <v>39</v>
      </c>
      <c r="E288" s="146" t="s">
        <v>465</v>
      </c>
      <c r="F288" s="73">
        <f t="shared" ref="F288:T290" si="516">+F289</f>
        <v>4112080090</v>
      </c>
      <c r="G288" s="73">
        <f t="shared" si="516"/>
        <v>0</v>
      </c>
      <c r="H288" s="73">
        <f t="shared" si="516"/>
        <v>0</v>
      </c>
      <c r="I288" s="73">
        <f t="shared" si="516"/>
        <v>0</v>
      </c>
      <c r="J288" s="73">
        <f t="shared" si="516"/>
        <v>0</v>
      </c>
      <c r="K288" s="73">
        <f t="shared" si="516"/>
        <v>0</v>
      </c>
      <c r="L288" s="73">
        <f t="shared" si="384"/>
        <v>0</v>
      </c>
      <c r="M288" s="73">
        <f t="shared" si="516"/>
        <v>4112080090</v>
      </c>
      <c r="N288" s="74">
        <f t="shared" si="425"/>
        <v>4.0112410495146954E-4</v>
      </c>
      <c r="O288" s="73">
        <f t="shared" si="516"/>
        <v>0</v>
      </c>
      <c r="P288" s="73">
        <f t="shared" si="516"/>
        <v>3930243508</v>
      </c>
      <c r="Q288" s="73">
        <f t="shared" si="516"/>
        <v>181836582</v>
      </c>
      <c r="R288" s="73">
        <f t="shared" si="516"/>
        <v>3599776867</v>
      </c>
      <c r="S288" s="73">
        <f t="shared" si="516"/>
        <v>512303223</v>
      </c>
      <c r="T288" s="73">
        <f t="shared" si="516"/>
        <v>330466641</v>
      </c>
      <c r="U288" s="73">
        <f t="shared" si="514"/>
        <v>0</v>
      </c>
      <c r="V288" s="73">
        <f t="shared" si="515"/>
        <v>3599776867</v>
      </c>
      <c r="W288" s="73">
        <f t="shared" si="515"/>
        <v>0</v>
      </c>
      <c r="X288" s="73">
        <f t="shared" si="515"/>
        <v>0</v>
      </c>
      <c r="Y288" s="75">
        <f t="shared" si="401"/>
        <v>0.87541506687920567</v>
      </c>
      <c r="Z288" s="75">
        <f t="shared" si="402"/>
        <v>0</v>
      </c>
      <c r="AA288" s="75">
        <f t="shared" si="403"/>
        <v>0</v>
      </c>
      <c r="AB288" s="75">
        <f t="shared" si="435"/>
        <v>0</v>
      </c>
      <c r="AC288" s="76" t="s">
        <v>41</v>
      </c>
    </row>
    <row r="289" spans="1:29" ht="63.75" customHeight="1" x14ac:dyDescent="0.25">
      <c r="A289" s="69" t="s">
        <v>466</v>
      </c>
      <c r="B289" s="70" t="s">
        <v>38</v>
      </c>
      <c r="C289" s="70">
        <v>10</v>
      </c>
      <c r="D289" s="70" t="s">
        <v>39</v>
      </c>
      <c r="E289" s="146" t="s">
        <v>401</v>
      </c>
      <c r="F289" s="73">
        <f t="shared" si="516"/>
        <v>4112080090</v>
      </c>
      <c r="G289" s="73">
        <f t="shared" si="516"/>
        <v>0</v>
      </c>
      <c r="H289" s="73">
        <f t="shared" si="516"/>
        <v>0</v>
      </c>
      <c r="I289" s="73">
        <f t="shared" si="516"/>
        <v>0</v>
      </c>
      <c r="J289" s="73">
        <f t="shared" si="516"/>
        <v>0</v>
      </c>
      <c r="K289" s="73">
        <f t="shared" si="516"/>
        <v>0</v>
      </c>
      <c r="L289" s="73">
        <f t="shared" si="384"/>
        <v>0</v>
      </c>
      <c r="M289" s="73">
        <f t="shared" si="516"/>
        <v>4112080090</v>
      </c>
      <c r="N289" s="74">
        <f t="shared" si="425"/>
        <v>4.0112410495146954E-4</v>
      </c>
      <c r="O289" s="73">
        <f t="shared" si="516"/>
        <v>0</v>
      </c>
      <c r="P289" s="73">
        <f t="shared" si="516"/>
        <v>3930243508</v>
      </c>
      <c r="Q289" s="73">
        <f t="shared" si="516"/>
        <v>181836582</v>
      </c>
      <c r="R289" s="73">
        <f t="shared" si="516"/>
        <v>3599776867</v>
      </c>
      <c r="S289" s="73">
        <f t="shared" si="516"/>
        <v>512303223</v>
      </c>
      <c r="T289" s="73">
        <f t="shared" si="516"/>
        <v>330466641</v>
      </c>
      <c r="U289" s="73">
        <f t="shared" si="514"/>
        <v>0</v>
      </c>
      <c r="V289" s="73">
        <f t="shared" si="515"/>
        <v>3599776867</v>
      </c>
      <c r="W289" s="73">
        <f t="shared" si="515"/>
        <v>0</v>
      </c>
      <c r="X289" s="73">
        <f t="shared" si="515"/>
        <v>0</v>
      </c>
      <c r="Y289" s="75">
        <f t="shared" si="401"/>
        <v>0.87541506687920567</v>
      </c>
      <c r="Z289" s="75">
        <f t="shared" si="402"/>
        <v>0</v>
      </c>
      <c r="AA289" s="75">
        <f t="shared" si="403"/>
        <v>0</v>
      </c>
      <c r="AB289" s="75">
        <f t="shared" si="435"/>
        <v>0</v>
      </c>
      <c r="AC289" s="76" t="s">
        <v>41</v>
      </c>
    </row>
    <row r="290" spans="1:29" ht="42" customHeight="1" x14ac:dyDescent="0.25">
      <c r="A290" s="69" t="s">
        <v>467</v>
      </c>
      <c r="B290" s="70" t="s">
        <v>38</v>
      </c>
      <c r="C290" s="70">
        <v>10</v>
      </c>
      <c r="D290" s="70" t="s">
        <v>39</v>
      </c>
      <c r="E290" s="146" t="s">
        <v>393</v>
      </c>
      <c r="F290" s="73">
        <f t="shared" si="516"/>
        <v>4112080090</v>
      </c>
      <c r="G290" s="73">
        <f t="shared" si="516"/>
        <v>0</v>
      </c>
      <c r="H290" s="73">
        <f t="shared" si="516"/>
        <v>0</v>
      </c>
      <c r="I290" s="73">
        <f t="shared" si="516"/>
        <v>0</v>
      </c>
      <c r="J290" s="73">
        <f t="shared" si="516"/>
        <v>0</v>
      </c>
      <c r="K290" s="73">
        <f t="shared" si="516"/>
        <v>0</v>
      </c>
      <c r="L290" s="73">
        <f t="shared" si="384"/>
        <v>0</v>
      </c>
      <c r="M290" s="73">
        <f t="shared" si="516"/>
        <v>4112080090</v>
      </c>
      <c r="N290" s="74">
        <f t="shared" si="425"/>
        <v>4.0112410495146954E-4</v>
      </c>
      <c r="O290" s="73">
        <f t="shared" si="516"/>
        <v>0</v>
      </c>
      <c r="P290" s="73">
        <f t="shared" si="516"/>
        <v>3930243508</v>
      </c>
      <c r="Q290" s="73">
        <f t="shared" si="516"/>
        <v>181836582</v>
      </c>
      <c r="R290" s="73">
        <f t="shared" si="516"/>
        <v>3599776867</v>
      </c>
      <c r="S290" s="73">
        <f t="shared" si="516"/>
        <v>512303223</v>
      </c>
      <c r="T290" s="73">
        <f t="shared" si="516"/>
        <v>330466641</v>
      </c>
      <c r="U290" s="73">
        <f t="shared" si="514"/>
        <v>0</v>
      </c>
      <c r="V290" s="73">
        <f t="shared" si="515"/>
        <v>3599776867</v>
      </c>
      <c r="W290" s="73">
        <f t="shared" si="515"/>
        <v>0</v>
      </c>
      <c r="X290" s="73">
        <f t="shared" si="515"/>
        <v>0</v>
      </c>
      <c r="Y290" s="75">
        <f t="shared" si="401"/>
        <v>0.87541506687920567</v>
      </c>
      <c r="Z290" s="75">
        <f t="shared" si="402"/>
        <v>0</v>
      </c>
      <c r="AA290" s="75">
        <f t="shared" si="403"/>
        <v>0</v>
      </c>
      <c r="AB290" s="75">
        <f t="shared" si="435"/>
        <v>0</v>
      </c>
      <c r="AC290" s="76" t="s">
        <v>41</v>
      </c>
    </row>
    <row r="291" spans="1:29" ht="42" customHeight="1" x14ac:dyDescent="0.25">
      <c r="A291" s="77" t="s">
        <v>468</v>
      </c>
      <c r="B291" s="78" t="s">
        <v>38</v>
      </c>
      <c r="C291" s="78">
        <v>10</v>
      </c>
      <c r="D291" s="78" t="s">
        <v>39</v>
      </c>
      <c r="E291" s="92" t="s">
        <v>262</v>
      </c>
      <c r="F291" s="80">
        <v>4112080090</v>
      </c>
      <c r="G291" s="80">
        <v>0</v>
      </c>
      <c r="H291" s="80">
        <v>0</v>
      </c>
      <c r="I291" s="80">
        <v>0</v>
      </c>
      <c r="J291" s="80">
        <v>0</v>
      </c>
      <c r="K291" s="80">
        <v>0</v>
      </c>
      <c r="L291" s="80">
        <f t="shared" si="384"/>
        <v>0</v>
      </c>
      <c r="M291" s="81">
        <f>+F291+L291</f>
        <v>4112080090</v>
      </c>
      <c r="N291" s="82">
        <f t="shared" si="425"/>
        <v>4.0112410495146954E-4</v>
      </c>
      <c r="O291" s="80">
        <v>0</v>
      </c>
      <c r="P291" s="81">
        <v>3930243508</v>
      </c>
      <c r="Q291" s="80">
        <f t="shared" ref="Q291" si="517">M291-P291</f>
        <v>181836582</v>
      </c>
      <c r="R291" s="81">
        <v>3599776867</v>
      </c>
      <c r="S291" s="150">
        <f>+M291-R291</f>
        <v>512303223</v>
      </c>
      <c r="T291" s="80">
        <f>P291-R291</f>
        <v>330466641</v>
      </c>
      <c r="U291" s="81">
        <v>0</v>
      </c>
      <c r="V291" s="80">
        <f t="shared" ref="V291" si="518">+R291-U291</f>
        <v>3599776867</v>
      </c>
      <c r="W291" s="81">
        <v>0</v>
      </c>
      <c r="X291" s="83">
        <f t="shared" ref="X291" si="519">+U291-W291</f>
        <v>0</v>
      </c>
      <c r="Y291" s="84">
        <f t="shared" si="401"/>
        <v>0.87541506687920567</v>
      </c>
      <c r="Z291" s="84">
        <f t="shared" si="402"/>
        <v>0</v>
      </c>
      <c r="AA291" s="84">
        <f t="shared" si="403"/>
        <v>0</v>
      </c>
      <c r="AB291" s="84">
        <f t="shared" si="435"/>
        <v>0</v>
      </c>
      <c r="AC291" s="85" t="s">
        <v>41</v>
      </c>
    </row>
    <row r="292" spans="1:29" ht="38.25" customHeight="1" x14ac:dyDescent="0.25">
      <c r="A292" s="69" t="s">
        <v>469</v>
      </c>
      <c r="B292" s="70" t="s">
        <v>38</v>
      </c>
      <c r="C292" s="70">
        <v>10</v>
      </c>
      <c r="D292" s="70" t="s">
        <v>39</v>
      </c>
      <c r="E292" s="146" t="s">
        <v>470</v>
      </c>
      <c r="F292" s="73">
        <f t="shared" ref="F292:X292" si="520">+F293</f>
        <v>665689459543</v>
      </c>
      <c r="G292" s="73">
        <f t="shared" si="520"/>
        <v>0</v>
      </c>
      <c r="H292" s="73">
        <f t="shared" si="520"/>
        <v>0</v>
      </c>
      <c r="I292" s="73">
        <f t="shared" si="520"/>
        <v>0</v>
      </c>
      <c r="J292" s="73">
        <f t="shared" si="520"/>
        <v>0</v>
      </c>
      <c r="K292" s="73">
        <f t="shared" si="520"/>
        <v>0</v>
      </c>
      <c r="L292" s="73">
        <f t="shared" si="384"/>
        <v>0</v>
      </c>
      <c r="M292" s="73">
        <f t="shared" si="520"/>
        <v>665689459543</v>
      </c>
      <c r="N292" s="74">
        <f t="shared" si="425"/>
        <v>6.4936499968514319E-2</v>
      </c>
      <c r="O292" s="73">
        <f t="shared" si="520"/>
        <v>0</v>
      </c>
      <c r="P292" s="73">
        <f t="shared" si="520"/>
        <v>665579710102.59998</v>
      </c>
      <c r="Q292" s="73">
        <f t="shared" si="520"/>
        <v>109749440.4000001</v>
      </c>
      <c r="R292" s="73">
        <f t="shared" si="520"/>
        <v>664948860976.59998</v>
      </c>
      <c r="S292" s="73">
        <f t="shared" si="520"/>
        <v>740598566.4000001</v>
      </c>
      <c r="T292" s="73">
        <f t="shared" si="520"/>
        <v>630849126</v>
      </c>
      <c r="U292" s="73">
        <f t="shared" si="520"/>
        <v>0</v>
      </c>
      <c r="V292" s="73">
        <f t="shared" si="520"/>
        <v>664948860976.59998</v>
      </c>
      <c r="W292" s="73">
        <f t="shared" si="520"/>
        <v>0</v>
      </c>
      <c r="X292" s="73">
        <f t="shared" si="520"/>
        <v>0</v>
      </c>
      <c r="Y292" s="75">
        <f t="shared" si="401"/>
        <v>0.99888747139408152</v>
      </c>
      <c r="Z292" s="75">
        <f t="shared" si="402"/>
        <v>0</v>
      </c>
      <c r="AA292" s="75">
        <f t="shared" si="403"/>
        <v>0</v>
      </c>
      <c r="AB292" s="75">
        <f t="shared" si="435"/>
        <v>0</v>
      </c>
      <c r="AC292" s="76" t="s">
        <v>41</v>
      </c>
    </row>
    <row r="293" spans="1:29" ht="38.25" customHeight="1" x14ac:dyDescent="0.25">
      <c r="A293" s="69" t="s">
        <v>471</v>
      </c>
      <c r="B293" s="70" t="s">
        <v>38</v>
      </c>
      <c r="C293" s="70">
        <v>10</v>
      </c>
      <c r="D293" s="70" t="s">
        <v>39</v>
      </c>
      <c r="E293" s="146" t="s">
        <v>254</v>
      </c>
      <c r="F293" s="73">
        <f>+F294+F298</f>
        <v>665689459543</v>
      </c>
      <c r="G293" s="73">
        <f t="shared" ref="G293:K293" si="521">+G294+G298</f>
        <v>0</v>
      </c>
      <c r="H293" s="73">
        <f t="shared" si="521"/>
        <v>0</v>
      </c>
      <c r="I293" s="73">
        <f t="shared" si="521"/>
        <v>0</v>
      </c>
      <c r="J293" s="73">
        <f t="shared" si="521"/>
        <v>0</v>
      </c>
      <c r="K293" s="73">
        <f t="shared" si="521"/>
        <v>0</v>
      </c>
      <c r="L293" s="73">
        <f t="shared" si="384"/>
        <v>0</v>
      </c>
      <c r="M293" s="73">
        <f>+M294+M298</f>
        <v>665689459543</v>
      </c>
      <c r="N293" s="74">
        <f t="shared" si="425"/>
        <v>6.4936499968514319E-2</v>
      </c>
      <c r="O293" s="73">
        <f t="shared" ref="O293:X293" si="522">+O294+O298</f>
        <v>0</v>
      </c>
      <c r="P293" s="73">
        <f t="shared" si="522"/>
        <v>665579710102.59998</v>
      </c>
      <c r="Q293" s="73">
        <f t="shared" si="522"/>
        <v>109749440.4000001</v>
      </c>
      <c r="R293" s="73">
        <f t="shared" si="522"/>
        <v>664948860976.59998</v>
      </c>
      <c r="S293" s="73">
        <f t="shared" si="522"/>
        <v>740598566.4000001</v>
      </c>
      <c r="T293" s="73">
        <f t="shared" si="522"/>
        <v>630849126</v>
      </c>
      <c r="U293" s="73">
        <f t="shared" si="522"/>
        <v>0</v>
      </c>
      <c r="V293" s="73">
        <f t="shared" si="522"/>
        <v>664948860976.59998</v>
      </c>
      <c r="W293" s="73">
        <f t="shared" si="522"/>
        <v>0</v>
      </c>
      <c r="X293" s="73">
        <f t="shared" si="522"/>
        <v>0</v>
      </c>
      <c r="Y293" s="75">
        <f t="shared" si="401"/>
        <v>0.99888747139408152</v>
      </c>
      <c r="Z293" s="75">
        <f t="shared" si="402"/>
        <v>0</v>
      </c>
      <c r="AA293" s="75">
        <f t="shared" si="403"/>
        <v>0</v>
      </c>
      <c r="AB293" s="75">
        <f t="shared" si="435"/>
        <v>0</v>
      </c>
      <c r="AC293" s="76" t="s">
        <v>41</v>
      </c>
    </row>
    <row r="294" spans="1:29" ht="42" customHeight="1" x14ac:dyDescent="0.25">
      <c r="A294" s="69" t="s">
        <v>472</v>
      </c>
      <c r="B294" s="70" t="s">
        <v>38</v>
      </c>
      <c r="C294" s="70">
        <v>10</v>
      </c>
      <c r="D294" s="70" t="s">
        <v>39</v>
      </c>
      <c r="E294" s="146" t="s">
        <v>473</v>
      </c>
      <c r="F294" s="73">
        <f t="shared" ref="F294:U296" si="523">+F295</f>
        <v>1920146550</v>
      </c>
      <c r="G294" s="73">
        <f t="shared" si="523"/>
        <v>0</v>
      </c>
      <c r="H294" s="73">
        <f t="shared" si="523"/>
        <v>0</v>
      </c>
      <c r="I294" s="73">
        <f t="shared" si="523"/>
        <v>0</v>
      </c>
      <c r="J294" s="73">
        <f t="shared" si="523"/>
        <v>0</v>
      </c>
      <c r="K294" s="73">
        <f t="shared" si="523"/>
        <v>0</v>
      </c>
      <c r="L294" s="73">
        <f t="shared" si="384"/>
        <v>0</v>
      </c>
      <c r="M294" s="73">
        <f t="shared" si="523"/>
        <v>1920146550</v>
      </c>
      <c r="N294" s="74">
        <f t="shared" si="425"/>
        <v>1.8730594963786373E-4</v>
      </c>
      <c r="O294" s="73">
        <f t="shared" si="523"/>
        <v>0</v>
      </c>
      <c r="P294" s="73">
        <f t="shared" si="523"/>
        <v>1810397109.5999999</v>
      </c>
      <c r="Q294" s="73">
        <f t="shared" si="523"/>
        <v>109749440.4000001</v>
      </c>
      <c r="R294" s="73">
        <f t="shared" si="523"/>
        <v>1179547983.5999999</v>
      </c>
      <c r="S294" s="73">
        <f t="shared" si="523"/>
        <v>740598566.4000001</v>
      </c>
      <c r="T294" s="73">
        <f t="shared" si="523"/>
        <v>630849126</v>
      </c>
      <c r="U294" s="73">
        <f t="shared" si="523"/>
        <v>0</v>
      </c>
      <c r="V294" s="73">
        <f t="shared" ref="V294:X296" si="524">+V295</f>
        <v>1179547983.5999999</v>
      </c>
      <c r="W294" s="73">
        <f t="shared" si="524"/>
        <v>0</v>
      </c>
      <c r="X294" s="73">
        <f t="shared" si="524"/>
        <v>0</v>
      </c>
      <c r="Y294" s="75">
        <f t="shared" si="401"/>
        <v>0.61430101967998219</v>
      </c>
      <c r="Z294" s="75">
        <f t="shared" si="402"/>
        <v>0</v>
      </c>
      <c r="AA294" s="75">
        <f t="shared" si="403"/>
        <v>0</v>
      </c>
      <c r="AB294" s="75">
        <f t="shared" si="435"/>
        <v>0</v>
      </c>
      <c r="AC294" s="76" t="s">
        <v>41</v>
      </c>
    </row>
    <row r="295" spans="1:29" ht="80.25" customHeight="1" x14ac:dyDescent="0.25">
      <c r="A295" s="69" t="s">
        <v>474</v>
      </c>
      <c r="B295" s="70" t="s">
        <v>38</v>
      </c>
      <c r="C295" s="70">
        <v>10</v>
      </c>
      <c r="D295" s="70" t="s">
        <v>39</v>
      </c>
      <c r="E295" s="146" t="s">
        <v>475</v>
      </c>
      <c r="F295" s="73">
        <f t="shared" si="523"/>
        <v>1920146550</v>
      </c>
      <c r="G295" s="73">
        <f t="shared" si="523"/>
        <v>0</v>
      </c>
      <c r="H295" s="73">
        <f t="shared" si="523"/>
        <v>0</v>
      </c>
      <c r="I295" s="73">
        <f t="shared" si="523"/>
        <v>0</v>
      </c>
      <c r="J295" s="73">
        <f t="shared" si="523"/>
        <v>0</v>
      </c>
      <c r="K295" s="73">
        <f t="shared" si="523"/>
        <v>0</v>
      </c>
      <c r="L295" s="73">
        <f t="shared" si="384"/>
        <v>0</v>
      </c>
      <c r="M295" s="73">
        <f t="shared" si="523"/>
        <v>1920146550</v>
      </c>
      <c r="N295" s="74">
        <f t="shared" si="425"/>
        <v>1.8730594963786373E-4</v>
      </c>
      <c r="O295" s="73">
        <f t="shared" si="523"/>
        <v>0</v>
      </c>
      <c r="P295" s="73">
        <f t="shared" si="523"/>
        <v>1810397109.5999999</v>
      </c>
      <c r="Q295" s="73">
        <f t="shared" si="523"/>
        <v>109749440.4000001</v>
      </c>
      <c r="R295" s="73">
        <f t="shared" si="523"/>
        <v>1179547983.5999999</v>
      </c>
      <c r="S295" s="73">
        <f t="shared" si="523"/>
        <v>740598566.4000001</v>
      </c>
      <c r="T295" s="73">
        <f t="shared" si="523"/>
        <v>630849126</v>
      </c>
      <c r="U295" s="73">
        <f t="shared" si="523"/>
        <v>0</v>
      </c>
      <c r="V295" s="73">
        <f t="shared" si="524"/>
        <v>1179547983.5999999</v>
      </c>
      <c r="W295" s="73">
        <f t="shared" si="524"/>
        <v>0</v>
      </c>
      <c r="X295" s="73">
        <f t="shared" si="524"/>
        <v>0</v>
      </c>
      <c r="Y295" s="75">
        <f t="shared" si="401"/>
        <v>0.61430101967998219</v>
      </c>
      <c r="Z295" s="75">
        <f t="shared" si="402"/>
        <v>0</v>
      </c>
      <c r="AA295" s="75">
        <f t="shared" si="403"/>
        <v>0</v>
      </c>
      <c r="AB295" s="75">
        <f t="shared" si="435"/>
        <v>0</v>
      </c>
      <c r="AC295" s="76" t="s">
        <v>41</v>
      </c>
    </row>
    <row r="296" spans="1:29" ht="42" customHeight="1" x14ac:dyDescent="0.25">
      <c r="A296" s="69" t="s">
        <v>476</v>
      </c>
      <c r="B296" s="70" t="s">
        <v>38</v>
      </c>
      <c r="C296" s="70">
        <v>10</v>
      </c>
      <c r="D296" s="70" t="s">
        <v>39</v>
      </c>
      <c r="E296" s="146" t="s">
        <v>393</v>
      </c>
      <c r="F296" s="73">
        <f t="shared" si="523"/>
        <v>1920146550</v>
      </c>
      <c r="G296" s="73">
        <f t="shared" si="523"/>
        <v>0</v>
      </c>
      <c r="H296" s="73">
        <f t="shared" si="523"/>
        <v>0</v>
      </c>
      <c r="I296" s="73">
        <f t="shared" si="523"/>
        <v>0</v>
      </c>
      <c r="J296" s="73">
        <f t="shared" si="523"/>
        <v>0</v>
      </c>
      <c r="K296" s="73">
        <f t="shared" si="523"/>
        <v>0</v>
      </c>
      <c r="L296" s="73">
        <f t="shared" si="384"/>
        <v>0</v>
      </c>
      <c r="M296" s="73">
        <f t="shared" si="523"/>
        <v>1920146550</v>
      </c>
      <c r="N296" s="74">
        <f t="shared" si="425"/>
        <v>1.8730594963786373E-4</v>
      </c>
      <c r="O296" s="73">
        <f t="shared" si="523"/>
        <v>0</v>
      </c>
      <c r="P296" s="73">
        <f t="shared" si="523"/>
        <v>1810397109.5999999</v>
      </c>
      <c r="Q296" s="73">
        <f t="shared" si="523"/>
        <v>109749440.4000001</v>
      </c>
      <c r="R296" s="73">
        <f t="shared" si="523"/>
        <v>1179547983.5999999</v>
      </c>
      <c r="S296" s="73">
        <f t="shared" si="523"/>
        <v>740598566.4000001</v>
      </c>
      <c r="T296" s="73">
        <f t="shared" si="523"/>
        <v>630849126</v>
      </c>
      <c r="U296" s="73">
        <f t="shared" si="523"/>
        <v>0</v>
      </c>
      <c r="V296" s="73">
        <f t="shared" si="524"/>
        <v>1179547983.5999999</v>
      </c>
      <c r="W296" s="73">
        <f t="shared" si="524"/>
        <v>0</v>
      </c>
      <c r="X296" s="73">
        <f t="shared" si="524"/>
        <v>0</v>
      </c>
      <c r="Y296" s="75">
        <f t="shared" si="401"/>
        <v>0.61430101967998219</v>
      </c>
      <c r="Z296" s="75">
        <f t="shared" si="402"/>
        <v>0</v>
      </c>
      <c r="AA296" s="75">
        <f t="shared" si="403"/>
        <v>0</v>
      </c>
      <c r="AB296" s="75">
        <f t="shared" si="435"/>
        <v>0</v>
      </c>
      <c r="AC296" s="76" t="s">
        <v>41</v>
      </c>
    </row>
    <row r="297" spans="1:29" ht="42" customHeight="1" x14ac:dyDescent="0.25">
      <c r="A297" s="77" t="s">
        <v>477</v>
      </c>
      <c r="B297" s="78" t="s">
        <v>38</v>
      </c>
      <c r="C297" s="78">
        <v>10</v>
      </c>
      <c r="D297" s="78" t="s">
        <v>39</v>
      </c>
      <c r="E297" s="92" t="s">
        <v>262</v>
      </c>
      <c r="F297" s="80">
        <v>1920146550</v>
      </c>
      <c r="G297" s="80">
        <v>0</v>
      </c>
      <c r="H297" s="80">
        <v>0</v>
      </c>
      <c r="I297" s="80">
        <v>0</v>
      </c>
      <c r="J297" s="80">
        <v>0</v>
      </c>
      <c r="K297" s="80">
        <v>0</v>
      </c>
      <c r="L297" s="80">
        <f t="shared" si="384"/>
        <v>0</v>
      </c>
      <c r="M297" s="81">
        <f>+F297+L297</f>
        <v>1920146550</v>
      </c>
      <c r="N297" s="82">
        <f t="shared" si="425"/>
        <v>1.8730594963786373E-4</v>
      </c>
      <c r="O297" s="80">
        <v>0</v>
      </c>
      <c r="P297" s="81">
        <v>1810397109.5999999</v>
      </c>
      <c r="Q297" s="80">
        <f t="shared" ref="Q297" si="525">M297-P297</f>
        <v>109749440.4000001</v>
      </c>
      <c r="R297" s="81">
        <v>1179547983.5999999</v>
      </c>
      <c r="S297" s="150">
        <f>+M297-R297</f>
        <v>740598566.4000001</v>
      </c>
      <c r="T297" s="80">
        <f>P297-R297</f>
        <v>630849126</v>
      </c>
      <c r="U297" s="81">
        <v>0</v>
      </c>
      <c r="V297" s="80">
        <f t="shared" ref="V297" si="526">+R297-U297</f>
        <v>1179547983.5999999</v>
      </c>
      <c r="W297" s="81">
        <v>0</v>
      </c>
      <c r="X297" s="83">
        <f t="shared" ref="X297" si="527">+U297-W297</f>
        <v>0</v>
      </c>
      <c r="Y297" s="84">
        <f t="shared" si="401"/>
        <v>0.61430101967998219</v>
      </c>
      <c r="Z297" s="84">
        <f t="shared" si="402"/>
        <v>0</v>
      </c>
      <c r="AA297" s="84">
        <f t="shared" si="403"/>
        <v>0</v>
      </c>
      <c r="AB297" s="84">
        <f t="shared" si="435"/>
        <v>0</v>
      </c>
      <c r="AC297" s="85" t="s">
        <v>41</v>
      </c>
    </row>
    <row r="298" spans="1:29" ht="55.5" customHeight="1" x14ac:dyDescent="0.25">
      <c r="A298" s="69" t="s">
        <v>478</v>
      </c>
      <c r="B298" s="70" t="s">
        <v>38</v>
      </c>
      <c r="C298" s="70">
        <v>10</v>
      </c>
      <c r="D298" s="70" t="s">
        <v>39</v>
      </c>
      <c r="E298" s="71" t="s">
        <v>479</v>
      </c>
      <c r="F298" s="73">
        <f>+F299</f>
        <v>663769312993</v>
      </c>
      <c r="G298" s="73">
        <f t="shared" ref="G298:K300" si="528">+G299</f>
        <v>0</v>
      </c>
      <c r="H298" s="73">
        <f t="shared" si="528"/>
        <v>0</v>
      </c>
      <c r="I298" s="73">
        <f t="shared" si="528"/>
        <v>0</v>
      </c>
      <c r="J298" s="73">
        <f t="shared" si="528"/>
        <v>0</v>
      </c>
      <c r="K298" s="73">
        <f t="shared" si="528"/>
        <v>0</v>
      </c>
      <c r="L298" s="73">
        <f t="shared" si="384"/>
        <v>0</v>
      </c>
      <c r="M298" s="73">
        <f>+M299</f>
        <v>663769312993</v>
      </c>
      <c r="N298" s="74">
        <f t="shared" si="425"/>
        <v>6.4749194018876452E-2</v>
      </c>
      <c r="O298" s="73">
        <f t="shared" ref="O298:X300" si="529">+O299</f>
        <v>0</v>
      </c>
      <c r="P298" s="73">
        <f t="shared" si="529"/>
        <v>663769312993</v>
      </c>
      <c r="Q298" s="73">
        <f t="shared" si="529"/>
        <v>0</v>
      </c>
      <c r="R298" s="73">
        <f t="shared" si="529"/>
        <v>663769312993</v>
      </c>
      <c r="S298" s="73">
        <f t="shared" si="529"/>
        <v>0</v>
      </c>
      <c r="T298" s="73">
        <f t="shared" si="529"/>
        <v>0</v>
      </c>
      <c r="U298" s="73">
        <f t="shared" si="529"/>
        <v>0</v>
      </c>
      <c r="V298" s="73">
        <f t="shared" si="529"/>
        <v>663769312993</v>
      </c>
      <c r="W298" s="73">
        <f t="shared" si="529"/>
        <v>0</v>
      </c>
      <c r="X298" s="73">
        <f t="shared" si="529"/>
        <v>0</v>
      </c>
      <c r="Y298" s="75">
        <f t="shared" si="401"/>
        <v>1</v>
      </c>
      <c r="Z298" s="75">
        <f t="shared" si="402"/>
        <v>0</v>
      </c>
      <c r="AA298" s="75">
        <f t="shared" si="403"/>
        <v>0</v>
      </c>
      <c r="AB298" s="75">
        <f t="shared" si="435"/>
        <v>0</v>
      </c>
      <c r="AC298" s="76" t="s">
        <v>41</v>
      </c>
    </row>
    <row r="299" spans="1:29" ht="82.5" customHeight="1" x14ac:dyDescent="0.25">
      <c r="A299" s="69" t="s">
        <v>480</v>
      </c>
      <c r="B299" s="70" t="s">
        <v>38</v>
      </c>
      <c r="C299" s="70">
        <v>10</v>
      </c>
      <c r="D299" s="70" t="s">
        <v>39</v>
      </c>
      <c r="E299" s="146" t="s">
        <v>475</v>
      </c>
      <c r="F299" s="73">
        <f>+F300</f>
        <v>663769312993</v>
      </c>
      <c r="G299" s="73">
        <f t="shared" si="528"/>
        <v>0</v>
      </c>
      <c r="H299" s="73">
        <f t="shared" si="528"/>
        <v>0</v>
      </c>
      <c r="I299" s="73">
        <f t="shared" si="528"/>
        <v>0</v>
      </c>
      <c r="J299" s="73">
        <f t="shared" si="528"/>
        <v>0</v>
      </c>
      <c r="K299" s="73">
        <f t="shared" si="528"/>
        <v>0</v>
      </c>
      <c r="L299" s="73">
        <f t="shared" si="384"/>
        <v>0</v>
      </c>
      <c r="M299" s="73">
        <f>+M300</f>
        <v>663769312993</v>
      </c>
      <c r="N299" s="74">
        <f t="shared" si="425"/>
        <v>6.4749194018876452E-2</v>
      </c>
      <c r="O299" s="73">
        <f t="shared" si="529"/>
        <v>0</v>
      </c>
      <c r="P299" s="73">
        <f t="shared" si="529"/>
        <v>663769312993</v>
      </c>
      <c r="Q299" s="73">
        <f t="shared" si="529"/>
        <v>0</v>
      </c>
      <c r="R299" s="73">
        <f t="shared" si="529"/>
        <v>663769312993</v>
      </c>
      <c r="S299" s="73">
        <f t="shared" si="529"/>
        <v>0</v>
      </c>
      <c r="T299" s="73">
        <f t="shared" si="529"/>
        <v>0</v>
      </c>
      <c r="U299" s="73">
        <f t="shared" si="529"/>
        <v>0</v>
      </c>
      <c r="V299" s="73">
        <f t="shared" si="529"/>
        <v>663769312993</v>
      </c>
      <c r="W299" s="73">
        <f t="shared" si="529"/>
        <v>0</v>
      </c>
      <c r="X299" s="73">
        <f t="shared" si="529"/>
        <v>0</v>
      </c>
      <c r="Y299" s="75">
        <f t="shared" ref="Y299:Y341" si="530">+R299/M299</f>
        <v>1</v>
      </c>
      <c r="Z299" s="75">
        <f t="shared" ref="Z299:Z341" si="531">+U299/M299</f>
        <v>0</v>
      </c>
      <c r="AA299" s="75">
        <f t="shared" ref="AA299:AA342" si="532">+W299/M299</f>
        <v>0</v>
      </c>
      <c r="AB299" s="75">
        <f t="shared" si="435"/>
        <v>0</v>
      </c>
      <c r="AC299" s="76" t="s">
        <v>41</v>
      </c>
    </row>
    <row r="300" spans="1:29" ht="61.5" customHeight="1" x14ac:dyDescent="0.25">
      <c r="A300" s="69" t="s">
        <v>481</v>
      </c>
      <c r="B300" s="70" t="s">
        <v>38</v>
      </c>
      <c r="C300" s="70">
        <v>10</v>
      </c>
      <c r="D300" s="70" t="s">
        <v>39</v>
      </c>
      <c r="E300" s="146" t="s">
        <v>482</v>
      </c>
      <c r="F300" s="73">
        <f>+F301</f>
        <v>663769312993</v>
      </c>
      <c r="G300" s="73">
        <f t="shared" si="528"/>
        <v>0</v>
      </c>
      <c r="H300" s="73">
        <f t="shared" si="528"/>
        <v>0</v>
      </c>
      <c r="I300" s="73">
        <f t="shared" si="528"/>
        <v>0</v>
      </c>
      <c r="J300" s="73">
        <f t="shared" si="528"/>
        <v>0</v>
      </c>
      <c r="K300" s="73">
        <f t="shared" si="528"/>
        <v>0</v>
      </c>
      <c r="L300" s="73">
        <f t="shared" si="384"/>
        <v>0</v>
      </c>
      <c r="M300" s="73">
        <f>+M301</f>
        <v>663769312993</v>
      </c>
      <c r="N300" s="74">
        <f t="shared" si="425"/>
        <v>6.4749194018876452E-2</v>
      </c>
      <c r="O300" s="73">
        <f t="shared" si="529"/>
        <v>0</v>
      </c>
      <c r="P300" s="73">
        <f t="shared" si="529"/>
        <v>663769312993</v>
      </c>
      <c r="Q300" s="73">
        <f t="shared" si="529"/>
        <v>0</v>
      </c>
      <c r="R300" s="73">
        <f t="shared" si="529"/>
        <v>663769312993</v>
      </c>
      <c r="S300" s="73">
        <f t="shared" si="529"/>
        <v>0</v>
      </c>
      <c r="T300" s="73">
        <f t="shared" si="529"/>
        <v>0</v>
      </c>
      <c r="U300" s="73">
        <f t="shared" si="529"/>
        <v>0</v>
      </c>
      <c r="V300" s="73">
        <f t="shared" si="529"/>
        <v>663769312993</v>
      </c>
      <c r="W300" s="73">
        <f t="shared" si="529"/>
        <v>0</v>
      </c>
      <c r="X300" s="73">
        <f t="shared" si="529"/>
        <v>0</v>
      </c>
      <c r="Y300" s="75">
        <f t="shared" si="530"/>
        <v>1</v>
      </c>
      <c r="Z300" s="75">
        <f t="shared" si="531"/>
        <v>0</v>
      </c>
      <c r="AA300" s="75">
        <f t="shared" si="532"/>
        <v>0</v>
      </c>
      <c r="AB300" s="75">
        <f t="shared" si="435"/>
        <v>0</v>
      </c>
      <c r="AC300" s="76" t="s">
        <v>41</v>
      </c>
    </row>
    <row r="301" spans="1:29" ht="42" customHeight="1" x14ac:dyDescent="0.25">
      <c r="A301" s="77" t="s">
        <v>483</v>
      </c>
      <c r="B301" s="78" t="s">
        <v>38</v>
      </c>
      <c r="C301" s="78">
        <v>10</v>
      </c>
      <c r="D301" s="78" t="s">
        <v>39</v>
      </c>
      <c r="E301" s="92" t="s">
        <v>262</v>
      </c>
      <c r="F301" s="80">
        <v>663769312993</v>
      </c>
      <c r="G301" s="80">
        <v>0</v>
      </c>
      <c r="H301" s="80">
        <v>0</v>
      </c>
      <c r="I301" s="80">
        <v>0</v>
      </c>
      <c r="J301" s="80">
        <v>0</v>
      </c>
      <c r="K301" s="80">
        <v>0</v>
      </c>
      <c r="L301" s="80">
        <f t="shared" si="384"/>
        <v>0</v>
      </c>
      <c r="M301" s="81">
        <f>+F301+L301</f>
        <v>663769312993</v>
      </c>
      <c r="N301" s="82">
        <f t="shared" si="425"/>
        <v>6.4749194018876452E-2</v>
      </c>
      <c r="O301" s="80">
        <v>0</v>
      </c>
      <c r="P301" s="80">
        <v>663769312993</v>
      </c>
      <c r="Q301" s="80">
        <f t="shared" ref="Q301" si="533">M301-P301</f>
        <v>0</v>
      </c>
      <c r="R301" s="80">
        <v>663769312993</v>
      </c>
      <c r="S301" s="150">
        <f>+M301-R301</f>
        <v>0</v>
      </c>
      <c r="T301" s="80">
        <f>P301-R301</f>
        <v>0</v>
      </c>
      <c r="U301" s="80">
        <v>0</v>
      </c>
      <c r="V301" s="80">
        <f t="shared" ref="V301" si="534">+R301-U301</f>
        <v>663769312993</v>
      </c>
      <c r="W301" s="80">
        <v>0</v>
      </c>
      <c r="X301" s="83">
        <f t="shared" ref="X301" si="535">+U301-W301</f>
        <v>0</v>
      </c>
      <c r="Y301" s="84">
        <f t="shared" si="530"/>
        <v>1</v>
      </c>
      <c r="Z301" s="84">
        <f t="shared" si="531"/>
        <v>0</v>
      </c>
      <c r="AA301" s="84">
        <f t="shared" si="532"/>
        <v>0</v>
      </c>
      <c r="AB301" s="84">
        <f t="shared" si="435"/>
        <v>0</v>
      </c>
      <c r="AC301" s="85" t="s">
        <v>41</v>
      </c>
    </row>
    <row r="302" spans="1:29" ht="33" customHeight="1" x14ac:dyDescent="0.25">
      <c r="A302" s="161" t="s">
        <v>484</v>
      </c>
      <c r="B302" s="156" t="s">
        <v>38</v>
      </c>
      <c r="C302" s="70">
        <v>10</v>
      </c>
      <c r="D302" s="100" t="s">
        <v>39</v>
      </c>
      <c r="E302" s="101" t="s">
        <v>485</v>
      </c>
      <c r="F302" s="73">
        <f>+F305</f>
        <v>22500000000</v>
      </c>
      <c r="G302" s="73">
        <f t="shared" ref="G302:K304" si="536">+G305</f>
        <v>0</v>
      </c>
      <c r="H302" s="73">
        <f t="shared" si="536"/>
        <v>0</v>
      </c>
      <c r="I302" s="73">
        <f t="shared" si="536"/>
        <v>0</v>
      </c>
      <c r="J302" s="73">
        <f t="shared" si="536"/>
        <v>0</v>
      </c>
      <c r="K302" s="73">
        <f t="shared" si="536"/>
        <v>0</v>
      </c>
      <c r="L302" s="73">
        <f t="shared" si="384"/>
        <v>0</v>
      </c>
      <c r="M302" s="73">
        <f t="shared" ref="M302:X304" si="537">+M305</f>
        <v>22500000000</v>
      </c>
      <c r="N302" s="129">
        <f t="shared" si="537"/>
        <v>2.1948240705127083E-3</v>
      </c>
      <c r="O302" s="73">
        <f t="shared" si="537"/>
        <v>0</v>
      </c>
      <c r="P302" s="73">
        <f t="shared" si="537"/>
        <v>12278622038.700001</v>
      </c>
      <c r="Q302" s="73">
        <f t="shared" si="537"/>
        <v>10221377961.299999</v>
      </c>
      <c r="R302" s="73">
        <f t="shared" si="537"/>
        <v>8227987919.6999998</v>
      </c>
      <c r="S302" s="73">
        <f t="shared" si="537"/>
        <v>14272012080.299999</v>
      </c>
      <c r="T302" s="73">
        <f t="shared" si="537"/>
        <v>4050634119</v>
      </c>
      <c r="U302" s="73">
        <f t="shared" si="537"/>
        <v>0</v>
      </c>
      <c r="V302" s="73">
        <f t="shared" si="537"/>
        <v>8227987919.6999998</v>
      </c>
      <c r="W302" s="73">
        <f t="shared" si="537"/>
        <v>0</v>
      </c>
      <c r="X302" s="73">
        <f t="shared" si="537"/>
        <v>0</v>
      </c>
      <c r="Y302" s="75">
        <f t="shared" si="530"/>
        <v>0.36568835198666666</v>
      </c>
      <c r="Z302" s="75">
        <f t="shared" si="531"/>
        <v>0</v>
      </c>
      <c r="AA302" s="75">
        <f t="shared" si="532"/>
        <v>0</v>
      </c>
      <c r="AB302" s="75">
        <f t="shared" si="435"/>
        <v>0</v>
      </c>
      <c r="AC302" s="76" t="s">
        <v>41</v>
      </c>
    </row>
    <row r="303" spans="1:29" ht="32.25" customHeight="1" x14ac:dyDescent="0.25">
      <c r="A303" s="161"/>
      <c r="B303" s="162" t="s">
        <v>42</v>
      </c>
      <c r="C303" s="70">
        <v>20</v>
      </c>
      <c r="D303" s="100"/>
      <c r="E303" s="101"/>
      <c r="F303" s="73">
        <f>+F306</f>
        <v>223290886376</v>
      </c>
      <c r="G303" s="73">
        <f t="shared" si="536"/>
        <v>0</v>
      </c>
      <c r="H303" s="73">
        <f t="shared" si="536"/>
        <v>0</v>
      </c>
      <c r="I303" s="73">
        <f t="shared" si="536"/>
        <v>0</v>
      </c>
      <c r="J303" s="73">
        <f t="shared" si="536"/>
        <v>6678407469</v>
      </c>
      <c r="K303" s="73">
        <f t="shared" si="536"/>
        <v>6678407469</v>
      </c>
      <c r="L303" s="73">
        <f t="shared" si="384"/>
        <v>0</v>
      </c>
      <c r="M303" s="73">
        <f t="shared" si="537"/>
        <v>223290886376</v>
      </c>
      <c r="N303" s="129">
        <f t="shared" si="537"/>
        <v>2.1781520539740577E-2</v>
      </c>
      <c r="O303" s="73">
        <f t="shared" si="537"/>
        <v>0</v>
      </c>
      <c r="P303" s="73">
        <f t="shared" si="537"/>
        <v>82765410841.399994</v>
      </c>
      <c r="Q303" s="73">
        <f t="shared" si="537"/>
        <v>140525475534.60001</v>
      </c>
      <c r="R303" s="73">
        <f t="shared" si="537"/>
        <v>9632122215.3999996</v>
      </c>
      <c r="S303" s="73">
        <f t="shared" si="537"/>
        <v>213658764160.60001</v>
      </c>
      <c r="T303" s="73">
        <f t="shared" si="537"/>
        <v>73133288626</v>
      </c>
      <c r="U303" s="73">
        <f t="shared" si="537"/>
        <v>624867</v>
      </c>
      <c r="V303" s="73">
        <f t="shared" si="537"/>
        <v>9631497348.3999996</v>
      </c>
      <c r="W303" s="73">
        <f t="shared" si="537"/>
        <v>0</v>
      </c>
      <c r="X303" s="73">
        <f t="shared" si="537"/>
        <v>624867</v>
      </c>
      <c r="Y303" s="75">
        <f t="shared" si="530"/>
        <v>4.3137104123365112E-2</v>
      </c>
      <c r="Z303" s="75">
        <f t="shared" si="531"/>
        <v>2.7984438153368476E-6</v>
      </c>
      <c r="AA303" s="75">
        <f t="shared" si="532"/>
        <v>0</v>
      </c>
      <c r="AB303" s="75">
        <f t="shared" si="435"/>
        <v>6.4873242472043393E-5</v>
      </c>
      <c r="AC303" s="76">
        <f t="shared" ref="AC303:AC313" si="538">+W303/U303</f>
        <v>0</v>
      </c>
    </row>
    <row r="304" spans="1:29" ht="32.25" customHeight="1" x14ac:dyDescent="0.25">
      <c r="A304" s="161"/>
      <c r="B304" s="162"/>
      <c r="C304" s="70">
        <v>21</v>
      </c>
      <c r="D304" s="100"/>
      <c r="E304" s="101"/>
      <c r="F304" s="73">
        <f>+F307</f>
        <v>20765102999</v>
      </c>
      <c r="G304" s="73">
        <f t="shared" si="536"/>
        <v>0</v>
      </c>
      <c r="H304" s="73">
        <f t="shared" si="536"/>
        <v>0</v>
      </c>
      <c r="I304" s="73">
        <f t="shared" si="536"/>
        <v>0</v>
      </c>
      <c r="J304" s="73">
        <f t="shared" si="536"/>
        <v>13899643112</v>
      </c>
      <c r="K304" s="73">
        <f t="shared" si="536"/>
        <v>13899643112</v>
      </c>
      <c r="L304" s="73">
        <f t="shared" si="384"/>
        <v>0</v>
      </c>
      <c r="M304" s="73">
        <f t="shared" si="537"/>
        <v>20765102999</v>
      </c>
      <c r="N304" s="129">
        <f t="shared" si="537"/>
        <v>2.0255887950613701E-3</v>
      </c>
      <c r="O304" s="73">
        <f t="shared" si="537"/>
        <v>0</v>
      </c>
      <c r="P304" s="73">
        <f t="shared" si="537"/>
        <v>5638798147</v>
      </c>
      <c r="Q304" s="73">
        <f t="shared" si="537"/>
        <v>15126304852</v>
      </c>
      <c r="R304" s="73">
        <f t="shared" si="537"/>
        <v>5460358147</v>
      </c>
      <c r="S304" s="73">
        <f t="shared" si="537"/>
        <v>15304744852</v>
      </c>
      <c r="T304" s="73">
        <f t="shared" si="537"/>
        <v>178440000</v>
      </c>
      <c r="U304" s="73">
        <f t="shared" si="537"/>
        <v>0</v>
      </c>
      <c r="V304" s="73">
        <f t="shared" si="537"/>
        <v>5460358147</v>
      </c>
      <c r="W304" s="73">
        <f t="shared" si="537"/>
        <v>0</v>
      </c>
      <c r="X304" s="73">
        <f t="shared" si="537"/>
        <v>0</v>
      </c>
      <c r="Y304" s="75">
        <f t="shared" si="530"/>
        <v>0.2629583945363988</v>
      </c>
      <c r="Z304" s="75">
        <f t="shared" si="531"/>
        <v>0</v>
      </c>
      <c r="AA304" s="75">
        <f t="shared" si="532"/>
        <v>0</v>
      </c>
      <c r="AB304" s="75">
        <f t="shared" si="435"/>
        <v>0</v>
      </c>
      <c r="AC304" s="76" t="s">
        <v>41</v>
      </c>
    </row>
    <row r="305" spans="1:29" ht="36" customHeight="1" x14ac:dyDescent="0.25">
      <c r="A305" s="161" t="s">
        <v>486</v>
      </c>
      <c r="B305" s="156" t="s">
        <v>38</v>
      </c>
      <c r="C305" s="70">
        <v>10</v>
      </c>
      <c r="D305" s="100" t="s">
        <v>39</v>
      </c>
      <c r="E305" s="101" t="s">
        <v>254</v>
      </c>
      <c r="F305" s="73">
        <f>+F308+F312+F330+F334+F338</f>
        <v>22500000000</v>
      </c>
      <c r="G305" s="73">
        <f t="shared" ref="G305:K305" si="539">+G308+G312+G330+G334+G338</f>
        <v>0</v>
      </c>
      <c r="H305" s="73">
        <f t="shared" si="539"/>
        <v>0</v>
      </c>
      <c r="I305" s="73">
        <f t="shared" si="539"/>
        <v>0</v>
      </c>
      <c r="J305" s="73">
        <f t="shared" si="539"/>
        <v>0</v>
      </c>
      <c r="K305" s="73">
        <f t="shared" si="539"/>
        <v>0</v>
      </c>
      <c r="L305" s="73">
        <f t="shared" si="384"/>
        <v>0</v>
      </c>
      <c r="M305" s="73">
        <f t="shared" ref="M305:X305" si="540">+M308+M312+M330+M334+M338</f>
        <v>22500000000</v>
      </c>
      <c r="N305" s="129">
        <f t="shared" si="540"/>
        <v>2.1948240705127083E-3</v>
      </c>
      <c r="O305" s="73">
        <f t="shared" si="540"/>
        <v>0</v>
      </c>
      <c r="P305" s="73">
        <f t="shared" si="540"/>
        <v>12278622038.700001</v>
      </c>
      <c r="Q305" s="73">
        <f t="shared" si="540"/>
        <v>10221377961.299999</v>
      </c>
      <c r="R305" s="73">
        <f t="shared" si="540"/>
        <v>8227987919.6999998</v>
      </c>
      <c r="S305" s="73">
        <f t="shared" si="540"/>
        <v>14272012080.299999</v>
      </c>
      <c r="T305" s="73">
        <f t="shared" si="540"/>
        <v>4050634119</v>
      </c>
      <c r="U305" s="73">
        <f t="shared" si="540"/>
        <v>0</v>
      </c>
      <c r="V305" s="73">
        <f t="shared" si="540"/>
        <v>8227987919.6999998</v>
      </c>
      <c r="W305" s="73">
        <f t="shared" si="540"/>
        <v>0</v>
      </c>
      <c r="X305" s="73">
        <f t="shared" si="540"/>
        <v>0</v>
      </c>
      <c r="Y305" s="75">
        <f t="shared" si="530"/>
        <v>0.36568835198666666</v>
      </c>
      <c r="Z305" s="75">
        <f t="shared" si="531"/>
        <v>0</v>
      </c>
      <c r="AA305" s="75">
        <f t="shared" si="532"/>
        <v>0</v>
      </c>
      <c r="AB305" s="75">
        <f t="shared" si="435"/>
        <v>0</v>
      </c>
      <c r="AC305" s="76" t="s">
        <v>41</v>
      </c>
    </row>
    <row r="306" spans="1:29" ht="36" customHeight="1" x14ac:dyDescent="0.25">
      <c r="A306" s="161"/>
      <c r="B306" s="162" t="s">
        <v>42</v>
      </c>
      <c r="C306" s="70">
        <v>20</v>
      </c>
      <c r="D306" s="100"/>
      <c r="E306" s="101"/>
      <c r="F306" s="73">
        <f>+F313</f>
        <v>223290886376</v>
      </c>
      <c r="G306" s="73">
        <f t="shared" ref="G306:K307" si="541">+G313</f>
        <v>0</v>
      </c>
      <c r="H306" s="73">
        <f t="shared" si="541"/>
        <v>0</v>
      </c>
      <c r="I306" s="73">
        <f t="shared" si="541"/>
        <v>0</v>
      </c>
      <c r="J306" s="73">
        <f t="shared" si="541"/>
        <v>6678407469</v>
      </c>
      <c r="K306" s="73">
        <f t="shared" si="541"/>
        <v>6678407469</v>
      </c>
      <c r="L306" s="73">
        <f t="shared" si="384"/>
        <v>0</v>
      </c>
      <c r="M306" s="73">
        <f t="shared" ref="M306:X307" si="542">+M313</f>
        <v>223290886376</v>
      </c>
      <c r="N306" s="129">
        <f t="shared" si="542"/>
        <v>2.1781520539740577E-2</v>
      </c>
      <c r="O306" s="73">
        <f t="shared" si="542"/>
        <v>0</v>
      </c>
      <c r="P306" s="73">
        <f t="shared" si="542"/>
        <v>82765410841.399994</v>
      </c>
      <c r="Q306" s="73">
        <f t="shared" si="542"/>
        <v>140525475534.60001</v>
      </c>
      <c r="R306" s="73">
        <f t="shared" si="542"/>
        <v>9632122215.3999996</v>
      </c>
      <c r="S306" s="73">
        <f t="shared" si="542"/>
        <v>213658764160.60001</v>
      </c>
      <c r="T306" s="73">
        <f t="shared" si="542"/>
        <v>73133288626</v>
      </c>
      <c r="U306" s="73">
        <f t="shared" si="542"/>
        <v>624867</v>
      </c>
      <c r="V306" s="73">
        <f t="shared" si="542"/>
        <v>9631497348.3999996</v>
      </c>
      <c r="W306" s="73">
        <f t="shared" si="542"/>
        <v>0</v>
      </c>
      <c r="X306" s="73">
        <f t="shared" si="542"/>
        <v>624867</v>
      </c>
      <c r="Y306" s="75">
        <f t="shared" si="530"/>
        <v>4.3137104123365112E-2</v>
      </c>
      <c r="Z306" s="75">
        <f t="shared" si="531"/>
        <v>2.7984438153368476E-6</v>
      </c>
      <c r="AA306" s="75">
        <f t="shared" si="532"/>
        <v>0</v>
      </c>
      <c r="AB306" s="75">
        <f t="shared" si="435"/>
        <v>6.4873242472043393E-5</v>
      </c>
      <c r="AC306" s="76">
        <f t="shared" si="538"/>
        <v>0</v>
      </c>
    </row>
    <row r="307" spans="1:29" ht="29.25" customHeight="1" x14ac:dyDescent="0.25">
      <c r="A307" s="161"/>
      <c r="B307" s="162"/>
      <c r="C307" s="70">
        <v>21</v>
      </c>
      <c r="D307" s="100"/>
      <c r="E307" s="101"/>
      <c r="F307" s="73">
        <f t="shared" ref="F307" si="543">+F314</f>
        <v>20765102999</v>
      </c>
      <c r="G307" s="73">
        <f t="shared" si="541"/>
        <v>0</v>
      </c>
      <c r="H307" s="73">
        <f t="shared" si="541"/>
        <v>0</v>
      </c>
      <c r="I307" s="73">
        <f t="shared" si="541"/>
        <v>0</v>
      </c>
      <c r="J307" s="73">
        <f t="shared" si="541"/>
        <v>13899643112</v>
      </c>
      <c r="K307" s="73">
        <f t="shared" si="541"/>
        <v>13899643112</v>
      </c>
      <c r="L307" s="73">
        <f t="shared" si="384"/>
        <v>0</v>
      </c>
      <c r="M307" s="73">
        <f t="shared" si="542"/>
        <v>20765102999</v>
      </c>
      <c r="N307" s="129">
        <f t="shared" si="542"/>
        <v>2.0255887950613701E-3</v>
      </c>
      <c r="O307" s="73">
        <f t="shared" si="542"/>
        <v>0</v>
      </c>
      <c r="P307" s="73">
        <f t="shared" si="542"/>
        <v>5638798147</v>
      </c>
      <c r="Q307" s="73">
        <f t="shared" si="542"/>
        <v>15126304852</v>
      </c>
      <c r="R307" s="73">
        <f t="shared" si="542"/>
        <v>5460358147</v>
      </c>
      <c r="S307" s="73">
        <f t="shared" si="542"/>
        <v>15304744852</v>
      </c>
      <c r="T307" s="73">
        <f t="shared" si="542"/>
        <v>178440000</v>
      </c>
      <c r="U307" s="73">
        <f t="shared" si="542"/>
        <v>0</v>
      </c>
      <c r="V307" s="73">
        <f t="shared" si="542"/>
        <v>5460358147</v>
      </c>
      <c r="W307" s="73">
        <f t="shared" si="542"/>
        <v>0</v>
      </c>
      <c r="X307" s="73">
        <f t="shared" si="542"/>
        <v>0</v>
      </c>
      <c r="Y307" s="75">
        <f t="shared" si="530"/>
        <v>0.2629583945363988</v>
      </c>
      <c r="Z307" s="75">
        <f t="shared" si="531"/>
        <v>0</v>
      </c>
      <c r="AA307" s="75">
        <f t="shared" si="532"/>
        <v>0</v>
      </c>
      <c r="AB307" s="75">
        <f t="shared" si="435"/>
        <v>0</v>
      </c>
      <c r="AC307" s="76" t="s">
        <v>41</v>
      </c>
    </row>
    <row r="308" spans="1:29" ht="74.25" customHeight="1" x14ac:dyDescent="0.25">
      <c r="A308" s="69" t="s">
        <v>487</v>
      </c>
      <c r="B308" s="156" t="s">
        <v>38</v>
      </c>
      <c r="C308" s="70">
        <v>10</v>
      </c>
      <c r="D308" s="70" t="s">
        <v>39</v>
      </c>
      <c r="E308" s="146" t="s">
        <v>488</v>
      </c>
      <c r="F308" s="73">
        <f t="shared" ref="F308:U310" si="544">+F309</f>
        <v>1100000000</v>
      </c>
      <c r="G308" s="73">
        <f t="shared" si="544"/>
        <v>0</v>
      </c>
      <c r="H308" s="73">
        <f t="shared" si="544"/>
        <v>0</v>
      </c>
      <c r="I308" s="73">
        <f t="shared" si="544"/>
        <v>0</v>
      </c>
      <c r="J308" s="73">
        <f t="shared" si="544"/>
        <v>0</v>
      </c>
      <c r="K308" s="73">
        <f t="shared" si="544"/>
        <v>0</v>
      </c>
      <c r="L308" s="73">
        <f t="shared" si="384"/>
        <v>0</v>
      </c>
      <c r="M308" s="73">
        <f t="shared" si="544"/>
        <v>1100000000</v>
      </c>
      <c r="N308" s="129">
        <f t="shared" si="544"/>
        <v>1.0730251011395464E-4</v>
      </c>
      <c r="O308" s="73">
        <f t="shared" si="544"/>
        <v>0</v>
      </c>
      <c r="P308" s="73">
        <f t="shared" si="544"/>
        <v>875280233</v>
      </c>
      <c r="Q308" s="73">
        <f t="shared" si="544"/>
        <v>224719767</v>
      </c>
      <c r="R308" s="73">
        <f t="shared" si="544"/>
        <v>875280233</v>
      </c>
      <c r="S308" s="73">
        <f t="shared" si="544"/>
        <v>224719767</v>
      </c>
      <c r="T308" s="73">
        <f t="shared" si="544"/>
        <v>0</v>
      </c>
      <c r="U308" s="73">
        <f t="shared" si="544"/>
        <v>0</v>
      </c>
      <c r="V308" s="73">
        <f t="shared" ref="V308:X310" si="545">+V309</f>
        <v>875280233</v>
      </c>
      <c r="W308" s="73">
        <f t="shared" si="545"/>
        <v>0</v>
      </c>
      <c r="X308" s="73">
        <f t="shared" si="545"/>
        <v>0</v>
      </c>
      <c r="Y308" s="75">
        <f t="shared" si="530"/>
        <v>0.79570930272727269</v>
      </c>
      <c r="Z308" s="75">
        <f t="shared" si="531"/>
        <v>0</v>
      </c>
      <c r="AA308" s="75">
        <f t="shared" si="532"/>
        <v>0</v>
      </c>
      <c r="AB308" s="75">
        <f t="shared" si="435"/>
        <v>0</v>
      </c>
      <c r="AC308" s="76" t="s">
        <v>41</v>
      </c>
    </row>
    <row r="309" spans="1:29" ht="72.75" customHeight="1" x14ac:dyDescent="0.25">
      <c r="A309" s="69" t="s">
        <v>489</v>
      </c>
      <c r="B309" s="156" t="s">
        <v>38</v>
      </c>
      <c r="C309" s="70">
        <v>10</v>
      </c>
      <c r="D309" s="70" t="s">
        <v>39</v>
      </c>
      <c r="E309" s="146" t="s">
        <v>258</v>
      </c>
      <c r="F309" s="73">
        <f t="shared" si="544"/>
        <v>1100000000</v>
      </c>
      <c r="G309" s="73">
        <f t="shared" si="544"/>
        <v>0</v>
      </c>
      <c r="H309" s="73">
        <f t="shared" si="544"/>
        <v>0</v>
      </c>
      <c r="I309" s="73">
        <f t="shared" si="544"/>
        <v>0</v>
      </c>
      <c r="J309" s="73">
        <f t="shared" si="544"/>
        <v>0</v>
      </c>
      <c r="K309" s="73">
        <f t="shared" si="544"/>
        <v>0</v>
      </c>
      <c r="L309" s="73">
        <f t="shared" si="384"/>
        <v>0</v>
      </c>
      <c r="M309" s="73">
        <f t="shared" si="544"/>
        <v>1100000000</v>
      </c>
      <c r="N309" s="129">
        <f t="shared" si="544"/>
        <v>1.0730251011395464E-4</v>
      </c>
      <c r="O309" s="73">
        <f t="shared" si="544"/>
        <v>0</v>
      </c>
      <c r="P309" s="73">
        <f t="shared" si="544"/>
        <v>875280233</v>
      </c>
      <c r="Q309" s="73">
        <f t="shared" si="544"/>
        <v>224719767</v>
      </c>
      <c r="R309" s="73">
        <f t="shared" si="544"/>
        <v>875280233</v>
      </c>
      <c r="S309" s="73">
        <f t="shared" si="544"/>
        <v>224719767</v>
      </c>
      <c r="T309" s="73">
        <f t="shared" si="544"/>
        <v>0</v>
      </c>
      <c r="U309" s="73">
        <f t="shared" si="544"/>
        <v>0</v>
      </c>
      <c r="V309" s="73">
        <f t="shared" si="545"/>
        <v>875280233</v>
      </c>
      <c r="W309" s="73">
        <f t="shared" si="545"/>
        <v>0</v>
      </c>
      <c r="X309" s="73">
        <f t="shared" si="545"/>
        <v>0</v>
      </c>
      <c r="Y309" s="75">
        <f t="shared" si="530"/>
        <v>0.79570930272727269</v>
      </c>
      <c r="Z309" s="75">
        <f t="shared" si="531"/>
        <v>0</v>
      </c>
      <c r="AA309" s="75">
        <f t="shared" si="532"/>
        <v>0</v>
      </c>
      <c r="AB309" s="75">
        <f t="shared" si="435"/>
        <v>0</v>
      </c>
      <c r="AC309" s="76" t="s">
        <v>41</v>
      </c>
    </row>
    <row r="310" spans="1:29" ht="54" customHeight="1" x14ac:dyDescent="0.25">
      <c r="A310" s="69" t="s">
        <v>490</v>
      </c>
      <c r="B310" s="156" t="s">
        <v>38</v>
      </c>
      <c r="C310" s="70">
        <v>10</v>
      </c>
      <c r="D310" s="70" t="s">
        <v>39</v>
      </c>
      <c r="E310" s="146" t="s">
        <v>491</v>
      </c>
      <c r="F310" s="73">
        <f t="shared" si="544"/>
        <v>1100000000</v>
      </c>
      <c r="G310" s="73">
        <f t="shared" si="544"/>
        <v>0</v>
      </c>
      <c r="H310" s="73">
        <f t="shared" si="544"/>
        <v>0</v>
      </c>
      <c r="I310" s="73">
        <f t="shared" si="544"/>
        <v>0</v>
      </c>
      <c r="J310" s="73">
        <f t="shared" si="544"/>
        <v>0</v>
      </c>
      <c r="K310" s="73">
        <f t="shared" si="544"/>
        <v>0</v>
      </c>
      <c r="L310" s="73">
        <f t="shared" si="384"/>
        <v>0</v>
      </c>
      <c r="M310" s="73">
        <f t="shared" si="544"/>
        <v>1100000000</v>
      </c>
      <c r="N310" s="129">
        <f t="shared" si="544"/>
        <v>1.0730251011395464E-4</v>
      </c>
      <c r="O310" s="73">
        <f t="shared" si="544"/>
        <v>0</v>
      </c>
      <c r="P310" s="73">
        <f t="shared" si="544"/>
        <v>875280233</v>
      </c>
      <c r="Q310" s="73">
        <f t="shared" si="544"/>
        <v>224719767</v>
      </c>
      <c r="R310" s="73">
        <f t="shared" si="544"/>
        <v>875280233</v>
      </c>
      <c r="S310" s="73">
        <f t="shared" si="544"/>
        <v>224719767</v>
      </c>
      <c r="T310" s="73">
        <f t="shared" si="544"/>
        <v>0</v>
      </c>
      <c r="U310" s="73">
        <f t="shared" si="544"/>
        <v>0</v>
      </c>
      <c r="V310" s="73">
        <f t="shared" si="545"/>
        <v>875280233</v>
      </c>
      <c r="W310" s="73">
        <f t="shared" si="545"/>
        <v>0</v>
      </c>
      <c r="X310" s="73">
        <f t="shared" si="545"/>
        <v>0</v>
      </c>
      <c r="Y310" s="75">
        <f t="shared" si="530"/>
        <v>0.79570930272727269</v>
      </c>
      <c r="Z310" s="75">
        <f t="shared" si="531"/>
        <v>0</v>
      </c>
      <c r="AA310" s="75">
        <f t="shared" si="532"/>
        <v>0</v>
      </c>
      <c r="AB310" s="75">
        <f t="shared" si="435"/>
        <v>0</v>
      </c>
      <c r="AC310" s="76" t="s">
        <v>41</v>
      </c>
    </row>
    <row r="311" spans="1:29" ht="42" customHeight="1" x14ac:dyDescent="0.25">
      <c r="A311" s="77" t="s">
        <v>492</v>
      </c>
      <c r="B311" s="157" t="s">
        <v>38</v>
      </c>
      <c r="C311" s="78">
        <v>10</v>
      </c>
      <c r="D311" s="78" t="s">
        <v>39</v>
      </c>
      <c r="E311" s="92" t="s">
        <v>262</v>
      </c>
      <c r="F311" s="80">
        <v>1100000000</v>
      </c>
      <c r="G311" s="80">
        <v>0</v>
      </c>
      <c r="H311" s="80">
        <v>0</v>
      </c>
      <c r="I311" s="80">
        <v>0</v>
      </c>
      <c r="J311" s="80">
        <v>0</v>
      </c>
      <c r="K311" s="80">
        <v>0</v>
      </c>
      <c r="L311" s="80">
        <f t="shared" si="384"/>
        <v>0</v>
      </c>
      <c r="M311" s="81">
        <f>+F311+L311</f>
        <v>1100000000</v>
      </c>
      <c r="N311" s="82">
        <f t="shared" ref="N311:N341" si="546">M311/$M$342</f>
        <v>1.0730251011395464E-4</v>
      </c>
      <c r="O311" s="80">
        <v>0</v>
      </c>
      <c r="P311" s="81">
        <v>875280233</v>
      </c>
      <c r="Q311" s="80">
        <f t="shared" ref="Q311" si="547">M311-P311</f>
        <v>224719767</v>
      </c>
      <c r="R311" s="81">
        <v>875280233</v>
      </c>
      <c r="S311" s="150">
        <f>+M311-R311</f>
        <v>224719767</v>
      </c>
      <c r="T311" s="80">
        <f>P311-R311</f>
        <v>0</v>
      </c>
      <c r="U311" s="81">
        <v>0</v>
      </c>
      <c r="V311" s="80">
        <f t="shared" ref="V311" si="548">+R311-U311</f>
        <v>875280233</v>
      </c>
      <c r="W311" s="81">
        <v>0</v>
      </c>
      <c r="X311" s="83">
        <f t="shared" ref="X311" si="549">+U311-W311</f>
        <v>0</v>
      </c>
      <c r="Y311" s="84">
        <f t="shared" si="530"/>
        <v>0.79570930272727269</v>
      </c>
      <c r="Z311" s="84">
        <f t="shared" si="531"/>
        <v>0</v>
      </c>
      <c r="AA311" s="84">
        <f t="shared" si="532"/>
        <v>0</v>
      </c>
      <c r="AB311" s="84">
        <f t="shared" si="435"/>
        <v>0</v>
      </c>
      <c r="AC311" s="85" t="s">
        <v>41</v>
      </c>
    </row>
    <row r="312" spans="1:29" ht="39.75" customHeight="1" x14ac:dyDescent="0.25">
      <c r="A312" s="99" t="s">
        <v>493</v>
      </c>
      <c r="B312" s="70" t="s">
        <v>38</v>
      </c>
      <c r="C312" s="70">
        <v>10</v>
      </c>
      <c r="D312" s="100" t="s">
        <v>39</v>
      </c>
      <c r="E312" s="101" t="s">
        <v>494</v>
      </c>
      <c r="F312" s="73">
        <f t="shared" ref="F312:K312" si="550">+F315</f>
        <v>10000000000</v>
      </c>
      <c r="G312" s="73">
        <f t="shared" si="550"/>
        <v>0</v>
      </c>
      <c r="H312" s="73">
        <f t="shared" si="550"/>
        <v>0</v>
      </c>
      <c r="I312" s="73">
        <f t="shared" si="550"/>
        <v>0</v>
      </c>
      <c r="J312" s="73">
        <f t="shared" si="550"/>
        <v>0</v>
      </c>
      <c r="K312" s="73">
        <f t="shared" si="550"/>
        <v>0</v>
      </c>
      <c r="L312" s="73">
        <f t="shared" ref="L312:L341" si="551">+G312-H312-I312+J312-K312</f>
        <v>0</v>
      </c>
      <c r="M312" s="73">
        <f t="shared" ref="M312:X312" si="552">+M315</f>
        <v>10000000000</v>
      </c>
      <c r="N312" s="129">
        <f t="shared" si="552"/>
        <v>9.754773646723149E-4</v>
      </c>
      <c r="O312" s="73">
        <f t="shared" si="552"/>
        <v>0</v>
      </c>
      <c r="P312" s="73">
        <f t="shared" si="552"/>
        <v>5690267585.6999998</v>
      </c>
      <c r="Q312" s="73">
        <f t="shared" si="552"/>
        <v>4309732414.3000002</v>
      </c>
      <c r="R312" s="73">
        <f t="shared" si="552"/>
        <v>2664578826.6999998</v>
      </c>
      <c r="S312" s="73">
        <f t="shared" si="552"/>
        <v>7335421173.3000002</v>
      </c>
      <c r="T312" s="73">
        <f t="shared" si="552"/>
        <v>3025688759</v>
      </c>
      <c r="U312" s="73">
        <f t="shared" si="552"/>
        <v>0</v>
      </c>
      <c r="V312" s="73">
        <f t="shared" si="552"/>
        <v>2664578826.6999998</v>
      </c>
      <c r="W312" s="73">
        <f t="shared" si="552"/>
        <v>0</v>
      </c>
      <c r="X312" s="73">
        <f t="shared" si="552"/>
        <v>0</v>
      </c>
      <c r="Y312" s="75">
        <f t="shared" si="530"/>
        <v>0.26645788266999998</v>
      </c>
      <c r="Z312" s="75">
        <f t="shared" si="531"/>
        <v>0</v>
      </c>
      <c r="AA312" s="75">
        <f t="shared" si="532"/>
        <v>0</v>
      </c>
      <c r="AB312" s="75">
        <f t="shared" si="435"/>
        <v>0</v>
      </c>
      <c r="AC312" s="76" t="s">
        <v>41</v>
      </c>
    </row>
    <row r="313" spans="1:29" ht="34.5" customHeight="1" x14ac:dyDescent="0.25">
      <c r="A313" s="99"/>
      <c r="B313" s="100" t="s">
        <v>42</v>
      </c>
      <c r="C313" s="70">
        <v>20</v>
      </c>
      <c r="D313" s="100"/>
      <c r="E313" s="101"/>
      <c r="F313" s="73">
        <f>+F320</f>
        <v>223290886376</v>
      </c>
      <c r="G313" s="73">
        <f t="shared" ref="G313:K313" si="553">+G320</f>
        <v>0</v>
      </c>
      <c r="H313" s="73">
        <f t="shared" si="553"/>
        <v>0</v>
      </c>
      <c r="I313" s="73">
        <f t="shared" si="553"/>
        <v>0</v>
      </c>
      <c r="J313" s="73">
        <f t="shared" si="553"/>
        <v>6678407469</v>
      </c>
      <c r="K313" s="73">
        <f t="shared" si="553"/>
        <v>6678407469</v>
      </c>
      <c r="L313" s="73">
        <f t="shared" si="551"/>
        <v>0</v>
      </c>
      <c r="M313" s="73">
        <f t="shared" ref="M313:X313" si="554">+M320</f>
        <v>223290886376</v>
      </c>
      <c r="N313" s="129">
        <f t="shared" si="554"/>
        <v>2.1781520539740577E-2</v>
      </c>
      <c r="O313" s="73">
        <f t="shared" si="554"/>
        <v>0</v>
      </c>
      <c r="P313" s="73">
        <f t="shared" si="554"/>
        <v>82765410841.399994</v>
      </c>
      <c r="Q313" s="73">
        <f t="shared" si="554"/>
        <v>140525475534.60001</v>
      </c>
      <c r="R313" s="73">
        <f t="shared" si="554"/>
        <v>9632122215.3999996</v>
      </c>
      <c r="S313" s="73">
        <f t="shared" si="554"/>
        <v>213658764160.60001</v>
      </c>
      <c r="T313" s="73">
        <f t="shared" si="554"/>
        <v>73133288626</v>
      </c>
      <c r="U313" s="73">
        <f t="shared" si="554"/>
        <v>624867</v>
      </c>
      <c r="V313" s="73">
        <f t="shared" si="554"/>
        <v>9631497348.3999996</v>
      </c>
      <c r="W313" s="73">
        <f t="shared" si="554"/>
        <v>0</v>
      </c>
      <c r="X313" s="73">
        <f t="shared" si="554"/>
        <v>624867</v>
      </c>
      <c r="Y313" s="75">
        <f t="shared" si="530"/>
        <v>4.3137104123365112E-2</v>
      </c>
      <c r="Z313" s="75">
        <f t="shared" si="531"/>
        <v>2.7984438153368476E-6</v>
      </c>
      <c r="AA313" s="75">
        <f t="shared" si="532"/>
        <v>0</v>
      </c>
      <c r="AB313" s="75">
        <f t="shared" si="435"/>
        <v>6.4873242472043393E-5</v>
      </c>
      <c r="AC313" s="76">
        <f t="shared" si="538"/>
        <v>0</v>
      </c>
    </row>
    <row r="314" spans="1:29" ht="39.75" customHeight="1" x14ac:dyDescent="0.25">
      <c r="A314" s="99"/>
      <c r="B314" s="100"/>
      <c r="C314" s="70">
        <v>21</v>
      </c>
      <c r="D314" s="100"/>
      <c r="E314" s="101"/>
      <c r="F314" s="73">
        <f>+F325</f>
        <v>20765102999</v>
      </c>
      <c r="G314" s="73">
        <f t="shared" ref="G314:K314" si="555">+G325</f>
        <v>0</v>
      </c>
      <c r="H314" s="73">
        <f t="shared" si="555"/>
        <v>0</v>
      </c>
      <c r="I314" s="73">
        <f t="shared" si="555"/>
        <v>0</v>
      </c>
      <c r="J314" s="73">
        <f t="shared" si="555"/>
        <v>13899643112</v>
      </c>
      <c r="K314" s="73">
        <f t="shared" si="555"/>
        <v>13899643112</v>
      </c>
      <c r="L314" s="73">
        <f t="shared" si="551"/>
        <v>0</v>
      </c>
      <c r="M314" s="73">
        <f t="shared" ref="M314:X314" si="556">+M325</f>
        <v>20765102999</v>
      </c>
      <c r="N314" s="129">
        <f t="shared" si="556"/>
        <v>2.0255887950613701E-3</v>
      </c>
      <c r="O314" s="73">
        <f t="shared" si="556"/>
        <v>0</v>
      </c>
      <c r="P314" s="73">
        <f t="shared" si="556"/>
        <v>5638798147</v>
      </c>
      <c r="Q314" s="73">
        <f t="shared" si="556"/>
        <v>15126304852</v>
      </c>
      <c r="R314" s="73">
        <f t="shared" si="556"/>
        <v>5460358147</v>
      </c>
      <c r="S314" s="73">
        <f t="shared" si="556"/>
        <v>15304744852</v>
      </c>
      <c r="T314" s="73">
        <f t="shared" si="556"/>
        <v>178440000</v>
      </c>
      <c r="U314" s="73">
        <f t="shared" si="556"/>
        <v>0</v>
      </c>
      <c r="V314" s="73">
        <f t="shared" si="556"/>
        <v>5460358147</v>
      </c>
      <c r="W314" s="73">
        <f t="shared" si="556"/>
        <v>0</v>
      </c>
      <c r="X314" s="73">
        <f t="shared" si="556"/>
        <v>0</v>
      </c>
      <c r="Y314" s="75">
        <f t="shared" si="530"/>
        <v>0.2629583945363988</v>
      </c>
      <c r="Z314" s="75">
        <f t="shared" si="531"/>
        <v>0</v>
      </c>
      <c r="AA314" s="75">
        <f t="shared" si="532"/>
        <v>0</v>
      </c>
      <c r="AB314" s="75">
        <f t="shared" si="435"/>
        <v>0</v>
      </c>
      <c r="AC314" s="76" t="s">
        <v>41</v>
      </c>
    </row>
    <row r="315" spans="1:29" ht="63.75" customHeight="1" x14ac:dyDescent="0.25">
      <c r="A315" s="69" t="s">
        <v>495</v>
      </c>
      <c r="B315" s="70" t="s">
        <v>38</v>
      </c>
      <c r="C315" s="70">
        <v>10</v>
      </c>
      <c r="D315" s="70" t="s">
        <v>39</v>
      </c>
      <c r="E315" s="71" t="s">
        <v>496</v>
      </c>
      <c r="F315" s="73">
        <f>+F316+F318</f>
        <v>10000000000</v>
      </c>
      <c r="G315" s="73">
        <f t="shared" ref="G315:K315" si="557">+G316+G318</f>
        <v>0</v>
      </c>
      <c r="H315" s="73">
        <f t="shared" si="557"/>
        <v>0</v>
      </c>
      <c r="I315" s="73">
        <f t="shared" si="557"/>
        <v>0</v>
      </c>
      <c r="J315" s="73">
        <f t="shared" si="557"/>
        <v>0</v>
      </c>
      <c r="K315" s="73">
        <f t="shared" si="557"/>
        <v>0</v>
      </c>
      <c r="L315" s="73">
        <f t="shared" si="551"/>
        <v>0</v>
      </c>
      <c r="M315" s="73">
        <f t="shared" ref="M315:X315" si="558">+M316+M318</f>
        <v>10000000000</v>
      </c>
      <c r="N315" s="129">
        <f t="shared" si="558"/>
        <v>9.754773646723149E-4</v>
      </c>
      <c r="O315" s="73">
        <f t="shared" si="558"/>
        <v>0</v>
      </c>
      <c r="P315" s="73">
        <f t="shared" si="558"/>
        <v>5690267585.6999998</v>
      </c>
      <c r="Q315" s="73">
        <f t="shared" si="558"/>
        <v>4309732414.3000002</v>
      </c>
      <c r="R315" s="73">
        <f t="shared" si="558"/>
        <v>2664578826.6999998</v>
      </c>
      <c r="S315" s="73">
        <f t="shared" si="558"/>
        <v>7335421173.3000002</v>
      </c>
      <c r="T315" s="73">
        <f t="shared" si="558"/>
        <v>3025688759</v>
      </c>
      <c r="U315" s="73">
        <f t="shared" si="558"/>
        <v>0</v>
      </c>
      <c r="V315" s="73">
        <f t="shared" si="558"/>
        <v>2664578826.6999998</v>
      </c>
      <c r="W315" s="73">
        <f t="shared" si="558"/>
        <v>0</v>
      </c>
      <c r="X315" s="73">
        <f t="shared" si="558"/>
        <v>0</v>
      </c>
      <c r="Y315" s="75">
        <f t="shared" si="530"/>
        <v>0.26645788266999998</v>
      </c>
      <c r="Z315" s="75">
        <f t="shared" si="531"/>
        <v>0</v>
      </c>
      <c r="AA315" s="75">
        <f t="shared" si="532"/>
        <v>0</v>
      </c>
      <c r="AB315" s="75">
        <f t="shared" ref="AB315:AB342" si="559">+U315/R315</f>
        <v>0</v>
      </c>
      <c r="AC315" s="76" t="s">
        <v>41</v>
      </c>
    </row>
    <row r="316" spans="1:29" ht="42" customHeight="1" x14ac:dyDescent="0.25">
      <c r="A316" s="69" t="s">
        <v>497</v>
      </c>
      <c r="B316" s="70" t="s">
        <v>38</v>
      </c>
      <c r="C316" s="70">
        <v>10</v>
      </c>
      <c r="D316" s="70" t="s">
        <v>39</v>
      </c>
      <c r="E316" s="71" t="s">
        <v>390</v>
      </c>
      <c r="F316" s="73">
        <f t="shared" ref="F316:X316" si="560">+F317</f>
        <v>1436858000</v>
      </c>
      <c r="G316" s="73">
        <f t="shared" si="560"/>
        <v>0</v>
      </c>
      <c r="H316" s="73">
        <f t="shared" si="560"/>
        <v>0</v>
      </c>
      <c r="I316" s="73">
        <f t="shared" si="560"/>
        <v>0</v>
      </c>
      <c r="J316" s="73">
        <f t="shared" si="560"/>
        <v>0</v>
      </c>
      <c r="K316" s="73">
        <f t="shared" si="560"/>
        <v>0</v>
      </c>
      <c r="L316" s="73">
        <f t="shared" si="551"/>
        <v>0</v>
      </c>
      <c r="M316" s="73">
        <f t="shared" si="560"/>
        <v>1436858000</v>
      </c>
      <c r="N316" s="129">
        <f t="shared" si="560"/>
        <v>1.4016224552483331E-4</v>
      </c>
      <c r="O316" s="73">
        <f t="shared" si="560"/>
        <v>0</v>
      </c>
      <c r="P316" s="73">
        <f t="shared" si="560"/>
        <v>0</v>
      </c>
      <c r="Q316" s="73">
        <f t="shared" si="560"/>
        <v>1436858000</v>
      </c>
      <c r="R316" s="73">
        <f t="shared" si="560"/>
        <v>0</v>
      </c>
      <c r="S316" s="73">
        <f t="shared" si="560"/>
        <v>1436858000</v>
      </c>
      <c r="T316" s="73">
        <f t="shared" si="560"/>
        <v>0</v>
      </c>
      <c r="U316" s="73">
        <f t="shared" si="560"/>
        <v>0</v>
      </c>
      <c r="V316" s="73">
        <f t="shared" si="560"/>
        <v>0</v>
      </c>
      <c r="W316" s="73">
        <f t="shared" si="560"/>
        <v>0</v>
      </c>
      <c r="X316" s="73">
        <f t="shared" si="560"/>
        <v>0</v>
      </c>
      <c r="Y316" s="75">
        <f t="shared" si="530"/>
        <v>0</v>
      </c>
      <c r="Z316" s="75">
        <f t="shared" si="531"/>
        <v>0</v>
      </c>
      <c r="AA316" s="75">
        <f t="shared" si="532"/>
        <v>0</v>
      </c>
      <c r="AB316" s="75" t="s">
        <v>41</v>
      </c>
      <c r="AC316" s="76" t="s">
        <v>41</v>
      </c>
    </row>
    <row r="317" spans="1:29" ht="42" customHeight="1" x14ac:dyDescent="0.25">
      <c r="A317" s="77" t="s">
        <v>498</v>
      </c>
      <c r="B317" s="78" t="s">
        <v>38</v>
      </c>
      <c r="C317" s="78">
        <v>10</v>
      </c>
      <c r="D317" s="78" t="s">
        <v>39</v>
      </c>
      <c r="E317" s="92" t="s">
        <v>262</v>
      </c>
      <c r="F317" s="81">
        <v>1436858000</v>
      </c>
      <c r="G317" s="80">
        <v>0</v>
      </c>
      <c r="H317" s="80">
        <v>0</v>
      </c>
      <c r="I317" s="80">
        <v>0</v>
      </c>
      <c r="J317" s="80">
        <v>0</v>
      </c>
      <c r="K317" s="80">
        <v>0</v>
      </c>
      <c r="L317" s="80">
        <f t="shared" si="551"/>
        <v>0</v>
      </c>
      <c r="M317" s="81">
        <v>1436858000</v>
      </c>
      <c r="N317" s="82">
        <f t="shared" si="546"/>
        <v>1.4016224552483331E-4</v>
      </c>
      <c r="O317" s="80">
        <v>0</v>
      </c>
      <c r="P317" s="81">
        <v>0</v>
      </c>
      <c r="Q317" s="80">
        <f t="shared" ref="Q317" si="561">M317-P317</f>
        <v>1436858000</v>
      </c>
      <c r="R317" s="81">
        <v>0</v>
      </c>
      <c r="S317" s="150">
        <f>+M317-R317</f>
        <v>1436858000</v>
      </c>
      <c r="T317" s="80">
        <f>P317-R317</f>
        <v>0</v>
      </c>
      <c r="U317" s="81">
        <v>0</v>
      </c>
      <c r="V317" s="80">
        <f t="shared" ref="V317" si="562">+R317-U317</f>
        <v>0</v>
      </c>
      <c r="W317" s="81">
        <v>0</v>
      </c>
      <c r="X317" s="83">
        <f t="shared" ref="X317" si="563">+U317-W317</f>
        <v>0</v>
      </c>
      <c r="Y317" s="84">
        <f t="shared" si="530"/>
        <v>0</v>
      </c>
      <c r="Z317" s="84">
        <f t="shared" si="531"/>
        <v>0</v>
      </c>
      <c r="AA317" s="84">
        <f t="shared" si="532"/>
        <v>0</v>
      </c>
      <c r="AB317" s="84" t="s">
        <v>41</v>
      </c>
      <c r="AC317" s="85" t="s">
        <v>41</v>
      </c>
    </row>
    <row r="318" spans="1:29" ht="42" customHeight="1" x14ac:dyDescent="0.25">
      <c r="A318" s="69" t="s">
        <v>499</v>
      </c>
      <c r="B318" s="70" t="s">
        <v>38</v>
      </c>
      <c r="C318" s="70">
        <v>10</v>
      </c>
      <c r="D318" s="70" t="s">
        <v>39</v>
      </c>
      <c r="E318" s="71" t="s">
        <v>393</v>
      </c>
      <c r="F318" s="73">
        <f>+F319</f>
        <v>8563142000</v>
      </c>
      <c r="G318" s="73">
        <f t="shared" ref="G318:L318" si="564">+G319</f>
        <v>0</v>
      </c>
      <c r="H318" s="73">
        <f t="shared" si="564"/>
        <v>0</v>
      </c>
      <c r="I318" s="73">
        <f t="shared" si="564"/>
        <v>0</v>
      </c>
      <c r="J318" s="73">
        <f t="shared" si="564"/>
        <v>0</v>
      </c>
      <c r="K318" s="73">
        <f t="shared" si="564"/>
        <v>0</v>
      </c>
      <c r="L318" s="73">
        <f t="shared" si="564"/>
        <v>0</v>
      </c>
      <c r="M318" s="73">
        <f>+M319</f>
        <v>8563142000</v>
      </c>
      <c r="N318" s="74">
        <f t="shared" si="546"/>
        <v>8.3531511914748159E-4</v>
      </c>
      <c r="O318" s="73">
        <f t="shared" ref="O318:X318" si="565">+O319</f>
        <v>0</v>
      </c>
      <c r="P318" s="73">
        <f t="shared" si="565"/>
        <v>5690267585.6999998</v>
      </c>
      <c r="Q318" s="73">
        <f t="shared" si="565"/>
        <v>2872874414.3000002</v>
      </c>
      <c r="R318" s="73">
        <f t="shared" si="565"/>
        <v>2664578826.6999998</v>
      </c>
      <c r="S318" s="73">
        <f t="shared" si="565"/>
        <v>5898563173.3000002</v>
      </c>
      <c r="T318" s="73">
        <f t="shared" si="565"/>
        <v>3025688759</v>
      </c>
      <c r="U318" s="73">
        <f t="shared" si="565"/>
        <v>0</v>
      </c>
      <c r="V318" s="73">
        <f t="shared" si="565"/>
        <v>2664578826.6999998</v>
      </c>
      <c r="W318" s="73">
        <f t="shared" si="565"/>
        <v>0</v>
      </c>
      <c r="X318" s="73">
        <f t="shared" si="565"/>
        <v>0</v>
      </c>
      <c r="Y318" s="75">
        <f t="shared" si="530"/>
        <v>0.31116835697691336</v>
      </c>
      <c r="Z318" s="75">
        <f t="shared" si="531"/>
        <v>0</v>
      </c>
      <c r="AA318" s="75">
        <f t="shared" si="532"/>
        <v>0</v>
      </c>
      <c r="AB318" s="75">
        <f t="shared" si="559"/>
        <v>0</v>
      </c>
      <c r="AC318" s="76" t="s">
        <v>41</v>
      </c>
    </row>
    <row r="319" spans="1:29" ht="42" customHeight="1" x14ac:dyDescent="0.25">
      <c r="A319" s="77" t="s">
        <v>500</v>
      </c>
      <c r="B319" s="78" t="s">
        <v>38</v>
      </c>
      <c r="C319" s="78">
        <v>10</v>
      </c>
      <c r="D319" s="78" t="s">
        <v>39</v>
      </c>
      <c r="E319" s="92" t="s">
        <v>262</v>
      </c>
      <c r="F319" s="81">
        <v>8563142000</v>
      </c>
      <c r="G319" s="80">
        <v>0</v>
      </c>
      <c r="H319" s="80">
        <v>0</v>
      </c>
      <c r="I319" s="80">
        <v>0</v>
      </c>
      <c r="J319" s="80">
        <v>0</v>
      </c>
      <c r="K319" s="80">
        <v>0</v>
      </c>
      <c r="L319" s="80">
        <f t="shared" si="551"/>
        <v>0</v>
      </c>
      <c r="M319" s="81">
        <v>8563142000</v>
      </c>
      <c r="N319" s="82">
        <f t="shared" si="546"/>
        <v>8.3531511914748159E-4</v>
      </c>
      <c r="O319" s="80">
        <v>0</v>
      </c>
      <c r="P319" s="81">
        <v>5690267585.6999998</v>
      </c>
      <c r="Q319" s="80">
        <f t="shared" ref="Q319" si="566">M319-P319</f>
        <v>2872874414.3000002</v>
      </c>
      <c r="R319" s="81">
        <v>2664578826.6999998</v>
      </c>
      <c r="S319" s="150">
        <f>+M319-R319</f>
        <v>5898563173.3000002</v>
      </c>
      <c r="T319" s="80">
        <f>P319-R319</f>
        <v>3025688759</v>
      </c>
      <c r="U319" s="81">
        <v>0</v>
      </c>
      <c r="V319" s="80">
        <f t="shared" ref="V319" si="567">+R319-U319</f>
        <v>2664578826.6999998</v>
      </c>
      <c r="W319" s="81">
        <v>0</v>
      </c>
      <c r="X319" s="83">
        <f t="shared" ref="X319" si="568">+U319-W319</f>
        <v>0</v>
      </c>
      <c r="Y319" s="84">
        <f t="shared" si="530"/>
        <v>0.31116835697691336</v>
      </c>
      <c r="Z319" s="84">
        <f t="shared" si="531"/>
        <v>0</v>
      </c>
      <c r="AA319" s="84">
        <f t="shared" si="532"/>
        <v>0</v>
      </c>
      <c r="AB319" s="84">
        <f t="shared" si="559"/>
        <v>0</v>
      </c>
      <c r="AC319" s="85" t="s">
        <v>41</v>
      </c>
    </row>
    <row r="320" spans="1:29" ht="66.75" customHeight="1" x14ac:dyDescent="0.25">
      <c r="A320" s="69" t="s">
        <v>495</v>
      </c>
      <c r="B320" s="70" t="s">
        <v>42</v>
      </c>
      <c r="C320" s="70">
        <v>20</v>
      </c>
      <c r="D320" s="70" t="s">
        <v>39</v>
      </c>
      <c r="E320" s="71" t="s">
        <v>496</v>
      </c>
      <c r="F320" s="73">
        <f>+F321+F323</f>
        <v>223290886376</v>
      </c>
      <c r="G320" s="73">
        <f t="shared" ref="G320:X320" si="569">+G321+G323</f>
        <v>0</v>
      </c>
      <c r="H320" s="73">
        <f t="shared" si="569"/>
        <v>0</v>
      </c>
      <c r="I320" s="73">
        <f t="shared" si="569"/>
        <v>0</v>
      </c>
      <c r="J320" s="73">
        <f t="shared" si="569"/>
        <v>6678407469</v>
      </c>
      <c r="K320" s="73">
        <f t="shared" si="569"/>
        <v>6678407469</v>
      </c>
      <c r="L320" s="73">
        <f t="shared" si="551"/>
        <v>0</v>
      </c>
      <c r="M320" s="73">
        <f t="shared" si="569"/>
        <v>223290886376</v>
      </c>
      <c r="N320" s="74">
        <f t="shared" si="546"/>
        <v>2.1781520539740577E-2</v>
      </c>
      <c r="O320" s="73">
        <f t="shared" si="569"/>
        <v>0</v>
      </c>
      <c r="P320" s="73">
        <f t="shared" si="569"/>
        <v>82765410841.399994</v>
      </c>
      <c r="Q320" s="73">
        <f t="shared" si="569"/>
        <v>140525475534.60001</v>
      </c>
      <c r="R320" s="73">
        <f t="shared" si="569"/>
        <v>9632122215.3999996</v>
      </c>
      <c r="S320" s="73">
        <f t="shared" si="569"/>
        <v>213658764160.60001</v>
      </c>
      <c r="T320" s="73">
        <f t="shared" si="569"/>
        <v>73133288626</v>
      </c>
      <c r="U320" s="73">
        <f t="shared" si="569"/>
        <v>624867</v>
      </c>
      <c r="V320" s="73">
        <f t="shared" si="569"/>
        <v>9631497348.3999996</v>
      </c>
      <c r="W320" s="73">
        <f t="shared" si="569"/>
        <v>0</v>
      </c>
      <c r="X320" s="73">
        <f t="shared" si="569"/>
        <v>624867</v>
      </c>
      <c r="Y320" s="75">
        <f t="shared" si="530"/>
        <v>4.3137104123365112E-2</v>
      </c>
      <c r="Z320" s="75">
        <f t="shared" si="531"/>
        <v>2.7984438153368476E-6</v>
      </c>
      <c r="AA320" s="75">
        <f t="shared" si="532"/>
        <v>0</v>
      </c>
      <c r="AB320" s="75">
        <f t="shared" si="559"/>
        <v>6.4873242472043393E-5</v>
      </c>
      <c r="AC320" s="76">
        <f t="shared" ref="AC320:AC322" si="570">+W320/U320</f>
        <v>0</v>
      </c>
    </row>
    <row r="321" spans="1:29" ht="42" customHeight="1" x14ac:dyDescent="0.25">
      <c r="A321" s="69" t="s">
        <v>499</v>
      </c>
      <c r="B321" s="70" t="s">
        <v>42</v>
      </c>
      <c r="C321" s="70">
        <v>20</v>
      </c>
      <c r="D321" s="70" t="s">
        <v>39</v>
      </c>
      <c r="E321" s="71" t="s">
        <v>393</v>
      </c>
      <c r="F321" s="73">
        <f t="shared" ref="F321:X321" si="571">+F322</f>
        <v>7126284000</v>
      </c>
      <c r="G321" s="73">
        <f t="shared" si="571"/>
        <v>0</v>
      </c>
      <c r="H321" s="73">
        <f t="shared" si="571"/>
        <v>0</v>
      </c>
      <c r="I321" s="73">
        <f t="shared" si="571"/>
        <v>0</v>
      </c>
      <c r="J321" s="73">
        <f t="shared" si="571"/>
        <v>6678407469</v>
      </c>
      <c r="K321" s="73">
        <f t="shared" si="571"/>
        <v>0</v>
      </c>
      <c r="L321" s="73">
        <f t="shared" si="551"/>
        <v>6678407469</v>
      </c>
      <c r="M321" s="73">
        <f t="shared" si="571"/>
        <v>13804691469</v>
      </c>
      <c r="N321" s="74">
        <f t="shared" si="546"/>
        <v>1.3466164054294508E-3</v>
      </c>
      <c r="O321" s="73">
        <f t="shared" si="571"/>
        <v>0</v>
      </c>
      <c r="P321" s="73">
        <f t="shared" si="571"/>
        <v>7790456713.3999996</v>
      </c>
      <c r="Q321" s="73">
        <f t="shared" si="571"/>
        <v>6014234755.6000004</v>
      </c>
      <c r="R321" s="73">
        <f t="shared" si="571"/>
        <v>6669322245.3999996</v>
      </c>
      <c r="S321" s="73">
        <f t="shared" si="571"/>
        <v>7135369223.6000004</v>
      </c>
      <c r="T321" s="73">
        <f t="shared" si="571"/>
        <v>1121134468</v>
      </c>
      <c r="U321" s="73">
        <f t="shared" si="571"/>
        <v>624867</v>
      </c>
      <c r="V321" s="73">
        <f t="shared" si="571"/>
        <v>6668697378.3999996</v>
      </c>
      <c r="W321" s="73">
        <f t="shared" si="571"/>
        <v>0</v>
      </c>
      <c r="X321" s="73">
        <f t="shared" si="571"/>
        <v>624867</v>
      </c>
      <c r="Y321" s="75">
        <f t="shared" si="530"/>
        <v>0.4831199784780934</v>
      </c>
      <c r="Z321" s="75">
        <f t="shared" si="531"/>
        <v>4.5264829091125268E-5</v>
      </c>
      <c r="AA321" s="75">
        <f t="shared" si="532"/>
        <v>0</v>
      </c>
      <c r="AB321" s="75">
        <f t="shared" si="559"/>
        <v>9.3692728737314589E-5</v>
      </c>
      <c r="AC321" s="76">
        <f t="shared" si="570"/>
        <v>0</v>
      </c>
    </row>
    <row r="322" spans="1:29" ht="42" customHeight="1" x14ac:dyDescent="0.25">
      <c r="A322" s="77" t="s">
        <v>500</v>
      </c>
      <c r="B322" s="157" t="s">
        <v>42</v>
      </c>
      <c r="C322" s="78">
        <v>20</v>
      </c>
      <c r="D322" s="78" t="s">
        <v>39</v>
      </c>
      <c r="E322" s="92" t="s">
        <v>262</v>
      </c>
      <c r="F322" s="80">
        <v>7126284000</v>
      </c>
      <c r="G322" s="80">
        <v>0</v>
      </c>
      <c r="H322" s="80">
        <v>0</v>
      </c>
      <c r="I322" s="80">
        <v>0</v>
      </c>
      <c r="J322" s="80">
        <v>6678407469</v>
      </c>
      <c r="K322" s="80">
        <v>0</v>
      </c>
      <c r="L322" s="80">
        <f t="shared" si="551"/>
        <v>6678407469</v>
      </c>
      <c r="M322" s="80">
        <f>+F322+L322</f>
        <v>13804691469</v>
      </c>
      <c r="N322" s="82">
        <f t="shared" si="546"/>
        <v>1.3466164054294508E-3</v>
      </c>
      <c r="O322" s="80">
        <v>0</v>
      </c>
      <c r="P322" s="81">
        <v>7790456713.3999996</v>
      </c>
      <c r="Q322" s="80">
        <f t="shared" ref="Q322" si="572">M322-P322</f>
        <v>6014234755.6000004</v>
      </c>
      <c r="R322" s="81">
        <v>6669322245.3999996</v>
      </c>
      <c r="S322" s="150">
        <f>+M322-R322</f>
        <v>7135369223.6000004</v>
      </c>
      <c r="T322" s="80">
        <f>P322-R322</f>
        <v>1121134468</v>
      </c>
      <c r="U322" s="81">
        <v>624867</v>
      </c>
      <c r="V322" s="80">
        <f t="shared" ref="V322" si="573">+R322-U322</f>
        <v>6668697378.3999996</v>
      </c>
      <c r="W322" s="81">
        <v>0</v>
      </c>
      <c r="X322" s="83">
        <f t="shared" ref="X322" si="574">+U322-W322</f>
        <v>624867</v>
      </c>
      <c r="Y322" s="84">
        <f t="shared" si="530"/>
        <v>0.4831199784780934</v>
      </c>
      <c r="Z322" s="84">
        <f t="shared" si="531"/>
        <v>4.5264829091125268E-5</v>
      </c>
      <c r="AA322" s="84">
        <f t="shared" si="532"/>
        <v>0</v>
      </c>
      <c r="AB322" s="84">
        <f t="shared" si="559"/>
        <v>9.3692728737314589E-5</v>
      </c>
      <c r="AC322" s="85">
        <f t="shared" si="570"/>
        <v>0</v>
      </c>
    </row>
    <row r="323" spans="1:29" ht="42" customHeight="1" x14ac:dyDescent="0.25">
      <c r="A323" s="69" t="s">
        <v>497</v>
      </c>
      <c r="B323" s="70" t="s">
        <v>42</v>
      </c>
      <c r="C323" s="70">
        <v>20</v>
      </c>
      <c r="D323" s="70" t="s">
        <v>39</v>
      </c>
      <c r="E323" s="71" t="s">
        <v>390</v>
      </c>
      <c r="F323" s="73">
        <f t="shared" ref="F323:X323" si="575">+F324</f>
        <v>216164602376</v>
      </c>
      <c r="G323" s="73">
        <f t="shared" si="575"/>
        <v>0</v>
      </c>
      <c r="H323" s="73">
        <f t="shared" si="575"/>
        <v>0</v>
      </c>
      <c r="I323" s="73">
        <f t="shared" si="575"/>
        <v>0</v>
      </c>
      <c r="J323" s="73">
        <f t="shared" si="575"/>
        <v>0</v>
      </c>
      <c r="K323" s="73">
        <f t="shared" si="575"/>
        <v>6678407469</v>
      </c>
      <c r="L323" s="73">
        <f t="shared" si="551"/>
        <v>-6678407469</v>
      </c>
      <c r="M323" s="73">
        <f t="shared" si="575"/>
        <v>209486194907</v>
      </c>
      <c r="N323" s="74">
        <f t="shared" si="546"/>
        <v>2.0434904134311128E-2</v>
      </c>
      <c r="O323" s="73">
        <f t="shared" si="575"/>
        <v>0</v>
      </c>
      <c r="P323" s="73">
        <f t="shared" si="575"/>
        <v>74974954128</v>
      </c>
      <c r="Q323" s="73">
        <f t="shared" si="575"/>
        <v>134511240779</v>
      </c>
      <c r="R323" s="73">
        <f t="shared" si="575"/>
        <v>2962799970</v>
      </c>
      <c r="S323" s="73">
        <f t="shared" si="575"/>
        <v>206523394937</v>
      </c>
      <c r="T323" s="73">
        <f t="shared" si="575"/>
        <v>72012154158</v>
      </c>
      <c r="U323" s="73">
        <f t="shared" si="575"/>
        <v>0</v>
      </c>
      <c r="V323" s="73">
        <f t="shared" si="575"/>
        <v>2962799970</v>
      </c>
      <c r="W323" s="73">
        <f t="shared" si="575"/>
        <v>0</v>
      </c>
      <c r="X323" s="73">
        <f t="shared" si="575"/>
        <v>0</v>
      </c>
      <c r="Y323" s="75">
        <f t="shared" si="530"/>
        <v>1.4143175264199701E-2</v>
      </c>
      <c r="Z323" s="75">
        <f t="shared" si="531"/>
        <v>0</v>
      </c>
      <c r="AA323" s="75">
        <f t="shared" si="532"/>
        <v>0</v>
      </c>
      <c r="AB323" s="75">
        <f t="shared" si="559"/>
        <v>0</v>
      </c>
      <c r="AC323" s="76" t="s">
        <v>41</v>
      </c>
    </row>
    <row r="324" spans="1:29" ht="42" customHeight="1" x14ac:dyDescent="0.25">
      <c r="A324" s="77" t="s">
        <v>498</v>
      </c>
      <c r="B324" s="157" t="s">
        <v>42</v>
      </c>
      <c r="C324" s="78">
        <v>20</v>
      </c>
      <c r="D324" s="78" t="s">
        <v>39</v>
      </c>
      <c r="E324" s="92" t="s">
        <v>262</v>
      </c>
      <c r="F324" s="80">
        <v>216164602376</v>
      </c>
      <c r="G324" s="80">
        <v>0</v>
      </c>
      <c r="H324" s="80">
        <v>0</v>
      </c>
      <c r="I324" s="80">
        <v>0</v>
      </c>
      <c r="J324" s="80">
        <v>0</v>
      </c>
      <c r="K324" s="80">
        <v>6678407469</v>
      </c>
      <c r="L324" s="80">
        <f t="shared" si="551"/>
        <v>-6678407469</v>
      </c>
      <c r="M324" s="81">
        <f>+F324+L324</f>
        <v>209486194907</v>
      </c>
      <c r="N324" s="82">
        <f t="shared" si="546"/>
        <v>2.0434904134311128E-2</v>
      </c>
      <c r="O324" s="80">
        <v>0</v>
      </c>
      <c r="P324" s="81">
        <v>74974954128</v>
      </c>
      <c r="Q324" s="80">
        <f t="shared" ref="Q324" si="576">M324-P324</f>
        <v>134511240779</v>
      </c>
      <c r="R324" s="81">
        <v>2962799970</v>
      </c>
      <c r="S324" s="150">
        <f>+M324-R324</f>
        <v>206523394937</v>
      </c>
      <c r="T324" s="80">
        <f>P324-R324</f>
        <v>72012154158</v>
      </c>
      <c r="U324" s="81">
        <v>0</v>
      </c>
      <c r="V324" s="80">
        <f t="shared" ref="V324" si="577">+R324-U324</f>
        <v>2962799970</v>
      </c>
      <c r="W324" s="81">
        <v>0</v>
      </c>
      <c r="X324" s="83">
        <f t="shared" ref="X324" si="578">+U324-W324</f>
        <v>0</v>
      </c>
      <c r="Y324" s="84">
        <f t="shared" si="530"/>
        <v>1.4143175264199701E-2</v>
      </c>
      <c r="Z324" s="84">
        <f t="shared" si="531"/>
        <v>0</v>
      </c>
      <c r="AA324" s="84">
        <f t="shared" si="532"/>
        <v>0</v>
      </c>
      <c r="AB324" s="84">
        <f t="shared" si="559"/>
        <v>0</v>
      </c>
      <c r="AC324" s="85" t="s">
        <v>41</v>
      </c>
    </row>
    <row r="325" spans="1:29" ht="62.25" customHeight="1" x14ac:dyDescent="0.25">
      <c r="A325" s="69" t="s">
        <v>495</v>
      </c>
      <c r="B325" s="70" t="s">
        <v>42</v>
      </c>
      <c r="C325" s="70">
        <v>21</v>
      </c>
      <c r="D325" s="70" t="s">
        <v>39</v>
      </c>
      <c r="E325" s="71" t="s">
        <v>496</v>
      </c>
      <c r="F325" s="73">
        <f>+F326+F328</f>
        <v>20765102999</v>
      </c>
      <c r="G325" s="73">
        <f t="shared" ref="G325:M325" si="579">+G326+G328</f>
        <v>0</v>
      </c>
      <c r="H325" s="73">
        <f t="shared" si="579"/>
        <v>0</v>
      </c>
      <c r="I325" s="73">
        <f t="shared" si="579"/>
        <v>0</v>
      </c>
      <c r="J325" s="73">
        <f t="shared" si="579"/>
        <v>13899643112</v>
      </c>
      <c r="K325" s="73">
        <f t="shared" si="579"/>
        <v>13899643112</v>
      </c>
      <c r="L325" s="73">
        <f t="shared" si="551"/>
        <v>0</v>
      </c>
      <c r="M325" s="73">
        <f t="shared" si="579"/>
        <v>20765102999</v>
      </c>
      <c r="N325" s="74">
        <f t="shared" si="546"/>
        <v>2.0255887950613701E-3</v>
      </c>
      <c r="O325" s="73">
        <f t="shared" ref="O325:X325" si="580">+O326+O328</f>
        <v>0</v>
      </c>
      <c r="P325" s="73">
        <f t="shared" si="580"/>
        <v>5638798147</v>
      </c>
      <c r="Q325" s="73">
        <f t="shared" si="580"/>
        <v>15126304852</v>
      </c>
      <c r="R325" s="73">
        <f t="shared" si="580"/>
        <v>5460358147</v>
      </c>
      <c r="S325" s="73">
        <f t="shared" si="580"/>
        <v>15304744852</v>
      </c>
      <c r="T325" s="73">
        <f t="shared" si="580"/>
        <v>178440000</v>
      </c>
      <c r="U325" s="73">
        <f t="shared" si="580"/>
        <v>0</v>
      </c>
      <c r="V325" s="73">
        <f t="shared" si="580"/>
        <v>5460358147</v>
      </c>
      <c r="W325" s="73">
        <f t="shared" si="580"/>
        <v>0</v>
      </c>
      <c r="X325" s="73">
        <f t="shared" si="580"/>
        <v>0</v>
      </c>
      <c r="Y325" s="75">
        <f t="shared" si="530"/>
        <v>0.2629583945363988</v>
      </c>
      <c r="Z325" s="75">
        <f t="shared" si="531"/>
        <v>0</v>
      </c>
      <c r="AA325" s="75">
        <f t="shared" si="532"/>
        <v>0</v>
      </c>
      <c r="AB325" s="75">
        <f t="shared" si="559"/>
        <v>0</v>
      </c>
      <c r="AC325" s="76" t="s">
        <v>41</v>
      </c>
    </row>
    <row r="326" spans="1:29" ht="42" customHeight="1" x14ac:dyDescent="0.25">
      <c r="A326" s="69" t="s">
        <v>497</v>
      </c>
      <c r="B326" s="70" t="s">
        <v>42</v>
      </c>
      <c r="C326" s="70">
        <v>21</v>
      </c>
      <c r="D326" s="70" t="s">
        <v>39</v>
      </c>
      <c r="E326" s="146" t="s">
        <v>390</v>
      </c>
      <c r="F326" s="73">
        <f>+F327</f>
        <v>1191035133</v>
      </c>
      <c r="G326" s="73">
        <f t="shared" ref="G326:M326" si="581">+G327</f>
        <v>0</v>
      </c>
      <c r="H326" s="73">
        <f t="shared" si="581"/>
        <v>0</v>
      </c>
      <c r="I326" s="73">
        <f t="shared" si="581"/>
        <v>0</v>
      </c>
      <c r="J326" s="73">
        <f t="shared" si="581"/>
        <v>13899643112</v>
      </c>
      <c r="K326" s="73">
        <f t="shared" si="581"/>
        <v>0</v>
      </c>
      <c r="L326" s="73">
        <f t="shared" si="551"/>
        <v>13899643112</v>
      </c>
      <c r="M326" s="73">
        <f t="shared" si="581"/>
        <v>15090678245</v>
      </c>
      <c r="N326" s="74">
        <f t="shared" si="546"/>
        <v>1.4720615045550433E-3</v>
      </c>
      <c r="O326" s="73">
        <f t="shared" ref="O326:X326" si="582">+O327</f>
        <v>0</v>
      </c>
      <c r="P326" s="73">
        <f t="shared" si="582"/>
        <v>0</v>
      </c>
      <c r="Q326" s="73">
        <f t="shared" si="582"/>
        <v>15090678245</v>
      </c>
      <c r="R326" s="73">
        <f t="shared" si="582"/>
        <v>0</v>
      </c>
      <c r="S326" s="73">
        <f t="shared" si="582"/>
        <v>15090678245</v>
      </c>
      <c r="T326" s="73">
        <f t="shared" si="582"/>
        <v>0</v>
      </c>
      <c r="U326" s="73">
        <f t="shared" si="582"/>
        <v>0</v>
      </c>
      <c r="V326" s="73">
        <f t="shared" si="582"/>
        <v>0</v>
      </c>
      <c r="W326" s="73">
        <f t="shared" si="582"/>
        <v>0</v>
      </c>
      <c r="X326" s="73">
        <f t="shared" si="582"/>
        <v>0</v>
      </c>
      <c r="Y326" s="75">
        <f t="shared" si="530"/>
        <v>0</v>
      </c>
      <c r="Z326" s="75">
        <f t="shared" si="531"/>
        <v>0</v>
      </c>
      <c r="AA326" s="75">
        <f t="shared" si="532"/>
        <v>0</v>
      </c>
      <c r="AB326" s="75" t="s">
        <v>41</v>
      </c>
      <c r="AC326" s="76" t="s">
        <v>41</v>
      </c>
    </row>
    <row r="327" spans="1:29" ht="42" customHeight="1" x14ac:dyDescent="0.25">
      <c r="A327" s="77" t="s">
        <v>498</v>
      </c>
      <c r="B327" s="157" t="s">
        <v>42</v>
      </c>
      <c r="C327" s="78">
        <v>21</v>
      </c>
      <c r="D327" s="78" t="s">
        <v>39</v>
      </c>
      <c r="E327" s="92" t="s">
        <v>262</v>
      </c>
      <c r="F327" s="80">
        <v>1191035133</v>
      </c>
      <c r="G327" s="80">
        <v>0</v>
      </c>
      <c r="H327" s="80">
        <v>0</v>
      </c>
      <c r="I327" s="80">
        <v>0</v>
      </c>
      <c r="J327" s="80">
        <v>13899643112</v>
      </c>
      <c r="K327" s="80">
        <v>0</v>
      </c>
      <c r="L327" s="80">
        <f t="shared" si="551"/>
        <v>13899643112</v>
      </c>
      <c r="M327" s="81">
        <f>+F327+L327</f>
        <v>15090678245</v>
      </c>
      <c r="N327" s="82">
        <f t="shared" si="546"/>
        <v>1.4720615045550433E-3</v>
      </c>
      <c r="O327" s="80">
        <v>0</v>
      </c>
      <c r="P327" s="81">
        <v>0</v>
      </c>
      <c r="Q327" s="80">
        <f t="shared" ref="Q327" si="583">M327-P327</f>
        <v>15090678245</v>
      </c>
      <c r="R327" s="81">
        <v>0</v>
      </c>
      <c r="S327" s="150">
        <f>+M327-R327</f>
        <v>15090678245</v>
      </c>
      <c r="T327" s="80">
        <f>P327-R327</f>
        <v>0</v>
      </c>
      <c r="U327" s="81">
        <v>0</v>
      </c>
      <c r="V327" s="80">
        <f>+R327-U327</f>
        <v>0</v>
      </c>
      <c r="W327" s="81">
        <v>0</v>
      </c>
      <c r="X327" s="83">
        <f t="shared" ref="X327" si="584">+U327-W327</f>
        <v>0</v>
      </c>
      <c r="Y327" s="84">
        <f t="shared" si="530"/>
        <v>0</v>
      </c>
      <c r="Z327" s="84">
        <f t="shared" si="531"/>
        <v>0</v>
      </c>
      <c r="AA327" s="84">
        <f t="shared" si="532"/>
        <v>0</v>
      </c>
      <c r="AB327" s="84" t="s">
        <v>41</v>
      </c>
      <c r="AC327" s="85" t="s">
        <v>41</v>
      </c>
    </row>
    <row r="328" spans="1:29" ht="42" customHeight="1" x14ac:dyDescent="0.25">
      <c r="A328" s="69" t="s">
        <v>499</v>
      </c>
      <c r="B328" s="70" t="s">
        <v>42</v>
      </c>
      <c r="C328" s="70">
        <v>21</v>
      </c>
      <c r="D328" s="70" t="s">
        <v>39</v>
      </c>
      <c r="E328" s="146" t="s">
        <v>393</v>
      </c>
      <c r="F328" s="73">
        <f>+F329</f>
        <v>19574067866</v>
      </c>
      <c r="G328" s="73">
        <f t="shared" ref="G328:M328" si="585">+G329</f>
        <v>0</v>
      </c>
      <c r="H328" s="73">
        <f t="shared" si="585"/>
        <v>0</v>
      </c>
      <c r="I328" s="73">
        <f t="shared" si="585"/>
        <v>0</v>
      </c>
      <c r="J328" s="73">
        <f t="shared" si="585"/>
        <v>0</v>
      </c>
      <c r="K328" s="73">
        <f t="shared" si="585"/>
        <v>13899643112</v>
      </c>
      <c r="L328" s="73">
        <f t="shared" si="551"/>
        <v>-13899643112</v>
      </c>
      <c r="M328" s="73">
        <f t="shared" si="585"/>
        <v>5674424754</v>
      </c>
      <c r="N328" s="74">
        <f t="shared" si="546"/>
        <v>5.5352729050632684E-4</v>
      </c>
      <c r="O328" s="73">
        <f t="shared" ref="O328:X328" si="586">+O329</f>
        <v>0</v>
      </c>
      <c r="P328" s="73">
        <f t="shared" si="586"/>
        <v>5638798147</v>
      </c>
      <c r="Q328" s="73">
        <f t="shared" si="586"/>
        <v>35626607</v>
      </c>
      <c r="R328" s="73">
        <f t="shared" si="586"/>
        <v>5460358147</v>
      </c>
      <c r="S328" s="73">
        <f t="shared" si="586"/>
        <v>214066607</v>
      </c>
      <c r="T328" s="73">
        <f t="shared" si="586"/>
        <v>178440000</v>
      </c>
      <c r="U328" s="73">
        <f t="shared" si="586"/>
        <v>0</v>
      </c>
      <c r="V328" s="73">
        <f t="shared" si="586"/>
        <v>5460358147</v>
      </c>
      <c r="W328" s="73">
        <f t="shared" si="586"/>
        <v>0</v>
      </c>
      <c r="X328" s="73">
        <f t="shared" si="586"/>
        <v>0</v>
      </c>
      <c r="Y328" s="75">
        <f t="shared" si="530"/>
        <v>0.96227518800930423</v>
      </c>
      <c r="Z328" s="75">
        <f t="shared" si="531"/>
        <v>0</v>
      </c>
      <c r="AA328" s="75">
        <f t="shared" si="532"/>
        <v>0</v>
      </c>
      <c r="AB328" s="75">
        <f t="shared" si="559"/>
        <v>0</v>
      </c>
      <c r="AC328" s="76" t="s">
        <v>41</v>
      </c>
    </row>
    <row r="329" spans="1:29" ht="42" customHeight="1" x14ac:dyDescent="0.25">
      <c r="A329" s="77" t="s">
        <v>500</v>
      </c>
      <c r="B329" s="157" t="s">
        <v>42</v>
      </c>
      <c r="C329" s="78">
        <v>21</v>
      </c>
      <c r="D329" s="78" t="s">
        <v>39</v>
      </c>
      <c r="E329" s="92" t="s">
        <v>262</v>
      </c>
      <c r="F329" s="80">
        <v>19574067866</v>
      </c>
      <c r="G329" s="80">
        <v>0</v>
      </c>
      <c r="H329" s="80">
        <v>0</v>
      </c>
      <c r="I329" s="80">
        <v>0</v>
      </c>
      <c r="J329" s="80">
        <v>0</v>
      </c>
      <c r="K329" s="80">
        <v>13899643112</v>
      </c>
      <c r="L329" s="80">
        <f t="shared" si="551"/>
        <v>-13899643112</v>
      </c>
      <c r="M329" s="81">
        <f>+F329+L329</f>
        <v>5674424754</v>
      </c>
      <c r="N329" s="82">
        <f t="shared" si="546"/>
        <v>5.5352729050632684E-4</v>
      </c>
      <c r="O329" s="80">
        <v>0</v>
      </c>
      <c r="P329" s="81">
        <v>5638798147</v>
      </c>
      <c r="Q329" s="80">
        <f t="shared" ref="Q329" si="587">M329-P329</f>
        <v>35626607</v>
      </c>
      <c r="R329" s="81">
        <v>5460358147</v>
      </c>
      <c r="S329" s="150">
        <f>+M329-R329</f>
        <v>214066607</v>
      </c>
      <c r="T329" s="80">
        <f>P329-R329</f>
        <v>178440000</v>
      </c>
      <c r="U329" s="81">
        <v>0</v>
      </c>
      <c r="V329" s="80">
        <f>+R329-U329</f>
        <v>5460358147</v>
      </c>
      <c r="W329" s="81">
        <v>0</v>
      </c>
      <c r="X329" s="83">
        <f t="shared" ref="X329" si="588">+U329-W329</f>
        <v>0</v>
      </c>
      <c r="Y329" s="84">
        <f t="shared" si="530"/>
        <v>0.96227518800930423</v>
      </c>
      <c r="Z329" s="84">
        <f t="shared" si="531"/>
        <v>0</v>
      </c>
      <c r="AA329" s="84">
        <f t="shared" si="532"/>
        <v>0</v>
      </c>
      <c r="AB329" s="84">
        <f t="shared" si="559"/>
        <v>0</v>
      </c>
      <c r="AC329" s="85" t="s">
        <v>41</v>
      </c>
    </row>
    <row r="330" spans="1:29" ht="69.75" customHeight="1" x14ac:dyDescent="0.25">
      <c r="A330" s="69" t="s">
        <v>501</v>
      </c>
      <c r="B330" s="156" t="s">
        <v>38</v>
      </c>
      <c r="C330" s="70">
        <v>10</v>
      </c>
      <c r="D330" s="70" t="s">
        <v>39</v>
      </c>
      <c r="E330" s="146" t="s">
        <v>502</v>
      </c>
      <c r="F330" s="73">
        <f t="shared" ref="F330:U332" si="589">+F331</f>
        <v>8350000000</v>
      </c>
      <c r="G330" s="73">
        <f t="shared" si="589"/>
        <v>0</v>
      </c>
      <c r="H330" s="73">
        <f t="shared" si="589"/>
        <v>0</v>
      </c>
      <c r="I330" s="73">
        <f t="shared" si="589"/>
        <v>0</v>
      </c>
      <c r="J330" s="73">
        <f t="shared" si="589"/>
        <v>0</v>
      </c>
      <c r="K330" s="73">
        <f t="shared" si="589"/>
        <v>0</v>
      </c>
      <c r="L330" s="73">
        <f t="shared" si="551"/>
        <v>0</v>
      </c>
      <c r="M330" s="73">
        <f t="shared" si="589"/>
        <v>8350000000</v>
      </c>
      <c r="N330" s="74">
        <f t="shared" si="546"/>
        <v>8.1452359950138294E-4</v>
      </c>
      <c r="O330" s="73">
        <f t="shared" si="589"/>
        <v>0</v>
      </c>
      <c r="P330" s="73">
        <f t="shared" si="589"/>
        <v>2880874787</v>
      </c>
      <c r="Q330" s="73">
        <f t="shared" si="589"/>
        <v>5469125213</v>
      </c>
      <c r="R330" s="73">
        <f t="shared" si="589"/>
        <v>2272542610</v>
      </c>
      <c r="S330" s="73">
        <f t="shared" si="589"/>
        <v>6077457390</v>
      </c>
      <c r="T330" s="73">
        <f t="shared" si="589"/>
        <v>608332177</v>
      </c>
      <c r="U330" s="73">
        <f t="shared" si="589"/>
        <v>0</v>
      </c>
      <c r="V330" s="73">
        <f t="shared" ref="V330:X332" si="590">+V331</f>
        <v>2272542610</v>
      </c>
      <c r="W330" s="73">
        <f t="shared" si="590"/>
        <v>0</v>
      </c>
      <c r="X330" s="73">
        <f t="shared" si="590"/>
        <v>0</v>
      </c>
      <c r="Y330" s="75">
        <f t="shared" si="530"/>
        <v>0.27216079161676648</v>
      </c>
      <c r="Z330" s="75">
        <f t="shared" si="531"/>
        <v>0</v>
      </c>
      <c r="AA330" s="75">
        <f t="shared" si="532"/>
        <v>0</v>
      </c>
      <c r="AB330" s="75">
        <f t="shared" si="559"/>
        <v>0</v>
      </c>
      <c r="AC330" s="76" t="s">
        <v>41</v>
      </c>
    </row>
    <row r="331" spans="1:29" ht="78.75" customHeight="1" x14ac:dyDescent="0.25">
      <c r="A331" s="69" t="s">
        <v>503</v>
      </c>
      <c r="B331" s="156" t="s">
        <v>38</v>
      </c>
      <c r="C331" s="70">
        <v>10</v>
      </c>
      <c r="D331" s="70" t="s">
        <v>39</v>
      </c>
      <c r="E331" s="146" t="s">
        <v>258</v>
      </c>
      <c r="F331" s="73">
        <f t="shared" si="589"/>
        <v>8350000000</v>
      </c>
      <c r="G331" s="73">
        <f t="shared" si="589"/>
        <v>0</v>
      </c>
      <c r="H331" s="73">
        <f t="shared" si="589"/>
        <v>0</v>
      </c>
      <c r="I331" s="73">
        <f t="shared" si="589"/>
        <v>0</v>
      </c>
      <c r="J331" s="73">
        <f t="shared" si="589"/>
        <v>0</v>
      </c>
      <c r="K331" s="73">
        <f t="shared" si="589"/>
        <v>0</v>
      </c>
      <c r="L331" s="73">
        <f t="shared" si="551"/>
        <v>0</v>
      </c>
      <c r="M331" s="73">
        <f t="shared" si="589"/>
        <v>8350000000</v>
      </c>
      <c r="N331" s="74">
        <f t="shared" si="546"/>
        <v>8.1452359950138294E-4</v>
      </c>
      <c r="O331" s="73">
        <f t="shared" si="589"/>
        <v>0</v>
      </c>
      <c r="P331" s="73">
        <f t="shared" si="589"/>
        <v>2880874787</v>
      </c>
      <c r="Q331" s="73">
        <f t="shared" si="589"/>
        <v>5469125213</v>
      </c>
      <c r="R331" s="73">
        <f t="shared" si="589"/>
        <v>2272542610</v>
      </c>
      <c r="S331" s="73">
        <f t="shared" si="589"/>
        <v>6077457390</v>
      </c>
      <c r="T331" s="73">
        <f t="shared" si="589"/>
        <v>608332177</v>
      </c>
      <c r="U331" s="73">
        <f t="shared" si="589"/>
        <v>0</v>
      </c>
      <c r="V331" s="73">
        <f t="shared" si="590"/>
        <v>2272542610</v>
      </c>
      <c r="W331" s="73">
        <f t="shared" si="590"/>
        <v>0</v>
      </c>
      <c r="X331" s="73">
        <f t="shared" si="590"/>
        <v>0</v>
      </c>
      <c r="Y331" s="75">
        <f t="shared" si="530"/>
        <v>0.27216079161676648</v>
      </c>
      <c r="Z331" s="75">
        <f t="shared" si="531"/>
        <v>0</v>
      </c>
      <c r="AA331" s="75">
        <f t="shared" si="532"/>
        <v>0</v>
      </c>
      <c r="AB331" s="75">
        <f t="shared" si="559"/>
        <v>0</v>
      </c>
      <c r="AC331" s="76" t="s">
        <v>41</v>
      </c>
    </row>
    <row r="332" spans="1:29" ht="60" customHeight="1" x14ac:dyDescent="0.25">
      <c r="A332" s="69" t="s">
        <v>504</v>
      </c>
      <c r="B332" s="156" t="s">
        <v>38</v>
      </c>
      <c r="C332" s="70">
        <v>10</v>
      </c>
      <c r="D332" s="70" t="s">
        <v>39</v>
      </c>
      <c r="E332" s="146" t="s">
        <v>505</v>
      </c>
      <c r="F332" s="73">
        <f t="shared" si="589"/>
        <v>8350000000</v>
      </c>
      <c r="G332" s="73">
        <f t="shared" si="589"/>
        <v>0</v>
      </c>
      <c r="H332" s="73">
        <f t="shared" si="589"/>
        <v>0</v>
      </c>
      <c r="I332" s="73">
        <f t="shared" si="589"/>
        <v>0</v>
      </c>
      <c r="J332" s="73">
        <f t="shared" si="589"/>
        <v>0</v>
      </c>
      <c r="K332" s="73">
        <f t="shared" si="589"/>
        <v>0</v>
      </c>
      <c r="L332" s="73">
        <f t="shared" si="551"/>
        <v>0</v>
      </c>
      <c r="M332" s="73">
        <f t="shared" si="589"/>
        <v>8350000000</v>
      </c>
      <c r="N332" s="74">
        <f t="shared" si="546"/>
        <v>8.1452359950138294E-4</v>
      </c>
      <c r="O332" s="73">
        <f t="shared" si="589"/>
        <v>0</v>
      </c>
      <c r="P332" s="73">
        <f t="shared" si="589"/>
        <v>2880874787</v>
      </c>
      <c r="Q332" s="73">
        <f t="shared" si="589"/>
        <v>5469125213</v>
      </c>
      <c r="R332" s="73">
        <f t="shared" si="589"/>
        <v>2272542610</v>
      </c>
      <c r="S332" s="73">
        <f t="shared" si="589"/>
        <v>6077457390</v>
      </c>
      <c r="T332" s="73">
        <f t="shared" si="589"/>
        <v>608332177</v>
      </c>
      <c r="U332" s="73">
        <f t="shared" si="589"/>
        <v>0</v>
      </c>
      <c r="V332" s="73">
        <f t="shared" si="590"/>
        <v>2272542610</v>
      </c>
      <c r="W332" s="73">
        <f t="shared" si="590"/>
        <v>0</v>
      </c>
      <c r="X332" s="73">
        <f t="shared" si="590"/>
        <v>0</v>
      </c>
      <c r="Y332" s="75">
        <f t="shared" si="530"/>
        <v>0.27216079161676648</v>
      </c>
      <c r="Z332" s="75">
        <f t="shared" si="531"/>
        <v>0</v>
      </c>
      <c r="AA332" s="75">
        <f t="shared" si="532"/>
        <v>0</v>
      </c>
      <c r="AB332" s="75">
        <f t="shared" si="559"/>
        <v>0</v>
      </c>
      <c r="AC332" s="76" t="s">
        <v>41</v>
      </c>
    </row>
    <row r="333" spans="1:29" ht="42" customHeight="1" x14ac:dyDescent="0.25">
      <c r="A333" s="77" t="s">
        <v>506</v>
      </c>
      <c r="B333" s="157" t="s">
        <v>38</v>
      </c>
      <c r="C333" s="78">
        <v>10</v>
      </c>
      <c r="D333" s="78" t="s">
        <v>39</v>
      </c>
      <c r="E333" s="92" t="s">
        <v>262</v>
      </c>
      <c r="F333" s="80">
        <v>8350000000</v>
      </c>
      <c r="G333" s="80">
        <v>0</v>
      </c>
      <c r="H333" s="80">
        <v>0</v>
      </c>
      <c r="I333" s="80">
        <v>0</v>
      </c>
      <c r="J333" s="80">
        <v>0</v>
      </c>
      <c r="K333" s="80">
        <v>0</v>
      </c>
      <c r="L333" s="80">
        <f t="shared" si="551"/>
        <v>0</v>
      </c>
      <c r="M333" s="81">
        <f>+F333+L333</f>
        <v>8350000000</v>
      </c>
      <c r="N333" s="82">
        <f t="shared" si="546"/>
        <v>8.1452359950138294E-4</v>
      </c>
      <c r="O333" s="80">
        <v>0</v>
      </c>
      <c r="P333" s="81">
        <v>2880874787</v>
      </c>
      <c r="Q333" s="80">
        <f t="shared" ref="Q333" si="591">M333-P333</f>
        <v>5469125213</v>
      </c>
      <c r="R333" s="81">
        <v>2272542610</v>
      </c>
      <c r="S333" s="150">
        <f>+M333-R333</f>
        <v>6077457390</v>
      </c>
      <c r="T333" s="80">
        <f>P333-R333</f>
        <v>608332177</v>
      </c>
      <c r="U333" s="80">
        <v>0</v>
      </c>
      <c r="V333" s="80">
        <f>+R333-U333</f>
        <v>2272542610</v>
      </c>
      <c r="W333" s="80">
        <v>0</v>
      </c>
      <c r="X333" s="83">
        <f t="shared" ref="X333" si="592">+U333-W333</f>
        <v>0</v>
      </c>
      <c r="Y333" s="84">
        <f t="shared" si="530"/>
        <v>0.27216079161676648</v>
      </c>
      <c r="Z333" s="84">
        <f t="shared" si="531"/>
        <v>0</v>
      </c>
      <c r="AA333" s="84">
        <f t="shared" si="532"/>
        <v>0</v>
      </c>
      <c r="AB333" s="84">
        <f t="shared" si="559"/>
        <v>0</v>
      </c>
      <c r="AC333" s="85" t="s">
        <v>41</v>
      </c>
    </row>
    <row r="334" spans="1:29" ht="79.5" customHeight="1" x14ac:dyDescent="0.25">
      <c r="A334" s="69" t="s">
        <v>507</v>
      </c>
      <c r="B334" s="156" t="s">
        <v>38</v>
      </c>
      <c r="C334" s="70">
        <v>10</v>
      </c>
      <c r="D334" s="70" t="s">
        <v>39</v>
      </c>
      <c r="E334" s="146" t="s">
        <v>508</v>
      </c>
      <c r="F334" s="73">
        <f t="shared" ref="F334:U336" si="593">+F335</f>
        <v>2050000000</v>
      </c>
      <c r="G334" s="73">
        <f t="shared" si="593"/>
        <v>0</v>
      </c>
      <c r="H334" s="73">
        <f t="shared" si="593"/>
        <v>0</v>
      </c>
      <c r="I334" s="73">
        <f t="shared" si="593"/>
        <v>0</v>
      </c>
      <c r="J334" s="73">
        <f t="shared" si="593"/>
        <v>0</v>
      </c>
      <c r="K334" s="73">
        <f t="shared" si="593"/>
        <v>0</v>
      </c>
      <c r="L334" s="73">
        <f t="shared" si="551"/>
        <v>0</v>
      </c>
      <c r="M334" s="73">
        <f t="shared" si="593"/>
        <v>2050000000</v>
      </c>
      <c r="N334" s="74">
        <f t="shared" si="546"/>
        <v>1.9997285975782456E-4</v>
      </c>
      <c r="O334" s="73">
        <f t="shared" si="593"/>
        <v>0</v>
      </c>
      <c r="P334" s="73">
        <f t="shared" si="593"/>
        <v>1835470433</v>
      </c>
      <c r="Q334" s="73">
        <f t="shared" si="593"/>
        <v>214529567</v>
      </c>
      <c r="R334" s="73">
        <f t="shared" si="593"/>
        <v>1418857250</v>
      </c>
      <c r="S334" s="73">
        <f t="shared" si="593"/>
        <v>631142750</v>
      </c>
      <c r="T334" s="73">
        <f t="shared" si="593"/>
        <v>416613183</v>
      </c>
      <c r="U334" s="73">
        <f t="shared" si="593"/>
        <v>0</v>
      </c>
      <c r="V334" s="73">
        <f t="shared" ref="T334:Z336" si="594">+V335</f>
        <v>1418857250</v>
      </c>
      <c r="W334" s="73">
        <f t="shared" si="594"/>
        <v>0</v>
      </c>
      <c r="X334" s="73">
        <f t="shared" si="594"/>
        <v>0</v>
      </c>
      <c r="Y334" s="75">
        <f t="shared" si="530"/>
        <v>0.69212548780487804</v>
      </c>
      <c r="Z334" s="75">
        <f t="shared" si="531"/>
        <v>0</v>
      </c>
      <c r="AA334" s="75">
        <f t="shared" si="532"/>
        <v>0</v>
      </c>
      <c r="AB334" s="75">
        <f t="shared" si="559"/>
        <v>0</v>
      </c>
      <c r="AC334" s="76" t="s">
        <v>41</v>
      </c>
    </row>
    <row r="335" spans="1:29" ht="79.5" customHeight="1" x14ac:dyDescent="0.25">
      <c r="A335" s="69" t="s">
        <v>509</v>
      </c>
      <c r="B335" s="156" t="s">
        <v>38</v>
      </c>
      <c r="C335" s="70">
        <v>10</v>
      </c>
      <c r="D335" s="70" t="s">
        <v>39</v>
      </c>
      <c r="E335" s="146" t="s">
        <v>258</v>
      </c>
      <c r="F335" s="73">
        <f t="shared" si="593"/>
        <v>2050000000</v>
      </c>
      <c r="G335" s="73">
        <f t="shared" si="593"/>
        <v>0</v>
      </c>
      <c r="H335" s="73">
        <f t="shared" si="593"/>
        <v>0</v>
      </c>
      <c r="I335" s="73">
        <f t="shared" si="593"/>
        <v>0</v>
      </c>
      <c r="J335" s="73">
        <f t="shared" si="593"/>
        <v>0</v>
      </c>
      <c r="K335" s="73">
        <f t="shared" si="593"/>
        <v>0</v>
      </c>
      <c r="L335" s="73">
        <f t="shared" si="551"/>
        <v>0</v>
      </c>
      <c r="M335" s="73">
        <f t="shared" si="593"/>
        <v>2050000000</v>
      </c>
      <c r="N335" s="74">
        <f t="shared" si="546"/>
        <v>1.9997285975782456E-4</v>
      </c>
      <c r="O335" s="73">
        <f t="shared" si="593"/>
        <v>0</v>
      </c>
      <c r="P335" s="73">
        <f t="shared" si="593"/>
        <v>1835470433</v>
      </c>
      <c r="Q335" s="73">
        <f t="shared" si="593"/>
        <v>214529567</v>
      </c>
      <c r="R335" s="73">
        <f t="shared" si="593"/>
        <v>1418857250</v>
      </c>
      <c r="S335" s="73">
        <f t="shared" si="593"/>
        <v>631142750</v>
      </c>
      <c r="T335" s="73">
        <f t="shared" si="594"/>
        <v>416613183</v>
      </c>
      <c r="U335" s="73">
        <f t="shared" si="593"/>
        <v>0</v>
      </c>
      <c r="V335" s="73">
        <f t="shared" si="594"/>
        <v>1418857250</v>
      </c>
      <c r="W335" s="73">
        <f t="shared" si="594"/>
        <v>0</v>
      </c>
      <c r="X335" s="73">
        <f t="shared" si="594"/>
        <v>0</v>
      </c>
      <c r="Y335" s="75">
        <f t="shared" si="530"/>
        <v>0.69212548780487804</v>
      </c>
      <c r="Z335" s="75">
        <f t="shared" si="531"/>
        <v>0</v>
      </c>
      <c r="AA335" s="75">
        <f t="shared" si="532"/>
        <v>0</v>
      </c>
      <c r="AB335" s="75">
        <f t="shared" si="559"/>
        <v>0</v>
      </c>
      <c r="AC335" s="76" t="s">
        <v>41</v>
      </c>
    </row>
    <row r="336" spans="1:29" ht="42" customHeight="1" x14ac:dyDescent="0.25">
      <c r="A336" s="69" t="s">
        <v>510</v>
      </c>
      <c r="B336" s="156" t="s">
        <v>38</v>
      </c>
      <c r="C336" s="70">
        <v>10</v>
      </c>
      <c r="D336" s="70" t="s">
        <v>39</v>
      </c>
      <c r="E336" s="146" t="s">
        <v>511</v>
      </c>
      <c r="F336" s="73">
        <f t="shared" si="593"/>
        <v>2050000000</v>
      </c>
      <c r="G336" s="73">
        <f t="shared" si="593"/>
        <v>0</v>
      </c>
      <c r="H336" s="73">
        <f t="shared" si="593"/>
        <v>0</v>
      </c>
      <c r="I336" s="73">
        <f t="shared" si="593"/>
        <v>0</v>
      </c>
      <c r="J336" s="73">
        <f t="shared" si="593"/>
        <v>0</v>
      </c>
      <c r="K336" s="73">
        <f t="shared" si="593"/>
        <v>0</v>
      </c>
      <c r="L336" s="73">
        <f t="shared" si="551"/>
        <v>0</v>
      </c>
      <c r="M336" s="73">
        <f t="shared" si="593"/>
        <v>2050000000</v>
      </c>
      <c r="N336" s="74">
        <f t="shared" si="546"/>
        <v>1.9997285975782456E-4</v>
      </c>
      <c r="O336" s="73">
        <f t="shared" si="593"/>
        <v>0</v>
      </c>
      <c r="P336" s="73">
        <f t="shared" si="593"/>
        <v>1835470433</v>
      </c>
      <c r="Q336" s="73">
        <f t="shared" si="593"/>
        <v>214529567</v>
      </c>
      <c r="R336" s="73">
        <f t="shared" si="593"/>
        <v>1418857250</v>
      </c>
      <c r="S336" s="73">
        <f t="shared" si="593"/>
        <v>631142750</v>
      </c>
      <c r="T336" s="73">
        <f t="shared" si="594"/>
        <v>416613183</v>
      </c>
      <c r="U336" s="73">
        <f t="shared" si="593"/>
        <v>0</v>
      </c>
      <c r="V336" s="73">
        <f t="shared" si="594"/>
        <v>1418857250</v>
      </c>
      <c r="W336" s="73">
        <f t="shared" si="594"/>
        <v>0</v>
      </c>
      <c r="X336" s="73">
        <f t="shared" si="594"/>
        <v>0</v>
      </c>
      <c r="Y336" s="75">
        <f t="shared" si="530"/>
        <v>0.69212548780487804</v>
      </c>
      <c r="Z336" s="75">
        <f t="shared" si="531"/>
        <v>0</v>
      </c>
      <c r="AA336" s="75">
        <f t="shared" si="532"/>
        <v>0</v>
      </c>
      <c r="AB336" s="75">
        <f t="shared" si="559"/>
        <v>0</v>
      </c>
      <c r="AC336" s="76" t="s">
        <v>41</v>
      </c>
    </row>
    <row r="337" spans="1:29" ht="42" customHeight="1" x14ac:dyDescent="0.25">
      <c r="A337" s="77" t="s">
        <v>512</v>
      </c>
      <c r="B337" s="157" t="s">
        <v>38</v>
      </c>
      <c r="C337" s="78">
        <v>10</v>
      </c>
      <c r="D337" s="78" t="s">
        <v>39</v>
      </c>
      <c r="E337" s="92" t="s">
        <v>262</v>
      </c>
      <c r="F337" s="80">
        <v>2050000000</v>
      </c>
      <c r="G337" s="80">
        <v>0</v>
      </c>
      <c r="H337" s="80">
        <v>0</v>
      </c>
      <c r="I337" s="80">
        <v>0</v>
      </c>
      <c r="J337" s="80">
        <v>0</v>
      </c>
      <c r="K337" s="80">
        <v>0</v>
      </c>
      <c r="L337" s="80">
        <f t="shared" si="551"/>
        <v>0</v>
      </c>
      <c r="M337" s="81">
        <f>+F337+L337</f>
        <v>2050000000</v>
      </c>
      <c r="N337" s="82">
        <f t="shared" si="546"/>
        <v>1.9997285975782456E-4</v>
      </c>
      <c r="O337" s="80">
        <v>0</v>
      </c>
      <c r="P337" s="80">
        <v>1835470433</v>
      </c>
      <c r="Q337" s="80">
        <f t="shared" ref="Q337" si="595">M337-P337</f>
        <v>214529567</v>
      </c>
      <c r="R337" s="80">
        <v>1418857250</v>
      </c>
      <c r="S337" s="150">
        <f>+M337-R337</f>
        <v>631142750</v>
      </c>
      <c r="T337" s="80">
        <f>P337-R337</f>
        <v>416613183</v>
      </c>
      <c r="U337" s="80">
        <v>0</v>
      </c>
      <c r="V337" s="80">
        <f>+R337-U337</f>
        <v>1418857250</v>
      </c>
      <c r="W337" s="80">
        <v>0</v>
      </c>
      <c r="X337" s="83">
        <f t="shared" ref="X337" si="596">+U337-W337</f>
        <v>0</v>
      </c>
      <c r="Y337" s="84">
        <f t="shared" si="530"/>
        <v>0.69212548780487804</v>
      </c>
      <c r="Z337" s="84">
        <f t="shared" si="531"/>
        <v>0</v>
      </c>
      <c r="AA337" s="84">
        <f t="shared" si="532"/>
        <v>0</v>
      </c>
      <c r="AB337" s="84">
        <f t="shared" si="559"/>
        <v>0</v>
      </c>
      <c r="AC337" s="85" t="s">
        <v>41</v>
      </c>
    </row>
    <row r="338" spans="1:29" ht="88.5" customHeight="1" x14ac:dyDescent="0.25">
      <c r="A338" s="69" t="s">
        <v>513</v>
      </c>
      <c r="B338" s="156" t="s">
        <v>38</v>
      </c>
      <c r="C338" s="70">
        <v>10</v>
      </c>
      <c r="D338" s="70" t="s">
        <v>39</v>
      </c>
      <c r="E338" s="146" t="s">
        <v>514</v>
      </c>
      <c r="F338" s="73">
        <f t="shared" ref="F338:U340" si="597">+F339</f>
        <v>1000000000</v>
      </c>
      <c r="G338" s="73">
        <f t="shared" si="597"/>
        <v>0</v>
      </c>
      <c r="H338" s="73">
        <f t="shared" si="597"/>
        <v>0</v>
      </c>
      <c r="I338" s="73">
        <f t="shared" si="597"/>
        <v>0</v>
      </c>
      <c r="J338" s="73">
        <f t="shared" si="597"/>
        <v>0</v>
      </c>
      <c r="K338" s="73">
        <f t="shared" si="597"/>
        <v>0</v>
      </c>
      <c r="L338" s="73">
        <f t="shared" si="551"/>
        <v>0</v>
      </c>
      <c r="M338" s="73">
        <f t="shared" si="597"/>
        <v>1000000000</v>
      </c>
      <c r="N338" s="74">
        <f t="shared" si="546"/>
        <v>9.7547736467231485E-5</v>
      </c>
      <c r="O338" s="73">
        <f t="shared" si="597"/>
        <v>0</v>
      </c>
      <c r="P338" s="73">
        <f t="shared" si="597"/>
        <v>996729000</v>
      </c>
      <c r="Q338" s="73">
        <f t="shared" si="597"/>
        <v>3271000</v>
      </c>
      <c r="R338" s="73">
        <f t="shared" si="597"/>
        <v>996729000</v>
      </c>
      <c r="S338" s="73">
        <f t="shared" si="597"/>
        <v>3271000</v>
      </c>
      <c r="T338" s="73">
        <f t="shared" si="597"/>
        <v>0</v>
      </c>
      <c r="U338" s="73">
        <f t="shared" si="597"/>
        <v>0</v>
      </c>
      <c r="V338" s="73">
        <f t="shared" ref="P338:AD340" si="598">+V339</f>
        <v>996729000</v>
      </c>
      <c r="W338" s="73">
        <f t="shared" si="598"/>
        <v>0</v>
      </c>
      <c r="X338" s="73">
        <f t="shared" si="598"/>
        <v>0</v>
      </c>
      <c r="Y338" s="75">
        <f t="shared" si="530"/>
        <v>0.99672899999999998</v>
      </c>
      <c r="Z338" s="75">
        <f t="shared" si="531"/>
        <v>0</v>
      </c>
      <c r="AA338" s="75">
        <f t="shared" si="532"/>
        <v>0</v>
      </c>
      <c r="AB338" s="75">
        <f t="shared" si="559"/>
        <v>0</v>
      </c>
      <c r="AC338" s="76" t="s">
        <v>41</v>
      </c>
    </row>
    <row r="339" spans="1:29" ht="75.75" customHeight="1" x14ac:dyDescent="0.25">
      <c r="A339" s="69" t="s">
        <v>515</v>
      </c>
      <c r="B339" s="156" t="s">
        <v>38</v>
      </c>
      <c r="C339" s="70">
        <v>10</v>
      </c>
      <c r="D339" s="70" t="s">
        <v>39</v>
      </c>
      <c r="E339" s="146" t="s">
        <v>516</v>
      </c>
      <c r="F339" s="73">
        <f t="shared" si="597"/>
        <v>1000000000</v>
      </c>
      <c r="G339" s="73">
        <f t="shared" si="597"/>
        <v>0</v>
      </c>
      <c r="H339" s="73">
        <f t="shared" si="597"/>
        <v>0</v>
      </c>
      <c r="I339" s="73">
        <f t="shared" si="597"/>
        <v>0</v>
      </c>
      <c r="J339" s="73">
        <f t="shared" si="597"/>
        <v>0</v>
      </c>
      <c r="K339" s="73">
        <f t="shared" si="597"/>
        <v>0</v>
      </c>
      <c r="L339" s="73">
        <f t="shared" si="551"/>
        <v>0</v>
      </c>
      <c r="M339" s="73">
        <f t="shared" si="597"/>
        <v>1000000000</v>
      </c>
      <c r="N339" s="74">
        <f t="shared" si="546"/>
        <v>9.7547736467231485E-5</v>
      </c>
      <c r="O339" s="73">
        <f t="shared" si="597"/>
        <v>0</v>
      </c>
      <c r="P339" s="73">
        <f t="shared" si="598"/>
        <v>996729000</v>
      </c>
      <c r="Q339" s="73">
        <f t="shared" si="598"/>
        <v>3271000</v>
      </c>
      <c r="R339" s="73">
        <f t="shared" si="598"/>
        <v>996729000</v>
      </c>
      <c r="S339" s="73">
        <f t="shared" si="598"/>
        <v>3271000</v>
      </c>
      <c r="T339" s="73">
        <f t="shared" si="598"/>
        <v>0</v>
      </c>
      <c r="U339" s="73">
        <f t="shared" si="597"/>
        <v>0</v>
      </c>
      <c r="V339" s="73">
        <f t="shared" si="598"/>
        <v>996729000</v>
      </c>
      <c r="W339" s="73">
        <f t="shared" si="598"/>
        <v>0</v>
      </c>
      <c r="X339" s="73">
        <f t="shared" si="598"/>
        <v>0</v>
      </c>
      <c r="Y339" s="75">
        <f t="shared" si="530"/>
        <v>0.99672899999999998</v>
      </c>
      <c r="Z339" s="75">
        <f t="shared" si="531"/>
        <v>0</v>
      </c>
      <c r="AA339" s="75">
        <f t="shared" si="532"/>
        <v>0</v>
      </c>
      <c r="AB339" s="75">
        <f t="shared" si="559"/>
        <v>0</v>
      </c>
      <c r="AC339" s="76" t="s">
        <v>41</v>
      </c>
    </row>
    <row r="340" spans="1:29" ht="42" customHeight="1" x14ac:dyDescent="0.25">
      <c r="A340" s="69" t="s">
        <v>517</v>
      </c>
      <c r="B340" s="156" t="s">
        <v>38</v>
      </c>
      <c r="C340" s="70">
        <v>10</v>
      </c>
      <c r="D340" s="70" t="s">
        <v>39</v>
      </c>
      <c r="E340" s="146" t="s">
        <v>491</v>
      </c>
      <c r="F340" s="73">
        <f t="shared" si="597"/>
        <v>1000000000</v>
      </c>
      <c r="G340" s="73">
        <f t="shared" si="597"/>
        <v>0</v>
      </c>
      <c r="H340" s="73">
        <f t="shared" si="597"/>
        <v>0</v>
      </c>
      <c r="I340" s="73">
        <f t="shared" si="597"/>
        <v>0</v>
      </c>
      <c r="J340" s="73">
        <f t="shared" si="597"/>
        <v>0</v>
      </c>
      <c r="K340" s="73">
        <f t="shared" si="597"/>
        <v>0</v>
      </c>
      <c r="L340" s="73">
        <f t="shared" si="551"/>
        <v>0</v>
      </c>
      <c r="M340" s="73">
        <f t="shared" si="597"/>
        <v>1000000000</v>
      </c>
      <c r="N340" s="74">
        <f t="shared" si="546"/>
        <v>9.7547736467231485E-5</v>
      </c>
      <c r="O340" s="73">
        <f t="shared" si="597"/>
        <v>0</v>
      </c>
      <c r="P340" s="73">
        <f t="shared" si="598"/>
        <v>996729000</v>
      </c>
      <c r="Q340" s="73">
        <f t="shared" si="598"/>
        <v>3271000</v>
      </c>
      <c r="R340" s="73">
        <f t="shared" si="598"/>
        <v>996729000</v>
      </c>
      <c r="S340" s="73">
        <f t="shared" si="598"/>
        <v>3271000</v>
      </c>
      <c r="T340" s="73">
        <f t="shared" si="598"/>
        <v>0</v>
      </c>
      <c r="U340" s="73">
        <f t="shared" si="597"/>
        <v>0</v>
      </c>
      <c r="V340" s="73">
        <f t="shared" si="598"/>
        <v>996729000</v>
      </c>
      <c r="W340" s="73">
        <f t="shared" si="598"/>
        <v>0</v>
      </c>
      <c r="X340" s="73">
        <f t="shared" si="598"/>
        <v>0</v>
      </c>
      <c r="Y340" s="75">
        <f t="shared" si="530"/>
        <v>0.99672899999999998</v>
      </c>
      <c r="Z340" s="75">
        <f t="shared" si="531"/>
        <v>0</v>
      </c>
      <c r="AA340" s="75">
        <f t="shared" si="532"/>
        <v>0</v>
      </c>
      <c r="AB340" s="75">
        <f t="shared" si="559"/>
        <v>0</v>
      </c>
      <c r="AC340" s="76" t="s">
        <v>41</v>
      </c>
    </row>
    <row r="341" spans="1:29" ht="42" customHeight="1" thickBot="1" x14ac:dyDescent="0.3">
      <c r="A341" s="163" t="s">
        <v>518</v>
      </c>
      <c r="B341" s="164" t="s">
        <v>38</v>
      </c>
      <c r="C341" s="165">
        <v>10</v>
      </c>
      <c r="D341" s="165" t="s">
        <v>39</v>
      </c>
      <c r="E341" s="166" t="s">
        <v>262</v>
      </c>
      <c r="F341" s="167">
        <v>1000000000</v>
      </c>
      <c r="G341" s="167">
        <v>0</v>
      </c>
      <c r="H341" s="167">
        <v>0</v>
      </c>
      <c r="I341" s="167">
        <v>0</v>
      </c>
      <c r="J341" s="167">
        <v>0</v>
      </c>
      <c r="K341" s="167">
        <v>0</v>
      </c>
      <c r="L341" s="167">
        <f t="shared" si="551"/>
        <v>0</v>
      </c>
      <c r="M341" s="168">
        <f>+F341+L341</f>
        <v>1000000000</v>
      </c>
      <c r="N341" s="169">
        <f t="shared" si="546"/>
        <v>9.7547736467231485E-5</v>
      </c>
      <c r="O341" s="167">
        <v>0</v>
      </c>
      <c r="P341" s="167">
        <v>996729000</v>
      </c>
      <c r="Q341" s="80">
        <f t="shared" ref="Q341" si="599">M341-P341</f>
        <v>3271000</v>
      </c>
      <c r="R341" s="167">
        <v>996729000</v>
      </c>
      <c r="S341" s="150">
        <f>+M341-R341</f>
        <v>3271000</v>
      </c>
      <c r="T341" s="80">
        <f>P341-R341</f>
        <v>0</v>
      </c>
      <c r="U341" s="167">
        <v>0</v>
      </c>
      <c r="V341" s="80">
        <f>+R341-U341</f>
        <v>996729000</v>
      </c>
      <c r="W341" s="167">
        <v>0</v>
      </c>
      <c r="X341" s="83">
        <f t="shared" ref="X341" si="600">+U341-W341</f>
        <v>0</v>
      </c>
      <c r="Y341" s="170">
        <f t="shared" si="530"/>
        <v>0.99672899999999998</v>
      </c>
      <c r="Z341" s="170">
        <f t="shared" si="531"/>
        <v>0</v>
      </c>
      <c r="AA341" s="170">
        <f t="shared" si="532"/>
        <v>0</v>
      </c>
      <c r="AB341" s="170">
        <f t="shared" si="559"/>
        <v>0</v>
      </c>
      <c r="AC341" s="171" t="s">
        <v>41</v>
      </c>
    </row>
    <row r="342" spans="1:29" ht="30.75" customHeight="1" thickBot="1" x14ac:dyDescent="0.3">
      <c r="A342" s="172" t="s">
        <v>519</v>
      </c>
      <c r="B342" s="173"/>
      <c r="C342" s="173"/>
      <c r="D342" s="173"/>
      <c r="E342" s="174"/>
      <c r="F342" s="48">
        <f>+F9+F10+F108+F109+F117+F118+F119+F120</f>
        <v>10596552460394</v>
      </c>
      <c r="G342" s="48">
        <f t="shared" ref="G342:L342" si="601">+G9+G10+G108+G109+G117+G118+G119+G120</f>
        <v>0</v>
      </c>
      <c r="H342" s="48">
        <f t="shared" si="601"/>
        <v>0</v>
      </c>
      <c r="I342" s="48">
        <f t="shared" si="601"/>
        <v>345161334205</v>
      </c>
      <c r="J342" s="48">
        <f t="shared" si="601"/>
        <v>20580018629</v>
      </c>
      <c r="K342" s="48">
        <f t="shared" si="601"/>
        <v>20580018629</v>
      </c>
      <c r="L342" s="48">
        <f t="shared" si="601"/>
        <v>-345161334205</v>
      </c>
      <c r="M342" s="48">
        <f>+M9+M10+M108+M109+M117+M118+M119+M120</f>
        <v>10251391126189</v>
      </c>
      <c r="N342" s="175">
        <f>+N9+N10+N108+N109+N117+N118+N119+N120</f>
        <v>1</v>
      </c>
      <c r="O342" s="48">
        <f>+O9+O10+O108+O109+O117+O118+O119+O120</f>
        <v>12281565410</v>
      </c>
      <c r="P342" s="48">
        <f t="shared" ref="P342:X342" si="602">+P9+P10+P108+P109+P117+P118+P119+P120</f>
        <v>5642500716132.8301</v>
      </c>
      <c r="Q342" s="48">
        <f t="shared" si="602"/>
        <v>4608890410056.1699</v>
      </c>
      <c r="R342" s="48">
        <f t="shared" si="602"/>
        <v>5256655915813.8301</v>
      </c>
      <c r="S342" s="48">
        <f t="shared" si="602"/>
        <v>4994735210375.1699</v>
      </c>
      <c r="T342" s="48">
        <f t="shared" si="602"/>
        <v>385844800319</v>
      </c>
      <c r="U342" s="48">
        <f t="shared" si="602"/>
        <v>8860942457</v>
      </c>
      <c r="V342" s="48">
        <f t="shared" si="602"/>
        <v>5247794973356.8301</v>
      </c>
      <c r="W342" s="48">
        <f t="shared" si="602"/>
        <v>8432232984</v>
      </c>
      <c r="X342" s="48">
        <f t="shared" si="602"/>
        <v>428709473</v>
      </c>
      <c r="Y342" s="175">
        <f>+R342/M342</f>
        <v>0.51277488597472087</v>
      </c>
      <c r="Z342" s="175">
        <f>+U342/M342</f>
        <v>8.6436487964673865E-4</v>
      </c>
      <c r="AA342" s="175">
        <f t="shared" si="532"/>
        <v>8.2254524095352899E-4</v>
      </c>
      <c r="AB342" s="175">
        <f t="shared" si="559"/>
        <v>1.6856614925742496E-3</v>
      </c>
      <c r="AC342" s="176">
        <f t="shared" ref="AC342" si="603">+W342/U342</f>
        <v>0.95161807278622756</v>
      </c>
    </row>
    <row r="343" spans="1:29" s="178" customFormat="1" ht="43.5" customHeight="1" thickBot="1" x14ac:dyDescent="0.3">
      <c r="A343" s="177" t="s">
        <v>520</v>
      </c>
      <c r="E343" s="179"/>
      <c r="F343" s="180"/>
      <c r="G343" s="180"/>
      <c r="H343" s="180"/>
      <c r="I343" s="180"/>
      <c r="J343" s="180"/>
      <c r="K343" s="180"/>
      <c r="L343" s="180"/>
      <c r="M343" s="180"/>
      <c r="N343" s="181"/>
      <c r="O343" s="180"/>
      <c r="P343" s="180"/>
      <c r="Q343" s="180"/>
      <c r="R343" s="180"/>
      <c r="S343" s="180"/>
      <c r="T343" s="180"/>
      <c r="U343" s="180"/>
      <c r="V343" s="180"/>
      <c r="W343" s="180"/>
      <c r="X343" s="180"/>
      <c r="Y343" s="182"/>
      <c r="Z343" s="182"/>
      <c r="AA343" s="182"/>
      <c r="AB343" s="182"/>
      <c r="AC343" s="182"/>
    </row>
    <row r="344" spans="1:29" ht="216" customHeight="1" thickBot="1" x14ac:dyDescent="0.3">
      <c r="A344" s="183" t="s">
        <v>521</v>
      </c>
      <c r="B344" s="184"/>
      <c r="C344" s="184"/>
      <c r="D344" s="184"/>
      <c r="E344" s="184"/>
      <c r="F344" s="184"/>
      <c r="G344" s="184"/>
      <c r="H344" s="184"/>
      <c r="I344" s="184"/>
      <c r="J344" s="184"/>
      <c r="K344" s="184"/>
      <c r="L344" s="184"/>
      <c r="M344" s="184"/>
      <c r="N344" s="184"/>
      <c r="O344" s="185"/>
      <c r="Q344" s="24"/>
      <c r="T344" s="186"/>
    </row>
    <row r="345" spans="1:29" s="188" customFormat="1" ht="16.5" customHeight="1" x14ac:dyDescent="0.25">
      <c r="A345" s="152" t="s">
        <v>522</v>
      </c>
      <c r="B345" s="2"/>
      <c r="C345" s="2"/>
      <c r="D345" s="2"/>
      <c r="E345" s="187"/>
      <c r="F345" s="2"/>
      <c r="J345" s="189"/>
    </row>
    <row r="346" spans="1:29" ht="16.5" customHeight="1" x14ac:dyDescent="0.25">
      <c r="A346" s="2" t="s">
        <v>523</v>
      </c>
      <c r="E346" s="187"/>
    </row>
    <row r="347" spans="1:29" s="188" customFormat="1" x14ac:dyDescent="0.25">
      <c r="A347" s="2"/>
      <c r="B347" s="178"/>
      <c r="C347" s="178"/>
      <c r="D347" s="178"/>
      <c r="E347" s="190"/>
      <c r="F347" s="2"/>
      <c r="L347" s="189"/>
    </row>
    <row r="348" spans="1:29" s="188" customFormat="1" x14ac:dyDescent="0.25">
      <c r="E348" s="191"/>
    </row>
  </sheetData>
  <mergeCells count="78">
    <mergeCell ref="A312:A314"/>
    <mergeCell ref="D312:D314"/>
    <mergeCell ref="E312:E314"/>
    <mergeCell ref="B313:B314"/>
    <mergeCell ref="A342:E342"/>
    <mergeCell ref="A344:O344"/>
    <mergeCell ref="A302:A304"/>
    <mergeCell ref="D302:D304"/>
    <mergeCell ref="E302:E304"/>
    <mergeCell ref="B303:B304"/>
    <mergeCell ref="A305:A307"/>
    <mergeCell ref="D305:D307"/>
    <mergeCell ref="E305:E307"/>
    <mergeCell ref="B306:B307"/>
    <mergeCell ref="A243:A244"/>
    <mergeCell ref="D243:D244"/>
    <mergeCell ref="E243:E244"/>
    <mergeCell ref="A245:A246"/>
    <mergeCell ref="D245:D246"/>
    <mergeCell ref="E245:E246"/>
    <mergeCell ref="A229:A230"/>
    <mergeCell ref="E229:E230"/>
    <mergeCell ref="A231:A232"/>
    <mergeCell ref="E231:E232"/>
    <mergeCell ref="A233:A234"/>
    <mergeCell ref="D233:D234"/>
    <mergeCell ref="E233:E234"/>
    <mergeCell ref="A124:A126"/>
    <mergeCell ref="B124:B125"/>
    <mergeCell ref="D124:D126"/>
    <mergeCell ref="E124:E126"/>
    <mergeCell ref="A227:A228"/>
    <mergeCell ref="E227:E228"/>
    <mergeCell ref="A117:A120"/>
    <mergeCell ref="D117:D120"/>
    <mergeCell ref="E117:E120"/>
    <mergeCell ref="A121:A123"/>
    <mergeCell ref="B121:B122"/>
    <mergeCell ref="D121:D123"/>
    <mergeCell ref="E121:E123"/>
    <mergeCell ref="A108:A109"/>
    <mergeCell ref="B108:B109"/>
    <mergeCell ref="C108:C109"/>
    <mergeCell ref="E108:E109"/>
    <mergeCell ref="A110:A111"/>
    <mergeCell ref="B110:B111"/>
    <mergeCell ref="C110:C111"/>
    <mergeCell ref="E110:E111"/>
    <mergeCell ref="X7:X8"/>
    <mergeCell ref="Y7:AC7"/>
    <mergeCell ref="A9:A10"/>
    <mergeCell ref="D9:D10"/>
    <mergeCell ref="E9:E10"/>
    <mergeCell ref="A91:A92"/>
    <mergeCell ref="D91:D92"/>
    <mergeCell ref="E91:E92"/>
    <mergeCell ref="R7:R8"/>
    <mergeCell ref="S7:S8"/>
    <mergeCell ref="T7:T8"/>
    <mergeCell ref="U7:U8"/>
    <mergeCell ref="V7:V8"/>
    <mergeCell ref="W7:W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F2AA1-770B-4EA3-AA02-A9B09E8FA38E}">
  <sheetPr>
    <tabColor theme="0"/>
  </sheetPr>
  <dimension ref="A1:O230"/>
  <sheetViews>
    <sheetView tabSelected="1" topLeftCell="E219" zoomScale="69" zoomScaleNormal="69" workbookViewId="0">
      <selection activeCell="L225" sqref="L225"/>
    </sheetView>
  </sheetViews>
  <sheetFormatPr baseColWidth="10" defaultColWidth="11.42578125" defaultRowHeight="15.75" x14ac:dyDescent="0.25"/>
  <cols>
    <col min="1" max="1" width="41.5703125" style="192" customWidth="1"/>
    <col min="2" max="2" width="13.5703125" style="192" customWidth="1"/>
    <col min="3" max="3" width="13.140625" style="192" customWidth="1"/>
    <col min="4" max="4" width="9.85546875" style="192" customWidth="1"/>
    <col min="5" max="5" width="46.7109375" style="192" customWidth="1"/>
    <col min="6" max="6" width="24" style="192" customWidth="1"/>
    <col min="7" max="7" width="24.42578125" style="192" customWidth="1"/>
    <col min="8" max="8" width="23.85546875" style="192" customWidth="1"/>
    <col min="9" max="9" width="23.5703125" style="192" customWidth="1"/>
    <col min="10" max="10" width="23.42578125" style="192" customWidth="1"/>
    <col min="11" max="11" width="22.42578125" style="192" customWidth="1"/>
    <col min="12" max="12" width="22.7109375" style="192" customWidth="1"/>
    <col min="13" max="13" width="17.5703125" style="192" customWidth="1"/>
    <col min="14" max="14" width="19.140625" style="192" customWidth="1"/>
    <col min="15" max="15" width="20.5703125" style="192" customWidth="1"/>
    <col min="16" max="16384" width="11.42578125" style="192"/>
  </cols>
  <sheetData>
    <row r="1" spans="1:15" x14ac:dyDescent="0.25">
      <c r="E1" s="7"/>
      <c r="F1" s="14"/>
    </row>
    <row r="2" spans="1:15" x14ac:dyDescent="0.25">
      <c r="A2" s="193"/>
      <c r="B2" s="193"/>
      <c r="C2" s="194"/>
      <c r="D2" s="194"/>
      <c r="E2" s="193"/>
      <c r="F2" s="193"/>
      <c r="G2" s="195"/>
      <c r="H2" s="196"/>
      <c r="I2" s="196"/>
      <c r="J2" s="196"/>
      <c r="K2" s="193"/>
      <c r="L2" s="193"/>
      <c r="M2" s="193"/>
      <c r="N2" s="193"/>
      <c r="O2" s="193"/>
    </row>
    <row r="3" spans="1:15" ht="24" x14ac:dyDescent="0.25">
      <c r="A3" s="197" t="s">
        <v>0</v>
      </c>
      <c r="B3" s="197"/>
      <c r="C3" s="197"/>
      <c r="D3" s="197"/>
      <c r="E3" s="197"/>
      <c r="F3" s="197"/>
      <c r="G3" s="197"/>
      <c r="H3" s="197"/>
      <c r="I3" s="197"/>
      <c r="J3" s="197"/>
      <c r="K3" s="193"/>
      <c r="L3" s="193"/>
      <c r="M3" s="193"/>
      <c r="N3" s="193"/>
      <c r="O3" s="193"/>
    </row>
    <row r="4" spans="1:15" ht="27" customHeight="1" x14ac:dyDescent="0.25">
      <c r="A4" s="198" t="s">
        <v>524</v>
      </c>
      <c r="B4" s="198"/>
      <c r="C4" s="198"/>
      <c r="D4" s="198"/>
      <c r="E4" s="198"/>
      <c r="F4" s="198"/>
      <c r="G4" s="198"/>
      <c r="H4" s="198"/>
      <c r="I4" s="198"/>
      <c r="J4" s="198"/>
      <c r="K4" s="195"/>
      <c r="L4" s="193"/>
      <c r="M4" s="193"/>
      <c r="N4" s="193"/>
      <c r="O4" s="193"/>
    </row>
    <row r="5" spans="1:15" ht="19.5" customHeight="1" x14ac:dyDescent="0.25">
      <c r="A5" s="199" t="s">
        <v>525</v>
      </c>
      <c r="B5" s="199"/>
      <c r="C5" s="199"/>
      <c r="D5" s="199"/>
      <c r="E5" s="199"/>
      <c r="F5" s="199"/>
      <c r="G5" s="199"/>
      <c r="H5" s="199"/>
      <c r="I5" s="199"/>
      <c r="J5" s="199"/>
      <c r="K5" s="193"/>
      <c r="L5" s="193"/>
      <c r="M5" s="193"/>
      <c r="N5" s="193"/>
      <c r="O5" s="193"/>
    </row>
    <row r="6" spans="1:15" ht="26.25" customHeight="1" thickBot="1" x14ac:dyDescent="0.3">
      <c r="A6" s="193"/>
      <c r="B6" s="193"/>
      <c r="C6" s="200"/>
      <c r="D6" s="200"/>
      <c r="E6" s="193"/>
      <c r="F6" s="195"/>
      <c r="G6" s="195"/>
      <c r="H6" s="201" t="s">
        <v>3</v>
      </c>
      <c r="I6" s="202" t="s">
        <v>4</v>
      </c>
      <c r="J6" s="203" t="s">
        <v>5</v>
      </c>
      <c r="K6" s="195"/>
      <c r="L6" s="193"/>
      <c r="M6" s="193"/>
      <c r="N6" s="193"/>
      <c r="O6" s="193"/>
    </row>
    <row r="7" spans="1:15" ht="29.25" customHeight="1" x14ac:dyDescent="0.25">
      <c r="A7" s="25" t="s">
        <v>526</v>
      </c>
      <c r="B7" s="26" t="s">
        <v>7</v>
      </c>
      <c r="C7" s="26" t="s">
        <v>8</v>
      </c>
      <c r="D7" s="26" t="s">
        <v>9</v>
      </c>
      <c r="E7" s="26" t="s">
        <v>10</v>
      </c>
      <c r="F7" s="204" t="s">
        <v>527</v>
      </c>
      <c r="G7" s="205" t="s">
        <v>528</v>
      </c>
      <c r="H7" s="204" t="s">
        <v>529</v>
      </c>
      <c r="I7" s="206" t="s">
        <v>14</v>
      </c>
      <c r="J7" s="204" t="s">
        <v>530</v>
      </c>
      <c r="K7" s="204" t="s">
        <v>531</v>
      </c>
      <c r="L7" s="204" t="s">
        <v>532</v>
      </c>
      <c r="M7" s="207" t="s">
        <v>533</v>
      </c>
      <c r="N7" s="207"/>
      <c r="O7" s="208"/>
    </row>
    <row r="8" spans="1:15" ht="84.75" customHeight="1" thickBot="1" x14ac:dyDescent="0.3">
      <c r="A8" s="209"/>
      <c r="B8" s="210"/>
      <c r="C8" s="210"/>
      <c r="D8" s="210"/>
      <c r="E8" s="210"/>
      <c r="F8" s="211"/>
      <c r="G8" s="212"/>
      <c r="H8" s="211"/>
      <c r="I8" s="213"/>
      <c r="J8" s="211"/>
      <c r="K8" s="211"/>
      <c r="L8" s="211"/>
      <c r="M8" s="214" t="s">
        <v>534</v>
      </c>
      <c r="N8" s="214" t="s">
        <v>535</v>
      </c>
      <c r="O8" s="215" t="s">
        <v>536</v>
      </c>
    </row>
    <row r="9" spans="1:15" s="5" customFormat="1" ht="27" customHeight="1" thickBot="1" x14ac:dyDescent="0.3">
      <c r="A9" s="216" t="s">
        <v>37</v>
      </c>
      <c r="B9" s="217" t="s">
        <v>42</v>
      </c>
      <c r="C9" s="217">
        <v>20</v>
      </c>
      <c r="D9" s="218" t="s">
        <v>39</v>
      </c>
      <c r="E9" s="219" t="s">
        <v>40</v>
      </c>
      <c r="F9" s="220">
        <f>+F10</f>
        <v>725118360.69000006</v>
      </c>
      <c r="G9" s="220">
        <f>+G10</f>
        <v>0</v>
      </c>
      <c r="H9" s="220">
        <f>+H10</f>
        <v>725118360.69000006</v>
      </c>
      <c r="I9" s="221">
        <f>+H9/$H$225</f>
        <v>1.3453788507580217E-4</v>
      </c>
      <c r="J9" s="220">
        <f>+J10</f>
        <v>0</v>
      </c>
      <c r="K9" s="220">
        <f>+K10</f>
        <v>0</v>
      </c>
      <c r="L9" s="220">
        <f>+L10</f>
        <v>0</v>
      </c>
      <c r="M9" s="222">
        <f>+J9/H9</f>
        <v>0</v>
      </c>
      <c r="N9" s="222">
        <f>+K9/H9</f>
        <v>0</v>
      </c>
      <c r="O9" s="223" t="s">
        <v>41</v>
      </c>
    </row>
    <row r="10" spans="1:15" s="2" customFormat="1" ht="42" customHeight="1" x14ac:dyDescent="0.25">
      <c r="A10" s="61" t="s">
        <v>103</v>
      </c>
      <c r="B10" s="62" t="s">
        <v>42</v>
      </c>
      <c r="C10" s="62">
        <v>20</v>
      </c>
      <c r="D10" s="62" t="s">
        <v>39</v>
      </c>
      <c r="E10" s="224" t="s">
        <v>104</v>
      </c>
      <c r="F10" s="65">
        <f>+F11+F17</f>
        <v>725118360.69000006</v>
      </c>
      <c r="G10" s="65">
        <f>+G11+G17</f>
        <v>0</v>
      </c>
      <c r="H10" s="65">
        <f>+H11+H17</f>
        <v>725118360.69000006</v>
      </c>
      <c r="I10" s="225">
        <f t="shared" ref="I10:I73" si="0">+H10/$H$225</f>
        <v>1.3453788507580217E-4</v>
      </c>
      <c r="J10" s="65">
        <f>+J11+J17</f>
        <v>0</v>
      </c>
      <c r="K10" s="65">
        <f>+K11+K17</f>
        <v>0</v>
      </c>
      <c r="L10" s="65">
        <f>+L11+L17</f>
        <v>0</v>
      </c>
      <c r="M10" s="225">
        <f>+J10/H10</f>
        <v>0</v>
      </c>
      <c r="N10" s="225">
        <f t="shared" ref="N10:N73" si="1">+K10/H10</f>
        <v>0</v>
      </c>
      <c r="O10" s="226" t="s">
        <v>41</v>
      </c>
    </row>
    <row r="11" spans="1:15" ht="42" customHeight="1" x14ac:dyDescent="0.25">
      <c r="A11" s="227" t="s">
        <v>105</v>
      </c>
      <c r="B11" s="228" t="s">
        <v>42</v>
      </c>
      <c r="C11" s="228">
        <v>20</v>
      </c>
      <c r="D11" s="228" t="s">
        <v>39</v>
      </c>
      <c r="E11" s="229" t="s">
        <v>106</v>
      </c>
      <c r="F11" s="73">
        <f t="shared" ref="F11:H12" si="2">+F12</f>
        <v>138992896</v>
      </c>
      <c r="G11" s="73">
        <f t="shared" si="2"/>
        <v>0</v>
      </c>
      <c r="H11" s="73">
        <f t="shared" si="2"/>
        <v>138992896</v>
      </c>
      <c r="I11" s="230">
        <f t="shared" si="0"/>
        <v>2.5788631597477085E-5</v>
      </c>
      <c r="J11" s="73">
        <f t="shared" ref="J11:L12" si="3">+J12</f>
        <v>0</v>
      </c>
      <c r="K11" s="73">
        <f t="shared" si="3"/>
        <v>0</v>
      </c>
      <c r="L11" s="73">
        <f t="shared" si="3"/>
        <v>0</v>
      </c>
      <c r="M11" s="231">
        <f t="shared" ref="M11:M74" si="4">+J11/H11</f>
        <v>0</v>
      </c>
      <c r="N11" s="231">
        <f t="shared" si="1"/>
        <v>0</v>
      </c>
      <c r="O11" s="232" t="s">
        <v>41</v>
      </c>
    </row>
    <row r="12" spans="1:15" ht="42" customHeight="1" x14ac:dyDescent="0.25">
      <c r="A12" s="227" t="s">
        <v>107</v>
      </c>
      <c r="B12" s="228" t="s">
        <v>42</v>
      </c>
      <c r="C12" s="228">
        <v>20</v>
      </c>
      <c r="D12" s="228" t="s">
        <v>39</v>
      </c>
      <c r="E12" s="229" t="s">
        <v>108</v>
      </c>
      <c r="F12" s="233">
        <f t="shared" si="2"/>
        <v>138992896</v>
      </c>
      <c r="G12" s="233">
        <f t="shared" si="2"/>
        <v>0</v>
      </c>
      <c r="H12" s="233">
        <f t="shared" si="2"/>
        <v>138992896</v>
      </c>
      <c r="I12" s="230">
        <f t="shared" si="0"/>
        <v>2.5788631597477085E-5</v>
      </c>
      <c r="J12" s="233">
        <f t="shared" si="3"/>
        <v>0</v>
      </c>
      <c r="K12" s="233">
        <f t="shared" si="3"/>
        <v>0</v>
      </c>
      <c r="L12" s="233">
        <f t="shared" si="3"/>
        <v>0</v>
      </c>
      <c r="M12" s="231">
        <f t="shared" si="4"/>
        <v>0</v>
      </c>
      <c r="N12" s="231">
        <f t="shared" si="1"/>
        <v>0</v>
      </c>
      <c r="O12" s="232" t="s">
        <v>41</v>
      </c>
    </row>
    <row r="13" spans="1:15" ht="66" customHeight="1" x14ac:dyDescent="0.25">
      <c r="A13" s="227" t="s">
        <v>109</v>
      </c>
      <c r="B13" s="228" t="s">
        <v>42</v>
      </c>
      <c r="C13" s="228">
        <v>20</v>
      </c>
      <c r="D13" s="228" t="s">
        <v>39</v>
      </c>
      <c r="E13" s="229" t="s">
        <v>110</v>
      </c>
      <c r="F13" s="233">
        <f>SUM(F14:F16)</f>
        <v>138992896</v>
      </c>
      <c r="G13" s="233">
        <f>SUM(G14:G16)</f>
        <v>0</v>
      </c>
      <c r="H13" s="233">
        <f>SUM(H14:H16)</f>
        <v>138992896</v>
      </c>
      <c r="I13" s="230">
        <f t="shared" si="0"/>
        <v>2.5788631597477085E-5</v>
      </c>
      <c r="J13" s="233">
        <f>SUM(J14:J16)</f>
        <v>0</v>
      </c>
      <c r="K13" s="233">
        <f>SUM(K14:K16)</f>
        <v>0</v>
      </c>
      <c r="L13" s="233">
        <f>SUM(L14:L16)</f>
        <v>0</v>
      </c>
      <c r="M13" s="231">
        <f t="shared" si="4"/>
        <v>0</v>
      </c>
      <c r="N13" s="231">
        <f t="shared" si="1"/>
        <v>0</v>
      </c>
      <c r="O13" s="232" t="s">
        <v>41</v>
      </c>
    </row>
    <row r="14" spans="1:15" ht="66" customHeight="1" x14ac:dyDescent="0.25">
      <c r="A14" s="234" t="s">
        <v>537</v>
      </c>
      <c r="B14" s="235" t="s">
        <v>42</v>
      </c>
      <c r="C14" s="235">
        <v>20</v>
      </c>
      <c r="D14" s="235" t="s">
        <v>39</v>
      </c>
      <c r="E14" s="236" t="s">
        <v>148</v>
      </c>
      <c r="F14" s="237">
        <v>4261792</v>
      </c>
      <c r="G14" s="238">
        <v>0</v>
      </c>
      <c r="H14" s="239">
        <f>+F14-G14</f>
        <v>4261792</v>
      </c>
      <c r="I14" s="240">
        <f t="shared" si="0"/>
        <v>7.9072950485955102E-7</v>
      </c>
      <c r="J14" s="238">
        <v>0</v>
      </c>
      <c r="K14" s="238">
        <v>0</v>
      </c>
      <c r="L14" s="239">
        <f>+J14-K14</f>
        <v>0</v>
      </c>
      <c r="M14" s="241">
        <f t="shared" si="4"/>
        <v>0</v>
      </c>
      <c r="N14" s="241">
        <f t="shared" si="1"/>
        <v>0</v>
      </c>
      <c r="O14" s="242" t="s">
        <v>41</v>
      </c>
    </row>
    <row r="15" spans="1:15" ht="42" customHeight="1" x14ac:dyDescent="0.25">
      <c r="A15" s="234" t="s">
        <v>538</v>
      </c>
      <c r="B15" s="235" t="s">
        <v>42</v>
      </c>
      <c r="C15" s="235">
        <v>20</v>
      </c>
      <c r="D15" s="235" t="s">
        <v>39</v>
      </c>
      <c r="E15" s="236" t="s">
        <v>150</v>
      </c>
      <c r="F15" s="237">
        <v>72136474</v>
      </c>
      <c r="G15" s="238">
        <v>0</v>
      </c>
      <c r="H15" s="239">
        <f t="shared" ref="H15:H16" si="5">+F15-G15</f>
        <v>72136474</v>
      </c>
      <c r="I15" s="240">
        <f t="shared" si="0"/>
        <v>1.3384144127243627E-5</v>
      </c>
      <c r="J15" s="238">
        <v>0</v>
      </c>
      <c r="K15" s="238">
        <v>0</v>
      </c>
      <c r="L15" s="239">
        <f t="shared" ref="L15:L16" si="6">+J15-K15</f>
        <v>0</v>
      </c>
      <c r="M15" s="241">
        <f t="shared" si="4"/>
        <v>0</v>
      </c>
      <c r="N15" s="241">
        <f t="shared" si="1"/>
        <v>0</v>
      </c>
      <c r="O15" s="242" t="s">
        <v>41</v>
      </c>
    </row>
    <row r="16" spans="1:15" ht="60.75" customHeight="1" x14ac:dyDescent="0.25">
      <c r="A16" s="234" t="s">
        <v>539</v>
      </c>
      <c r="B16" s="235" t="s">
        <v>42</v>
      </c>
      <c r="C16" s="235">
        <v>20</v>
      </c>
      <c r="D16" s="235" t="s">
        <v>39</v>
      </c>
      <c r="E16" s="236" t="s">
        <v>540</v>
      </c>
      <c r="F16" s="237">
        <v>62594630</v>
      </c>
      <c r="G16" s="238">
        <v>0</v>
      </c>
      <c r="H16" s="239">
        <f t="shared" si="5"/>
        <v>62594630</v>
      </c>
      <c r="I16" s="240">
        <f t="shared" si="0"/>
        <v>1.1613757965373907E-5</v>
      </c>
      <c r="J16" s="238">
        <v>0</v>
      </c>
      <c r="K16" s="238">
        <v>0</v>
      </c>
      <c r="L16" s="239">
        <f t="shared" si="6"/>
        <v>0</v>
      </c>
      <c r="M16" s="241">
        <f t="shared" si="4"/>
        <v>0</v>
      </c>
      <c r="N16" s="241">
        <f t="shared" si="1"/>
        <v>0</v>
      </c>
      <c r="O16" s="242" t="s">
        <v>41</v>
      </c>
    </row>
    <row r="17" spans="1:15" ht="42" customHeight="1" x14ac:dyDescent="0.25">
      <c r="A17" s="227" t="s">
        <v>119</v>
      </c>
      <c r="B17" s="228" t="s">
        <v>42</v>
      </c>
      <c r="C17" s="228">
        <v>20</v>
      </c>
      <c r="D17" s="228" t="s">
        <v>39</v>
      </c>
      <c r="E17" s="229" t="s">
        <v>120</v>
      </c>
      <c r="F17" s="73">
        <f>+F18+F30</f>
        <v>586125464.69000006</v>
      </c>
      <c r="G17" s="73">
        <f>+G18+G30</f>
        <v>0</v>
      </c>
      <c r="H17" s="73">
        <f>+H18+H30</f>
        <v>586125464.69000006</v>
      </c>
      <c r="I17" s="231">
        <f t="shared" si="0"/>
        <v>1.0874925347832508E-4</v>
      </c>
      <c r="J17" s="73">
        <f>+J18+J30</f>
        <v>0</v>
      </c>
      <c r="K17" s="73">
        <f>+K18+K30</f>
        <v>0</v>
      </c>
      <c r="L17" s="73">
        <f>+L18+L30</f>
        <v>0</v>
      </c>
      <c r="M17" s="231">
        <f t="shared" si="4"/>
        <v>0</v>
      </c>
      <c r="N17" s="231">
        <f t="shared" si="1"/>
        <v>0</v>
      </c>
      <c r="O17" s="232" t="s">
        <v>41</v>
      </c>
    </row>
    <row r="18" spans="1:15" ht="42" customHeight="1" x14ac:dyDescent="0.25">
      <c r="A18" s="227" t="s">
        <v>121</v>
      </c>
      <c r="B18" s="228" t="s">
        <v>42</v>
      </c>
      <c r="C18" s="228">
        <v>20</v>
      </c>
      <c r="D18" s="228" t="s">
        <v>39</v>
      </c>
      <c r="E18" s="229" t="s">
        <v>122</v>
      </c>
      <c r="F18" s="233">
        <f>+F19+F23</f>
        <v>17571581</v>
      </c>
      <c r="G18" s="233">
        <f>+G19+G23</f>
        <v>0</v>
      </c>
      <c r="H18" s="233">
        <f>+H19+H23</f>
        <v>17571581</v>
      </c>
      <c r="I18" s="243">
        <f t="shared" si="0"/>
        <v>3.2602171912025492E-6</v>
      </c>
      <c r="J18" s="233">
        <f>+J19+J23</f>
        <v>0</v>
      </c>
      <c r="K18" s="233">
        <f>+K19+K23</f>
        <v>0</v>
      </c>
      <c r="L18" s="233">
        <f>+L19+L23</f>
        <v>0</v>
      </c>
      <c r="M18" s="231">
        <f t="shared" si="4"/>
        <v>0</v>
      </c>
      <c r="N18" s="231">
        <f t="shared" si="1"/>
        <v>0</v>
      </c>
      <c r="O18" s="232" t="s">
        <v>41</v>
      </c>
    </row>
    <row r="19" spans="1:15" ht="66" customHeight="1" x14ac:dyDescent="0.25">
      <c r="A19" s="227" t="s">
        <v>123</v>
      </c>
      <c r="B19" s="228" t="s">
        <v>42</v>
      </c>
      <c r="C19" s="228">
        <v>20</v>
      </c>
      <c r="D19" s="228" t="s">
        <v>39</v>
      </c>
      <c r="E19" s="229" t="s">
        <v>124</v>
      </c>
      <c r="F19" s="233">
        <f t="shared" ref="F19:L19" si="7">+F20+F21+F22</f>
        <v>10384328</v>
      </c>
      <c r="G19" s="233">
        <f t="shared" si="7"/>
        <v>0</v>
      </c>
      <c r="H19" s="233">
        <f t="shared" si="7"/>
        <v>10384328</v>
      </c>
      <c r="I19" s="243">
        <f t="shared" si="0"/>
        <v>1.9266999745034885E-6</v>
      </c>
      <c r="J19" s="233">
        <f t="shared" si="7"/>
        <v>0</v>
      </c>
      <c r="K19" s="233">
        <f t="shared" si="7"/>
        <v>0</v>
      </c>
      <c r="L19" s="233">
        <f t="shared" si="7"/>
        <v>0</v>
      </c>
      <c r="M19" s="231">
        <f>+J19/H19</f>
        <v>0</v>
      </c>
      <c r="N19" s="231">
        <f t="shared" si="1"/>
        <v>0</v>
      </c>
      <c r="O19" s="232" t="s">
        <v>41</v>
      </c>
    </row>
    <row r="20" spans="1:15" ht="66" customHeight="1" x14ac:dyDescent="0.25">
      <c r="A20" s="234" t="s">
        <v>125</v>
      </c>
      <c r="B20" s="235" t="s">
        <v>42</v>
      </c>
      <c r="C20" s="235">
        <v>20</v>
      </c>
      <c r="D20" s="235" t="s">
        <v>39</v>
      </c>
      <c r="E20" s="236" t="s">
        <v>126</v>
      </c>
      <c r="F20" s="237">
        <v>1648891</v>
      </c>
      <c r="G20" s="238">
        <v>0</v>
      </c>
      <c r="H20" s="239">
        <f t="shared" ref="H20:H29" si="8">+F20-G20</f>
        <v>1648891</v>
      </c>
      <c r="I20" s="244">
        <f t="shared" si="0"/>
        <v>3.0593392732385107E-7</v>
      </c>
      <c r="J20" s="238">
        <v>0</v>
      </c>
      <c r="K20" s="238">
        <v>0</v>
      </c>
      <c r="L20" s="239">
        <f t="shared" ref="L20:L29" si="9">+J20-K20</f>
        <v>0</v>
      </c>
      <c r="M20" s="241">
        <f t="shared" si="4"/>
        <v>0</v>
      </c>
      <c r="N20" s="241">
        <f t="shared" si="1"/>
        <v>0</v>
      </c>
      <c r="O20" s="242" t="s">
        <v>41</v>
      </c>
    </row>
    <row r="21" spans="1:15" ht="42" customHeight="1" x14ac:dyDescent="0.25">
      <c r="A21" s="234" t="s">
        <v>127</v>
      </c>
      <c r="B21" s="235" t="s">
        <v>42</v>
      </c>
      <c r="C21" s="235">
        <v>20</v>
      </c>
      <c r="D21" s="235" t="s">
        <v>39</v>
      </c>
      <c r="E21" s="236" t="s">
        <v>128</v>
      </c>
      <c r="F21" s="237">
        <v>6326721</v>
      </c>
      <c r="G21" s="238">
        <v>0</v>
      </c>
      <c r="H21" s="239">
        <f t="shared" si="8"/>
        <v>6326721</v>
      </c>
      <c r="I21" s="240">
        <f t="shared" si="0"/>
        <v>1.1738547924709895E-6</v>
      </c>
      <c r="J21" s="238">
        <v>0</v>
      </c>
      <c r="K21" s="238">
        <v>0</v>
      </c>
      <c r="L21" s="239">
        <f t="shared" si="9"/>
        <v>0</v>
      </c>
      <c r="M21" s="241">
        <f t="shared" si="4"/>
        <v>0</v>
      </c>
      <c r="N21" s="241">
        <f t="shared" si="1"/>
        <v>0</v>
      </c>
      <c r="O21" s="242" t="s">
        <v>41</v>
      </c>
    </row>
    <row r="22" spans="1:15" ht="42" customHeight="1" x14ac:dyDescent="0.25">
      <c r="A22" s="234" t="s">
        <v>541</v>
      </c>
      <c r="B22" s="235" t="s">
        <v>42</v>
      </c>
      <c r="C22" s="235">
        <v>20</v>
      </c>
      <c r="D22" s="235" t="s">
        <v>39</v>
      </c>
      <c r="E22" s="236" t="s">
        <v>542</v>
      </c>
      <c r="F22" s="237">
        <v>2408716</v>
      </c>
      <c r="G22" s="238">
        <v>0</v>
      </c>
      <c r="H22" s="239">
        <f t="shared" si="8"/>
        <v>2408716</v>
      </c>
      <c r="I22" s="244">
        <f t="shared" si="0"/>
        <v>4.4691125470864795E-7</v>
      </c>
      <c r="J22" s="238">
        <v>0</v>
      </c>
      <c r="K22" s="238">
        <v>0</v>
      </c>
      <c r="L22" s="239">
        <f t="shared" si="9"/>
        <v>0</v>
      </c>
      <c r="M22" s="241">
        <f t="shared" si="4"/>
        <v>0</v>
      </c>
      <c r="N22" s="241">
        <f t="shared" si="1"/>
        <v>0</v>
      </c>
      <c r="O22" s="242" t="s">
        <v>41</v>
      </c>
    </row>
    <row r="23" spans="1:15" ht="67.5" customHeight="1" x14ac:dyDescent="0.25">
      <c r="A23" s="245" t="s">
        <v>129</v>
      </c>
      <c r="B23" s="228" t="s">
        <v>42</v>
      </c>
      <c r="C23" s="228">
        <v>20</v>
      </c>
      <c r="D23" s="228" t="s">
        <v>39</v>
      </c>
      <c r="E23" s="229" t="s">
        <v>130</v>
      </c>
      <c r="F23" s="233">
        <f>SUM(F24:F29)</f>
        <v>7187253</v>
      </c>
      <c r="G23" s="233">
        <f>SUM(G24:G29)</f>
        <v>0</v>
      </c>
      <c r="H23" s="233">
        <f>SUM(H24:H29)</f>
        <v>7187253</v>
      </c>
      <c r="I23" s="243">
        <f t="shared" si="0"/>
        <v>1.3335172166990605E-6</v>
      </c>
      <c r="J23" s="233">
        <f t="shared" ref="J23:L23" si="10">SUM(J24:J29)</f>
        <v>0</v>
      </c>
      <c r="K23" s="233">
        <f t="shared" si="10"/>
        <v>0</v>
      </c>
      <c r="L23" s="233">
        <f t="shared" si="10"/>
        <v>0</v>
      </c>
      <c r="M23" s="231">
        <f t="shared" si="4"/>
        <v>0</v>
      </c>
      <c r="N23" s="231">
        <f t="shared" si="1"/>
        <v>0</v>
      </c>
      <c r="O23" s="232" t="s">
        <v>41</v>
      </c>
    </row>
    <row r="24" spans="1:15" ht="67.5" customHeight="1" x14ac:dyDescent="0.25">
      <c r="A24" s="246" t="s">
        <v>543</v>
      </c>
      <c r="B24" s="235" t="s">
        <v>42</v>
      </c>
      <c r="C24" s="235">
        <v>20</v>
      </c>
      <c r="D24" s="235" t="s">
        <v>39</v>
      </c>
      <c r="E24" s="236" t="s">
        <v>544</v>
      </c>
      <c r="F24" s="237">
        <v>22015</v>
      </c>
      <c r="G24" s="238">
        <v>0</v>
      </c>
      <c r="H24" s="239">
        <f t="shared" si="8"/>
        <v>22015</v>
      </c>
      <c r="I24" s="247">
        <f t="shared" si="0"/>
        <v>4.0846456254746865E-9</v>
      </c>
      <c r="J24" s="238">
        <v>0</v>
      </c>
      <c r="K24" s="238">
        <v>0</v>
      </c>
      <c r="L24" s="239">
        <f t="shared" si="9"/>
        <v>0</v>
      </c>
      <c r="M24" s="241">
        <f t="shared" si="4"/>
        <v>0</v>
      </c>
      <c r="N24" s="241">
        <f t="shared" si="1"/>
        <v>0</v>
      </c>
      <c r="O24" s="242" t="s">
        <v>41</v>
      </c>
    </row>
    <row r="25" spans="1:15" ht="70.5" customHeight="1" x14ac:dyDescent="0.25">
      <c r="A25" s="246" t="s">
        <v>131</v>
      </c>
      <c r="B25" s="235" t="s">
        <v>42</v>
      </c>
      <c r="C25" s="235">
        <v>20</v>
      </c>
      <c r="D25" s="235" t="s">
        <v>39</v>
      </c>
      <c r="E25" s="236" t="s">
        <v>545</v>
      </c>
      <c r="F25" s="237">
        <v>584546</v>
      </c>
      <c r="G25" s="238">
        <v>0</v>
      </c>
      <c r="H25" s="239">
        <f t="shared" si="8"/>
        <v>584546</v>
      </c>
      <c r="I25" s="244">
        <f t="shared" si="0"/>
        <v>1.0845620085345111E-7</v>
      </c>
      <c r="J25" s="238">
        <v>0</v>
      </c>
      <c r="K25" s="238">
        <v>0</v>
      </c>
      <c r="L25" s="239">
        <f t="shared" si="9"/>
        <v>0</v>
      </c>
      <c r="M25" s="241">
        <f t="shared" si="4"/>
        <v>0</v>
      </c>
      <c r="N25" s="241">
        <f t="shared" si="1"/>
        <v>0</v>
      </c>
      <c r="O25" s="242" t="s">
        <v>41</v>
      </c>
    </row>
    <row r="26" spans="1:15" ht="70.5" customHeight="1" x14ac:dyDescent="0.25">
      <c r="A26" s="246" t="s">
        <v>135</v>
      </c>
      <c r="B26" s="235" t="s">
        <v>42</v>
      </c>
      <c r="C26" s="235">
        <v>20</v>
      </c>
      <c r="D26" s="235" t="s">
        <v>39</v>
      </c>
      <c r="E26" s="236" t="s">
        <v>136</v>
      </c>
      <c r="F26" s="237">
        <v>2082105</v>
      </c>
      <c r="G26" s="238">
        <v>0</v>
      </c>
      <c r="H26" s="239">
        <f t="shared" si="8"/>
        <v>2082105</v>
      </c>
      <c r="I26" s="244">
        <f t="shared" si="0"/>
        <v>3.8631210901789563E-7</v>
      </c>
      <c r="J26" s="238">
        <v>0</v>
      </c>
      <c r="K26" s="238">
        <v>0</v>
      </c>
      <c r="L26" s="239">
        <f t="shared" si="9"/>
        <v>0</v>
      </c>
      <c r="M26" s="241">
        <f t="shared" si="4"/>
        <v>0</v>
      </c>
      <c r="N26" s="241">
        <f t="shared" si="1"/>
        <v>0</v>
      </c>
      <c r="O26" s="242" t="s">
        <v>41</v>
      </c>
    </row>
    <row r="27" spans="1:15" ht="42" customHeight="1" x14ac:dyDescent="0.25">
      <c r="A27" s="246" t="s">
        <v>137</v>
      </c>
      <c r="B27" s="235" t="s">
        <v>42</v>
      </c>
      <c r="C27" s="235">
        <v>20</v>
      </c>
      <c r="D27" s="235" t="s">
        <v>39</v>
      </c>
      <c r="E27" s="236" t="s">
        <v>138</v>
      </c>
      <c r="F27" s="237">
        <v>2536736</v>
      </c>
      <c r="G27" s="238">
        <v>0</v>
      </c>
      <c r="H27" s="239">
        <f t="shared" si="8"/>
        <v>2536736</v>
      </c>
      <c r="I27" s="244">
        <f t="shared" si="0"/>
        <v>4.706639838920806E-7</v>
      </c>
      <c r="J27" s="238">
        <v>0</v>
      </c>
      <c r="K27" s="238">
        <v>0</v>
      </c>
      <c r="L27" s="239">
        <f t="shared" si="9"/>
        <v>0</v>
      </c>
      <c r="M27" s="241">
        <f t="shared" si="4"/>
        <v>0</v>
      </c>
      <c r="N27" s="241">
        <f t="shared" si="1"/>
        <v>0</v>
      </c>
      <c r="O27" s="242" t="s">
        <v>41</v>
      </c>
    </row>
    <row r="28" spans="1:15" ht="42" customHeight="1" x14ac:dyDescent="0.25">
      <c r="A28" s="246" t="s">
        <v>139</v>
      </c>
      <c r="B28" s="235" t="s">
        <v>42</v>
      </c>
      <c r="C28" s="235">
        <v>20</v>
      </c>
      <c r="D28" s="235" t="s">
        <v>39</v>
      </c>
      <c r="E28" s="236" t="s">
        <v>140</v>
      </c>
      <c r="F28" s="237">
        <v>38150</v>
      </c>
      <c r="G28" s="238">
        <v>0</v>
      </c>
      <c r="H28" s="239">
        <f t="shared" si="8"/>
        <v>38150</v>
      </c>
      <c r="I28" s="247">
        <f t="shared" si="0"/>
        <v>7.0783207182311743E-9</v>
      </c>
      <c r="J28" s="238">
        <v>0</v>
      </c>
      <c r="K28" s="238">
        <v>0</v>
      </c>
      <c r="L28" s="239">
        <f t="shared" si="9"/>
        <v>0</v>
      </c>
      <c r="M28" s="241">
        <f t="shared" si="4"/>
        <v>0</v>
      </c>
      <c r="N28" s="241">
        <f t="shared" si="1"/>
        <v>0</v>
      </c>
      <c r="O28" s="242" t="s">
        <v>41</v>
      </c>
    </row>
    <row r="29" spans="1:15" ht="42" customHeight="1" x14ac:dyDescent="0.25">
      <c r="A29" s="246" t="s">
        <v>141</v>
      </c>
      <c r="B29" s="235" t="s">
        <v>42</v>
      </c>
      <c r="C29" s="235">
        <v>20</v>
      </c>
      <c r="D29" s="235" t="s">
        <v>39</v>
      </c>
      <c r="E29" s="236" t="s">
        <v>142</v>
      </c>
      <c r="F29" s="237">
        <v>1923701</v>
      </c>
      <c r="G29" s="238">
        <v>0</v>
      </c>
      <c r="H29" s="239">
        <f t="shared" si="8"/>
        <v>1923701</v>
      </c>
      <c r="I29" s="244">
        <f t="shared" si="0"/>
        <v>3.5692195659192732E-7</v>
      </c>
      <c r="J29" s="238">
        <v>0</v>
      </c>
      <c r="K29" s="238">
        <v>0</v>
      </c>
      <c r="L29" s="239">
        <f t="shared" si="9"/>
        <v>0</v>
      </c>
      <c r="M29" s="241">
        <f t="shared" si="4"/>
        <v>0</v>
      </c>
      <c r="N29" s="241">
        <f t="shared" si="1"/>
        <v>0</v>
      </c>
      <c r="O29" s="242" t="s">
        <v>41</v>
      </c>
    </row>
    <row r="30" spans="1:15" ht="42" customHeight="1" x14ac:dyDescent="0.25">
      <c r="A30" s="227" t="s">
        <v>151</v>
      </c>
      <c r="B30" s="228" t="s">
        <v>42</v>
      </c>
      <c r="C30" s="228">
        <v>20</v>
      </c>
      <c r="D30" s="228" t="s">
        <v>39</v>
      </c>
      <c r="E30" s="229" t="s">
        <v>152</v>
      </c>
      <c r="F30" s="233">
        <f>+F31+F34+F36+F41</f>
        <v>568553883.69000006</v>
      </c>
      <c r="G30" s="233">
        <f t="shared" ref="G30:H30" si="11">+G31+G34+G36+G41</f>
        <v>0</v>
      </c>
      <c r="H30" s="233">
        <f t="shared" si="11"/>
        <v>568553883.69000006</v>
      </c>
      <c r="I30" s="231">
        <f t="shared" si="0"/>
        <v>1.0548903628712252E-4</v>
      </c>
      <c r="J30" s="233">
        <f>+J31+J34+J36+J41</f>
        <v>0</v>
      </c>
      <c r="K30" s="233">
        <f>+K31+K34+K36+K41</f>
        <v>0</v>
      </c>
      <c r="L30" s="233">
        <f>+L31+L34+L36+L41</f>
        <v>0</v>
      </c>
      <c r="M30" s="241">
        <f t="shared" si="4"/>
        <v>0</v>
      </c>
      <c r="N30" s="241">
        <f t="shared" si="1"/>
        <v>0</v>
      </c>
      <c r="O30" s="242" t="s">
        <v>41</v>
      </c>
    </row>
    <row r="31" spans="1:15" ht="90" customHeight="1" x14ac:dyDescent="0.25">
      <c r="A31" s="227" t="s">
        <v>157</v>
      </c>
      <c r="B31" s="228" t="s">
        <v>42</v>
      </c>
      <c r="C31" s="228">
        <v>20</v>
      </c>
      <c r="D31" s="228" t="s">
        <v>39</v>
      </c>
      <c r="E31" s="229" t="s">
        <v>158</v>
      </c>
      <c r="F31" s="233">
        <f>SUM(F32:F33)</f>
        <v>65782485</v>
      </c>
      <c r="G31" s="233">
        <f t="shared" ref="G31:H31" si="12">SUM(G32:G33)</f>
        <v>0</v>
      </c>
      <c r="H31" s="233">
        <f t="shared" si="12"/>
        <v>65782485</v>
      </c>
      <c r="I31" s="230">
        <f t="shared" si="0"/>
        <v>1.220523005169676E-5</v>
      </c>
      <c r="J31" s="233">
        <f>SUM(J32:J33)</f>
        <v>0</v>
      </c>
      <c r="K31" s="233">
        <f>SUM(K32:K33)</f>
        <v>0</v>
      </c>
      <c r="L31" s="233">
        <f>SUM(L32:L33)</f>
        <v>0</v>
      </c>
      <c r="M31" s="241">
        <f t="shared" si="4"/>
        <v>0</v>
      </c>
      <c r="N31" s="241">
        <f t="shared" si="1"/>
        <v>0</v>
      </c>
      <c r="O31" s="242" t="s">
        <v>41</v>
      </c>
    </row>
    <row r="32" spans="1:15" ht="42" customHeight="1" x14ac:dyDescent="0.25">
      <c r="A32" s="234" t="s">
        <v>163</v>
      </c>
      <c r="B32" s="235" t="s">
        <v>42</v>
      </c>
      <c r="C32" s="235">
        <v>20</v>
      </c>
      <c r="D32" s="235" t="s">
        <v>39</v>
      </c>
      <c r="E32" s="236" t="s">
        <v>164</v>
      </c>
      <c r="F32" s="237">
        <v>782485</v>
      </c>
      <c r="G32" s="238">
        <v>0</v>
      </c>
      <c r="H32" s="239">
        <f t="shared" ref="H32:H33" si="13">+F32-G32</f>
        <v>782485</v>
      </c>
      <c r="I32" s="244">
        <f t="shared" si="0"/>
        <v>1.4518164579829935E-7</v>
      </c>
      <c r="J32" s="238">
        <v>0</v>
      </c>
      <c r="K32" s="238">
        <v>0</v>
      </c>
      <c r="L32" s="239">
        <f t="shared" ref="L32:L43" si="14">+J32-K32</f>
        <v>0</v>
      </c>
      <c r="M32" s="241">
        <f t="shared" si="4"/>
        <v>0</v>
      </c>
      <c r="N32" s="241">
        <f t="shared" si="1"/>
        <v>0</v>
      </c>
      <c r="O32" s="242" t="s">
        <v>41</v>
      </c>
    </row>
    <row r="33" spans="1:15" ht="42" customHeight="1" x14ac:dyDescent="0.25">
      <c r="A33" s="234" t="s">
        <v>165</v>
      </c>
      <c r="B33" s="235" t="s">
        <v>42</v>
      </c>
      <c r="C33" s="235">
        <v>20</v>
      </c>
      <c r="D33" s="235" t="s">
        <v>39</v>
      </c>
      <c r="E33" s="236" t="s">
        <v>166</v>
      </c>
      <c r="F33" s="237">
        <v>65000000</v>
      </c>
      <c r="G33" s="238">
        <v>0</v>
      </c>
      <c r="H33" s="239">
        <f t="shared" si="13"/>
        <v>65000000</v>
      </c>
      <c r="I33" s="248">
        <f t="shared" si="0"/>
        <v>1.2060048405898462E-5</v>
      </c>
      <c r="J33" s="238">
        <v>0</v>
      </c>
      <c r="K33" s="238">
        <v>0</v>
      </c>
      <c r="L33" s="239">
        <f t="shared" si="14"/>
        <v>0</v>
      </c>
      <c r="M33" s="241">
        <f t="shared" si="4"/>
        <v>0</v>
      </c>
      <c r="N33" s="241">
        <f t="shared" si="1"/>
        <v>0</v>
      </c>
      <c r="O33" s="242" t="s">
        <v>41</v>
      </c>
    </row>
    <row r="34" spans="1:15" ht="69.75" customHeight="1" x14ac:dyDescent="0.25">
      <c r="A34" s="227" t="s">
        <v>169</v>
      </c>
      <c r="B34" s="228" t="s">
        <v>42</v>
      </c>
      <c r="C34" s="228">
        <v>20</v>
      </c>
      <c r="D34" s="228" t="s">
        <v>39</v>
      </c>
      <c r="E34" s="229" t="s">
        <v>170</v>
      </c>
      <c r="F34" s="233">
        <f>SUM(F35:F35)</f>
        <v>148401</v>
      </c>
      <c r="G34" s="233">
        <f t="shared" ref="G34:H34" si="15">SUM(G35:G35)</f>
        <v>0</v>
      </c>
      <c r="H34" s="233">
        <f t="shared" si="15"/>
        <v>148401</v>
      </c>
      <c r="I34" s="249">
        <f t="shared" si="0"/>
        <v>2.7534203745903654E-8</v>
      </c>
      <c r="J34" s="233">
        <f t="shared" ref="J34:L34" si="16">SUM(J35:J35)</f>
        <v>0</v>
      </c>
      <c r="K34" s="233">
        <f t="shared" si="16"/>
        <v>0</v>
      </c>
      <c r="L34" s="233">
        <f t="shared" si="16"/>
        <v>0</v>
      </c>
      <c r="M34" s="241">
        <f t="shared" si="4"/>
        <v>0</v>
      </c>
      <c r="N34" s="241">
        <f t="shared" si="1"/>
        <v>0</v>
      </c>
      <c r="O34" s="242" t="s">
        <v>41</v>
      </c>
    </row>
    <row r="35" spans="1:15" ht="42" customHeight="1" x14ac:dyDescent="0.25">
      <c r="A35" s="234" t="s">
        <v>175</v>
      </c>
      <c r="B35" s="235" t="s">
        <v>42</v>
      </c>
      <c r="C35" s="235">
        <v>20</v>
      </c>
      <c r="D35" s="235" t="s">
        <v>39</v>
      </c>
      <c r="E35" s="236" t="s">
        <v>176</v>
      </c>
      <c r="F35" s="237">
        <v>148401</v>
      </c>
      <c r="G35" s="238">
        <v>0</v>
      </c>
      <c r="H35" s="239">
        <f t="shared" ref="H35" si="17">+F35-G35</f>
        <v>148401</v>
      </c>
      <c r="I35" s="250">
        <f t="shared" si="0"/>
        <v>2.7534203745903654E-8</v>
      </c>
      <c r="J35" s="238">
        <v>0</v>
      </c>
      <c r="K35" s="238">
        <v>0</v>
      </c>
      <c r="L35" s="239">
        <f t="shared" si="14"/>
        <v>0</v>
      </c>
      <c r="M35" s="241">
        <f t="shared" si="4"/>
        <v>0</v>
      </c>
      <c r="N35" s="241">
        <f t="shared" si="1"/>
        <v>0</v>
      </c>
      <c r="O35" s="242" t="s">
        <v>41</v>
      </c>
    </row>
    <row r="36" spans="1:15" ht="56.25" customHeight="1" x14ac:dyDescent="0.25">
      <c r="A36" s="227" t="s">
        <v>177</v>
      </c>
      <c r="B36" s="228" t="s">
        <v>42</v>
      </c>
      <c r="C36" s="228">
        <v>20</v>
      </c>
      <c r="D36" s="228" t="s">
        <v>39</v>
      </c>
      <c r="E36" s="229" t="s">
        <v>178</v>
      </c>
      <c r="F36" s="233">
        <f>SUM(F37:F40)</f>
        <v>186589693.69</v>
      </c>
      <c r="G36" s="233">
        <f t="shared" ref="G36:H36" si="18">SUM(G37:G40)</f>
        <v>0</v>
      </c>
      <c r="H36" s="233">
        <f t="shared" si="18"/>
        <v>186589693.69</v>
      </c>
      <c r="I36" s="230">
        <f t="shared" si="0"/>
        <v>3.4619703660664101E-5</v>
      </c>
      <c r="J36" s="233">
        <f t="shared" ref="J36:L36" si="19">SUM(J37:J40)</f>
        <v>0</v>
      </c>
      <c r="K36" s="233">
        <f t="shared" si="19"/>
        <v>0</v>
      </c>
      <c r="L36" s="233">
        <f t="shared" si="19"/>
        <v>0</v>
      </c>
      <c r="M36" s="241">
        <f t="shared" si="4"/>
        <v>0</v>
      </c>
      <c r="N36" s="241">
        <f t="shared" si="1"/>
        <v>0</v>
      </c>
      <c r="O36" s="242" t="s">
        <v>41</v>
      </c>
    </row>
    <row r="37" spans="1:15" ht="42" customHeight="1" x14ac:dyDescent="0.25">
      <c r="A37" s="234" t="s">
        <v>179</v>
      </c>
      <c r="B37" s="235" t="s">
        <v>42</v>
      </c>
      <c r="C37" s="235">
        <v>20</v>
      </c>
      <c r="D37" s="235" t="s">
        <v>39</v>
      </c>
      <c r="E37" s="236" t="s">
        <v>180</v>
      </c>
      <c r="F37" s="237">
        <v>1999200</v>
      </c>
      <c r="G37" s="238">
        <v>0</v>
      </c>
      <c r="H37" s="239">
        <f t="shared" ref="H37:H40" si="20">+F37-G37</f>
        <v>1999200</v>
      </c>
      <c r="I37" s="244">
        <f t="shared" si="0"/>
        <v>3.7092998112418777E-7</v>
      </c>
      <c r="J37" s="238">
        <v>0</v>
      </c>
      <c r="K37" s="238">
        <v>0</v>
      </c>
      <c r="L37" s="239">
        <f t="shared" si="14"/>
        <v>0</v>
      </c>
      <c r="M37" s="241">
        <f t="shared" si="4"/>
        <v>0</v>
      </c>
      <c r="N37" s="241">
        <f t="shared" si="1"/>
        <v>0</v>
      </c>
      <c r="O37" s="242" t="s">
        <v>41</v>
      </c>
    </row>
    <row r="38" spans="1:15" ht="72.75" customHeight="1" x14ac:dyDescent="0.25">
      <c r="A38" s="234" t="s">
        <v>181</v>
      </c>
      <c r="B38" s="235" t="s">
        <v>42</v>
      </c>
      <c r="C38" s="235">
        <v>20</v>
      </c>
      <c r="D38" s="235" t="s">
        <v>39</v>
      </c>
      <c r="E38" s="236" t="s">
        <v>182</v>
      </c>
      <c r="F38" s="237">
        <v>4905625</v>
      </c>
      <c r="G38" s="238">
        <v>0</v>
      </c>
      <c r="H38" s="239">
        <f t="shared" si="20"/>
        <v>4905625</v>
      </c>
      <c r="I38" s="244">
        <f t="shared" si="0"/>
        <v>9.1018576863362525E-7</v>
      </c>
      <c r="J38" s="238">
        <v>0</v>
      </c>
      <c r="K38" s="238">
        <v>0</v>
      </c>
      <c r="L38" s="239">
        <f t="shared" si="14"/>
        <v>0</v>
      </c>
      <c r="M38" s="241">
        <f t="shared" si="4"/>
        <v>0</v>
      </c>
      <c r="N38" s="241">
        <f t="shared" si="1"/>
        <v>0</v>
      </c>
      <c r="O38" s="242" t="s">
        <v>41</v>
      </c>
    </row>
    <row r="39" spans="1:15" ht="42" customHeight="1" x14ac:dyDescent="0.25">
      <c r="A39" s="234" t="s">
        <v>185</v>
      </c>
      <c r="B39" s="235" t="s">
        <v>42</v>
      </c>
      <c r="C39" s="235">
        <v>20</v>
      </c>
      <c r="D39" s="235" t="s">
        <v>39</v>
      </c>
      <c r="E39" s="236" t="s">
        <v>186</v>
      </c>
      <c r="F39" s="237">
        <v>179118428.69</v>
      </c>
      <c r="G39" s="238">
        <v>0</v>
      </c>
      <c r="H39" s="239">
        <f t="shared" si="20"/>
        <v>179118428.69</v>
      </c>
      <c r="I39" s="244">
        <f t="shared" si="0"/>
        <v>3.3233491082921105E-5</v>
      </c>
      <c r="J39" s="238">
        <v>0</v>
      </c>
      <c r="K39" s="238">
        <v>0</v>
      </c>
      <c r="L39" s="239">
        <f t="shared" si="14"/>
        <v>0</v>
      </c>
      <c r="M39" s="241">
        <f t="shared" si="4"/>
        <v>0</v>
      </c>
      <c r="N39" s="241">
        <f t="shared" si="1"/>
        <v>0</v>
      </c>
      <c r="O39" s="242" t="s">
        <v>41</v>
      </c>
    </row>
    <row r="40" spans="1:15" ht="66" customHeight="1" x14ac:dyDescent="0.25">
      <c r="A40" s="234" t="s">
        <v>187</v>
      </c>
      <c r="B40" s="235" t="s">
        <v>42</v>
      </c>
      <c r="C40" s="235">
        <v>20</v>
      </c>
      <c r="D40" s="235" t="s">
        <v>39</v>
      </c>
      <c r="E40" s="236" t="s">
        <v>546</v>
      </c>
      <c r="F40" s="237">
        <v>566440</v>
      </c>
      <c r="G40" s="238">
        <v>0</v>
      </c>
      <c r="H40" s="239">
        <f t="shared" si="20"/>
        <v>566440</v>
      </c>
      <c r="I40" s="244">
        <f t="shared" si="0"/>
        <v>1.0509682798518653E-7</v>
      </c>
      <c r="J40" s="238">
        <v>0</v>
      </c>
      <c r="K40" s="238">
        <v>0</v>
      </c>
      <c r="L40" s="239">
        <f t="shared" si="14"/>
        <v>0</v>
      </c>
      <c r="M40" s="241">
        <f t="shared" si="4"/>
        <v>0</v>
      </c>
      <c r="N40" s="241">
        <f t="shared" si="1"/>
        <v>0</v>
      </c>
      <c r="O40" s="242" t="s">
        <v>41</v>
      </c>
    </row>
    <row r="41" spans="1:15" ht="42" customHeight="1" x14ac:dyDescent="0.25">
      <c r="A41" s="227" t="s">
        <v>191</v>
      </c>
      <c r="B41" s="228" t="s">
        <v>42</v>
      </c>
      <c r="C41" s="228">
        <v>20</v>
      </c>
      <c r="D41" s="228" t="s">
        <v>39</v>
      </c>
      <c r="E41" s="229" t="s">
        <v>192</v>
      </c>
      <c r="F41" s="233">
        <f>SUM(F42:F43)</f>
        <v>316033304</v>
      </c>
      <c r="G41" s="233">
        <f t="shared" ref="G41:H41" si="21">SUM(G42:G43)</f>
        <v>0</v>
      </c>
      <c r="H41" s="233">
        <f t="shared" si="21"/>
        <v>316033304</v>
      </c>
      <c r="I41" s="231">
        <f t="shared" si="0"/>
        <v>5.8636568371015751E-5</v>
      </c>
      <c r="J41" s="233">
        <f t="shared" ref="J41:L41" si="22">SUM(J42:J43)</f>
        <v>0</v>
      </c>
      <c r="K41" s="233">
        <f t="shared" si="22"/>
        <v>0</v>
      </c>
      <c r="L41" s="233">
        <f t="shared" si="22"/>
        <v>0</v>
      </c>
      <c r="M41" s="241">
        <f t="shared" si="4"/>
        <v>0</v>
      </c>
      <c r="N41" s="241">
        <f t="shared" si="1"/>
        <v>0</v>
      </c>
      <c r="O41" s="242" t="s">
        <v>41</v>
      </c>
    </row>
    <row r="42" spans="1:15" ht="42" customHeight="1" x14ac:dyDescent="0.25">
      <c r="A42" s="234" t="s">
        <v>199</v>
      </c>
      <c r="B42" s="235" t="s">
        <v>42</v>
      </c>
      <c r="C42" s="235">
        <v>20</v>
      </c>
      <c r="D42" s="235" t="s">
        <v>39</v>
      </c>
      <c r="E42" s="236" t="s">
        <v>200</v>
      </c>
      <c r="F42" s="237">
        <v>301873662</v>
      </c>
      <c r="G42" s="238">
        <v>0</v>
      </c>
      <c r="H42" s="239">
        <f t="shared" ref="H42:H43" si="23">+F42-G42</f>
        <v>301873662</v>
      </c>
      <c r="I42" s="248">
        <f t="shared" si="0"/>
        <v>5.600939963362817E-5</v>
      </c>
      <c r="J42" s="238">
        <v>0</v>
      </c>
      <c r="K42" s="238">
        <v>0</v>
      </c>
      <c r="L42" s="239">
        <f t="shared" si="14"/>
        <v>0</v>
      </c>
      <c r="M42" s="241">
        <f t="shared" si="4"/>
        <v>0</v>
      </c>
      <c r="N42" s="241">
        <f t="shared" si="1"/>
        <v>0</v>
      </c>
      <c r="O42" s="242" t="s">
        <v>41</v>
      </c>
    </row>
    <row r="43" spans="1:15" ht="42" customHeight="1" thickBot="1" x14ac:dyDescent="0.3">
      <c r="A43" s="251" t="s">
        <v>547</v>
      </c>
      <c r="B43" s="252" t="s">
        <v>42</v>
      </c>
      <c r="C43" s="252">
        <v>20</v>
      </c>
      <c r="D43" s="252" t="s">
        <v>39</v>
      </c>
      <c r="E43" s="253" t="s">
        <v>548</v>
      </c>
      <c r="F43" s="254">
        <v>14159642</v>
      </c>
      <c r="G43" s="255">
        <v>0</v>
      </c>
      <c r="H43" s="256">
        <f t="shared" si="23"/>
        <v>14159642</v>
      </c>
      <c r="I43" s="257">
        <f t="shared" si="0"/>
        <v>2.6271687373875832E-6</v>
      </c>
      <c r="J43" s="255">
        <v>0</v>
      </c>
      <c r="K43" s="255">
        <v>0</v>
      </c>
      <c r="L43" s="256">
        <f t="shared" si="14"/>
        <v>0</v>
      </c>
      <c r="M43" s="258">
        <f t="shared" si="4"/>
        <v>0</v>
      </c>
      <c r="N43" s="258">
        <f t="shared" si="1"/>
        <v>0</v>
      </c>
      <c r="O43" s="259" t="s">
        <v>41</v>
      </c>
    </row>
    <row r="44" spans="1:15" ht="27" customHeight="1" thickBot="1" x14ac:dyDescent="0.3">
      <c r="A44" s="216" t="s">
        <v>235</v>
      </c>
      <c r="B44" s="260" t="s">
        <v>38</v>
      </c>
      <c r="C44" s="261">
        <v>11</v>
      </c>
      <c r="D44" s="260" t="s">
        <v>39</v>
      </c>
      <c r="E44" s="219" t="s">
        <v>236</v>
      </c>
      <c r="F44" s="220">
        <f>+F45</f>
        <v>520282355179</v>
      </c>
      <c r="G44" s="220">
        <f t="shared" ref="G44:H44" si="24">+G45</f>
        <v>0</v>
      </c>
      <c r="H44" s="220">
        <f t="shared" si="24"/>
        <v>520282355179</v>
      </c>
      <c r="I44" s="221">
        <f t="shared" si="0"/>
        <v>9.6532775202978399E-2</v>
      </c>
      <c r="J44" s="220">
        <f>+J45</f>
        <v>520282355179</v>
      </c>
      <c r="K44" s="220">
        <f>+K45</f>
        <v>520282355179</v>
      </c>
      <c r="L44" s="220">
        <f>+L45</f>
        <v>0</v>
      </c>
      <c r="M44" s="221">
        <f t="shared" si="4"/>
        <v>1</v>
      </c>
      <c r="N44" s="221">
        <f t="shared" si="1"/>
        <v>1</v>
      </c>
      <c r="O44" s="262">
        <f t="shared" ref="O44:O107" si="25">+K44/J44</f>
        <v>1</v>
      </c>
    </row>
    <row r="45" spans="1:15" ht="38.25" customHeight="1" x14ac:dyDescent="0.25">
      <c r="A45" s="263" t="s">
        <v>238</v>
      </c>
      <c r="B45" s="264" t="s">
        <v>38</v>
      </c>
      <c r="C45" s="264">
        <v>11</v>
      </c>
      <c r="D45" s="264" t="s">
        <v>39</v>
      </c>
      <c r="E45" s="265" t="s">
        <v>239</v>
      </c>
      <c r="F45" s="266">
        <f t="shared" ref="F45:H46" si="26">+F46</f>
        <v>520282355179</v>
      </c>
      <c r="G45" s="266">
        <f t="shared" si="26"/>
        <v>0</v>
      </c>
      <c r="H45" s="266">
        <f t="shared" si="26"/>
        <v>520282355179</v>
      </c>
      <c r="I45" s="225">
        <f t="shared" si="0"/>
        <v>9.6532775202978399E-2</v>
      </c>
      <c r="J45" s="266">
        <f t="shared" ref="J45:L46" si="27">+J46</f>
        <v>520282355179</v>
      </c>
      <c r="K45" s="266">
        <f t="shared" si="27"/>
        <v>520282355179</v>
      </c>
      <c r="L45" s="266">
        <f t="shared" si="27"/>
        <v>0</v>
      </c>
      <c r="M45" s="267">
        <f t="shared" si="4"/>
        <v>1</v>
      </c>
      <c r="N45" s="267">
        <f t="shared" si="1"/>
        <v>1</v>
      </c>
      <c r="O45" s="268">
        <f t="shared" si="25"/>
        <v>1</v>
      </c>
    </row>
    <row r="46" spans="1:15" ht="42" customHeight="1" x14ac:dyDescent="0.25">
      <c r="A46" s="227" t="s">
        <v>245</v>
      </c>
      <c r="B46" s="228" t="s">
        <v>38</v>
      </c>
      <c r="C46" s="228">
        <v>11</v>
      </c>
      <c r="D46" s="228" t="s">
        <v>39</v>
      </c>
      <c r="E46" s="229" t="s">
        <v>246</v>
      </c>
      <c r="F46" s="269">
        <f t="shared" si="26"/>
        <v>520282355179</v>
      </c>
      <c r="G46" s="269">
        <f t="shared" si="26"/>
        <v>0</v>
      </c>
      <c r="H46" s="269">
        <f t="shared" si="26"/>
        <v>520282355179</v>
      </c>
      <c r="I46" s="231">
        <f t="shared" si="0"/>
        <v>9.6532775202978399E-2</v>
      </c>
      <c r="J46" s="269">
        <f t="shared" si="27"/>
        <v>520282355179</v>
      </c>
      <c r="K46" s="269">
        <f t="shared" si="27"/>
        <v>520282355179</v>
      </c>
      <c r="L46" s="269">
        <f t="shared" si="27"/>
        <v>0</v>
      </c>
      <c r="M46" s="241">
        <f t="shared" si="4"/>
        <v>1</v>
      </c>
      <c r="N46" s="241">
        <f t="shared" si="1"/>
        <v>1</v>
      </c>
      <c r="O46" s="242">
        <f t="shared" si="25"/>
        <v>1</v>
      </c>
    </row>
    <row r="47" spans="1:15" ht="42" customHeight="1" thickBot="1" x14ac:dyDescent="0.3">
      <c r="A47" s="251" t="s">
        <v>247</v>
      </c>
      <c r="B47" s="252" t="s">
        <v>38</v>
      </c>
      <c r="C47" s="252">
        <v>11</v>
      </c>
      <c r="D47" s="252" t="s">
        <v>39</v>
      </c>
      <c r="E47" s="253" t="s">
        <v>248</v>
      </c>
      <c r="F47" s="254">
        <v>520282355179</v>
      </c>
      <c r="G47" s="255">
        <v>0</v>
      </c>
      <c r="H47" s="256">
        <f t="shared" ref="H47" si="28">+F47-G47</f>
        <v>520282355179</v>
      </c>
      <c r="I47" s="258">
        <f t="shared" si="0"/>
        <v>9.6532775202978399E-2</v>
      </c>
      <c r="J47" s="254">
        <v>520282355179</v>
      </c>
      <c r="K47" s="254">
        <v>520282355179</v>
      </c>
      <c r="L47" s="256">
        <f t="shared" ref="L47" si="29">+J47-K47</f>
        <v>0</v>
      </c>
      <c r="M47" s="258">
        <f t="shared" si="4"/>
        <v>1</v>
      </c>
      <c r="N47" s="258">
        <f t="shared" si="1"/>
        <v>1</v>
      </c>
      <c r="O47" s="259">
        <f t="shared" si="25"/>
        <v>1</v>
      </c>
    </row>
    <row r="48" spans="1:15" s="5" customFormat="1" ht="22.5" customHeight="1" thickBot="1" x14ac:dyDescent="0.3">
      <c r="A48" s="270" t="s">
        <v>249</v>
      </c>
      <c r="B48" s="271" t="s">
        <v>38</v>
      </c>
      <c r="C48" s="272">
        <v>10</v>
      </c>
      <c r="D48" s="273" t="s">
        <v>39</v>
      </c>
      <c r="E48" s="274" t="s">
        <v>250</v>
      </c>
      <c r="F48" s="275">
        <f>+F51+F159+F165+F183+F189+F195</f>
        <v>145281723798.57001</v>
      </c>
      <c r="G48" s="275">
        <f>+G51+G159+G165+G183+G189+G195</f>
        <v>0</v>
      </c>
      <c r="H48" s="275">
        <f>+H51+H159+H165+H183+H189+H195</f>
        <v>145281723798.57001</v>
      </c>
      <c r="I48" s="221">
        <f t="shared" si="0"/>
        <v>2.6955455715432688E-2</v>
      </c>
      <c r="J48" s="275">
        <f>+J51+J159+J165+J183+J189+J195</f>
        <v>141064150540</v>
      </c>
      <c r="K48" s="275">
        <f>+K51+K159+K165+K183+K189+K195</f>
        <v>0</v>
      </c>
      <c r="L48" s="275">
        <f>+L51+L159+L165+L183+L189+L195</f>
        <v>141064150540</v>
      </c>
      <c r="M48" s="221">
        <f t="shared" si="4"/>
        <v>0.97096969151868284</v>
      </c>
      <c r="N48" s="221">
        <f t="shared" si="1"/>
        <v>0</v>
      </c>
      <c r="O48" s="262">
        <f t="shared" si="25"/>
        <v>0</v>
      </c>
    </row>
    <row r="49" spans="1:15" s="5" customFormat="1" ht="25.5" customHeight="1" thickBot="1" x14ac:dyDescent="0.3">
      <c r="A49" s="276"/>
      <c r="B49" s="271" t="s">
        <v>38</v>
      </c>
      <c r="C49" s="272">
        <v>11</v>
      </c>
      <c r="D49" s="277"/>
      <c r="E49" s="278"/>
      <c r="F49" s="275">
        <f>+F52</f>
        <v>4698099904196.4502</v>
      </c>
      <c r="G49" s="275">
        <f>+G52</f>
        <v>0</v>
      </c>
      <c r="H49" s="275">
        <f>+H52</f>
        <v>4698099904196.4502</v>
      </c>
      <c r="I49" s="221">
        <f t="shared" si="0"/>
        <v>0.87168172708240177</v>
      </c>
      <c r="J49" s="275">
        <f>+J52</f>
        <v>4697819077942.4502</v>
      </c>
      <c r="K49" s="275">
        <f>+K52</f>
        <v>44136936109</v>
      </c>
      <c r="L49" s="275">
        <f>+L52</f>
        <v>4653682141833.4502</v>
      </c>
      <c r="M49" s="221">
        <f t="shared" si="4"/>
        <v>0.9999402255678409</v>
      </c>
      <c r="N49" s="221">
        <f t="shared" si="1"/>
        <v>9.3946354928672073E-3</v>
      </c>
      <c r="O49" s="262">
        <f t="shared" si="25"/>
        <v>9.3951970854380118E-3</v>
      </c>
    </row>
    <row r="50" spans="1:15" s="5" customFormat="1" ht="29.25" customHeight="1" thickBot="1" x14ac:dyDescent="0.3">
      <c r="A50" s="279"/>
      <c r="B50" s="271" t="s">
        <v>42</v>
      </c>
      <c r="C50" s="272">
        <v>20</v>
      </c>
      <c r="D50" s="280"/>
      <c r="E50" s="281"/>
      <c r="F50" s="282">
        <f>+F166+F196</f>
        <v>25307341823.599998</v>
      </c>
      <c r="G50" s="282">
        <f>+G166+G196</f>
        <v>0</v>
      </c>
      <c r="H50" s="282">
        <f>+H166+H196</f>
        <v>25307341823.599998</v>
      </c>
      <c r="I50" s="283">
        <f t="shared" si="0"/>
        <v>4.6955041141113017E-3</v>
      </c>
      <c r="J50" s="282">
        <f>+J166+J196</f>
        <v>0</v>
      </c>
      <c r="K50" s="282">
        <f>+K166+K196</f>
        <v>0</v>
      </c>
      <c r="L50" s="282">
        <f>+L166+L196</f>
        <v>0</v>
      </c>
      <c r="M50" s="283">
        <f t="shared" si="4"/>
        <v>0</v>
      </c>
      <c r="N50" s="283">
        <f t="shared" si="1"/>
        <v>0</v>
      </c>
      <c r="O50" s="262" t="s">
        <v>41</v>
      </c>
    </row>
    <row r="51" spans="1:15" s="5" customFormat="1" ht="26.25" customHeight="1" x14ac:dyDescent="0.25">
      <c r="A51" s="284" t="s">
        <v>251</v>
      </c>
      <c r="B51" s="285" t="s">
        <v>38</v>
      </c>
      <c r="C51" s="264">
        <v>10</v>
      </c>
      <c r="D51" s="285" t="s">
        <v>39</v>
      </c>
      <c r="E51" s="286" t="s">
        <v>252</v>
      </c>
      <c r="F51" s="287">
        <f t="shared" ref="F51:H52" si="30">+F53</f>
        <v>141303584406</v>
      </c>
      <c r="G51" s="287">
        <f t="shared" si="30"/>
        <v>0</v>
      </c>
      <c r="H51" s="287">
        <f t="shared" si="30"/>
        <v>141303584406</v>
      </c>
      <c r="I51" s="225">
        <f t="shared" si="0"/>
        <v>2.6217354890204908E-2</v>
      </c>
      <c r="J51" s="287">
        <f t="shared" ref="J51:L52" si="31">+J53</f>
        <v>141064150540</v>
      </c>
      <c r="K51" s="287">
        <f t="shared" si="31"/>
        <v>0</v>
      </c>
      <c r="L51" s="287">
        <f t="shared" si="31"/>
        <v>141064150540</v>
      </c>
      <c r="M51" s="225">
        <f t="shared" si="4"/>
        <v>0.99830553579368486</v>
      </c>
      <c r="N51" s="225">
        <f t="shared" si="1"/>
        <v>0</v>
      </c>
      <c r="O51" s="226">
        <f t="shared" si="25"/>
        <v>0</v>
      </c>
    </row>
    <row r="52" spans="1:15" s="5" customFormat="1" ht="27.75" customHeight="1" x14ac:dyDescent="0.25">
      <c r="A52" s="288"/>
      <c r="B52" s="289"/>
      <c r="C52" s="228">
        <v>11</v>
      </c>
      <c r="D52" s="289"/>
      <c r="E52" s="290"/>
      <c r="F52" s="291">
        <f t="shared" si="30"/>
        <v>4698099904196.4502</v>
      </c>
      <c r="G52" s="291">
        <f t="shared" si="30"/>
        <v>0</v>
      </c>
      <c r="H52" s="291">
        <f t="shared" si="30"/>
        <v>4698099904196.4502</v>
      </c>
      <c r="I52" s="231">
        <f t="shared" si="0"/>
        <v>0.87168172708240177</v>
      </c>
      <c r="J52" s="291">
        <f t="shared" si="31"/>
        <v>4697819077942.4502</v>
      </c>
      <c r="K52" s="291">
        <f t="shared" si="31"/>
        <v>44136936109</v>
      </c>
      <c r="L52" s="291">
        <f t="shared" si="31"/>
        <v>4653682141833.4502</v>
      </c>
      <c r="M52" s="231">
        <f t="shared" si="4"/>
        <v>0.9999402255678409</v>
      </c>
      <c r="N52" s="231">
        <f t="shared" si="1"/>
        <v>9.3946354928672073E-3</v>
      </c>
      <c r="O52" s="232">
        <f t="shared" si="25"/>
        <v>9.3951970854380118E-3</v>
      </c>
    </row>
    <row r="53" spans="1:15" ht="29.25" customHeight="1" x14ac:dyDescent="0.25">
      <c r="A53" s="288" t="s">
        <v>253</v>
      </c>
      <c r="B53" s="289" t="s">
        <v>38</v>
      </c>
      <c r="C53" s="228">
        <v>10</v>
      </c>
      <c r="D53" s="289" t="s">
        <v>39</v>
      </c>
      <c r="E53" s="290" t="s">
        <v>254</v>
      </c>
      <c r="F53" s="291">
        <f>+F63+F95</f>
        <v>141303584406</v>
      </c>
      <c r="G53" s="291">
        <f>+G63+G95</f>
        <v>0</v>
      </c>
      <c r="H53" s="291">
        <f>+H63+H95</f>
        <v>141303584406</v>
      </c>
      <c r="I53" s="231">
        <f t="shared" si="0"/>
        <v>2.6217354890204908E-2</v>
      </c>
      <c r="J53" s="291">
        <f>+J63+J95</f>
        <v>141064150540</v>
      </c>
      <c r="K53" s="291">
        <f>+K63+K95</f>
        <v>0</v>
      </c>
      <c r="L53" s="291">
        <f>+L63+L95</f>
        <v>141064150540</v>
      </c>
      <c r="M53" s="231">
        <f t="shared" si="4"/>
        <v>0.99830553579368486</v>
      </c>
      <c r="N53" s="231">
        <f t="shared" si="1"/>
        <v>0</v>
      </c>
      <c r="O53" s="232">
        <f t="shared" si="25"/>
        <v>0</v>
      </c>
    </row>
    <row r="54" spans="1:15" ht="29.25" customHeight="1" x14ac:dyDescent="0.25">
      <c r="A54" s="288"/>
      <c r="B54" s="289"/>
      <c r="C54" s="228">
        <v>11</v>
      </c>
      <c r="D54" s="289"/>
      <c r="E54" s="290"/>
      <c r="F54" s="233">
        <f>+F55+F59+F64+F71+F75+F79+F83+F87+F91+F99+F103+F107+F111+F115+F119+F123+F127+F131+F135+F139+F143+F147+F151+F155</f>
        <v>4698099904196.4502</v>
      </c>
      <c r="G54" s="233">
        <f>+G55+G59+G64+G71+G75+G79+G83+G87+G91+G99+G103+G107+G111+G115+G119+G123+G127+G131+G135+G139+G143+G147+G151+G155</f>
        <v>0</v>
      </c>
      <c r="H54" s="233">
        <f>+H55+H59+H64+H71+H75+H79+H83+H87+H91+H99+H103+H107+H111+H115+H119+H123+H127+H131+H135+H139+H143+H147+H151+H155</f>
        <v>4698099904196.4502</v>
      </c>
      <c r="I54" s="231">
        <f t="shared" si="0"/>
        <v>0.87168172708240177</v>
      </c>
      <c r="J54" s="233">
        <f>+J55+J59+J64+J71+J75+J79+J83+J87+J91+J99+J103+J107+J111+J115+J119+J123+J127+J131+J135+J139+J143+J147+J151+J155</f>
        <v>4697819077942.4502</v>
      </c>
      <c r="K54" s="233">
        <f>+K55+K59+K64+K71+K75+K79+K83+K87+K91+K99+K103+K107+K111+K115+K119+K123+K127+K131+K135+K139+K143+K147+K151+K155</f>
        <v>44136936109</v>
      </c>
      <c r="L54" s="233">
        <f>+L55+L59+L64+L71+L75+L79+L83+L87+L91+L99+L103+L107+L111+L115+L119+L123+L127+L131+L135+L139+L143+L147+L151+L155</f>
        <v>4653682141833.4502</v>
      </c>
      <c r="M54" s="231">
        <f t="shared" si="4"/>
        <v>0.9999402255678409</v>
      </c>
      <c r="N54" s="231">
        <f t="shared" si="1"/>
        <v>9.3946354928672073E-3</v>
      </c>
      <c r="O54" s="232">
        <f t="shared" si="25"/>
        <v>9.3951970854380118E-3</v>
      </c>
    </row>
    <row r="55" spans="1:15" ht="68.25" customHeight="1" x14ac:dyDescent="0.25">
      <c r="A55" s="227" t="s">
        <v>549</v>
      </c>
      <c r="B55" s="228" t="s">
        <v>38</v>
      </c>
      <c r="C55" s="292">
        <v>11</v>
      </c>
      <c r="D55" s="228" t="s">
        <v>39</v>
      </c>
      <c r="E55" s="229" t="s">
        <v>550</v>
      </c>
      <c r="F55" s="233">
        <f t="shared" ref="F55:L57" si="32">+F56</f>
        <v>274039880659</v>
      </c>
      <c r="G55" s="233">
        <f t="shared" si="32"/>
        <v>0</v>
      </c>
      <c r="H55" s="233">
        <f t="shared" si="32"/>
        <v>274039880659</v>
      </c>
      <c r="I55" s="231">
        <f t="shared" si="0"/>
        <v>5.0845141936833503E-2</v>
      </c>
      <c r="J55" s="233">
        <f t="shared" si="32"/>
        <v>274039880659</v>
      </c>
      <c r="K55" s="233">
        <f t="shared" si="32"/>
        <v>0</v>
      </c>
      <c r="L55" s="233">
        <f t="shared" si="32"/>
        <v>274039880659</v>
      </c>
      <c r="M55" s="231">
        <f t="shared" si="4"/>
        <v>1</v>
      </c>
      <c r="N55" s="231">
        <f t="shared" si="1"/>
        <v>0</v>
      </c>
      <c r="O55" s="232">
        <f t="shared" si="25"/>
        <v>0</v>
      </c>
    </row>
    <row r="56" spans="1:15" ht="68.25" customHeight="1" x14ac:dyDescent="0.25">
      <c r="A56" s="227" t="s">
        <v>551</v>
      </c>
      <c r="B56" s="228" t="s">
        <v>38</v>
      </c>
      <c r="C56" s="292">
        <v>11</v>
      </c>
      <c r="D56" s="228" t="s">
        <v>39</v>
      </c>
      <c r="E56" s="229" t="s">
        <v>552</v>
      </c>
      <c r="F56" s="233">
        <f t="shared" si="32"/>
        <v>274039880659</v>
      </c>
      <c r="G56" s="233">
        <f t="shared" si="32"/>
        <v>0</v>
      </c>
      <c r="H56" s="233">
        <f t="shared" si="32"/>
        <v>274039880659</v>
      </c>
      <c r="I56" s="231">
        <f t="shared" si="0"/>
        <v>5.0845141936833503E-2</v>
      </c>
      <c r="J56" s="233">
        <f t="shared" si="32"/>
        <v>274039880659</v>
      </c>
      <c r="K56" s="233">
        <f t="shared" si="32"/>
        <v>0</v>
      </c>
      <c r="L56" s="233">
        <f t="shared" si="32"/>
        <v>274039880659</v>
      </c>
      <c r="M56" s="231">
        <f t="shared" si="4"/>
        <v>1</v>
      </c>
      <c r="N56" s="231">
        <f t="shared" si="1"/>
        <v>0</v>
      </c>
      <c r="O56" s="232">
        <f t="shared" si="25"/>
        <v>0</v>
      </c>
    </row>
    <row r="57" spans="1:15" ht="42" customHeight="1" x14ac:dyDescent="0.25">
      <c r="A57" s="227" t="s">
        <v>553</v>
      </c>
      <c r="B57" s="228" t="s">
        <v>38</v>
      </c>
      <c r="C57" s="292">
        <v>11</v>
      </c>
      <c r="D57" s="228" t="s">
        <v>39</v>
      </c>
      <c r="E57" s="229" t="s">
        <v>260</v>
      </c>
      <c r="F57" s="233">
        <f t="shared" si="32"/>
        <v>274039880659</v>
      </c>
      <c r="G57" s="233">
        <f t="shared" si="32"/>
        <v>0</v>
      </c>
      <c r="H57" s="233">
        <f t="shared" si="32"/>
        <v>274039880659</v>
      </c>
      <c r="I57" s="231">
        <f t="shared" si="0"/>
        <v>5.0845141936833503E-2</v>
      </c>
      <c r="J57" s="233">
        <f t="shared" si="32"/>
        <v>274039880659</v>
      </c>
      <c r="K57" s="233">
        <f t="shared" si="32"/>
        <v>0</v>
      </c>
      <c r="L57" s="233">
        <f t="shared" si="32"/>
        <v>274039880659</v>
      </c>
      <c r="M57" s="231">
        <f t="shared" si="4"/>
        <v>1</v>
      </c>
      <c r="N57" s="231">
        <f t="shared" si="1"/>
        <v>0</v>
      </c>
      <c r="O57" s="232">
        <f t="shared" si="25"/>
        <v>0</v>
      </c>
    </row>
    <row r="58" spans="1:15" s="295" customFormat="1" ht="42" customHeight="1" x14ac:dyDescent="0.25">
      <c r="A58" s="234" t="s">
        <v>554</v>
      </c>
      <c r="B58" s="293" t="s">
        <v>38</v>
      </c>
      <c r="C58" s="293">
        <v>11</v>
      </c>
      <c r="D58" s="293" t="s">
        <v>39</v>
      </c>
      <c r="E58" s="236" t="s">
        <v>262</v>
      </c>
      <c r="F58" s="294">
        <v>274039880659</v>
      </c>
      <c r="G58" s="238">
        <v>0</v>
      </c>
      <c r="H58" s="239">
        <f t="shared" ref="H58" si="33">+F58-G58</f>
        <v>274039880659</v>
      </c>
      <c r="I58" s="241">
        <f t="shared" si="0"/>
        <v>5.0845141936833503E-2</v>
      </c>
      <c r="J58" s="239">
        <v>274039880659</v>
      </c>
      <c r="K58" s="238">
        <v>0</v>
      </c>
      <c r="L58" s="239">
        <f t="shared" ref="L58" si="34">+J58-K58</f>
        <v>274039880659</v>
      </c>
      <c r="M58" s="241">
        <f t="shared" si="4"/>
        <v>1</v>
      </c>
      <c r="N58" s="241">
        <f t="shared" si="1"/>
        <v>0</v>
      </c>
      <c r="O58" s="242">
        <f t="shared" si="25"/>
        <v>0</v>
      </c>
    </row>
    <row r="59" spans="1:15" ht="81.75" customHeight="1" x14ac:dyDescent="0.25">
      <c r="A59" s="227" t="s">
        <v>255</v>
      </c>
      <c r="B59" s="228" t="s">
        <v>38</v>
      </c>
      <c r="C59" s="292">
        <v>11</v>
      </c>
      <c r="D59" s="228" t="s">
        <v>39</v>
      </c>
      <c r="E59" s="229" t="s">
        <v>555</v>
      </c>
      <c r="F59" s="233">
        <f t="shared" ref="F59:H61" si="35">+F60</f>
        <v>3452936109</v>
      </c>
      <c r="G59" s="233">
        <f t="shared" si="35"/>
        <v>0</v>
      </c>
      <c r="H59" s="233">
        <f t="shared" si="35"/>
        <v>3452936109</v>
      </c>
      <c r="I59" s="231">
        <f t="shared" si="0"/>
        <v>6.4065502487714902E-4</v>
      </c>
      <c r="J59" s="233">
        <f t="shared" ref="J59:L61" si="36">+J60</f>
        <v>3452936109</v>
      </c>
      <c r="K59" s="233">
        <f t="shared" si="36"/>
        <v>3452936109</v>
      </c>
      <c r="L59" s="233">
        <f t="shared" si="36"/>
        <v>0</v>
      </c>
      <c r="M59" s="231">
        <f t="shared" si="4"/>
        <v>1</v>
      </c>
      <c r="N59" s="231">
        <f t="shared" si="1"/>
        <v>1</v>
      </c>
      <c r="O59" s="232">
        <f t="shared" si="25"/>
        <v>1</v>
      </c>
    </row>
    <row r="60" spans="1:15" ht="81.75" customHeight="1" x14ac:dyDescent="0.25">
      <c r="A60" s="227" t="s">
        <v>257</v>
      </c>
      <c r="B60" s="228" t="s">
        <v>38</v>
      </c>
      <c r="C60" s="292">
        <v>11</v>
      </c>
      <c r="D60" s="228" t="s">
        <v>39</v>
      </c>
      <c r="E60" s="229" t="s">
        <v>552</v>
      </c>
      <c r="F60" s="233">
        <f t="shared" si="35"/>
        <v>3452936109</v>
      </c>
      <c r="G60" s="233">
        <f t="shared" si="35"/>
        <v>0</v>
      </c>
      <c r="H60" s="233">
        <f t="shared" si="35"/>
        <v>3452936109</v>
      </c>
      <c r="I60" s="231">
        <f t="shared" si="0"/>
        <v>6.4065502487714902E-4</v>
      </c>
      <c r="J60" s="233">
        <f t="shared" si="36"/>
        <v>3452936109</v>
      </c>
      <c r="K60" s="233">
        <f t="shared" si="36"/>
        <v>3452936109</v>
      </c>
      <c r="L60" s="233">
        <f t="shared" si="36"/>
        <v>0</v>
      </c>
      <c r="M60" s="231">
        <f t="shared" si="4"/>
        <v>1</v>
      </c>
      <c r="N60" s="231">
        <f t="shared" si="1"/>
        <v>1</v>
      </c>
      <c r="O60" s="232">
        <f t="shared" si="25"/>
        <v>1</v>
      </c>
    </row>
    <row r="61" spans="1:15" ht="42" customHeight="1" x14ac:dyDescent="0.25">
      <c r="A61" s="227" t="s">
        <v>259</v>
      </c>
      <c r="B61" s="228" t="s">
        <v>38</v>
      </c>
      <c r="C61" s="292">
        <v>11</v>
      </c>
      <c r="D61" s="228" t="s">
        <v>39</v>
      </c>
      <c r="E61" s="229" t="s">
        <v>260</v>
      </c>
      <c r="F61" s="233">
        <f t="shared" si="35"/>
        <v>3452936109</v>
      </c>
      <c r="G61" s="233">
        <f t="shared" si="35"/>
        <v>0</v>
      </c>
      <c r="H61" s="233">
        <f t="shared" si="35"/>
        <v>3452936109</v>
      </c>
      <c r="I61" s="231">
        <f t="shared" si="0"/>
        <v>6.4065502487714902E-4</v>
      </c>
      <c r="J61" s="233">
        <f t="shared" si="36"/>
        <v>3452936109</v>
      </c>
      <c r="K61" s="233">
        <f t="shared" si="36"/>
        <v>3452936109</v>
      </c>
      <c r="L61" s="233">
        <f t="shared" si="36"/>
        <v>0</v>
      </c>
      <c r="M61" s="231">
        <f t="shared" si="4"/>
        <v>1</v>
      </c>
      <c r="N61" s="231">
        <f t="shared" si="1"/>
        <v>1</v>
      </c>
      <c r="O61" s="232">
        <f t="shared" si="25"/>
        <v>1</v>
      </c>
    </row>
    <row r="62" spans="1:15" s="298" customFormat="1" ht="42" customHeight="1" x14ac:dyDescent="0.25">
      <c r="A62" s="296" t="s">
        <v>261</v>
      </c>
      <c r="B62" s="293" t="s">
        <v>38</v>
      </c>
      <c r="C62" s="293">
        <v>11</v>
      </c>
      <c r="D62" s="293" t="s">
        <v>39</v>
      </c>
      <c r="E62" s="297" t="s">
        <v>262</v>
      </c>
      <c r="F62" s="294">
        <v>3452936109</v>
      </c>
      <c r="G62" s="238">
        <v>0</v>
      </c>
      <c r="H62" s="239">
        <f t="shared" ref="H62" si="37">+F62-G62</f>
        <v>3452936109</v>
      </c>
      <c r="I62" s="241">
        <f t="shared" si="0"/>
        <v>6.4065502487714902E-4</v>
      </c>
      <c r="J62" s="238">
        <v>3452936109</v>
      </c>
      <c r="K62" s="238">
        <v>3452936109</v>
      </c>
      <c r="L62" s="239">
        <f t="shared" ref="L62" si="38">+J62-K62</f>
        <v>0</v>
      </c>
      <c r="M62" s="241">
        <f t="shared" si="4"/>
        <v>1</v>
      </c>
      <c r="N62" s="241">
        <f t="shared" si="1"/>
        <v>1</v>
      </c>
      <c r="O62" s="242">
        <f t="shared" si="25"/>
        <v>1</v>
      </c>
    </row>
    <row r="63" spans="1:15" ht="41.25" customHeight="1" x14ac:dyDescent="0.25">
      <c r="A63" s="288" t="s">
        <v>263</v>
      </c>
      <c r="B63" s="289" t="s">
        <v>38</v>
      </c>
      <c r="C63" s="228">
        <v>10</v>
      </c>
      <c r="D63" s="289" t="s">
        <v>39</v>
      </c>
      <c r="E63" s="290" t="s">
        <v>556</v>
      </c>
      <c r="F63" s="233">
        <f t="shared" ref="F63:H65" si="39">+F65</f>
        <v>141064150540</v>
      </c>
      <c r="G63" s="233">
        <f t="shared" si="39"/>
        <v>0</v>
      </c>
      <c r="H63" s="233">
        <f t="shared" si="39"/>
        <v>141064150540</v>
      </c>
      <c r="I63" s="231">
        <f t="shared" si="0"/>
        <v>2.6172930520759193E-2</v>
      </c>
      <c r="J63" s="233">
        <f t="shared" ref="J63:L65" si="40">+J65</f>
        <v>141064150540</v>
      </c>
      <c r="K63" s="233">
        <f t="shared" si="40"/>
        <v>0</v>
      </c>
      <c r="L63" s="233">
        <f t="shared" si="40"/>
        <v>141064150540</v>
      </c>
      <c r="M63" s="231">
        <f t="shared" si="4"/>
        <v>1</v>
      </c>
      <c r="N63" s="231">
        <f t="shared" si="1"/>
        <v>0</v>
      </c>
      <c r="O63" s="232">
        <f t="shared" si="25"/>
        <v>0</v>
      </c>
    </row>
    <row r="64" spans="1:15" ht="46.5" customHeight="1" x14ac:dyDescent="0.25">
      <c r="A64" s="288"/>
      <c r="B64" s="289"/>
      <c r="C64" s="228">
        <v>11</v>
      </c>
      <c r="D64" s="289"/>
      <c r="E64" s="290"/>
      <c r="F64" s="233">
        <f t="shared" si="39"/>
        <v>92928971154</v>
      </c>
      <c r="G64" s="233">
        <f t="shared" si="39"/>
        <v>0</v>
      </c>
      <c r="H64" s="233">
        <f t="shared" si="39"/>
        <v>92928971154</v>
      </c>
      <c r="I64" s="231">
        <f t="shared" si="0"/>
        <v>1.7241967545039719E-2</v>
      </c>
      <c r="J64" s="233">
        <f t="shared" si="40"/>
        <v>92928971154</v>
      </c>
      <c r="K64" s="233">
        <f t="shared" si="40"/>
        <v>0</v>
      </c>
      <c r="L64" s="233">
        <f t="shared" si="40"/>
        <v>92928971154</v>
      </c>
      <c r="M64" s="231">
        <f t="shared" si="4"/>
        <v>1</v>
      </c>
      <c r="N64" s="231">
        <f t="shared" si="1"/>
        <v>0</v>
      </c>
      <c r="O64" s="232">
        <f t="shared" si="25"/>
        <v>0</v>
      </c>
    </row>
    <row r="65" spans="1:15" s="5" customFormat="1" ht="60" customHeight="1" x14ac:dyDescent="0.25">
      <c r="A65" s="288" t="s">
        <v>265</v>
      </c>
      <c r="B65" s="289" t="s">
        <v>38</v>
      </c>
      <c r="C65" s="228">
        <v>10</v>
      </c>
      <c r="D65" s="289" t="s">
        <v>39</v>
      </c>
      <c r="E65" s="290" t="s">
        <v>258</v>
      </c>
      <c r="F65" s="233">
        <f t="shared" si="39"/>
        <v>141064150540</v>
      </c>
      <c r="G65" s="233">
        <f t="shared" si="39"/>
        <v>0</v>
      </c>
      <c r="H65" s="233">
        <f t="shared" si="39"/>
        <v>141064150540</v>
      </c>
      <c r="I65" s="231">
        <f t="shared" si="0"/>
        <v>2.6172930520759193E-2</v>
      </c>
      <c r="J65" s="233">
        <f t="shared" si="40"/>
        <v>141064150540</v>
      </c>
      <c r="K65" s="233">
        <f t="shared" si="40"/>
        <v>0</v>
      </c>
      <c r="L65" s="233">
        <f t="shared" si="40"/>
        <v>141064150540</v>
      </c>
      <c r="M65" s="231">
        <f t="shared" si="4"/>
        <v>1</v>
      </c>
      <c r="N65" s="231">
        <f t="shared" si="1"/>
        <v>0</v>
      </c>
      <c r="O65" s="232">
        <f t="shared" si="25"/>
        <v>0</v>
      </c>
    </row>
    <row r="66" spans="1:15" s="5" customFormat="1" ht="51" customHeight="1" x14ac:dyDescent="0.25">
      <c r="A66" s="288"/>
      <c r="B66" s="289"/>
      <c r="C66" s="228">
        <v>11</v>
      </c>
      <c r="D66" s="289"/>
      <c r="E66" s="290"/>
      <c r="F66" s="233">
        <f t="shared" ref="F66:H66" si="41">+F69</f>
        <v>92928971154</v>
      </c>
      <c r="G66" s="233">
        <f t="shared" si="41"/>
        <v>0</v>
      </c>
      <c r="H66" s="233">
        <f t="shared" si="41"/>
        <v>92928971154</v>
      </c>
      <c r="I66" s="231">
        <f t="shared" si="0"/>
        <v>1.7241967545039719E-2</v>
      </c>
      <c r="J66" s="233">
        <f t="shared" ref="J66:L66" si="42">+J69</f>
        <v>92928971154</v>
      </c>
      <c r="K66" s="233">
        <f t="shared" si="42"/>
        <v>0</v>
      </c>
      <c r="L66" s="233">
        <f t="shared" si="42"/>
        <v>92928971154</v>
      </c>
      <c r="M66" s="231">
        <f t="shared" si="4"/>
        <v>1</v>
      </c>
      <c r="N66" s="231">
        <f t="shared" si="1"/>
        <v>0</v>
      </c>
      <c r="O66" s="232">
        <f t="shared" si="25"/>
        <v>0</v>
      </c>
    </row>
    <row r="67" spans="1:15" s="5" customFormat="1" ht="42" customHeight="1" x14ac:dyDescent="0.25">
      <c r="A67" s="227" t="s">
        <v>266</v>
      </c>
      <c r="B67" s="228" t="s">
        <v>38</v>
      </c>
      <c r="C67" s="228">
        <v>10</v>
      </c>
      <c r="D67" s="228" t="s">
        <v>39</v>
      </c>
      <c r="E67" s="229" t="s">
        <v>267</v>
      </c>
      <c r="F67" s="233">
        <f t="shared" ref="F67:H67" si="43">+F68</f>
        <v>141064150540</v>
      </c>
      <c r="G67" s="233">
        <f t="shared" si="43"/>
        <v>0</v>
      </c>
      <c r="H67" s="233">
        <f t="shared" si="43"/>
        <v>141064150540</v>
      </c>
      <c r="I67" s="231">
        <f t="shared" si="0"/>
        <v>2.6172930520759193E-2</v>
      </c>
      <c r="J67" s="233">
        <f t="shared" ref="J67:L67" si="44">+J68</f>
        <v>141064150540</v>
      </c>
      <c r="K67" s="233">
        <f t="shared" si="44"/>
        <v>0</v>
      </c>
      <c r="L67" s="233">
        <f t="shared" si="44"/>
        <v>141064150540</v>
      </c>
      <c r="M67" s="231">
        <f t="shared" si="4"/>
        <v>1</v>
      </c>
      <c r="N67" s="231">
        <f t="shared" si="1"/>
        <v>0</v>
      </c>
      <c r="O67" s="232">
        <f t="shared" si="25"/>
        <v>0</v>
      </c>
    </row>
    <row r="68" spans="1:15" s="5" customFormat="1" ht="42" customHeight="1" x14ac:dyDescent="0.25">
      <c r="A68" s="234" t="s">
        <v>268</v>
      </c>
      <c r="B68" s="235" t="s">
        <v>38</v>
      </c>
      <c r="C68" s="235">
        <v>10</v>
      </c>
      <c r="D68" s="235" t="s">
        <v>39</v>
      </c>
      <c r="E68" s="236" t="s">
        <v>262</v>
      </c>
      <c r="F68" s="237">
        <v>141064150540</v>
      </c>
      <c r="G68" s="238">
        <v>0</v>
      </c>
      <c r="H68" s="239">
        <f t="shared" ref="H68" si="45">+F68-G68</f>
        <v>141064150540</v>
      </c>
      <c r="I68" s="241">
        <f t="shared" si="0"/>
        <v>2.6172930520759193E-2</v>
      </c>
      <c r="J68" s="238">
        <v>141064150540</v>
      </c>
      <c r="K68" s="238">
        <v>0</v>
      </c>
      <c r="L68" s="239">
        <f t="shared" ref="L68" si="46">+J68-K68</f>
        <v>141064150540</v>
      </c>
      <c r="M68" s="241">
        <f t="shared" si="4"/>
        <v>1</v>
      </c>
      <c r="N68" s="241">
        <f t="shared" si="1"/>
        <v>0</v>
      </c>
      <c r="O68" s="242">
        <f t="shared" si="25"/>
        <v>0</v>
      </c>
    </row>
    <row r="69" spans="1:15" s="5" customFormat="1" ht="42" customHeight="1" x14ac:dyDescent="0.25">
      <c r="A69" s="227" t="s">
        <v>266</v>
      </c>
      <c r="B69" s="228" t="s">
        <v>38</v>
      </c>
      <c r="C69" s="228">
        <v>11</v>
      </c>
      <c r="D69" s="228" t="s">
        <v>39</v>
      </c>
      <c r="E69" s="229" t="s">
        <v>267</v>
      </c>
      <c r="F69" s="233">
        <f t="shared" ref="F69:H69" si="47">+F70</f>
        <v>92928971154</v>
      </c>
      <c r="G69" s="233">
        <f t="shared" si="47"/>
        <v>0</v>
      </c>
      <c r="H69" s="233">
        <f t="shared" si="47"/>
        <v>92928971154</v>
      </c>
      <c r="I69" s="231">
        <f t="shared" si="0"/>
        <v>1.7241967545039719E-2</v>
      </c>
      <c r="J69" s="233">
        <f t="shared" ref="J69:L69" si="48">+J70</f>
        <v>92928971154</v>
      </c>
      <c r="K69" s="233">
        <f t="shared" si="48"/>
        <v>0</v>
      </c>
      <c r="L69" s="233">
        <f t="shared" si="48"/>
        <v>92928971154</v>
      </c>
      <c r="M69" s="231">
        <f t="shared" si="4"/>
        <v>1</v>
      </c>
      <c r="N69" s="231">
        <f t="shared" si="1"/>
        <v>0</v>
      </c>
      <c r="O69" s="232">
        <f t="shared" si="25"/>
        <v>0</v>
      </c>
    </row>
    <row r="70" spans="1:15" s="5" customFormat="1" ht="42" customHeight="1" x14ac:dyDescent="0.25">
      <c r="A70" s="234" t="s">
        <v>268</v>
      </c>
      <c r="B70" s="235" t="s">
        <v>38</v>
      </c>
      <c r="C70" s="235">
        <v>11</v>
      </c>
      <c r="D70" s="235" t="s">
        <v>39</v>
      </c>
      <c r="E70" s="236" t="s">
        <v>262</v>
      </c>
      <c r="F70" s="237">
        <v>92928971154</v>
      </c>
      <c r="G70" s="238">
        <v>0</v>
      </c>
      <c r="H70" s="239">
        <f t="shared" ref="H70" si="49">+F70-G70</f>
        <v>92928971154</v>
      </c>
      <c r="I70" s="241">
        <f t="shared" si="0"/>
        <v>1.7241967545039719E-2</v>
      </c>
      <c r="J70" s="238">
        <v>92928971154</v>
      </c>
      <c r="K70" s="238">
        <v>0</v>
      </c>
      <c r="L70" s="239">
        <f t="shared" ref="L70" si="50">+J70-K70</f>
        <v>92928971154</v>
      </c>
      <c r="M70" s="241">
        <f t="shared" si="4"/>
        <v>1</v>
      </c>
      <c r="N70" s="241">
        <f t="shared" si="1"/>
        <v>0</v>
      </c>
      <c r="O70" s="242">
        <f t="shared" si="25"/>
        <v>0</v>
      </c>
    </row>
    <row r="71" spans="1:15" ht="104.25" customHeight="1" x14ac:dyDescent="0.25">
      <c r="A71" s="227" t="s">
        <v>269</v>
      </c>
      <c r="B71" s="228" t="s">
        <v>38</v>
      </c>
      <c r="C71" s="228">
        <v>11</v>
      </c>
      <c r="D71" s="228" t="s">
        <v>39</v>
      </c>
      <c r="E71" s="299" t="s">
        <v>557</v>
      </c>
      <c r="F71" s="233">
        <f t="shared" ref="F71:H73" si="51">+F72</f>
        <v>238710063474</v>
      </c>
      <c r="G71" s="233">
        <f t="shared" si="51"/>
        <v>0</v>
      </c>
      <c r="H71" s="233">
        <f t="shared" si="51"/>
        <v>238710063474</v>
      </c>
      <c r="I71" s="231">
        <f t="shared" si="0"/>
        <v>4.4290075699562066E-2</v>
      </c>
      <c r="J71" s="233">
        <f t="shared" ref="J71:L73" si="52">+J72</f>
        <v>238710063474</v>
      </c>
      <c r="K71" s="233">
        <f t="shared" si="52"/>
        <v>0</v>
      </c>
      <c r="L71" s="233">
        <f t="shared" si="52"/>
        <v>238710063474</v>
      </c>
      <c r="M71" s="231">
        <f t="shared" si="4"/>
        <v>1</v>
      </c>
      <c r="N71" s="231">
        <f t="shared" si="1"/>
        <v>0</v>
      </c>
      <c r="O71" s="232">
        <f t="shared" si="25"/>
        <v>0</v>
      </c>
    </row>
    <row r="72" spans="1:15" ht="80.25" customHeight="1" x14ac:dyDescent="0.25">
      <c r="A72" s="227" t="s">
        <v>271</v>
      </c>
      <c r="B72" s="228" t="s">
        <v>38</v>
      </c>
      <c r="C72" s="228">
        <v>11</v>
      </c>
      <c r="D72" s="228" t="s">
        <v>39</v>
      </c>
      <c r="E72" s="229" t="s">
        <v>552</v>
      </c>
      <c r="F72" s="233">
        <f t="shared" si="51"/>
        <v>238710063474</v>
      </c>
      <c r="G72" s="233">
        <f t="shared" si="51"/>
        <v>0</v>
      </c>
      <c r="H72" s="233">
        <f t="shared" si="51"/>
        <v>238710063474</v>
      </c>
      <c r="I72" s="231">
        <f t="shared" si="0"/>
        <v>4.4290075699562066E-2</v>
      </c>
      <c r="J72" s="233">
        <f t="shared" si="52"/>
        <v>238710063474</v>
      </c>
      <c r="K72" s="233">
        <f t="shared" si="52"/>
        <v>0</v>
      </c>
      <c r="L72" s="233">
        <f t="shared" si="52"/>
        <v>238710063474</v>
      </c>
      <c r="M72" s="231">
        <f t="shared" si="4"/>
        <v>1</v>
      </c>
      <c r="N72" s="231">
        <f t="shared" si="1"/>
        <v>0</v>
      </c>
      <c r="O72" s="232">
        <f t="shared" si="25"/>
        <v>0</v>
      </c>
    </row>
    <row r="73" spans="1:15" ht="42" customHeight="1" x14ac:dyDescent="0.25">
      <c r="A73" s="227" t="s">
        <v>272</v>
      </c>
      <c r="B73" s="228" t="s">
        <v>38</v>
      </c>
      <c r="C73" s="228">
        <v>11</v>
      </c>
      <c r="D73" s="228" t="s">
        <v>39</v>
      </c>
      <c r="E73" s="229" t="s">
        <v>267</v>
      </c>
      <c r="F73" s="233">
        <f t="shared" si="51"/>
        <v>238710063474</v>
      </c>
      <c r="G73" s="233">
        <f t="shared" si="51"/>
        <v>0</v>
      </c>
      <c r="H73" s="233">
        <f t="shared" si="51"/>
        <v>238710063474</v>
      </c>
      <c r="I73" s="231">
        <f t="shared" si="0"/>
        <v>4.4290075699562066E-2</v>
      </c>
      <c r="J73" s="233">
        <f t="shared" si="52"/>
        <v>238710063474</v>
      </c>
      <c r="K73" s="233">
        <f t="shared" si="52"/>
        <v>0</v>
      </c>
      <c r="L73" s="233">
        <f t="shared" si="52"/>
        <v>238710063474</v>
      </c>
      <c r="M73" s="231">
        <f t="shared" si="4"/>
        <v>1</v>
      </c>
      <c r="N73" s="231">
        <f t="shared" si="1"/>
        <v>0</v>
      </c>
      <c r="O73" s="232">
        <f t="shared" si="25"/>
        <v>0</v>
      </c>
    </row>
    <row r="74" spans="1:15" ht="42" customHeight="1" x14ac:dyDescent="0.25">
      <c r="A74" s="234" t="s">
        <v>273</v>
      </c>
      <c r="B74" s="235" t="s">
        <v>38</v>
      </c>
      <c r="C74" s="235">
        <v>11</v>
      </c>
      <c r="D74" s="235" t="s">
        <v>39</v>
      </c>
      <c r="E74" s="236" t="s">
        <v>262</v>
      </c>
      <c r="F74" s="237">
        <v>238710063474</v>
      </c>
      <c r="G74" s="238">
        <v>0</v>
      </c>
      <c r="H74" s="239">
        <f t="shared" ref="H74" si="53">+F74-G74</f>
        <v>238710063474</v>
      </c>
      <c r="I74" s="241">
        <f t="shared" ref="I74:I137" si="54">+H74/$H$225</f>
        <v>4.4290075699562066E-2</v>
      </c>
      <c r="J74" s="238">
        <v>238710063474</v>
      </c>
      <c r="K74" s="238">
        <v>0</v>
      </c>
      <c r="L74" s="239">
        <f t="shared" ref="L74" si="55">+J74-K74</f>
        <v>238710063474</v>
      </c>
      <c r="M74" s="241">
        <f t="shared" si="4"/>
        <v>1</v>
      </c>
      <c r="N74" s="241">
        <f t="shared" ref="N74:N137" si="56">+K74/H74</f>
        <v>0</v>
      </c>
      <c r="O74" s="242">
        <f t="shared" si="25"/>
        <v>0</v>
      </c>
    </row>
    <row r="75" spans="1:15" ht="96" customHeight="1" x14ac:dyDescent="0.25">
      <c r="A75" s="227" t="s">
        <v>274</v>
      </c>
      <c r="B75" s="228" t="s">
        <v>38</v>
      </c>
      <c r="C75" s="228">
        <v>11</v>
      </c>
      <c r="D75" s="228" t="s">
        <v>39</v>
      </c>
      <c r="E75" s="229" t="s">
        <v>275</v>
      </c>
      <c r="F75" s="233">
        <f t="shared" ref="F75:H77" si="57">+F76</f>
        <v>254639068714</v>
      </c>
      <c r="G75" s="233">
        <f t="shared" si="57"/>
        <v>0</v>
      </c>
      <c r="H75" s="233">
        <f t="shared" si="57"/>
        <v>254639068714</v>
      </c>
      <c r="I75" s="231">
        <f t="shared" si="54"/>
        <v>4.7245530688057605E-2</v>
      </c>
      <c r="J75" s="233">
        <f t="shared" ref="J75:L77" si="58">+J76</f>
        <v>254639068714</v>
      </c>
      <c r="K75" s="233">
        <f t="shared" si="58"/>
        <v>0</v>
      </c>
      <c r="L75" s="233">
        <f t="shared" si="58"/>
        <v>254639068714</v>
      </c>
      <c r="M75" s="231">
        <f t="shared" ref="M75:M138" si="59">+J75/H75</f>
        <v>1</v>
      </c>
      <c r="N75" s="231">
        <f t="shared" si="56"/>
        <v>0</v>
      </c>
      <c r="O75" s="232">
        <f t="shared" si="25"/>
        <v>0</v>
      </c>
    </row>
    <row r="76" spans="1:15" ht="84" customHeight="1" x14ac:dyDescent="0.25">
      <c r="A76" s="227" t="s">
        <v>276</v>
      </c>
      <c r="B76" s="228" t="s">
        <v>38</v>
      </c>
      <c r="C76" s="228">
        <v>11</v>
      </c>
      <c r="D76" s="228" t="s">
        <v>39</v>
      </c>
      <c r="E76" s="229" t="s">
        <v>552</v>
      </c>
      <c r="F76" s="233">
        <f t="shared" si="57"/>
        <v>254639068714</v>
      </c>
      <c r="G76" s="233">
        <f t="shared" si="57"/>
        <v>0</v>
      </c>
      <c r="H76" s="233">
        <f t="shared" si="57"/>
        <v>254639068714</v>
      </c>
      <c r="I76" s="231">
        <f t="shared" si="54"/>
        <v>4.7245530688057605E-2</v>
      </c>
      <c r="J76" s="233">
        <f t="shared" si="58"/>
        <v>254639068714</v>
      </c>
      <c r="K76" s="233">
        <f t="shared" si="58"/>
        <v>0</v>
      </c>
      <c r="L76" s="233">
        <f t="shared" si="58"/>
        <v>254639068714</v>
      </c>
      <c r="M76" s="231">
        <f t="shared" si="59"/>
        <v>1</v>
      </c>
      <c r="N76" s="231">
        <f t="shared" si="56"/>
        <v>0</v>
      </c>
      <c r="O76" s="232">
        <f t="shared" si="25"/>
        <v>0</v>
      </c>
    </row>
    <row r="77" spans="1:15" ht="42" customHeight="1" x14ac:dyDescent="0.25">
      <c r="A77" s="227" t="s">
        <v>277</v>
      </c>
      <c r="B77" s="228" t="s">
        <v>38</v>
      </c>
      <c r="C77" s="228">
        <v>11</v>
      </c>
      <c r="D77" s="228" t="s">
        <v>39</v>
      </c>
      <c r="E77" s="229" t="s">
        <v>267</v>
      </c>
      <c r="F77" s="233">
        <f t="shared" si="57"/>
        <v>254639068714</v>
      </c>
      <c r="G77" s="233">
        <f t="shared" si="57"/>
        <v>0</v>
      </c>
      <c r="H77" s="233">
        <f t="shared" si="57"/>
        <v>254639068714</v>
      </c>
      <c r="I77" s="231">
        <f t="shared" si="54"/>
        <v>4.7245530688057605E-2</v>
      </c>
      <c r="J77" s="233">
        <f t="shared" si="58"/>
        <v>254639068714</v>
      </c>
      <c r="K77" s="233">
        <f t="shared" si="58"/>
        <v>0</v>
      </c>
      <c r="L77" s="233">
        <f t="shared" si="58"/>
        <v>254639068714</v>
      </c>
      <c r="M77" s="231">
        <f t="shared" si="59"/>
        <v>1</v>
      </c>
      <c r="N77" s="231">
        <f t="shared" si="56"/>
        <v>0</v>
      </c>
      <c r="O77" s="232">
        <f t="shared" si="25"/>
        <v>0</v>
      </c>
    </row>
    <row r="78" spans="1:15" ht="42" customHeight="1" x14ac:dyDescent="0.25">
      <c r="A78" s="296" t="s">
        <v>278</v>
      </c>
      <c r="B78" s="293" t="s">
        <v>38</v>
      </c>
      <c r="C78" s="293">
        <v>11</v>
      </c>
      <c r="D78" s="293" t="s">
        <v>39</v>
      </c>
      <c r="E78" s="297" t="s">
        <v>262</v>
      </c>
      <c r="F78" s="237">
        <v>254639068714</v>
      </c>
      <c r="G78" s="238">
        <v>0</v>
      </c>
      <c r="H78" s="239">
        <f t="shared" ref="H78" si="60">+F78-G78</f>
        <v>254639068714</v>
      </c>
      <c r="I78" s="241">
        <f t="shared" si="54"/>
        <v>4.7245530688057605E-2</v>
      </c>
      <c r="J78" s="238">
        <v>254639068714</v>
      </c>
      <c r="K78" s="238">
        <v>0</v>
      </c>
      <c r="L78" s="239">
        <f t="shared" ref="L78" si="61">+J78-K78</f>
        <v>254639068714</v>
      </c>
      <c r="M78" s="241">
        <f t="shared" si="59"/>
        <v>1</v>
      </c>
      <c r="N78" s="241">
        <f t="shared" si="56"/>
        <v>0</v>
      </c>
      <c r="O78" s="242">
        <f t="shared" si="25"/>
        <v>0</v>
      </c>
    </row>
    <row r="79" spans="1:15" ht="101.25" customHeight="1" x14ac:dyDescent="0.25">
      <c r="A79" s="227" t="s">
        <v>279</v>
      </c>
      <c r="B79" s="228" t="s">
        <v>38</v>
      </c>
      <c r="C79" s="228">
        <v>11</v>
      </c>
      <c r="D79" s="228" t="s">
        <v>39</v>
      </c>
      <c r="E79" s="229" t="s">
        <v>558</v>
      </c>
      <c r="F79" s="233">
        <f t="shared" ref="F79:H81" si="62">+F80</f>
        <v>229281795384</v>
      </c>
      <c r="G79" s="233">
        <f t="shared" si="62"/>
        <v>0</v>
      </c>
      <c r="H79" s="233">
        <f t="shared" si="62"/>
        <v>229281795384</v>
      </c>
      <c r="I79" s="231">
        <f t="shared" si="54"/>
        <v>4.2540762321882253E-2</v>
      </c>
      <c r="J79" s="233">
        <f t="shared" ref="J79:L81" si="63">+J80</f>
        <v>229281795384</v>
      </c>
      <c r="K79" s="233">
        <f t="shared" si="63"/>
        <v>0</v>
      </c>
      <c r="L79" s="233">
        <f t="shared" si="63"/>
        <v>229281795384</v>
      </c>
      <c r="M79" s="231">
        <f t="shared" si="59"/>
        <v>1</v>
      </c>
      <c r="N79" s="231">
        <f t="shared" si="56"/>
        <v>0</v>
      </c>
      <c r="O79" s="232">
        <f t="shared" si="25"/>
        <v>0</v>
      </c>
    </row>
    <row r="80" spans="1:15" ht="83.25" customHeight="1" x14ac:dyDescent="0.25">
      <c r="A80" s="227" t="s">
        <v>281</v>
      </c>
      <c r="B80" s="228" t="s">
        <v>38</v>
      </c>
      <c r="C80" s="228">
        <v>11</v>
      </c>
      <c r="D80" s="228" t="s">
        <v>39</v>
      </c>
      <c r="E80" s="229" t="s">
        <v>552</v>
      </c>
      <c r="F80" s="233">
        <f t="shared" si="62"/>
        <v>229281795384</v>
      </c>
      <c r="G80" s="233">
        <f t="shared" si="62"/>
        <v>0</v>
      </c>
      <c r="H80" s="233">
        <f t="shared" si="62"/>
        <v>229281795384</v>
      </c>
      <c r="I80" s="231">
        <f t="shared" si="54"/>
        <v>4.2540762321882253E-2</v>
      </c>
      <c r="J80" s="233">
        <f t="shared" si="63"/>
        <v>229281795384</v>
      </c>
      <c r="K80" s="233">
        <f t="shared" si="63"/>
        <v>0</v>
      </c>
      <c r="L80" s="233">
        <f t="shared" si="63"/>
        <v>229281795384</v>
      </c>
      <c r="M80" s="231">
        <f t="shared" si="59"/>
        <v>1</v>
      </c>
      <c r="N80" s="231">
        <f t="shared" si="56"/>
        <v>0</v>
      </c>
      <c r="O80" s="232">
        <f t="shared" si="25"/>
        <v>0</v>
      </c>
    </row>
    <row r="81" spans="1:15" ht="42" customHeight="1" x14ac:dyDescent="0.25">
      <c r="A81" s="227" t="s">
        <v>282</v>
      </c>
      <c r="B81" s="228" t="s">
        <v>38</v>
      </c>
      <c r="C81" s="228">
        <v>11</v>
      </c>
      <c r="D81" s="228" t="s">
        <v>39</v>
      </c>
      <c r="E81" s="229" t="s">
        <v>267</v>
      </c>
      <c r="F81" s="233">
        <f t="shared" si="62"/>
        <v>229281795384</v>
      </c>
      <c r="G81" s="233">
        <f t="shared" si="62"/>
        <v>0</v>
      </c>
      <c r="H81" s="233">
        <f t="shared" si="62"/>
        <v>229281795384</v>
      </c>
      <c r="I81" s="231">
        <f t="shared" si="54"/>
        <v>4.2540762321882253E-2</v>
      </c>
      <c r="J81" s="233">
        <f t="shared" si="63"/>
        <v>229281795384</v>
      </c>
      <c r="K81" s="233">
        <f t="shared" si="63"/>
        <v>0</v>
      </c>
      <c r="L81" s="233">
        <f t="shared" si="63"/>
        <v>229281795384</v>
      </c>
      <c r="M81" s="231">
        <f t="shared" si="59"/>
        <v>1</v>
      </c>
      <c r="N81" s="231">
        <f t="shared" si="56"/>
        <v>0</v>
      </c>
      <c r="O81" s="232">
        <f t="shared" si="25"/>
        <v>0</v>
      </c>
    </row>
    <row r="82" spans="1:15" ht="42" customHeight="1" x14ac:dyDescent="0.25">
      <c r="A82" s="296" t="s">
        <v>283</v>
      </c>
      <c r="B82" s="293" t="s">
        <v>38</v>
      </c>
      <c r="C82" s="293">
        <v>11</v>
      </c>
      <c r="D82" s="293" t="s">
        <v>39</v>
      </c>
      <c r="E82" s="297" t="s">
        <v>262</v>
      </c>
      <c r="F82" s="237">
        <v>229281795384</v>
      </c>
      <c r="G82" s="238">
        <v>0</v>
      </c>
      <c r="H82" s="239">
        <f t="shared" ref="H82" si="64">+F82-G82</f>
        <v>229281795384</v>
      </c>
      <c r="I82" s="241">
        <f t="shared" si="54"/>
        <v>4.2540762321882253E-2</v>
      </c>
      <c r="J82" s="238">
        <v>229281795384</v>
      </c>
      <c r="K82" s="238">
        <v>0</v>
      </c>
      <c r="L82" s="239">
        <f t="shared" ref="L82" si="65">+J82-K82</f>
        <v>229281795384</v>
      </c>
      <c r="M82" s="241">
        <f t="shared" si="59"/>
        <v>1</v>
      </c>
      <c r="N82" s="241">
        <f t="shared" si="56"/>
        <v>0</v>
      </c>
      <c r="O82" s="242">
        <f t="shared" si="25"/>
        <v>0</v>
      </c>
    </row>
    <row r="83" spans="1:15" ht="90" customHeight="1" x14ac:dyDescent="0.25">
      <c r="A83" s="227" t="s">
        <v>284</v>
      </c>
      <c r="B83" s="228" t="s">
        <v>38</v>
      </c>
      <c r="C83" s="228">
        <v>11</v>
      </c>
      <c r="D83" s="228" t="s">
        <v>39</v>
      </c>
      <c r="E83" s="229" t="s">
        <v>559</v>
      </c>
      <c r="F83" s="233">
        <f t="shared" ref="F83:H85" si="66">+F84</f>
        <v>229958501407</v>
      </c>
      <c r="G83" s="233">
        <f t="shared" si="66"/>
        <v>0</v>
      </c>
      <c r="H83" s="233">
        <f t="shared" si="66"/>
        <v>229958501407</v>
      </c>
      <c r="I83" s="231">
        <f t="shared" si="54"/>
        <v>4.2666317820250606E-2</v>
      </c>
      <c r="J83" s="233">
        <f t="shared" ref="J83:L85" si="67">+J84</f>
        <v>229958501407</v>
      </c>
      <c r="K83" s="233">
        <f t="shared" si="67"/>
        <v>0</v>
      </c>
      <c r="L83" s="233">
        <f t="shared" si="67"/>
        <v>229958501407</v>
      </c>
      <c r="M83" s="231">
        <f t="shared" si="59"/>
        <v>1</v>
      </c>
      <c r="N83" s="231">
        <f t="shared" si="56"/>
        <v>0</v>
      </c>
      <c r="O83" s="232">
        <f t="shared" si="25"/>
        <v>0</v>
      </c>
    </row>
    <row r="84" spans="1:15" ht="70.5" customHeight="1" x14ac:dyDescent="0.25">
      <c r="A84" s="227" t="s">
        <v>286</v>
      </c>
      <c r="B84" s="228" t="s">
        <v>38</v>
      </c>
      <c r="C84" s="228">
        <v>11</v>
      </c>
      <c r="D84" s="228" t="s">
        <v>39</v>
      </c>
      <c r="E84" s="229" t="s">
        <v>552</v>
      </c>
      <c r="F84" s="233">
        <f t="shared" si="66"/>
        <v>229958501407</v>
      </c>
      <c r="G84" s="233">
        <f t="shared" si="66"/>
        <v>0</v>
      </c>
      <c r="H84" s="233">
        <f t="shared" si="66"/>
        <v>229958501407</v>
      </c>
      <c r="I84" s="231">
        <f t="shared" si="54"/>
        <v>4.2666317820250606E-2</v>
      </c>
      <c r="J84" s="233">
        <f t="shared" si="67"/>
        <v>229958501407</v>
      </c>
      <c r="K84" s="233">
        <f t="shared" si="67"/>
        <v>0</v>
      </c>
      <c r="L84" s="233">
        <f t="shared" si="67"/>
        <v>229958501407</v>
      </c>
      <c r="M84" s="231">
        <f t="shared" si="59"/>
        <v>1</v>
      </c>
      <c r="N84" s="231">
        <f t="shared" si="56"/>
        <v>0</v>
      </c>
      <c r="O84" s="232">
        <f t="shared" si="25"/>
        <v>0</v>
      </c>
    </row>
    <row r="85" spans="1:15" ht="42" customHeight="1" x14ac:dyDescent="0.25">
      <c r="A85" s="227" t="s">
        <v>287</v>
      </c>
      <c r="B85" s="228" t="s">
        <v>38</v>
      </c>
      <c r="C85" s="228">
        <v>11</v>
      </c>
      <c r="D85" s="228" t="s">
        <v>39</v>
      </c>
      <c r="E85" s="229" t="s">
        <v>267</v>
      </c>
      <c r="F85" s="233">
        <f t="shared" si="66"/>
        <v>229958501407</v>
      </c>
      <c r="G85" s="233">
        <f t="shared" si="66"/>
        <v>0</v>
      </c>
      <c r="H85" s="233">
        <f t="shared" si="66"/>
        <v>229958501407</v>
      </c>
      <c r="I85" s="231">
        <f t="shared" si="54"/>
        <v>4.2666317820250606E-2</v>
      </c>
      <c r="J85" s="233">
        <f t="shared" si="67"/>
        <v>229958501407</v>
      </c>
      <c r="K85" s="233">
        <f t="shared" si="67"/>
        <v>0</v>
      </c>
      <c r="L85" s="233">
        <f t="shared" si="67"/>
        <v>229958501407</v>
      </c>
      <c r="M85" s="231">
        <f t="shared" si="59"/>
        <v>1</v>
      </c>
      <c r="N85" s="231">
        <f t="shared" si="56"/>
        <v>0</v>
      </c>
      <c r="O85" s="232">
        <f t="shared" si="25"/>
        <v>0</v>
      </c>
    </row>
    <row r="86" spans="1:15" ht="42" customHeight="1" x14ac:dyDescent="0.25">
      <c r="A86" s="234" t="s">
        <v>288</v>
      </c>
      <c r="B86" s="235" t="s">
        <v>38</v>
      </c>
      <c r="C86" s="293">
        <v>11</v>
      </c>
      <c r="D86" s="235" t="s">
        <v>39</v>
      </c>
      <c r="E86" s="236" t="s">
        <v>262</v>
      </c>
      <c r="F86" s="237">
        <v>229958501407</v>
      </c>
      <c r="G86" s="238">
        <v>0</v>
      </c>
      <c r="H86" s="239">
        <f t="shared" ref="H86" si="68">+F86-G86</f>
        <v>229958501407</v>
      </c>
      <c r="I86" s="241">
        <f t="shared" si="54"/>
        <v>4.2666317820250606E-2</v>
      </c>
      <c r="J86" s="238">
        <v>229958501407</v>
      </c>
      <c r="K86" s="238">
        <v>0</v>
      </c>
      <c r="L86" s="239">
        <f t="shared" ref="L86" si="69">+J86-K86</f>
        <v>229958501407</v>
      </c>
      <c r="M86" s="241">
        <f t="shared" si="59"/>
        <v>1</v>
      </c>
      <c r="N86" s="241">
        <f t="shared" si="56"/>
        <v>0</v>
      </c>
      <c r="O86" s="242">
        <f t="shared" si="25"/>
        <v>0</v>
      </c>
    </row>
    <row r="87" spans="1:15" ht="87.75" customHeight="1" x14ac:dyDescent="0.25">
      <c r="A87" s="227" t="s">
        <v>289</v>
      </c>
      <c r="B87" s="228" t="s">
        <v>38</v>
      </c>
      <c r="C87" s="228">
        <v>11</v>
      </c>
      <c r="D87" s="228" t="s">
        <v>39</v>
      </c>
      <c r="E87" s="229" t="s">
        <v>560</v>
      </c>
      <c r="F87" s="233">
        <f t="shared" ref="F87:H89" si="70">+F88</f>
        <v>249425160104</v>
      </c>
      <c r="G87" s="233">
        <f t="shared" si="70"/>
        <v>0</v>
      </c>
      <c r="H87" s="233">
        <f t="shared" si="70"/>
        <v>249425160104</v>
      </c>
      <c r="I87" s="231">
        <f t="shared" si="54"/>
        <v>4.6278146223126364E-2</v>
      </c>
      <c r="J87" s="233">
        <f t="shared" ref="J87:L89" si="71">+J88</f>
        <v>249425160104</v>
      </c>
      <c r="K87" s="233">
        <f t="shared" si="71"/>
        <v>0</v>
      </c>
      <c r="L87" s="233">
        <f t="shared" si="71"/>
        <v>249425160104</v>
      </c>
      <c r="M87" s="231">
        <f t="shared" si="59"/>
        <v>1</v>
      </c>
      <c r="N87" s="231">
        <f t="shared" si="56"/>
        <v>0</v>
      </c>
      <c r="O87" s="232">
        <f t="shared" si="25"/>
        <v>0</v>
      </c>
    </row>
    <row r="88" spans="1:15" ht="75.75" customHeight="1" x14ac:dyDescent="0.25">
      <c r="A88" s="227" t="s">
        <v>291</v>
      </c>
      <c r="B88" s="228" t="s">
        <v>38</v>
      </c>
      <c r="C88" s="228">
        <v>11</v>
      </c>
      <c r="D88" s="228" t="s">
        <v>39</v>
      </c>
      <c r="E88" s="229" t="s">
        <v>552</v>
      </c>
      <c r="F88" s="233">
        <f t="shared" si="70"/>
        <v>249425160104</v>
      </c>
      <c r="G88" s="233">
        <f t="shared" si="70"/>
        <v>0</v>
      </c>
      <c r="H88" s="233">
        <f t="shared" si="70"/>
        <v>249425160104</v>
      </c>
      <c r="I88" s="231">
        <f t="shared" si="54"/>
        <v>4.6278146223126364E-2</v>
      </c>
      <c r="J88" s="233">
        <f t="shared" si="71"/>
        <v>249425160104</v>
      </c>
      <c r="K88" s="233">
        <f t="shared" si="71"/>
        <v>0</v>
      </c>
      <c r="L88" s="233">
        <f t="shared" si="71"/>
        <v>249425160104</v>
      </c>
      <c r="M88" s="231">
        <f t="shared" si="59"/>
        <v>1</v>
      </c>
      <c r="N88" s="231">
        <f t="shared" si="56"/>
        <v>0</v>
      </c>
      <c r="O88" s="232">
        <f t="shared" si="25"/>
        <v>0</v>
      </c>
    </row>
    <row r="89" spans="1:15" ht="42" customHeight="1" x14ac:dyDescent="0.25">
      <c r="A89" s="227" t="s">
        <v>292</v>
      </c>
      <c r="B89" s="228" t="s">
        <v>38</v>
      </c>
      <c r="C89" s="228">
        <v>11</v>
      </c>
      <c r="D89" s="228" t="s">
        <v>39</v>
      </c>
      <c r="E89" s="229" t="s">
        <v>267</v>
      </c>
      <c r="F89" s="233">
        <f t="shared" si="70"/>
        <v>249425160104</v>
      </c>
      <c r="G89" s="233">
        <f t="shared" si="70"/>
        <v>0</v>
      </c>
      <c r="H89" s="233">
        <f t="shared" si="70"/>
        <v>249425160104</v>
      </c>
      <c r="I89" s="231">
        <f t="shared" si="54"/>
        <v>4.6278146223126364E-2</v>
      </c>
      <c r="J89" s="233">
        <f t="shared" si="71"/>
        <v>249425160104</v>
      </c>
      <c r="K89" s="233">
        <f t="shared" si="71"/>
        <v>0</v>
      </c>
      <c r="L89" s="233">
        <f t="shared" si="71"/>
        <v>249425160104</v>
      </c>
      <c r="M89" s="231">
        <f t="shared" si="59"/>
        <v>1</v>
      </c>
      <c r="N89" s="231">
        <f t="shared" si="56"/>
        <v>0</v>
      </c>
      <c r="O89" s="232">
        <f t="shared" si="25"/>
        <v>0</v>
      </c>
    </row>
    <row r="90" spans="1:15" ht="42" customHeight="1" x14ac:dyDescent="0.25">
      <c r="A90" s="234" t="s">
        <v>293</v>
      </c>
      <c r="B90" s="235" t="s">
        <v>38</v>
      </c>
      <c r="C90" s="293">
        <v>11</v>
      </c>
      <c r="D90" s="235" t="s">
        <v>39</v>
      </c>
      <c r="E90" s="236" t="s">
        <v>262</v>
      </c>
      <c r="F90" s="237">
        <v>249425160104</v>
      </c>
      <c r="G90" s="238">
        <v>0</v>
      </c>
      <c r="H90" s="239">
        <f t="shared" ref="H90" si="72">+F90-G90</f>
        <v>249425160104</v>
      </c>
      <c r="I90" s="241">
        <f t="shared" si="54"/>
        <v>4.6278146223126364E-2</v>
      </c>
      <c r="J90" s="238">
        <v>249425160104</v>
      </c>
      <c r="K90" s="238">
        <v>0</v>
      </c>
      <c r="L90" s="239">
        <f t="shared" ref="L90" si="73">+J90-K90</f>
        <v>249425160104</v>
      </c>
      <c r="M90" s="241">
        <f t="shared" si="59"/>
        <v>1</v>
      </c>
      <c r="N90" s="241">
        <f t="shared" si="56"/>
        <v>0</v>
      </c>
      <c r="O90" s="242">
        <f t="shared" si="25"/>
        <v>0</v>
      </c>
    </row>
    <row r="91" spans="1:15" ht="81.75" customHeight="1" x14ac:dyDescent="0.25">
      <c r="A91" s="227" t="s">
        <v>294</v>
      </c>
      <c r="B91" s="228" t="s">
        <v>38</v>
      </c>
      <c r="C91" s="228">
        <v>11</v>
      </c>
      <c r="D91" s="228" t="s">
        <v>39</v>
      </c>
      <c r="E91" s="229" t="s">
        <v>561</v>
      </c>
      <c r="F91" s="233">
        <f t="shared" ref="F91:H93" si="74">+F92</f>
        <v>173449917157</v>
      </c>
      <c r="G91" s="233">
        <f t="shared" si="74"/>
        <v>0</v>
      </c>
      <c r="H91" s="233">
        <f t="shared" si="74"/>
        <v>173449917157</v>
      </c>
      <c r="I91" s="231">
        <f t="shared" si="54"/>
        <v>3.2181759952499972E-2</v>
      </c>
      <c r="J91" s="233">
        <f t="shared" ref="J91:L93" si="75">+J92</f>
        <v>173449917157</v>
      </c>
      <c r="K91" s="233">
        <f t="shared" si="75"/>
        <v>0</v>
      </c>
      <c r="L91" s="233">
        <f t="shared" si="75"/>
        <v>173449917157</v>
      </c>
      <c r="M91" s="231">
        <f t="shared" si="59"/>
        <v>1</v>
      </c>
      <c r="N91" s="231">
        <f t="shared" si="56"/>
        <v>0</v>
      </c>
      <c r="O91" s="232">
        <f t="shared" si="25"/>
        <v>0</v>
      </c>
    </row>
    <row r="92" spans="1:15" ht="82.5" customHeight="1" x14ac:dyDescent="0.25">
      <c r="A92" s="227" t="s">
        <v>296</v>
      </c>
      <c r="B92" s="228" t="s">
        <v>38</v>
      </c>
      <c r="C92" s="228">
        <v>11</v>
      </c>
      <c r="D92" s="228" t="s">
        <v>39</v>
      </c>
      <c r="E92" s="229" t="s">
        <v>552</v>
      </c>
      <c r="F92" s="233">
        <f t="shared" si="74"/>
        <v>173449917157</v>
      </c>
      <c r="G92" s="233">
        <f t="shared" si="74"/>
        <v>0</v>
      </c>
      <c r="H92" s="233">
        <f t="shared" si="74"/>
        <v>173449917157</v>
      </c>
      <c r="I92" s="231">
        <f t="shared" si="54"/>
        <v>3.2181759952499972E-2</v>
      </c>
      <c r="J92" s="233">
        <f t="shared" si="75"/>
        <v>173449917157</v>
      </c>
      <c r="K92" s="233">
        <f t="shared" si="75"/>
        <v>0</v>
      </c>
      <c r="L92" s="233">
        <f t="shared" si="75"/>
        <v>173449917157</v>
      </c>
      <c r="M92" s="231">
        <f t="shared" si="59"/>
        <v>1</v>
      </c>
      <c r="N92" s="231">
        <f t="shared" si="56"/>
        <v>0</v>
      </c>
      <c r="O92" s="232">
        <f t="shared" si="25"/>
        <v>0</v>
      </c>
    </row>
    <row r="93" spans="1:15" ht="42" customHeight="1" x14ac:dyDescent="0.25">
      <c r="A93" s="227" t="s">
        <v>297</v>
      </c>
      <c r="B93" s="228" t="s">
        <v>38</v>
      </c>
      <c r="C93" s="228">
        <v>11</v>
      </c>
      <c r="D93" s="228" t="s">
        <v>39</v>
      </c>
      <c r="E93" s="229" t="s">
        <v>267</v>
      </c>
      <c r="F93" s="233">
        <f t="shared" si="74"/>
        <v>173449917157</v>
      </c>
      <c r="G93" s="233">
        <f t="shared" si="74"/>
        <v>0</v>
      </c>
      <c r="H93" s="233">
        <f t="shared" si="74"/>
        <v>173449917157</v>
      </c>
      <c r="I93" s="231">
        <f t="shared" si="54"/>
        <v>3.2181759952499972E-2</v>
      </c>
      <c r="J93" s="233">
        <f t="shared" si="75"/>
        <v>173449917157</v>
      </c>
      <c r="K93" s="233">
        <f t="shared" si="75"/>
        <v>0</v>
      </c>
      <c r="L93" s="233">
        <f t="shared" si="75"/>
        <v>173449917157</v>
      </c>
      <c r="M93" s="231">
        <f t="shared" si="59"/>
        <v>1</v>
      </c>
      <c r="N93" s="231">
        <f t="shared" si="56"/>
        <v>0</v>
      </c>
      <c r="O93" s="232">
        <f t="shared" si="25"/>
        <v>0</v>
      </c>
    </row>
    <row r="94" spans="1:15" ht="42" customHeight="1" x14ac:dyDescent="0.25">
      <c r="A94" s="234" t="s">
        <v>298</v>
      </c>
      <c r="B94" s="235" t="s">
        <v>38</v>
      </c>
      <c r="C94" s="293">
        <v>11</v>
      </c>
      <c r="D94" s="235" t="s">
        <v>39</v>
      </c>
      <c r="E94" s="236" t="s">
        <v>262</v>
      </c>
      <c r="F94" s="237">
        <v>173449917157</v>
      </c>
      <c r="G94" s="238">
        <v>0</v>
      </c>
      <c r="H94" s="239">
        <f t="shared" ref="H94" si="76">+F94-G94</f>
        <v>173449917157</v>
      </c>
      <c r="I94" s="241">
        <f t="shared" si="54"/>
        <v>3.2181759952499972E-2</v>
      </c>
      <c r="J94" s="238">
        <v>173449917157</v>
      </c>
      <c r="K94" s="238">
        <v>0</v>
      </c>
      <c r="L94" s="239">
        <f t="shared" ref="L94" si="77">+J94-K94</f>
        <v>173449917157</v>
      </c>
      <c r="M94" s="241">
        <f t="shared" si="59"/>
        <v>1</v>
      </c>
      <c r="N94" s="241">
        <f t="shared" si="56"/>
        <v>0</v>
      </c>
      <c r="O94" s="242">
        <f t="shared" si="25"/>
        <v>0</v>
      </c>
    </row>
    <row r="95" spans="1:15" ht="70.5" customHeight="1" x14ac:dyDescent="0.25">
      <c r="A95" s="69" t="s">
        <v>299</v>
      </c>
      <c r="B95" s="228" t="s">
        <v>38</v>
      </c>
      <c r="C95" s="228">
        <v>10</v>
      </c>
      <c r="D95" s="228" t="s">
        <v>39</v>
      </c>
      <c r="E95" s="229" t="s">
        <v>300</v>
      </c>
      <c r="F95" s="233">
        <f t="shared" ref="F95:H96" si="78">+F96</f>
        <v>239433866</v>
      </c>
      <c r="G95" s="233">
        <f t="shared" si="78"/>
        <v>0</v>
      </c>
      <c r="H95" s="233">
        <f t="shared" si="78"/>
        <v>239433866</v>
      </c>
      <c r="I95" s="230">
        <f t="shared" si="54"/>
        <v>4.4424369445713937E-5</v>
      </c>
      <c r="J95" s="233">
        <f t="shared" ref="J95:L96" si="79">+J96</f>
        <v>0</v>
      </c>
      <c r="K95" s="233">
        <f t="shared" si="79"/>
        <v>0</v>
      </c>
      <c r="L95" s="233">
        <f t="shared" si="79"/>
        <v>0</v>
      </c>
      <c r="M95" s="231">
        <f t="shared" si="59"/>
        <v>0</v>
      </c>
      <c r="N95" s="231">
        <f t="shared" si="56"/>
        <v>0</v>
      </c>
      <c r="O95" s="232" t="s">
        <v>41</v>
      </c>
    </row>
    <row r="96" spans="1:15" ht="70.5" customHeight="1" x14ac:dyDescent="0.25">
      <c r="A96" s="227" t="s">
        <v>301</v>
      </c>
      <c r="B96" s="228" t="s">
        <v>38</v>
      </c>
      <c r="C96" s="228">
        <v>10</v>
      </c>
      <c r="D96" s="228" t="s">
        <v>39</v>
      </c>
      <c r="E96" s="229" t="s">
        <v>552</v>
      </c>
      <c r="F96" s="233">
        <f t="shared" si="78"/>
        <v>239433866</v>
      </c>
      <c r="G96" s="233">
        <f t="shared" si="78"/>
        <v>0</v>
      </c>
      <c r="H96" s="233">
        <f t="shared" si="78"/>
        <v>239433866</v>
      </c>
      <c r="I96" s="230">
        <f t="shared" si="54"/>
        <v>4.4424369445713937E-5</v>
      </c>
      <c r="J96" s="233">
        <f t="shared" si="79"/>
        <v>0</v>
      </c>
      <c r="K96" s="233">
        <f t="shared" si="79"/>
        <v>0</v>
      </c>
      <c r="L96" s="233">
        <f t="shared" si="79"/>
        <v>0</v>
      </c>
      <c r="M96" s="231">
        <f t="shared" si="59"/>
        <v>0</v>
      </c>
      <c r="N96" s="231">
        <f t="shared" si="56"/>
        <v>0</v>
      </c>
      <c r="O96" s="232" t="s">
        <v>41</v>
      </c>
    </row>
    <row r="97" spans="1:15" ht="70.5" customHeight="1" x14ac:dyDescent="0.25">
      <c r="A97" s="227" t="s">
        <v>302</v>
      </c>
      <c r="B97" s="228" t="s">
        <v>38</v>
      </c>
      <c r="C97" s="228">
        <v>10</v>
      </c>
      <c r="D97" s="228" t="s">
        <v>39</v>
      </c>
      <c r="E97" s="229" t="s">
        <v>303</v>
      </c>
      <c r="F97" s="233">
        <f>SUM(F98:F98)</f>
        <v>239433866</v>
      </c>
      <c r="G97" s="233">
        <f t="shared" ref="G97:H97" si="80">SUM(G98:G98)</f>
        <v>0</v>
      </c>
      <c r="H97" s="233">
        <f t="shared" si="80"/>
        <v>239433866</v>
      </c>
      <c r="I97" s="230">
        <f t="shared" si="54"/>
        <v>4.4424369445713937E-5</v>
      </c>
      <c r="J97" s="233">
        <f t="shared" ref="J97:L97" si="81">SUM(J98:J98)</f>
        <v>0</v>
      </c>
      <c r="K97" s="233">
        <f t="shared" si="81"/>
        <v>0</v>
      </c>
      <c r="L97" s="233">
        <f t="shared" si="81"/>
        <v>0</v>
      </c>
      <c r="M97" s="231">
        <f t="shared" si="59"/>
        <v>0</v>
      </c>
      <c r="N97" s="231">
        <f t="shared" si="56"/>
        <v>0</v>
      </c>
      <c r="O97" s="232" t="s">
        <v>41</v>
      </c>
    </row>
    <row r="98" spans="1:15" ht="42" customHeight="1" x14ac:dyDescent="0.25">
      <c r="A98" s="234" t="s">
        <v>304</v>
      </c>
      <c r="B98" s="235" t="s">
        <v>38</v>
      </c>
      <c r="C98" s="235">
        <v>10</v>
      </c>
      <c r="D98" s="235" t="s">
        <v>39</v>
      </c>
      <c r="E98" s="236" t="s">
        <v>262</v>
      </c>
      <c r="F98" s="300">
        <v>239433866</v>
      </c>
      <c r="G98" s="238">
        <v>0</v>
      </c>
      <c r="H98" s="239">
        <f t="shared" ref="H98" si="82">+F98-G98</f>
        <v>239433866</v>
      </c>
      <c r="I98" s="248">
        <f t="shared" si="54"/>
        <v>4.4424369445713937E-5</v>
      </c>
      <c r="J98" s="238">
        <v>0</v>
      </c>
      <c r="K98" s="238">
        <v>0</v>
      </c>
      <c r="L98" s="239">
        <f t="shared" ref="L98" si="83">+J98-K98</f>
        <v>0</v>
      </c>
      <c r="M98" s="241">
        <f t="shared" si="59"/>
        <v>0</v>
      </c>
      <c r="N98" s="241">
        <f t="shared" si="56"/>
        <v>0</v>
      </c>
      <c r="O98" s="242" t="s">
        <v>41</v>
      </c>
    </row>
    <row r="99" spans="1:15" ht="75" customHeight="1" x14ac:dyDescent="0.25">
      <c r="A99" s="227" t="s">
        <v>305</v>
      </c>
      <c r="B99" s="228" t="s">
        <v>38</v>
      </c>
      <c r="C99" s="228">
        <v>11</v>
      </c>
      <c r="D99" s="228" t="s">
        <v>39</v>
      </c>
      <c r="E99" s="229" t="s">
        <v>562</v>
      </c>
      <c r="F99" s="233">
        <f t="shared" ref="F99:H101" si="84">+F100</f>
        <v>214990260727</v>
      </c>
      <c r="G99" s="233">
        <f t="shared" si="84"/>
        <v>0</v>
      </c>
      <c r="H99" s="233">
        <f t="shared" si="84"/>
        <v>214990260727</v>
      </c>
      <c r="I99" s="231">
        <f t="shared" si="54"/>
        <v>3.9889122325605396E-2</v>
      </c>
      <c r="J99" s="233">
        <f t="shared" ref="J99:L101" si="85">+J100</f>
        <v>214990260727</v>
      </c>
      <c r="K99" s="233">
        <f t="shared" si="85"/>
        <v>0</v>
      </c>
      <c r="L99" s="233">
        <f t="shared" si="85"/>
        <v>214990260727</v>
      </c>
      <c r="M99" s="231">
        <f t="shared" si="59"/>
        <v>1</v>
      </c>
      <c r="N99" s="231">
        <f t="shared" si="56"/>
        <v>0</v>
      </c>
      <c r="O99" s="232">
        <f t="shared" si="25"/>
        <v>0</v>
      </c>
    </row>
    <row r="100" spans="1:15" ht="69.75" customHeight="1" x14ac:dyDescent="0.25">
      <c r="A100" s="227" t="s">
        <v>307</v>
      </c>
      <c r="B100" s="228" t="s">
        <v>38</v>
      </c>
      <c r="C100" s="228">
        <v>11</v>
      </c>
      <c r="D100" s="228" t="s">
        <v>39</v>
      </c>
      <c r="E100" s="229" t="s">
        <v>552</v>
      </c>
      <c r="F100" s="233">
        <f t="shared" si="84"/>
        <v>214990260727</v>
      </c>
      <c r="G100" s="233">
        <f t="shared" si="84"/>
        <v>0</v>
      </c>
      <c r="H100" s="233">
        <f t="shared" si="84"/>
        <v>214990260727</v>
      </c>
      <c r="I100" s="231">
        <f t="shared" si="54"/>
        <v>3.9889122325605396E-2</v>
      </c>
      <c r="J100" s="233">
        <f t="shared" si="85"/>
        <v>214990260727</v>
      </c>
      <c r="K100" s="233">
        <f t="shared" si="85"/>
        <v>0</v>
      </c>
      <c r="L100" s="233">
        <f t="shared" si="85"/>
        <v>214990260727</v>
      </c>
      <c r="M100" s="231">
        <f t="shared" si="59"/>
        <v>1</v>
      </c>
      <c r="N100" s="231">
        <f t="shared" si="56"/>
        <v>0</v>
      </c>
      <c r="O100" s="232">
        <f t="shared" si="25"/>
        <v>0</v>
      </c>
    </row>
    <row r="101" spans="1:15" ht="42" customHeight="1" x14ac:dyDescent="0.25">
      <c r="A101" s="227" t="s">
        <v>308</v>
      </c>
      <c r="B101" s="228" t="s">
        <v>38</v>
      </c>
      <c r="C101" s="228">
        <v>11</v>
      </c>
      <c r="D101" s="228" t="s">
        <v>39</v>
      </c>
      <c r="E101" s="229" t="s">
        <v>267</v>
      </c>
      <c r="F101" s="233">
        <f t="shared" si="84"/>
        <v>214990260727</v>
      </c>
      <c r="G101" s="233">
        <f t="shared" si="84"/>
        <v>0</v>
      </c>
      <c r="H101" s="233">
        <f t="shared" si="84"/>
        <v>214990260727</v>
      </c>
      <c r="I101" s="231">
        <f t="shared" si="54"/>
        <v>3.9889122325605396E-2</v>
      </c>
      <c r="J101" s="233">
        <f t="shared" si="85"/>
        <v>214990260727</v>
      </c>
      <c r="K101" s="233">
        <f t="shared" si="85"/>
        <v>0</v>
      </c>
      <c r="L101" s="233">
        <f t="shared" si="85"/>
        <v>214990260727</v>
      </c>
      <c r="M101" s="231">
        <f t="shared" si="59"/>
        <v>1</v>
      </c>
      <c r="N101" s="231">
        <f t="shared" si="56"/>
        <v>0</v>
      </c>
      <c r="O101" s="232">
        <f t="shared" si="25"/>
        <v>0</v>
      </c>
    </row>
    <row r="102" spans="1:15" ht="42" customHeight="1" x14ac:dyDescent="0.25">
      <c r="A102" s="234" t="s">
        <v>309</v>
      </c>
      <c r="B102" s="235" t="s">
        <v>38</v>
      </c>
      <c r="C102" s="235">
        <v>11</v>
      </c>
      <c r="D102" s="235" t="s">
        <v>39</v>
      </c>
      <c r="E102" s="236" t="s">
        <v>262</v>
      </c>
      <c r="F102" s="237">
        <v>214990260727</v>
      </c>
      <c r="G102" s="238">
        <v>0</v>
      </c>
      <c r="H102" s="239">
        <f t="shared" ref="H102" si="86">+F102-G102</f>
        <v>214990260727</v>
      </c>
      <c r="I102" s="241">
        <f t="shared" si="54"/>
        <v>3.9889122325605396E-2</v>
      </c>
      <c r="J102" s="238">
        <v>214990260727</v>
      </c>
      <c r="K102" s="238">
        <v>0</v>
      </c>
      <c r="L102" s="239">
        <f t="shared" ref="L102" si="87">+J102-K102</f>
        <v>214990260727</v>
      </c>
      <c r="M102" s="241">
        <f t="shared" si="59"/>
        <v>1</v>
      </c>
      <c r="N102" s="241">
        <f t="shared" si="56"/>
        <v>0</v>
      </c>
      <c r="O102" s="242">
        <f t="shared" si="25"/>
        <v>0</v>
      </c>
    </row>
    <row r="103" spans="1:15" ht="84" customHeight="1" x14ac:dyDescent="0.25">
      <c r="A103" s="227" t="s">
        <v>315</v>
      </c>
      <c r="B103" s="228" t="s">
        <v>38</v>
      </c>
      <c r="C103" s="228">
        <v>11</v>
      </c>
      <c r="D103" s="228" t="s">
        <v>39</v>
      </c>
      <c r="E103" s="229" t="s">
        <v>563</v>
      </c>
      <c r="F103" s="233">
        <f t="shared" ref="F103:H105" si="88">+F104</f>
        <v>65148803779</v>
      </c>
      <c r="G103" s="233">
        <f t="shared" si="88"/>
        <v>0</v>
      </c>
      <c r="H103" s="233">
        <f t="shared" si="88"/>
        <v>65148803779</v>
      </c>
      <c r="I103" s="231">
        <f t="shared" si="54"/>
        <v>1.2087657340940318E-2</v>
      </c>
      <c r="J103" s="233">
        <f t="shared" ref="J103:L105" si="89">+J104</f>
        <v>65148803779</v>
      </c>
      <c r="K103" s="233">
        <f t="shared" si="89"/>
        <v>0</v>
      </c>
      <c r="L103" s="233">
        <f t="shared" si="89"/>
        <v>65148803779</v>
      </c>
      <c r="M103" s="231">
        <f t="shared" si="59"/>
        <v>1</v>
      </c>
      <c r="N103" s="231">
        <f t="shared" si="56"/>
        <v>0</v>
      </c>
      <c r="O103" s="232">
        <f t="shared" si="25"/>
        <v>0</v>
      </c>
    </row>
    <row r="104" spans="1:15" ht="84" customHeight="1" x14ac:dyDescent="0.25">
      <c r="A104" s="227" t="s">
        <v>317</v>
      </c>
      <c r="B104" s="228" t="s">
        <v>38</v>
      </c>
      <c r="C104" s="228">
        <v>11</v>
      </c>
      <c r="D104" s="228" t="s">
        <v>39</v>
      </c>
      <c r="E104" s="229" t="s">
        <v>552</v>
      </c>
      <c r="F104" s="233">
        <f t="shared" si="88"/>
        <v>65148803779</v>
      </c>
      <c r="G104" s="233">
        <f t="shared" si="88"/>
        <v>0</v>
      </c>
      <c r="H104" s="233">
        <f t="shared" si="88"/>
        <v>65148803779</v>
      </c>
      <c r="I104" s="231">
        <f t="shared" si="54"/>
        <v>1.2087657340940318E-2</v>
      </c>
      <c r="J104" s="233">
        <f t="shared" si="89"/>
        <v>65148803779</v>
      </c>
      <c r="K104" s="233">
        <f t="shared" si="89"/>
        <v>0</v>
      </c>
      <c r="L104" s="233">
        <f t="shared" si="89"/>
        <v>65148803779</v>
      </c>
      <c r="M104" s="231">
        <f t="shared" si="59"/>
        <v>1</v>
      </c>
      <c r="N104" s="231">
        <f t="shared" si="56"/>
        <v>0</v>
      </c>
      <c r="O104" s="232">
        <f t="shared" si="25"/>
        <v>0</v>
      </c>
    </row>
    <row r="105" spans="1:15" ht="42" customHeight="1" x14ac:dyDescent="0.25">
      <c r="A105" s="227" t="s">
        <v>318</v>
      </c>
      <c r="B105" s="228" t="s">
        <v>38</v>
      </c>
      <c r="C105" s="228">
        <v>11</v>
      </c>
      <c r="D105" s="228" t="s">
        <v>39</v>
      </c>
      <c r="E105" s="229" t="s">
        <v>267</v>
      </c>
      <c r="F105" s="233">
        <f t="shared" si="88"/>
        <v>65148803779</v>
      </c>
      <c r="G105" s="233">
        <f t="shared" si="88"/>
        <v>0</v>
      </c>
      <c r="H105" s="233">
        <f t="shared" si="88"/>
        <v>65148803779</v>
      </c>
      <c r="I105" s="231">
        <f t="shared" si="54"/>
        <v>1.2087657340940318E-2</v>
      </c>
      <c r="J105" s="233">
        <f t="shared" si="89"/>
        <v>65148803779</v>
      </c>
      <c r="K105" s="233">
        <f t="shared" si="89"/>
        <v>0</v>
      </c>
      <c r="L105" s="233">
        <f t="shared" si="89"/>
        <v>65148803779</v>
      </c>
      <c r="M105" s="231">
        <f t="shared" si="59"/>
        <v>1</v>
      </c>
      <c r="N105" s="231">
        <f t="shared" si="56"/>
        <v>0</v>
      </c>
      <c r="O105" s="232">
        <f t="shared" si="25"/>
        <v>0</v>
      </c>
    </row>
    <row r="106" spans="1:15" ht="42" customHeight="1" x14ac:dyDescent="0.25">
      <c r="A106" s="234" t="s">
        <v>319</v>
      </c>
      <c r="B106" s="235" t="s">
        <v>38</v>
      </c>
      <c r="C106" s="235">
        <v>11</v>
      </c>
      <c r="D106" s="235" t="s">
        <v>39</v>
      </c>
      <c r="E106" s="236" t="s">
        <v>262</v>
      </c>
      <c r="F106" s="237">
        <v>65148803779</v>
      </c>
      <c r="G106" s="238">
        <v>0</v>
      </c>
      <c r="H106" s="239">
        <f t="shared" ref="H106" si="90">+F106-G106</f>
        <v>65148803779</v>
      </c>
      <c r="I106" s="241">
        <f t="shared" si="54"/>
        <v>1.2087657340940318E-2</v>
      </c>
      <c r="J106" s="238">
        <v>65148803779</v>
      </c>
      <c r="K106" s="238">
        <v>0</v>
      </c>
      <c r="L106" s="239">
        <f t="shared" ref="L106" si="91">+J106-K106</f>
        <v>65148803779</v>
      </c>
      <c r="M106" s="241">
        <f t="shared" si="59"/>
        <v>1</v>
      </c>
      <c r="N106" s="241">
        <f t="shared" si="56"/>
        <v>0</v>
      </c>
      <c r="O106" s="242">
        <f t="shared" si="25"/>
        <v>0</v>
      </c>
    </row>
    <row r="107" spans="1:15" ht="107.25" customHeight="1" x14ac:dyDescent="0.25">
      <c r="A107" s="227" t="s">
        <v>320</v>
      </c>
      <c r="B107" s="228" t="s">
        <v>38</v>
      </c>
      <c r="C107" s="228">
        <v>11</v>
      </c>
      <c r="D107" s="228" t="s">
        <v>39</v>
      </c>
      <c r="E107" s="229" t="s">
        <v>564</v>
      </c>
      <c r="F107" s="233">
        <f t="shared" ref="F107:H109" si="92">+F108</f>
        <v>162463069352</v>
      </c>
      <c r="G107" s="233">
        <f t="shared" si="92"/>
        <v>0</v>
      </c>
      <c r="H107" s="233">
        <f t="shared" si="92"/>
        <v>162463069352</v>
      </c>
      <c r="I107" s="231">
        <f t="shared" si="54"/>
        <v>3.0143268931630135E-2</v>
      </c>
      <c r="J107" s="233">
        <f t="shared" ref="J107:L109" si="93">+J108</f>
        <v>162463069352</v>
      </c>
      <c r="K107" s="233">
        <f t="shared" si="93"/>
        <v>0</v>
      </c>
      <c r="L107" s="233">
        <f t="shared" si="93"/>
        <v>162463069352</v>
      </c>
      <c r="M107" s="231">
        <f t="shared" si="59"/>
        <v>1</v>
      </c>
      <c r="N107" s="231">
        <f t="shared" si="56"/>
        <v>0</v>
      </c>
      <c r="O107" s="232">
        <f t="shared" si="25"/>
        <v>0</v>
      </c>
    </row>
    <row r="108" spans="1:15" ht="74.25" customHeight="1" x14ac:dyDescent="0.25">
      <c r="A108" s="227" t="s">
        <v>322</v>
      </c>
      <c r="B108" s="228" t="s">
        <v>38</v>
      </c>
      <c r="C108" s="228">
        <v>11</v>
      </c>
      <c r="D108" s="228" t="s">
        <v>39</v>
      </c>
      <c r="E108" s="229" t="s">
        <v>552</v>
      </c>
      <c r="F108" s="233">
        <f t="shared" si="92"/>
        <v>162463069352</v>
      </c>
      <c r="G108" s="233">
        <f t="shared" si="92"/>
        <v>0</v>
      </c>
      <c r="H108" s="233">
        <f t="shared" si="92"/>
        <v>162463069352</v>
      </c>
      <c r="I108" s="231">
        <f t="shared" si="54"/>
        <v>3.0143268931630135E-2</v>
      </c>
      <c r="J108" s="233">
        <f t="shared" si="93"/>
        <v>162463069352</v>
      </c>
      <c r="K108" s="233">
        <f t="shared" si="93"/>
        <v>0</v>
      </c>
      <c r="L108" s="233">
        <f t="shared" si="93"/>
        <v>162463069352</v>
      </c>
      <c r="M108" s="231">
        <f t="shared" si="59"/>
        <v>1</v>
      </c>
      <c r="N108" s="231">
        <f t="shared" si="56"/>
        <v>0</v>
      </c>
      <c r="O108" s="232">
        <f t="shared" ref="O108:O171" si="94">+K108/J108</f>
        <v>0</v>
      </c>
    </row>
    <row r="109" spans="1:15" ht="42" customHeight="1" x14ac:dyDescent="0.25">
      <c r="A109" s="227" t="s">
        <v>323</v>
      </c>
      <c r="B109" s="228" t="s">
        <v>38</v>
      </c>
      <c r="C109" s="228">
        <v>11</v>
      </c>
      <c r="D109" s="228" t="s">
        <v>39</v>
      </c>
      <c r="E109" s="229" t="s">
        <v>267</v>
      </c>
      <c r="F109" s="233">
        <f t="shared" si="92"/>
        <v>162463069352</v>
      </c>
      <c r="G109" s="233">
        <f t="shared" si="92"/>
        <v>0</v>
      </c>
      <c r="H109" s="233">
        <f t="shared" si="92"/>
        <v>162463069352</v>
      </c>
      <c r="I109" s="231">
        <f t="shared" si="54"/>
        <v>3.0143268931630135E-2</v>
      </c>
      <c r="J109" s="233">
        <f t="shared" si="93"/>
        <v>162463069352</v>
      </c>
      <c r="K109" s="233">
        <f t="shared" si="93"/>
        <v>0</v>
      </c>
      <c r="L109" s="233">
        <f t="shared" si="93"/>
        <v>162463069352</v>
      </c>
      <c r="M109" s="231">
        <f t="shared" si="59"/>
        <v>1</v>
      </c>
      <c r="N109" s="231">
        <f t="shared" si="56"/>
        <v>0</v>
      </c>
      <c r="O109" s="232">
        <f t="shared" si="94"/>
        <v>0</v>
      </c>
    </row>
    <row r="110" spans="1:15" ht="42" customHeight="1" x14ac:dyDescent="0.25">
      <c r="A110" s="234" t="s">
        <v>324</v>
      </c>
      <c r="B110" s="235" t="s">
        <v>38</v>
      </c>
      <c r="C110" s="235">
        <v>11</v>
      </c>
      <c r="D110" s="235" t="s">
        <v>39</v>
      </c>
      <c r="E110" s="236" t="s">
        <v>262</v>
      </c>
      <c r="F110" s="237">
        <v>162463069352</v>
      </c>
      <c r="G110" s="238">
        <v>0</v>
      </c>
      <c r="H110" s="239">
        <f t="shared" ref="H110" si="95">+F110-G110</f>
        <v>162463069352</v>
      </c>
      <c r="I110" s="241">
        <f t="shared" si="54"/>
        <v>3.0143268931630135E-2</v>
      </c>
      <c r="J110" s="238">
        <v>162463069352</v>
      </c>
      <c r="K110" s="238">
        <v>0</v>
      </c>
      <c r="L110" s="239">
        <f t="shared" ref="L110" si="96">+J110-K110</f>
        <v>162463069352</v>
      </c>
      <c r="M110" s="241">
        <f t="shared" si="59"/>
        <v>1</v>
      </c>
      <c r="N110" s="241">
        <f t="shared" si="56"/>
        <v>0</v>
      </c>
      <c r="O110" s="242">
        <f t="shared" si="94"/>
        <v>0</v>
      </c>
    </row>
    <row r="111" spans="1:15" ht="71.25" customHeight="1" x14ac:dyDescent="0.25">
      <c r="A111" s="227" t="s">
        <v>325</v>
      </c>
      <c r="B111" s="228" t="s">
        <v>38</v>
      </c>
      <c r="C111" s="228">
        <v>11</v>
      </c>
      <c r="D111" s="228" t="s">
        <v>39</v>
      </c>
      <c r="E111" s="229" t="s">
        <v>565</v>
      </c>
      <c r="F111" s="233">
        <f t="shared" ref="F111:H113" si="97">+F112</f>
        <v>129921633274</v>
      </c>
      <c r="G111" s="233">
        <f t="shared" si="97"/>
        <v>0</v>
      </c>
      <c r="H111" s="233">
        <f t="shared" si="97"/>
        <v>129921633274</v>
      </c>
      <c r="I111" s="231">
        <f t="shared" si="54"/>
        <v>2.4105556711658895E-2</v>
      </c>
      <c r="J111" s="233">
        <f t="shared" ref="J111:L113" si="98">+J112</f>
        <v>129921633274</v>
      </c>
      <c r="K111" s="233">
        <f t="shared" si="98"/>
        <v>0</v>
      </c>
      <c r="L111" s="233">
        <f t="shared" si="98"/>
        <v>129921633274</v>
      </c>
      <c r="M111" s="231">
        <f t="shared" si="59"/>
        <v>1</v>
      </c>
      <c r="N111" s="231">
        <f t="shared" si="56"/>
        <v>0</v>
      </c>
      <c r="O111" s="232">
        <f t="shared" si="94"/>
        <v>0</v>
      </c>
    </row>
    <row r="112" spans="1:15" ht="76.5" customHeight="1" x14ac:dyDescent="0.25">
      <c r="A112" s="227" t="s">
        <v>327</v>
      </c>
      <c r="B112" s="228" t="s">
        <v>38</v>
      </c>
      <c r="C112" s="228">
        <v>11</v>
      </c>
      <c r="D112" s="228" t="s">
        <v>39</v>
      </c>
      <c r="E112" s="229" t="s">
        <v>552</v>
      </c>
      <c r="F112" s="233">
        <f t="shared" si="97"/>
        <v>129921633274</v>
      </c>
      <c r="G112" s="233">
        <f t="shared" si="97"/>
        <v>0</v>
      </c>
      <c r="H112" s="233">
        <f t="shared" si="97"/>
        <v>129921633274</v>
      </c>
      <c r="I112" s="231">
        <f t="shared" si="54"/>
        <v>2.4105556711658895E-2</v>
      </c>
      <c r="J112" s="233">
        <f t="shared" si="98"/>
        <v>129921633274</v>
      </c>
      <c r="K112" s="233">
        <f t="shared" si="98"/>
        <v>0</v>
      </c>
      <c r="L112" s="233">
        <f t="shared" si="98"/>
        <v>129921633274</v>
      </c>
      <c r="M112" s="231">
        <f t="shared" si="59"/>
        <v>1</v>
      </c>
      <c r="N112" s="231">
        <f t="shared" si="56"/>
        <v>0</v>
      </c>
      <c r="O112" s="232">
        <f t="shared" si="94"/>
        <v>0</v>
      </c>
    </row>
    <row r="113" spans="1:15" ht="42" customHeight="1" x14ac:dyDescent="0.25">
      <c r="A113" s="227" t="s">
        <v>328</v>
      </c>
      <c r="B113" s="228" t="s">
        <v>38</v>
      </c>
      <c r="C113" s="228">
        <v>11</v>
      </c>
      <c r="D113" s="228" t="s">
        <v>39</v>
      </c>
      <c r="E113" s="229" t="s">
        <v>267</v>
      </c>
      <c r="F113" s="233">
        <f t="shared" si="97"/>
        <v>129921633274</v>
      </c>
      <c r="G113" s="233">
        <f t="shared" si="97"/>
        <v>0</v>
      </c>
      <c r="H113" s="233">
        <f t="shared" si="97"/>
        <v>129921633274</v>
      </c>
      <c r="I113" s="231">
        <f t="shared" si="54"/>
        <v>2.4105556711658895E-2</v>
      </c>
      <c r="J113" s="233">
        <f t="shared" si="98"/>
        <v>129921633274</v>
      </c>
      <c r="K113" s="233">
        <f t="shared" si="98"/>
        <v>0</v>
      </c>
      <c r="L113" s="233">
        <f t="shared" si="98"/>
        <v>129921633274</v>
      </c>
      <c r="M113" s="231">
        <f t="shared" si="59"/>
        <v>1</v>
      </c>
      <c r="N113" s="231">
        <f t="shared" si="56"/>
        <v>0</v>
      </c>
      <c r="O113" s="232">
        <f t="shared" si="94"/>
        <v>0</v>
      </c>
    </row>
    <row r="114" spans="1:15" ht="42" customHeight="1" x14ac:dyDescent="0.25">
      <c r="A114" s="234" t="s">
        <v>329</v>
      </c>
      <c r="B114" s="78" t="s">
        <v>38</v>
      </c>
      <c r="C114" s="235">
        <v>11</v>
      </c>
      <c r="D114" s="235" t="s">
        <v>39</v>
      </c>
      <c r="E114" s="236" t="s">
        <v>262</v>
      </c>
      <c r="F114" s="237">
        <v>129921633274</v>
      </c>
      <c r="G114" s="238">
        <v>0</v>
      </c>
      <c r="H114" s="239">
        <f t="shared" ref="H114" si="99">+F114-G114</f>
        <v>129921633274</v>
      </c>
      <c r="I114" s="241">
        <f t="shared" si="54"/>
        <v>2.4105556711658895E-2</v>
      </c>
      <c r="J114" s="238">
        <v>129921633274</v>
      </c>
      <c r="K114" s="238">
        <v>0</v>
      </c>
      <c r="L114" s="239">
        <f t="shared" ref="L114" si="100">+J114-K114</f>
        <v>129921633274</v>
      </c>
      <c r="M114" s="241">
        <f t="shared" si="59"/>
        <v>1</v>
      </c>
      <c r="N114" s="241">
        <f t="shared" si="56"/>
        <v>0</v>
      </c>
      <c r="O114" s="242">
        <f t="shared" si="94"/>
        <v>0</v>
      </c>
    </row>
    <row r="115" spans="1:15" ht="89.25" customHeight="1" x14ac:dyDescent="0.25">
      <c r="A115" s="227" t="s">
        <v>330</v>
      </c>
      <c r="B115" s="228" t="s">
        <v>38</v>
      </c>
      <c r="C115" s="228">
        <v>11</v>
      </c>
      <c r="D115" s="228" t="s">
        <v>39</v>
      </c>
      <c r="E115" s="229" t="s">
        <v>566</v>
      </c>
      <c r="F115" s="233">
        <f t="shared" ref="F115:H117" si="101">+F116</f>
        <v>174738753893</v>
      </c>
      <c r="G115" s="233">
        <f t="shared" si="101"/>
        <v>0</v>
      </c>
      <c r="H115" s="233">
        <f t="shared" si="101"/>
        <v>174738753893</v>
      </c>
      <c r="I115" s="231">
        <f t="shared" si="54"/>
        <v>3.2420889697476279E-2</v>
      </c>
      <c r="J115" s="233">
        <f t="shared" ref="J115:L117" si="102">+J116</f>
        <v>174738753893</v>
      </c>
      <c r="K115" s="233">
        <f t="shared" si="102"/>
        <v>0</v>
      </c>
      <c r="L115" s="233">
        <f t="shared" si="102"/>
        <v>174738753893</v>
      </c>
      <c r="M115" s="231">
        <f t="shared" si="59"/>
        <v>1</v>
      </c>
      <c r="N115" s="231">
        <f t="shared" si="56"/>
        <v>0</v>
      </c>
      <c r="O115" s="232">
        <f t="shared" si="94"/>
        <v>0</v>
      </c>
    </row>
    <row r="116" spans="1:15" ht="81" customHeight="1" x14ac:dyDescent="0.25">
      <c r="A116" s="227" t="s">
        <v>332</v>
      </c>
      <c r="B116" s="228" t="s">
        <v>38</v>
      </c>
      <c r="C116" s="228">
        <v>11</v>
      </c>
      <c r="D116" s="228" t="s">
        <v>39</v>
      </c>
      <c r="E116" s="229" t="s">
        <v>552</v>
      </c>
      <c r="F116" s="233">
        <f t="shared" si="101"/>
        <v>174738753893</v>
      </c>
      <c r="G116" s="233">
        <f t="shared" si="101"/>
        <v>0</v>
      </c>
      <c r="H116" s="233">
        <f t="shared" si="101"/>
        <v>174738753893</v>
      </c>
      <c r="I116" s="231">
        <f t="shared" si="54"/>
        <v>3.2420889697476279E-2</v>
      </c>
      <c r="J116" s="233">
        <f t="shared" si="102"/>
        <v>174738753893</v>
      </c>
      <c r="K116" s="233">
        <f t="shared" si="102"/>
        <v>0</v>
      </c>
      <c r="L116" s="233">
        <f t="shared" si="102"/>
        <v>174738753893</v>
      </c>
      <c r="M116" s="231">
        <f t="shared" si="59"/>
        <v>1</v>
      </c>
      <c r="N116" s="231">
        <f t="shared" si="56"/>
        <v>0</v>
      </c>
      <c r="O116" s="232">
        <f t="shared" si="94"/>
        <v>0</v>
      </c>
    </row>
    <row r="117" spans="1:15" ht="42" customHeight="1" x14ac:dyDescent="0.25">
      <c r="A117" s="227" t="s">
        <v>333</v>
      </c>
      <c r="B117" s="228" t="s">
        <v>38</v>
      </c>
      <c r="C117" s="228">
        <v>11</v>
      </c>
      <c r="D117" s="228" t="s">
        <v>39</v>
      </c>
      <c r="E117" s="229" t="s">
        <v>267</v>
      </c>
      <c r="F117" s="233">
        <f t="shared" si="101"/>
        <v>174738753893</v>
      </c>
      <c r="G117" s="233">
        <f t="shared" si="101"/>
        <v>0</v>
      </c>
      <c r="H117" s="233">
        <f t="shared" si="101"/>
        <v>174738753893</v>
      </c>
      <c r="I117" s="231">
        <f t="shared" si="54"/>
        <v>3.2420889697476279E-2</v>
      </c>
      <c r="J117" s="233">
        <f t="shared" si="102"/>
        <v>174738753893</v>
      </c>
      <c r="K117" s="233">
        <f t="shared" si="102"/>
        <v>0</v>
      </c>
      <c r="L117" s="233">
        <f t="shared" si="102"/>
        <v>174738753893</v>
      </c>
      <c r="M117" s="231">
        <f t="shared" si="59"/>
        <v>1</v>
      </c>
      <c r="N117" s="231">
        <f t="shared" si="56"/>
        <v>0</v>
      </c>
      <c r="O117" s="232">
        <f t="shared" si="94"/>
        <v>0</v>
      </c>
    </row>
    <row r="118" spans="1:15" ht="42" customHeight="1" x14ac:dyDescent="0.25">
      <c r="A118" s="234" t="s">
        <v>334</v>
      </c>
      <c r="B118" s="235" t="s">
        <v>38</v>
      </c>
      <c r="C118" s="235">
        <v>11</v>
      </c>
      <c r="D118" s="235" t="s">
        <v>39</v>
      </c>
      <c r="E118" s="236" t="s">
        <v>262</v>
      </c>
      <c r="F118" s="237">
        <v>174738753893</v>
      </c>
      <c r="G118" s="238">
        <v>0</v>
      </c>
      <c r="H118" s="239">
        <f t="shared" ref="H118" si="103">+F118-G118</f>
        <v>174738753893</v>
      </c>
      <c r="I118" s="241">
        <f t="shared" si="54"/>
        <v>3.2420889697476279E-2</v>
      </c>
      <c r="J118" s="238">
        <v>174738753893</v>
      </c>
      <c r="K118" s="238">
        <v>0</v>
      </c>
      <c r="L118" s="239">
        <f t="shared" ref="L118" si="104">+J118-K118</f>
        <v>174738753893</v>
      </c>
      <c r="M118" s="241">
        <f t="shared" si="59"/>
        <v>1</v>
      </c>
      <c r="N118" s="241">
        <f t="shared" si="56"/>
        <v>0</v>
      </c>
      <c r="O118" s="242">
        <f t="shared" si="94"/>
        <v>0</v>
      </c>
    </row>
    <row r="119" spans="1:15" ht="78.75" customHeight="1" x14ac:dyDescent="0.25">
      <c r="A119" s="227" t="s">
        <v>335</v>
      </c>
      <c r="B119" s="228" t="s">
        <v>38</v>
      </c>
      <c r="C119" s="228">
        <v>11</v>
      </c>
      <c r="D119" s="228" t="s">
        <v>39</v>
      </c>
      <c r="E119" s="229" t="s">
        <v>567</v>
      </c>
      <c r="F119" s="233">
        <f t="shared" ref="F119:H121" si="105">+F120</f>
        <v>244104051564</v>
      </c>
      <c r="G119" s="233">
        <f t="shared" si="105"/>
        <v>0</v>
      </c>
      <c r="H119" s="233">
        <f t="shared" si="105"/>
        <v>244104051564</v>
      </c>
      <c r="I119" s="231">
        <f t="shared" si="54"/>
        <v>4.5290871968273444E-2</v>
      </c>
      <c r="J119" s="233">
        <f t="shared" ref="J119:L121" si="106">+J120</f>
        <v>244104051564</v>
      </c>
      <c r="K119" s="233">
        <f t="shared" si="106"/>
        <v>0</v>
      </c>
      <c r="L119" s="233">
        <f t="shared" si="106"/>
        <v>244104051564</v>
      </c>
      <c r="M119" s="231">
        <f t="shared" si="59"/>
        <v>1</v>
      </c>
      <c r="N119" s="231">
        <f t="shared" si="56"/>
        <v>0</v>
      </c>
      <c r="O119" s="232">
        <f t="shared" si="94"/>
        <v>0</v>
      </c>
    </row>
    <row r="120" spans="1:15" ht="78.75" customHeight="1" x14ac:dyDescent="0.25">
      <c r="A120" s="227" t="s">
        <v>337</v>
      </c>
      <c r="B120" s="228" t="s">
        <v>38</v>
      </c>
      <c r="C120" s="228">
        <v>11</v>
      </c>
      <c r="D120" s="228" t="s">
        <v>39</v>
      </c>
      <c r="E120" s="229" t="s">
        <v>552</v>
      </c>
      <c r="F120" s="233">
        <f t="shared" si="105"/>
        <v>244104051564</v>
      </c>
      <c r="G120" s="233">
        <f t="shared" si="105"/>
        <v>0</v>
      </c>
      <c r="H120" s="233">
        <f t="shared" si="105"/>
        <v>244104051564</v>
      </c>
      <c r="I120" s="231">
        <f t="shared" si="54"/>
        <v>4.5290871968273444E-2</v>
      </c>
      <c r="J120" s="233">
        <f t="shared" si="106"/>
        <v>244104051564</v>
      </c>
      <c r="K120" s="233">
        <f t="shared" si="106"/>
        <v>0</v>
      </c>
      <c r="L120" s="233">
        <f t="shared" si="106"/>
        <v>244104051564</v>
      </c>
      <c r="M120" s="231">
        <f t="shared" si="59"/>
        <v>1</v>
      </c>
      <c r="N120" s="231">
        <f t="shared" si="56"/>
        <v>0</v>
      </c>
      <c r="O120" s="232">
        <f t="shared" si="94"/>
        <v>0</v>
      </c>
    </row>
    <row r="121" spans="1:15" ht="42" customHeight="1" x14ac:dyDescent="0.25">
      <c r="A121" s="227" t="s">
        <v>338</v>
      </c>
      <c r="B121" s="228" t="s">
        <v>38</v>
      </c>
      <c r="C121" s="228">
        <v>11</v>
      </c>
      <c r="D121" s="228" t="s">
        <v>39</v>
      </c>
      <c r="E121" s="229" t="s">
        <v>267</v>
      </c>
      <c r="F121" s="233">
        <f t="shared" si="105"/>
        <v>244104051564</v>
      </c>
      <c r="G121" s="233">
        <f t="shared" si="105"/>
        <v>0</v>
      </c>
      <c r="H121" s="233">
        <f t="shared" si="105"/>
        <v>244104051564</v>
      </c>
      <c r="I121" s="231">
        <f t="shared" si="54"/>
        <v>4.5290871968273444E-2</v>
      </c>
      <c r="J121" s="233">
        <f t="shared" si="106"/>
        <v>244104051564</v>
      </c>
      <c r="K121" s="233">
        <f t="shared" si="106"/>
        <v>0</v>
      </c>
      <c r="L121" s="233">
        <f t="shared" si="106"/>
        <v>244104051564</v>
      </c>
      <c r="M121" s="231">
        <f t="shared" si="59"/>
        <v>1</v>
      </c>
      <c r="N121" s="231">
        <f t="shared" si="56"/>
        <v>0</v>
      </c>
      <c r="O121" s="232">
        <f t="shared" si="94"/>
        <v>0</v>
      </c>
    </row>
    <row r="122" spans="1:15" ht="42" customHeight="1" x14ac:dyDescent="0.25">
      <c r="A122" s="234" t="s">
        <v>339</v>
      </c>
      <c r="B122" s="235" t="s">
        <v>38</v>
      </c>
      <c r="C122" s="235">
        <v>11</v>
      </c>
      <c r="D122" s="235" t="s">
        <v>39</v>
      </c>
      <c r="E122" s="236" t="s">
        <v>262</v>
      </c>
      <c r="F122" s="237">
        <v>244104051564</v>
      </c>
      <c r="G122" s="238">
        <v>0</v>
      </c>
      <c r="H122" s="239">
        <f t="shared" ref="H122" si="107">+F122-G122</f>
        <v>244104051564</v>
      </c>
      <c r="I122" s="241">
        <f t="shared" si="54"/>
        <v>4.5290871968273444E-2</v>
      </c>
      <c r="J122" s="238">
        <v>244104051564</v>
      </c>
      <c r="K122" s="238">
        <v>0</v>
      </c>
      <c r="L122" s="239">
        <f t="shared" ref="L122" si="108">+J122-K122</f>
        <v>244104051564</v>
      </c>
      <c r="M122" s="241">
        <f t="shared" si="59"/>
        <v>1</v>
      </c>
      <c r="N122" s="241">
        <f t="shared" si="56"/>
        <v>0</v>
      </c>
      <c r="O122" s="242">
        <f t="shared" si="94"/>
        <v>0</v>
      </c>
    </row>
    <row r="123" spans="1:15" ht="84" customHeight="1" x14ac:dyDescent="0.25">
      <c r="A123" s="227" t="s">
        <v>340</v>
      </c>
      <c r="B123" s="228" t="s">
        <v>38</v>
      </c>
      <c r="C123" s="228">
        <v>11</v>
      </c>
      <c r="D123" s="228" t="s">
        <v>39</v>
      </c>
      <c r="E123" s="229" t="s">
        <v>568</v>
      </c>
      <c r="F123" s="233">
        <f t="shared" ref="F123:H125" si="109">+F124</f>
        <v>188943883060</v>
      </c>
      <c r="G123" s="233">
        <f t="shared" si="109"/>
        <v>0</v>
      </c>
      <c r="H123" s="233">
        <f t="shared" si="109"/>
        <v>188943883060</v>
      </c>
      <c r="I123" s="231">
        <f t="shared" si="54"/>
        <v>3.5056498087723362E-2</v>
      </c>
      <c r="J123" s="233">
        <f t="shared" ref="J123:L125" si="110">+J124</f>
        <v>188943883060</v>
      </c>
      <c r="K123" s="233">
        <f t="shared" si="110"/>
        <v>0</v>
      </c>
      <c r="L123" s="233">
        <f t="shared" si="110"/>
        <v>188943883060</v>
      </c>
      <c r="M123" s="231">
        <f t="shared" si="59"/>
        <v>1</v>
      </c>
      <c r="N123" s="231">
        <f t="shared" si="56"/>
        <v>0</v>
      </c>
      <c r="O123" s="232">
        <f t="shared" si="94"/>
        <v>0</v>
      </c>
    </row>
    <row r="124" spans="1:15" ht="84" customHeight="1" x14ac:dyDescent="0.25">
      <c r="A124" s="227" t="s">
        <v>342</v>
      </c>
      <c r="B124" s="228" t="s">
        <v>38</v>
      </c>
      <c r="C124" s="228">
        <v>11</v>
      </c>
      <c r="D124" s="228" t="s">
        <v>39</v>
      </c>
      <c r="E124" s="229" t="s">
        <v>552</v>
      </c>
      <c r="F124" s="233">
        <f t="shared" si="109"/>
        <v>188943883060</v>
      </c>
      <c r="G124" s="233">
        <f t="shared" si="109"/>
        <v>0</v>
      </c>
      <c r="H124" s="233">
        <f t="shared" si="109"/>
        <v>188943883060</v>
      </c>
      <c r="I124" s="231">
        <f t="shared" si="54"/>
        <v>3.5056498087723362E-2</v>
      </c>
      <c r="J124" s="233">
        <f t="shared" si="110"/>
        <v>188943883060</v>
      </c>
      <c r="K124" s="233">
        <f t="shared" si="110"/>
        <v>0</v>
      </c>
      <c r="L124" s="233">
        <f t="shared" si="110"/>
        <v>188943883060</v>
      </c>
      <c r="M124" s="231">
        <f t="shared" si="59"/>
        <v>1</v>
      </c>
      <c r="N124" s="231">
        <f t="shared" si="56"/>
        <v>0</v>
      </c>
      <c r="O124" s="232">
        <f t="shared" si="94"/>
        <v>0</v>
      </c>
    </row>
    <row r="125" spans="1:15" ht="42" customHeight="1" x14ac:dyDescent="0.25">
      <c r="A125" s="227" t="s">
        <v>343</v>
      </c>
      <c r="B125" s="228" t="s">
        <v>38</v>
      </c>
      <c r="C125" s="228">
        <v>11</v>
      </c>
      <c r="D125" s="228" t="s">
        <v>39</v>
      </c>
      <c r="E125" s="229" t="s">
        <v>267</v>
      </c>
      <c r="F125" s="233">
        <f t="shared" si="109"/>
        <v>188943883060</v>
      </c>
      <c r="G125" s="233">
        <f t="shared" si="109"/>
        <v>0</v>
      </c>
      <c r="H125" s="233">
        <f t="shared" si="109"/>
        <v>188943883060</v>
      </c>
      <c r="I125" s="231">
        <f t="shared" si="54"/>
        <v>3.5056498087723362E-2</v>
      </c>
      <c r="J125" s="233">
        <f t="shared" si="110"/>
        <v>188943883060</v>
      </c>
      <c r="K125" s="233">
        <f t="shared" si="110"/>
        <v>0</v>
      </c>
      <c r="L125" s="233">
        <f t="shared" si="110"/>
        <v>188943883060</v>
      </c>
      <c r="M125" s="231">
        <f t="shared" si="59"/>
        <v>1</v>
      </c>
      <c r="N125" s="231">
        <f t="shared" si="56"/>
        <v>0</v>
      </c>
      <c r="O125" s="232">
        <f t="shared" si="94"/>
        <v>0</v>
      </c>
    </row>
    <row r="126" spans="1:15" ht="42" customHeight="1" x14ac:dyDescent="0.25">
      <c r="A126" s="234" t="s">
        <v>344</v>
      </c>
      <c r="B126" s="235" t="s">
        <v>38</v>
      </c>
      <c r="C126" s="235">
        <v>11</v>
      </c>
      <c r="D126" s="235" t="s">
        <v>39</v>
      </c>
      <c r="E126" s="236" t="s">
        <v>262</v>
      </c>
      <c r="F126" s="237">
        <v>188943883060</v>
      </c>
      <c r="G126" s="238">
        <v>0</v>
      </c>
      <c r="H126" s="239">
        <f t="shared" ref="H126" si="111">+F126-G126</f>
        <v>188943883060</v>
      </c>
      <c r="I126" s="241">
        <f t="shared" si="54"/>
        <v>3.5056498087723362E-2</v>
      </c>
      <c r="J126" s="238">
        <v>188943883060</v>
      </c>
      <c r="K126" s="238">
        <v>0</v>
      </c>
      <c r="L126" s="239">
        <f t="shared" ref="L126" si="112">+J126-K126</f>
        <v>188943883060</v>
      </c>
      <c r="M126" s="241">
        <f t="shared" si="59"/>
        <v>1</v>
      </c>
      <c r="N126" s="241">
        <f t="shared" si="56"/>
        <v>0</v>
      </c>
      <c r="O126" s="242">
        <f t="shared" si="94"/>
        <v>0</v>
      </c>
    </row>
    <row r="127" spans="1:15" ht="80.25" customHeight="1" x14ac:dyDescent="0.25">
      <c r="A127" s="227" t="s">
        <v>345</v>
      </c>
      <c r="B127" s="228" t="s">
        <v>38</v>
      </c>
      <c r="C127" s="228">
        <v>11</v>
      </c>
      <c r="D127" s="228" t="s">
        <v>39</v>
      </c>
      <c r="E127" s="229" t="s">
        <v>569</v>
      </c>
      <c r="F127" s="233">
        <f t="shared" ref="F127:H129" si="113">+F128</f>
        <v>316731955706</v>
      </c>
      <c r="G127" s="233">
        <f t="shared" si="113"/>
        <v>0</v>
      </c>
      <c r="H127" s="233">
        <f t="shared" si="113"/>
        <v>316731955706</v>
      </c>
      <c r="I127" s="231">
        <f t="shared" si="54"/>
        <v>5.8766195653988419E-2</v>
      </c>
      <c r="J127" s="233">
        <f t="shared" ref="J127:L129" si="114">+J128</f>
        <v>316731955706</v>
      </c>
      <c r="K127" s="233">
        <f t="shared" si="114"/>
        <v>0</v>
      </c>
      <c r="L127" s="233">
        <f t="shared" si="114"/>
        <v>316731955706</v>
      </c>
      <c r="M127" s="231">
        <f t="shared" si="59"/>
        <v>1</v>
      </c>
      <c r="N127" s="231">
        <f t="shared" si="56"/>
        <v>0</v>
      </c>
      <c r="O127" s="232">
        <f t="shared" si="94"/>
        <v>0</v>
      </c>
    </row>
    <row r="128" spans="1:15" ht="81.75" customHeight="1" x14ac:dyDescent="0.25">
      <c r="A128" s="227" t="s">
        <v>347</v>
      </c>
      <c r="B128" s="228" t="s">
        <v>38</v>
      </c>
      <c r="C128" s="228">
        <v>11</v>
      </c>
      <c r="D128" s="228" t="s">
        <v>39</v>
      </c>
      <c r="E128" s="229" t="s">
        <v>552</v>
      </c>
      <c r="F128" s="233">
        <f t="shared" si="113"/>
        <v>316731955706</v>
      </c>
      <c r="G128" s="233">
        <f t="shared" si="113"/>
        <v>0</v>
      </c>
      <c r="H128" s="233">
        <f t="shared" si="113"/>
        <v>316731955706</v>
      </c>
      <c r="I128" s="231">
        <f t="shared" si="54"/>
        <v>5.8766195653988419E-2</v>
      </c>
      <c r="J128" s="233">
        <f t="shared" si="114"/>
        <v>316731955706</v>
      </c>
      <c r="K128" s="233">
        <f t="shared" si="114"/>
        <v>0</v>
      </c>
      <c r="L128" s="233">
        <f t="shared" si="114"/>
        <v>316731955706</v>
      </c>
      <c r="M128" s="231">
        <f t="shared" si="59"/>
        <v>1</v>
      </c>
      <c r="N128" s="231">
        <f t="shared" si="56"/>
        <v>0</v>
      </c>
      <c r="O128" s="232">
        <f t="shared" si="94"/>
        <v>0</v>
      </c>
    </row>
    <row r="129" spans="1:15" ht="42" customHeight="1" x14ac:dyDescent="0.25">
      <c r="A129" s="227" t="s">
        <v>348</v>
      </c>
      <c r="B129" s="228" t="s">
        <v>38</v>
      </c>
      <c r="C129" s="228">
        <v>11</v>
      </c>
      <c r="D129" s="228" t="s">
        <v>39</v>
      </c>
      <c r="E129" s="229" t="s">
        <v>267</v>
      </c>
      <c r="F129" s="233">
        <f t="shared" si="113"/>
        <v>316731955706</v>
      </c>
      <c r="G129" s="233">
        <f t="shared" si="113"/>
        <v>0</v>
      </c>
      <c r="H129" s="233">
        <f t="shared" si="113"/>
        <v>316731955706</v>
      </c>
      <c r="I129" s="231">
        <f t="shared" si="54"/>
        <v>5.8766195653988419E-2</v>
      </c>
      <c r="J129" s="233">
        <f t="shared" si="114"/>
        <v>316731955706</v>
      </c>
      <c r="K129" s="233">
        <f t="shared" si="114"/>
        <v>0</v>
      </c>
      <c r="L129" s="233">
        <f t="shared" si="114"/>
        <v>316731955706</v>
      </c>
      <c r="M129" s="231">
        <f t="shared" si="59"/>
        <v>1</v>
      </c>
      <c r="N129" s="231">
        <f t="shared" si="56"/>
        <v>0</v>
      </c>
      <c r="O129" s="232">
        <f t="shared" si="94"/>
        <v>0</v>
      </c>
    </row>
    <row r="130" spans="1:15" ht="42" customHeight="1" x14ac:dyDescent="0.25">
      <c r="A130" s="234" t="s">
        <v>349</v>
      </c>
      <c r="B130" s="235" t="s">
        <v>38</v>
      </c>
      <c r="C130" s="235">
        <v>11</v>
      </c>
      <c r="D130" s="235" t="s">
        <v>39</v>
      </c>
      <c r="E130" s="236" t="s">
        <v>262</v>
      </c>
      <c r="F130" s="237">
        <v>316731955706</v>
      </c>
      <c r="G130" s="238">
        <v>0</v>
      </c>
      <c r="H130" s="239">
        <f t="shared" ref="H130" si="115">+F130-G130</f>
        <v>316731955706</v>
      </c>
      <c r="I130" s="241">
        <f t="shared" si="54"/>
        <v>5.8766195653988419E-2</v>
      </c>
      <c r="J130" s="238">
        <v>316731955706</v>
      </c>
      <c r="K130" s="238">
        <v>0</v>
      </c>
      <c r="L130" s="239">
        <f t="shared" ref="L130" si="116">+J130-K130</f>
        <v>316731955706</v>
      </c>
      <c r="M130" s="241">
        <f t="shared" si="59"/>
        <v>1</v>
      </c>
      <c r="N130" s="241">
        <f t="shared" si="56"/>
        <v>0</v>
      </c>
      <c r="O130" s="242">
        <f t="shared" si="94"/>
        <v>0</v>
      </c>
    </row>
    <row r="131" spans="1:15" ht="91.5" customHeight="1" x14ac:dyDescent="0.25">
      <c r="A131" s="227" t="s">
        <v>350</v>
      </c>
      <c r="B131" s="228" t="s">
        <v>38</v>
      </c>
      <c r="C131" s="228">
        <v>11</v>
      </c>
      <c r="D131" s="228" t="s">
        <v>39</v>
      </c>
      <c r="E131" s="229" t="s">
        <v>570</v>
      </c>
      <c r="F131" s="233">
        <f t="shared" ref="F131:H133" si="117">+F132</f>
        <v>110554166486</v>
      </c>
      <c r="G131" s="233">
        <f t="shared" si="117"/>
        <v>0</v>
      </c>
      <c r="H131" s="233">
        <f t="shared" si="117"/>
        <v>110554166486</v>
      </c>
      <c r="I131" s="231">
        <f t="shared" si="54"/>
        <v>2.0512132296844884E-2</v>
      </c>
      <c r="J131" s="233">
        <f t="shared" ref="J131:L133" si="118">+J132</f>
        <v>110554166486</v>
      </c>
      <c r="K131" s="233">
        <f t="shared" si="118"/>
        <v>0</v>
      </c>
      <c r="L131" s="233">
        <f t="shared" si="118"/>
        <v>110554166486</v>
      </c>
      <c r="M131" s="231">
        <f t="shared" si="59"/>
        <v>1</v>
      </c>
      <c r="N131" s="231">
        <f t="shared" si="56"/>
        <v>0</v>
      </c>
      <c r="O131" s="232">
        <f t="shared" si="94"/>
        <v>0</v>
      </c>
    </row>
    <row r="132" spans="1:15" ht="72.75" customHeight="1" x14ac:dyDescent="0.25">
      <c r="A132" s="227" t="s">
        <v>352</v>
      </c>
      <c r="B132" s="228" t="s">
        <v>38</v>
      </c>
      <c r="C132" s="228">
        <v>11</v>
      </c>
      <c r="D132" s="228" t="s">
        <v>39</v>
      </c>
      <c r="E132" s="229" t="s">
        <v>552</v>
      </c>
      <c r="F132" s="233">
        <f t="shared" si="117"/>
        <v>110554166486</v>
      </c>
      <c r="G132" s="233">
        <f t="shared" si="117"/>
        <v>0</v>
      </c>
      <c r="H132" s="233">
        <f t="shared" si="117"/>
        <v>110554166486</v>
      </c>
      <c r="I132" s="231">
        <f t="shared" si="54"/>
        <v>2.0512132296844884E-2</v>
      </c>
      <c r="J132" s="233">
        <f t="shared" si="118"/>
        <v>110554166486</v>
      </c>
      <c r="K132" s="233">
        <f t="shared" si="118"/>
        <v>0</v>
      </c>
      <c r="L132" s="233">
        <f t="shared" si="118"/>
        <v>110554166486</v>
      </c>
      <c r="M132" s="231">
        <f t="shared" si="59"/>
        <v>1</v>
      </c>
      <c r="N132" s="231">
        <f t="shared" si="56"/>
        <v>0</v>
      </c>
      <c r="O132" s="232">
        <f t="shared" si="94"/>
        <v>0</v>
      </c>
    </row>
    <row r="133" spans="1:15" ht="42" customHeight="1" x14ac:dyDescent="0.25">
      <c r="A133" s="227" t="s">
        <v>353</v>
      </c>
      <c r="B133" s="228" t="s">
        <v>38</v>
      </c>
      <c r="C133" s="228">
        <v>11</v>
      </c>
      <c r="D133" s="228" t="s">
        <v>39</v>
      </c>
      <c r="E133" s="229" t="s">
        <v>267</v>
      </c>
      <c r="F133" s="233">
        <f t="shared" si="117"/>
        <v>110554166486</v>
      </c>
      <c r="G133" s="233">
        <f t="shared" si="117"/>
        <v>0</v>
      </c>
      <c r="H133" s="233">
        <f t="shared" si="117"/>
        <v>110554166486</v>
      </c>
      <c r="I133" s="231">
        <f t="shared" si="54"/>
        <v>2.0512132296844884E-2</v>
      </c>
      <c r="J133" s="233">
        <f t="shared" si="118"/>
        <v>110554166486</v>
      </c>
      <c r="K133" s="233">
        <f t="shared" si="118"/>
        <v>0</v>
      </c>
      <c r="L133" s="233">
        <f t="shared" si="118"/>
        <v>110554166486</v>
      </c>
      <c r="M133" s="231">
        <f t="shared" si="59"/>
        <v>1</v>
      </c>
      <c r="N133" s="231">
        <f t="shared" si="56"/>
        <v>0</v>
      </c>
      <c r="O133" s="232">
        <f t="shared" si="94"/>
        <v>0</v>
      </c>
    </row>
    <row r="134" spans="1:15" ht="42" customHeight="1" x14ac:dyDescent="0.25">
      <c r="A134" s="234" t="s">
        <v>354</v>
      </c>
      <c r="B134" s="235" t="s">
        <v>38</v>
      </c>
      <c r="C134" s="235">
        <v>11</v>
      </c>
      <c r="D134" s="235" t="s">
        <v>39</v>
      </c>
      <c r="E134" s="236" t="s">
        <v>262</v>
      </c>
      <c r="F134" s="237">
        <v>110554166486</v>
      </c>
      <c r="G134" s="238">
        <v>0</v>
      </c>
      <c r="H134" s="239">
        <f t="shared" ref="H134" si="119">+F134-G134</f>
        <v>110554166486</v>
      </c>
      <c r="I134" s="241">
        <f t="shared" si="54"/>
        <v>2.0512132296844884E-2</v>
      </c>
      <c r="J134" s="238">
        <v>110554166486</v>
      </c>
      <c r="K134" s="238">
        <v>0</v>
      </c>
      <c r="L134" s="239">
        <f t="shared" ref="L134" si="120">+J134-K134</f>
        <v>110554166486</v>
      </c>
      <c r="M134" s="241">
        <f t="shared" si="59"/>
        <v>1</v>
      </c>
      <c r="N134" s="241">
        <f t="shared" si="56"/>
        <v>0</v>
      </c>
      <c r="O134" s="242">
        <f t="shared" si="94"/>
        <v>0</v>
      </c>
    </row>
    <row r="135" spans="1:15" ht="94.5" customHeight="1" x14ac:dyDescent="0.25">
      <c r="A135" s="227" t="s">
        <v>355</v>
      </c>
      <c r="B135" s="228" t="s">
        <v>38</v>
      </c>
      <c r="C135" s="228">
        <v>11</v>
      </c>
      <c r="D135" s="228" t="s">
        <v>39</v>
      </c>
      <c r="E135" s="229" t="s">
        <v>571</v>
      </c>
      <c r="F135" s="233">
        <f t="shared" ref="F135:H137" si="121">+F136</f>
        <v>326040777592</v>
      </c>
      <c r="G135" s="233">
        <f t="shared" si="121"/>
        <v>0</v>
      </c>
      <c r="H135" s="233">
        <f t="shared" si="121"/>
        <v>326040777592</v>
      </c>
      <c r="I135" s="231">
        <f t="shared" si="54"/>
        <v>6.0493347077789146E-2</v>
      </c>
      <c r="J135" s="233">
        <f t="shared" ref="J135:L137" si="122">+J136</f>
        <v>326040777592</v>
      </c>
      <c r="K135" s="233">
        <f t="shared" si="122"/>
        <v>0</v>
      </c>
      <c r="L135" s="233">
        <f t="shared" si="122"/>
        <v>326040777592</v>
      </c>
      <c r="M135" s="231">
        <f t="shared" si="59"/>
        <v>1</v>
      </c>
      <c r="N135" s="231">
        <f t="shared" si="56"/>
        <v>0</v>
      </c>
      <c r="O135" s="232">
        <f t="shared" si="94"/>
        <v>0</v>
      </c>
    </row>
    <row r="136" spans="1:15" ht="78" customHeight="1" x14ac:dyDescent="0.25">
      <c r="A136" s="227" t="s">
        <v>357</v>
      </c>
      <c r="B136" s="228" t="s">
        <v>38</v>
      </c>
      <c r="C136" s="228">
        <v>11</v>
      </c>
      <c r="D136" s="228" t="s">
        <v>39</v>
      </c>
      <c r="E136" s="229" t="s">
        <v>552</v>
      </c>
      <c r="F136" s="233">
        <f t="shared" si="121"/>
        <v>326040777592</v>
      </c>
      <c r="G136" s="233">
        <f t="shared" si="121"/>
        <v>0</v>
      </c>
      <c r="H136" s="233">
        <f t="shared" si="121"/>
        <v>326040777592</v>
      </c>
      <c r="I136" s="231">
        <f t="shared" si="54"/>
        <v>6.0493347077789146E-2</v>
      </c>
      <c r="J136" s="233">
        <f t="shared" si="122"/>
        <v>326040777592</v>
      </c>
      <c r="K136" s="233">
        <f t="shared" si="122"/>
        <v>0</v>
      </c>
      <c r="L136" s="233">
        <f t="shared" si="122"/>
        <v>326040777592</v>
      </c>
      <c r="M136" s="231">
        <f t="shared" si="59"/>
        <v>1</v>
      </c>
      <c r="N136" s="231">
        <f t="shared" si="56"/>
        <v>0</v>
      </c>
      <c r="O136" s="232">
        <f t="shared" si="94"/>
        <v>0</v>
      </c>
    </row>
    <row r="137" spans="1:15" ht="42" customHeight="1" x14ac:dyDescent="0.25">
      <c r="A137" s="227" t="s">
        <v>358</v>
      </c>
      <c r="B137" s="228" t="s">
        <v>38</v>
      </c>
      <c r="C137" s="228">
        <v>11</v>
      </c>
      <c r="D137" s="228" t="s">
        <v>39</v>
      </c>
      <c r="E137" s="229" t="s">
        <v>267</v>
      </c>
      <c r="F137" s="233">
        <f t="shared" si="121"/>
        <v>326040777592</v>
      </c>
      <c r="G137" s="233">
        <f t="shared" si="121"/>
        <v>0</v>
      </c>
      <c r="H137" s="233">
        <f t="shared" si="121"/>
        <v>326040777592</v>
      </c>
      <c r="I137" s="231">
        <f t="shared" si="54"/>
        <v>6.0493347077789146E-2</v>
      </c>
      <c r="J137" s="233">
        <f t="shared" si="122"/>
        <v>326040777592</v>
      </c>
      <c r="K137" s="233">
        <f t="shared" si="122"/>
        <v>0</v>
      </c>
      <c r="L137" s="233">
        <f t="shared" si="122"/>
        <v>326040777592</v>
      </c>
      <c r="M137" s="231">
        <f t="shared" si="59"/>
        <v>1</v>
      </c>
      <c r="N137" s="231">
        <f t="shared" si="56"/>
        <v>0</v>
      </c>
      <c r="O137" s="232">
        <f t="shared" si="94"/>
        <v>0</v>
      </c>
    </row>
    <row r="138" spans="1:15" ht="42" customHeight="1" x14ac:dyDescent="0.25">
      <c r="A138" s="234" t="s">
        <v>359</v>
      </c>
      <c r="B138" s="235" t="s">
        <v>38</v>
      </c>
      <c r="C138" s="235">
        <v>11</v>
      </c>
      <c r="D138" s="235" t="s">
        <v>39</v>
      </c>
      <c r="E138" s="236" t="s">
        <v>262</v>
      </c>
      <c r="F138" s="237">
        <v>326040777592</v>
      </c>
      <c r="G138" s="238">
        <v>0</v>
      </c>
      <c r="H138" s="239">
        <f t="shared" ref="H138" si="123">+F138-G138</f>
        <v>326040777592</v>
      </c>
      <c r="I138" s="241">
        <f t="shared" ref="I138:I201" si="124">+H138/$H$225</f>
        <v>6.0493347077789146E-2</v>
      </c>
      <c r="J138" s="238">
        <v>326040777592</v>
      </c>
      <c r="K138" s="238">
        <v>0</v>
      </c>
      <c r="L138" s="239">
        <f t="shared" ref="L138" si="125">+J138-K138</f>
        <v>326040777592</v>
      </c>
      <c r="M138" s="241">
        <f t="shared" si="59"/>
        <v>1</v>
      </c>
      <c r="N138" s="241">
        <f t="shared" ref="N138:N201" si="126">+K138/H138</f>
        <v>0</v>
      </c>
      <c r="O138" s="242">
        <f t="shared" si="94"/>
        <v>0</v>
      </c>
    </row>
    <row r="139" spans="1:15" ht="75.75" customHeight="1" x14ac:dyDescent="0.25">
      <c r="A139" s="227" t="s">
        <v>360</v>
      </c>
      <c r="B139" s="228" t="s">
        <v>38</v>
      </c>
      <c r="C139" s="228">
        <v>11</v>
      </c>
      <c r="D139" s="228" t="s">
        <v>39</v>
      </c>
      <c r="E139" s="229" t="s">
        <v>572</v>
      </c>
      <c r="F139" s="233">
        <f t="shared" ref="F139:H141" si="127">+F140</f>
        <v>47007512840.449997</v>
      </c>
      <c r="G139" s="233">
        <f t="shared" si="127"/>
        <v>0</v>
      </c>
      <c r="H139" s="233">
        <f t="shared" si="127"/>
        <v>47007512840.449997</v>
      </c>
      <c r="I139" s="231">
        <f t="shared" si="124"/>
        <v>8.7217366199495456E-3</v>
      </c>
      <c r="J139" s="233">
        <f t="shared" ref="J139:L141" si="128">+J140</f>
        <v>47007512840.449997</v>
      </c>
      <c r="K139" s="233">
        <f t="shared" si="128"/>
        <v>0</v>
      </c>
      <c r="L139" s="233">
        <f t="shared" si="128"/>
        <v>47007512840.449997</v>
      </c>
      <c r="M139" s="231">
        <f t="shared" ref="M139:M202" si="129">+J139/H139</f>
        <v>1</v>
      </c>
      <c r="N139" s="231">
        <f t="shared" si="126"/>
        <v>0</v>
      </c>
      <c r="O139" s="232">
        <f t="shared" si="94"/>
        <v>0</v>
      </c>
    </row>
    <row r="140" spans="1:15" ht="75" customHeight="1" x14ac:dyDescent="0.25">
      <c r="A140" s="227" t="s">
        <v>362</v>
      </c>
      <c r="B140" s="228" t="s">
        <v>38</v>
      </c>
      <c r="C140" s="228">
        <v>11</v>
      </c>
      <c r="D140" s="228" t="s">
        <v>39</v>
      </c>
      <c r="E140" s="229" t="s">
        <v>552</v>
      </c>
      <c r="F140" s="233">
        <f t="shared" si="127"/>
        <v>47007512840.449997</v>
      </c>
      <c r="G140" s="233">
        <f t="shared" si="127"/>
        <v>0</v>
      </c>
      <c r="H140" s="233">
        <f t="shared" si="127"/>
        <v>47007512840.449997</v>
      </c>
      <c r="I140" s="231">
        <f t="shared" si="124"/>
        <v>8.7217366199495456E-3</v>
      </c>
      <c r="J140" s="233">
        <f t="shared" si="128"/>
        <v>47007512840.449997</v>
      </c>
      <c r="K140" s="233">
        <f t="shared" si="128"/>
        <v>0</v>
      </c>
      <c r="L140" s="233">
        <f t="shared" si="128"/>
        <v>47007512840.449997</v>
      </c>
      <c r="M140" s="231">
        <f t="shared" si="129"/>
        <v>1</v>
      </c>
      <c r="N140" s="231">
        <f t="shared" si="126"/>
        <v>0</v>
      </c>
      <c r="O140" s="232">
        <f t="shared" si="94"/>
        <v>0</v>
      </c>
    </row>
    <row r="141" spans="1:15" ht="42" customHeight="1" x14ac:dyDescent="0.25">
      <c r="A141" s="227" t="s">
        <v>363</v>
      </c>
      <c r="B141" s="228" t="s">
        <v>38</v>
      </c>
      <c r="C141" s="228">
        <v>11</v>
      </c>
      <c r="D141" s="228" t="s">
        <v>39</v>
      </c>
      <c r="E141" s="229" t="s">
        <v>267</v>
      </c>
      <c r="F141" s="233">
        <f t="shared" si="127"/>
        <v>47007512840.449997</v>
      </c>
      <c r="G141" s="233">
        <f t="shared" si="127"/>
        <v>0</v>
      </c>
      <c r="H141" s="233">
        <f t="shared" si="127"/>
        <v>47007512840.449997</v>
      </c>
      <c r="I141" s="231">
        <f t="shared" si="124"/>
        <v>8.7217366199495456E-3</v>
      </c>
      <c r="J141" s="233">
        <f t="shared" si="128"/>
        <v>47007512840.449997</v>
      </c>
      <c r="K141" s="233">
        <f t="shared" si="128"/>
        <v>0</v>
      </c>
      <c r="L141" s="233">
        <f t="shared" si="128"/>
        <v>47007512840.449997</v>
      </c>
      <c r="M141" s="231">
        <f t="shared" si="129"/>
        <v>1</v>
      </c>
      <c r="N141" s="231">
        <f t="shared" si="126"/>
        <v>0</v>
      </c>
      <c r="O141" s="232">
        <f t="shared" si="94"/>
        <v>0</v>
      </c>
    </row>
    <row r="142" spans="1:15" ht="42" customHeight="1" x14ac:dyDescent="0.25">
      <c r="A142" s="234" t="s">
        <v>364</v>
      </c>
      <c r="B142" s="235" t="s">
        <v>38</v>
      </c>
      <c r="C142" s="235">
        <v>11</v>
      </c>
      <c r="D142" s="235" t="s">
        <v>39</v>
      </c>
      <c r="E142" s="236" t="s">
        <v>262</v>
      </c>
      <c r="F142" s="237">
        <v>47007512840.449997</v>
      </c>
      <c r="G142" s="238">
        <v>0</v>
      </c>
      <c r="H142" s="239">
        <f t="shared" ref="H142" si="130">+F142-G142</f>
        <v>47007512840.449997</v>
      </c>
      <c r="I142" s="241">
        <f t="shared" si="124"/>
        <v>8.7217366199495456E-3</v>
      </c>
      <c r="J142" s="238">
        <v>47007512840.449997</v>
      </c>
      <c r="K142" s="238">
        <v>0</v>
      </c>
      <c r="L142" s="239">
        <f t="shared" ref="L142" si="131">+J142-K142</f>
        <v>47007512840.449997</v>
      </c>
      <c r="M142" s="241">
        <f t="shared" si="129"/>
        <v>1</v>
      </c>
      <c r="N142" s="241">
        <f t="shared" si="126"/>
        <v>0</v>
      </c>
      <c r="O142" s="242">
        <f t="shared" si="94"/>
        <v>0</v>
      </c>
    </row>
    <row r="143" spans="1:15" ht="74.25" customHeight="1" x14ac:dyDescent="0.25">
      <c r="A143" s="69" t="s">
        <v>365</v>
      </c>
      <c r="B143" s="156" t="s">
        <v>38</v>
      </c>
      <c r="C143" s="228">
        <v>11</v>
      </c>
      <c r="D143" s="228" t="s">
        <v>39</v>
      </c>
      <c r="E143" s="299" t="s">
        <v>573</v>
      </c>
      <c r="F143" s="291">
        <f>+F144</f>
        <v>40964826254</v>
      </c>
      <c r="G143" s="291">
        <f t="shared" ref="G143:H145" si="132">+G144</f>
        <v>0</v>
      </c>
      <c r="H143" s="291">
        <f t="shared" si="132"/>
        <v>40964826254</v>
      </c>
      <c r="I143" s="231">
        <f t="shared" si="124"/>
        <v>7.6005813471147713E-3</v>
      </c>
      <c r="J143" s="291">
        <f t="shared" ref="J143:L145" si="133">+J144</f>
        <v>40684000000</v>
      </c>
      <c r="K143" s="291">
        <f t="shared" si="133"/>
        <v>40684000000</v>
      </c>
      <c r="L143" s="291">
        <f t="shared" si="133"/>
        <v>0</v>
      </c>
      <c r="M143" s="231">
        <f t="shared" si="129"/>
        <v>0.99314469803292338</v>
      </c>
      <c r="N143" s="231">
        <f t="shared" si="126"/>
        <v>0.99314469803292338</v>
      </c>
      <c r="O143" s="232">
        <f t="shared" si="94"/>
        <v>1</v>
      </c>
    </row>
    <row r="144" spans="1:15" ht="81.75" customHeight="1" x14ac:dyDescent="0.25">
      <c r="A144" s="69" t="s">
        <v>367</v>
      </c>
      <c r="B144" s="156" t="s">
        <v>38</v>
      </c>
      <c r="C144" s="228">
        <v>11</v>
      </c>
      <c r="D144" s="228" t="s">
        <v>39</v>
      </c>
      <c r="E144" s="229" t="s">
        <v>552</v>
      </c>
      <c r="F144" s="291">
        <f>+F145</f>
        <v>40964826254</v>
      </c>
      <c r="G144" s="291">
        <f t="shared" si="132"/>
        <v>0</v>
      </c>
      <c r="H144" s="291">
        <f t="shared" si="132"/>
        <v>40964826254</v>
      </c>
      <c r="I144" s="231">
        <f t="shared" si="124"/>
        <v>7.6005813471147713E-3</v>
      </c>
      <c r="J144" s="291">
        <f t="shared" si="133"/>
        <v>40684000000</v>
      </c>
      <c r="K144" s="291">
        <f t="shared" si="133"/>
        <v>40684000000</v>
      </c>
      <c r="L144" s="291">
        <f t="shared" si="133"/>
        <v>0</v>
      </c>
      <c r="M144" s="231">
        <f t="shared" si="129"/>
        <v>0.99314469803292338</v>
      </c>
      <c r="N144" s="231">
        <f t="shared" si="126"/>
        <v>0.99314469803292338</v>
      </c>
      <c r="O144" s="232">
        <f t="shared" si="94"/>
        <v>1</v>
      </c>
    </row>
    <row r="145" spans="1:15" ht="41.25" customHeight="1" x14ac:dyDescent="0.25">
      <c r="A145" s="69" t="s">
        <v>368</v>
      </c>
      <c r="B145" s="156" t="s">
        <v>38</v>
      </c>
      <c r="C145" s="228">
        <v>11</v>
      </c>
      <c r="D145" s="228" t="s">
        <v>39</v>
      </c>
      <c r="E145" s="299" t="s">
        <v>267</v>
      </c>
      <c r="F145" s="291">
        <f t="shared" ref="F145" si="134">+F146</f>
        <v>40964826254</v>
      </c>
      <c r="G145" s="291">
        <f t="shared" si="132"/>
        <v>0</v>
      </c>
      <c r="H145" s="291">
        <f t="shared" si="132"/>
        <v>40964826254</v>
      </c>
      <c r="I145" s="231">
        <f t="shared" si="124"/>
        <v>7.6005813471147713E-3</v>
      </c>
      <c r="J145" s="291">
        <f t="shared" si="133"/>
        <v>40684000000</v>
      </c>
      <c r="K145" s="291">
        <f t="shared" si="133"/>
        <v>40684000000</v>
      </c>
      <c r="L145" s="291">
        <f>+L146</f>
        <v>0</v>
      </c>
      <c r="M145" s="231">
        <f t="shared" si="129"/>
        <v>0.99314469803292338</v>
      </c>
      <c r="N145" s="231">
        <f t="shared" si="126"/>
        <v>0.99314469803292338</v>
      </c>
      <c r="O145" s="232">
        <f t="shared" si="94"/>
        <v>1</v>
      </c>
    </row>
    <row r="146" spans="1:15" ht="42" customHeight="1" x14ac:dyDescent="0.25">
      <c r="A146" s="77" t="s">
        <v>369</v>
      </c>
      <c r="B146" s="157" t="s">
        <v>38</v>
      </c>
      <c r="C146" s="235">
        <v>11</v>
      </c>
      <c r="D146" s="235" t="s">
        <v>39</v>
      </c>
      <c r="E146" s="236" t="s">
        <v>262</v>
      </c>
      <c r="F146" s="237">
        <v>40964826254</v>
      </c>
      <c r="G146" s="238">
        <v>0</v>
      </c>
      <c r="H146" s="239">
        <f t="shared" ref="H146" si="135">+F146-G146</f>
        <v>40964826254</v>
      </c>
      <c r="I146" s="241">
        <f t="shared" si="124"/>
        <v>7.6005813471147713E-3</v>
      </c>
      <c r="J146" s="238">
        <v>40684000000</v>
      </c>
      <c r="K146" s="238">
        <v>40684000000</v>
      </c>
      <c r="L146" s="239">
        <f>+J146-K146</f>
        <v>0</v>
      </c>
      <c r="M146" s="241">
        <f t="shared" si="129"/>
        <v>0.99314469803292338</v>
      </c>
      <c r="N146" s="241">
        <f t="shared" si="126"/>
        <v>0.99314469803292338</v>
      </c>
      <c r="O146" s="242">
        <f t="shared" si="94"/>
        <v>1</v>
      </c>
    </row>
    <row r="147" spans="1:15" ht="93" customHeight="1" x14ac:dyDescent="0.25">
      <c r="A147" s="69" t="s">
        <v>370</v>
      </c>
      <c r="B147" s="156" t="s">
        <v>38</v>
      </c>
      <c r="C147" s="228">
        <v>11</v>
      </c>
      <c r="D147" s="228" t="s">
        <v>39</v>
      </c>
      <c r="E147" s="299" t="s">
        <v>371</v>
      </c>
      <c r="F147" s="291">
        <f t="shared" ref="F147:H149" si="136">+F148</f>
        <v>358942237391</v>
      </c>
      <c r="G147" s="291">
        <f t="shared" si="136"/>
        <v>0</v>
      </c>
      <c r="H147" s="291">
        <f t="shared" si="136"/>
        <v>358942237391</v>
      </c>
      <c r="I147" s="231">
        <f t="shared" si="124"/>
        <v>6.6597857813183947E-2</v>
      </c>
      <c r="J147" s="291">
        <f t="shared" ref="J147:L149" si="137">+J148</f>
        <v>358942237391</v>
      </c>
      <c r="K147" s="291">
        <f t="shared" si="137"/>
        <v>0</v>
      </c>
      <c r="L147" s="291">
        <f t="shared" si="137"/>
        <v>358942237391</v>
      </c>
      <c r="M147" s="231">
        <f t="shared" si="129"/>
        <v>1</v>
      </c>
      <c r="N147" s="231">
        <f t="shared" si="126"/>
        <v>0</v>
      </c>
      <c r="O147" s="232">
        <f t="shared" si="94"/>
        <v>0</v>
      </c>
    </row>
    <row r="148" spans="1:15" ht="84.75" customHeight="1" x14ac:dyDescent="0.25">
      <c r="A148" s="69" t="s">
        <v>372</v>
      </c>
      <c r="B148" s="156" t="s">
        <v>38</v>
      </c>
      <c r="C148" s="228">
        <v>11</v>
      </c>
      <c r="D148" s="228" t="s">
        <v>39</v>
      </c>
      <c r="E148" s="229" t="s">
        <v>552</v>
      </c>
      <c r="F148" s="291">
        <f t="shared" si="136"/>
        <v>358942237391</v>
      </c>
      <c r="G148" s="291">
        <f t="shared" si="136"/>
        <v>0</v>
      </c>
      <c r="H148" s="291">
        <f t="shared" si="136"/>
        <v>358942237391</v>
      </c>
      <c r="I148" s="231">
        <f t="shared" si="124"/>
        <v>6.6597857813183947E-2</v>
      </c>
      <c r="J148" s="291">
        <f t="shared" si="137"/>
        <v>358942237391</v>
      </c>
      <c r="K148" s="291">
        <f t="shared" si="137"/>
        <v>0</v>
      </c>
      <c r="L148" s="291">
        <f t="shared" si="137"/>
        <v>358942237391</v>
      </c>
      <c r="M148" s="231">
        <f t="shared" si="129"/>
        <v>1</v>
      </c>
      <c r="N148" s="231">
        <f t="shared" si="126"/>
        <v>0</v>
      </c>
      <c r="O148" s="232">
        <f t="shared" si="94"/>
        <v>0</v>
      </c>
    </row>
    <row r="149" spans="1:15" ht="42" customHeight="1" x14ac:dyDescent="0.25">
      <c r="A149" s="69" t="s">
        <v>373</v>
      </c>
      <c r="B149" s="156" t="s">
        <v>38</v>
      </c>
      <c r="C149" s="228">
        <v>11</v>
      </c>
      <c r="D149" s="228" t="s">
        <v>39</v>
      </c>
      <c r="E149" s="299" t="s">
        <v>267</v>
      </c>
      <c r="F149" s="291">
        <f t="shared" si="136"/>
        <v>358942237391</v>
      </c>
      <c r="G149" s="291">
        <f t="shared" si="136"/>
        <v>0</v>
      </c>
      <c r="H149" s="291">
        <f t="shared" si="136"/>
        <v>358942237391</v>
      </c>
      <c r="I149" s="231">
        <f t="shared" si="124"/>
        <v>6.6597857813183947E-2</v>
      </c>
      <c r="J149" s="291">
        <f t="shared" si="137"/>
        <v>358942237391</v>
      </c>
      <c r="K149" s="291">
        <f t="shared" si="137"/>
        <v>0</v>
      </c>
      <c r="L149" s="291">
        <f t="shared" si="137"/>
        <v>358942237391</v>
      </c>
      <c r="M149" s="231">
        <f t="shared" si="129"/>
        <v>1</v>
      </c>
      <c r="N149" s="231">
        <f t="shared" si="126"/>
        <v>0</v>
      </c>
      <c r="O149" s="232">
        <f t="shared" si="94"/>
        <v>0</v>
      </c>
    </row>
    <row r="150" spans="1:15" ht="42" customHeight="1" x14ac:dyDescent="0.25">
      <c r="A150" s="77" t="s">
        <v>374</v>
      </c>
      <c r="B150" s="157" t="s">
        <v>38</v>
      </c>
      <c r="C150" s="235">
        <v>11</v>
      </c>
      <c r="D150" s="235" t="s">
        <v>39</v>
      </c>
      <c r="E150" s="236" t="s">
        <v>262</v>
      </c>
      <c r="F150" s="237">
        <v>358942237391</v>
      </c>
      <c r="G150" s="238">
        <v>0</v>
      </c>
      <c r="H150" s="239">
        <f t="shared" ref="H150" si="138">+F150-G150</f>
        <v>358942237391</v>
      </c>
      <c r="I150" s="241">
        <f t="shared" si="124"/>
        <v>6.6597857813183947E-2</v>
      </c>
      <c r="J150" s="238">
        <v>358942237391</v>
      </c>
      <c r="K150" s="238">
        <v>0</v>
      </c>
      <c r="L150" s="239">
        <f t="shared" ref="L150" si="139">+J150-K150</f>
        <v>358942237391</v>
      </c>
      <c r="M150" s="241">
        <f t="shared" si="129"/>
        <v>1</v>
      </c>
      <c r="N150" s="241">
        <f t="shared" si="126"/>
        <v>0</v>
      </c>
      <c r="O150" s="242">
        <f t="shared" si="94"/>
        <v>0</v>
      </c>
    </row>
    <row r="151" spans="1:15" ht="88.5" customHeight="1" x14ac:dyDescent="0.25">
      <c r="A151" s="69" t="s">
        <v>375</v>
      </c>
      <c r="B151" s="156" t="s">
        <v>38</v>
      </c>
      <c r="C151" s="228">
        <v>11</v>
      </c>
      <c r="D151" s="228" t="s">
        <v>39</v>
      </c>
      <c r="E151" s="299" t="s">
        <v>376</v>
      </c>
      <c r="F151" s="291">
        <f t="shared" ref="F151:H153" si="140">+F152</f>
        <v>175734523132</v>
      </c>
      <c r="G151" s="291">
        <f t="shared" si="140"/>
        <v>0</v>
      </c>
      <c r="H151" s="291">
        <f t="shared" si="140"/>
        <v>175734523132</v>
      </c>
      <c r="I151" s="231">
        <f t="shared" si="124"/>
        <v>3.2605643931683123E-2</v>
      </c>
      <c r="J151" s="291">
        <f t="shared" ref="J151:L153" si="141">+J152</f>
        <v>175734523132</v>
      </c>
      <c r="K151" s="291">
        <f t="shared" si="141"/>
        <v>0</v>
      </c>
      <c r="L151" s="291">
        <f t="shared" si="141"/>
        <v>175734523132</v>
      </c>
      <c r="M151" s="231">
        <f t="shared" si="129"/>
        <v>1</v>
      </c>
      <c r="N151" s="231">
        <f t="shared" si="126"/>
        <v>0</v>
      </c>
      <c r="O151" s="232">
        <f t="shared" si="94"/>
        <v>0</v>
      </c>
    </row>
    <row r="152" spans="1:15" ht="88.5" customHeight="1" x14ac:dyDescent="0.25">
      <c r="A152" s="69" t="s">
        <v>377</v>
      </c>
      <c r="B152" s="156" t="s">
        <v>38</v>
      </c>
      <c r="C152" s="228">
        <v>11</v>
      </c>
      <c r="D152" s="228" t="s">
        <v>39</v>
      </c>
      <c r="E152" s="229" t="s">
        <v>552</v>
      </c>
      <c r="F152" s="291">
        <f t="shared" si="140"/>
        <v>175734523132</v>
      </c>
      <c r="G152" s="291">
        <f t="shared" si="140"/>
        <v>0</v>
      </c>
      <c r="H152" s="291">
        <f t="shared" si="140"/>
        <v>175734523132</v>
      </c>
      <c r="I152" s="231">
        <f t="shared" si="124"/>
        <v>3.2605643931683123E-2</v>
      </c>
      <c r="J152" s="291">
        <f t="shared" si="141"/>
        <v>175734523132</v>
      </c>
      <c r="K152" s="291">
        <f t="shared" si="141"/>
        <v>0</v>
      </c>
      <c r="L152" s="291">
        <f t="shared" si="141"/>
        <v>175734523132</v>
      </c>
      <c r="M152" s="231">
        <f t="shared" si="129"/>
        <v>1</v>
      </c>
      <c r="N152" s="231">
        <f t="shared" si="126"/>
        <v>0</v>
      </c>
      <c r="O152" s="232">
        <f t="shared" si="94"/>
        <v>0</v>
      </c>
    </row>
    <row r="153" spans="1:15" ht="42" customHeight="1" x14ac:dyDescent="0.25">
      <c r="A153" s="69" t="s">
        <v>378</v>
      </c>
      <c r="B153" s="156" t="s">
        <v>38</v>
      </c>
      <c r="C153" s="228">
        <v>11</v>
      </c>
      <c r="D153" s="228" t="s">
        <v>39</v>
      </c>
      <c r="E153" s="299" t="s">
        <v>267</v>
      </c>
      <c r="F153" s="291">
        <f t="shared" si="140"/>
        <v>175734523132</v>
      </c>
      <c r="G153" s="291">
        <f t="shared" si="140"/>
        <v>0</v>
      </c>
      <c r="H153" s="291">
        <f t="shared" si="140"/>
        <v>175734523132</v>
      </c>
      <c r="I153" s="231">
        <f t="shared" si="124"/>
        <v>3.2605643931683123E-2</v>
      </c>
      <c r="J153" s="291">
        <f t="shared" si="141"/>
        <v>175734523132</v>
      </c>
      <c r="K153" s="291">
        <f t="shared" si="141"/>
        <v>0</v>
      </c>
      <c r="L153" s="291">
        <f t="shared" si="141"/>
        <v>175734523132</v>
      </c>
      <c r="M153" s="231">
        <f t="shared" si="129"/>
        <v>1</v>
      </c>
      <c r="N153" s="231">
        <f t="shared" si="126"/>
        <v>0</v>
      </c>
      <c r="O153" s="232">
        <f t="shared" si="94"/>
        <v>0</v>
      </c>
    </row>
    <row r="154" spans="1:15" ht="42" customHeight="1" x14ac:dyDescent="0.25">
      <c r="A154" s="77" t="s">
        <v>379</v>
      </c>
      <c r="B154" s="157" t="s">
        <v>38</v>
      </c>
      <c r="C154" s="235">
        <v>11</v>
      </c>
      <c r="D154" s="235" t="s">
        <v>39</v>
      </c>
      <c r="E154" s="236" t="s">
        <v>262</v>
      </c>
      <c r="F154" s="237">
        <v>175734523132</v>
      </c>
      <c r="G154" s="238">
        <v>0</v>
      </c>
      <c r="H154" s="239">
        <f t="shared" ref="H154" si="142">+F154-G154</f>
        <v>175734523132</v>
      </c>
      <c r="I154" s="241">
        <f t="shared" si="124"/>
        <v>3.2605643931683123E-2</v>
      </c>
      <c r="J154" s="238">
        <v>175734523132</v>
      </c>
      <c r="K154" s="238">
        <v>0</v>
      </c>
      <c r="L154" s="239">
        <f t="shared" ref="L154" si="143">+J154-K154</f>
        <v>175734523132</v>
      </c>
      <c r="M154" s="241">
        <f t="shared" si="129"/>
        <v>1</v>
      </c>
      <c r="N154" s="241">
        <f t="shared" si="126"/>
        <v>0</v>
      </c>
      <c r="O154" s="242">
        <f t="shared" si="94"/>
        <v>0</v>
      </c>
    </row>
    <row r="155" spans="1:15" ht="93" customHeight="1" x14ac:dyDescent="0.25">
      <c r="A155" s="69" t="s">
        <v>380</v>
      </c>
      <c r="B155" s="156" t="s">
        <v>38</v>
      </c>
      <c r="C155" s="228">
        <v>11</v>
      </c>
      <c r="D155" s="228" t="s">
        <v>39</v>
      </c>
      <c r="E155" s="299" t="s">
        <v>381</v>
      </c>
      <c r="F155" s="291">
        <f t="shared" ref="F155:H157" si="144">+F156</f>
        <v>395927154984</v>
      </c>
      <c r="G155" s="291">
        <f t="shared" si="144"/>
        <v>0</v>
      </c>
      <c r="H155" s="291">
        <f t="shared" si="144"/>
        <v>395927154984</v>
      </c>
      <c r="I155" s="231">
        <f t="shared" si="124"/>
        <v>7.34600100664108E-2</v>
      </c>
      <c r="J155" s="291">
        <f t="shared" ref="J155:L157" si="145">+J156</f>
        <v>395927154984</v>
      </c>
      <c r="K155" s="291">
        <f t="shared" si="145"/>
        <v>0</v>
      </c>
      <c r="L155" s="291">
        <f t="shared" si="145"/>
        <v>395927154984</v>
      </c>
      <c r="M155" s="231">
        <f t="shared" si="129"/>
        <v>1</v>
      </c>
      <c r="N155" s="231">
        <f t="shared" si="126"/>
        <v>0</v>
      </c>
      <c r="O155" s="232">
        <f t="shared" si="94"/>
        <v>0</v>
      </c>
    </row>
    <row r="156" spans="1:15" ht="89.25" customHeight="1" x14ac:dyDescent="0.25">
      <c r="A156" s="69" t="s">
        <v>382</v>
      </c>
      <c r="B156" s="156" t="s">
        <v>38</v>
      </c>
      <c r="C156" s="228">
        <v>11</v>
      </c>
      <c r="D156" s="228" t="s">
        <v>39</v>
      </c>
      <c r="E156" s="229" t="s">
        <v>574</v>
      </c>
      <c r="F156" s="291">
        <f t="shared" si="144"/>
        <v>395927154984</v>
      </c>
      <c r="G156" s="291">
        <f t="shared" si="144"/>
        <v>0</v>
      </c>
      <c r="H156" s="291">
        <f t="shared" si="144"/>
        <v>395927154984</v>
      </c>
      <c r="I156" s="231">
        <f t="shared" si="124"/>
        <v>7.34600100664108E-2</v>
      </c>
      <c r="J156" s="291">
        <f t="shared" si="145"/>
        <v>395927154984</v>
      </c>
      <c r="K156" s="291">
        <f t="shared" si="145"/>
        <v>0</v>
      </c>
      <c r="L156" s="291">
        <f t="shared" si="145"/>
        <v>395927154984</v>
      </c>
      <c r="M156" s="231">
        <f t="shared" si="129"/>
        <v>1</v>
      </c>
      <c r="N156" s="231">
        <f t="shared" si="126"/>
        <v>0</v>
      </c>
      <c r="O156" s="232">
        <f t="shared" si="94"/>
        <v>0</v>
      </c>
    </row>
    <row r="157" spans="1:15" ht="42" customHeight="1" x14ac:dyDescent="0.25">
      <c r="A157" s="69" t="s">
        <v>383</v>
      </c>
      <c r="B157" s="156" t="s">
        <v>38</v>
      </c>
      <c r="C157" s="228">
        <v>11</v>
      </c>
      <c r="D157" s="228" t="s">
        <v>39</v>
      </c>
      <c r="E157" s="299" t="s">
        <v>267</v>
      </c>
      <c r="F157" s="291">
        <f t="shared" si="144"/>
        <v>395927154984</v>
      </c>
      <c r="G157" s="291">
        <f t="shared" si="144"/>
        <v>0</v>
      </c>
      <c r="H157" s="291">
        <f t="shared" si="144"/>
        <v>395927154984</v>
      </c>
      <c r="I157" s="231">
        <f t="shared" si="124"/>
        <v>7.34600100664108E-2</v>
      </c>
      <c r="J157" s="291">
        <f t="shared" si="145"/>
        <v>395927154984</v>
      </c>
      <c r="K157" s="291">
        <f t="shared" si="145"/>
        <v>0</v>
      </c>
      <c r="L157" s="291">
        <f t="shared" si="145"/>
        <v>395927154984</v>
      </c>
      <c r="M157" s="231">
        <f t="shared" si="129"/>
        <v>1</v>
      </c>
      <c r="N157" s="231">
        <f t="shared" si="126"/>
        <v>0</v>
      </c>
      <c r="O157" s="232">
        <f t="shared" si="94"/>
        <v>0</v>
      </c>
    </row>
    <row r="158" spans="1:15" ht="42" customHeight="1" x14ac:dyDescent="0.25">
      <c r="A158" s="77" t="s">
        <v>384</v>
      </c>
      <c r="B158" s="157" t="s">
        <v>38</v>
      </c>
      <c r="C158" s="235">
        <v>11</v>
      </c>
      <c r="D158" s="235" t="s">
        <v>39</v>
      </c>
      <c r="E158" s="236" t="s">
        <v>262</v>
      </c>
      <c r="F158" s="237">
        <v>395927154984</v>
      </c>
      <c r="G158" s="238">
        <v>0</v>
      </c>
      <c r="H158" s="239">
        <f t="shared" ref="H158" si="146">+F158-G158</f>
        <v>395927154984</v>
      </c>
      <c r="I158" s="241">
        <f t="shared" si="124"/>
        <v>7.34600100664108E-2</v>
      </c>
      <c r="J158" s="238">
        <v>395927154984</v>
      </c>
      <c r="K158" s="238">
        <v>0</v>
      </c>
      <c r="L158" s="239">
        <f t="shared" ref="L158" si="147">+J158-K158</f>
        <v>395927154984</v>
      </c>
      <c r="M158" s="241">
        <f t="shared" si="129"/>
        <v>1</v>
      </c>
      <c r="N158" s="241">
        <f t="shared" si="126"/>
        <v>0</v>
      </c>
      <c r="O158" s="242">
        <f t="shared" si="94"/>
        <v>0</v>
      </c>
    </row>
    <row r="159" spans="1:15" ht="42" customHeight="1" x14ac:dyDescent="0.25">
      <c r="A159" s="227" t="s">
        <v>395</v>
      </c>
      <c r="B159" s="228" t="s">
        <v>38</v>
      </c>
      <c r="C159" s="228">
        <v>10</v>
      </c>
      <c r="D159" s="228" t="s">
        <v>39</v>
      </c>
      <c r="E159" s="299" t="s">
        <v>396</v>
      </c>
      <c r="F159" s="73">
        <f t="shared" ref="F159:H163" si="148">+F160</f>
        <v>54721069</v>
      </c>
      <c r="G159" s="73">
        <f t="shared" si="148"/>
        <v>0</v>
      </c>
      <c r="H159" s="73">
        <f t="shared" si="148"/>
        <v>54721069</v>
      </c>
      <c r="I159" s="230">
        <f t="shared" si="124"/>
        <v>1.0152903707115534E-5</v>
      </c>
      <c r="J159" s="73">
        <f t="shared" ref="J159:L163" si="149">+J160</f>
        <v>0</v>
      </c>
      <c r="K159" s="73">
        <f t="shared" si="149"/>
        <v>0</v>
      </c>
      <c r="L159" s="73">
        <f t="shared" si="149"/>
        <v>0</v>
      </c>
      <c r="M159" s="231">
        <f t="shared" si="129"/>
        <v>0</v>
      </c>
      <c r="N159" s="231">
        <f t="shared" si="126"/>
        <v>0</v>
      </c>
      <c r="O159" s="232" t="s">
        <v>41</v>
      </c>
    </row>
    <row r="160" spans="1:15" ht="42" customHeight="1" x14ac:dyDescent="0.25">
      <c r="A160" s="227" t="s">
        <v>397</v>
      </c>
      <c r="B160" s="228" t="s">
        <v>38</v>
      </c>
      <c r="C160" s="228">
        <v>10</v>
      </c>
      <c r="D160" s="228" t="s">
        <v>39</v>
      </c>
      <c r="E160" s="229" t="s">
        <v>254</v>
      </c>
      <c r="F160" s="233">
        <f>+F161</f>
        <v>54721069</v>
      </c>
      <c r="G160" s="233">
        <f t="shared" si="148"/>
        <v>0</v>
      </c>
      <c r="H160" s="233">
        <f t="shared" si="148"/>
        <v>54721069</v>
      </c>
      <c r="I160" s="230">
        <f t="shared" si="124"/>
        <v>1.0152903707115534E-5</v>
      </c>
      <c r="J160" s="233">
        <f t="shared" si="149"/>
        <v>0</v>
      </c>
      <c r="K160" s="233">
        <f t="shared" si="149"/>
        <v>0</v>
      </c>
      <c r="L160" s="233">
        <f t="shared" si="149"/>
        <v>0</v>
      </c>
      <c r="M160" s="231">
        <f t="shared" si="129"/>
        <v>0</v>
      </c>
      <c r="N160" s="231">
        <f t="shared" si="126"/>
        <v>0</v>
      </c>
      <c r="O160" s="232" t="s">
        <v>41</v>
      </c>
    </row>
    <row r="161" spans="1:15" s="5" customFormat="1" ht="63.75" customHeight="1" x14ac:dyDescent="0.25">
      <c r="A161" s="227" t="s">
        <v>398</v>
      </c>
      <c r="B161" s="228" t="s">
        <v>38</v>
      </c>
      <c r="C161" s="228">
        <v>10</v>
      </c>
      <c r="D161" s="228" t="s">
        <v>39</v>
      </c>
      <c r="E161" s="229" t="s">
        <v>575</v>
      </c>
      <c r="F161" s="233">
        <f t="shared" ref="F161:F163" si="150">+F162</f>
        <v>54721069</v>
      </c>
      <c r="G161" s="233">
        <f t="shared" si="148"/>
        <v>0</v>
      </c>
      <c r="H161" s="233">
        <f t="shared" si="148"/>
        <v>54721069</v>
      </c>
      <c r="I161" s="230">
        <f t="shared" si="124"/>
        <v>1.0152903707115534E-5</v>
      </c>
      <c r="J161" s="233">
        <f t="shared" si="149"/>
        <v>0</v>
      </c>
      <c r="K161" s="233">
        <f t="shared" si="149"/>
        <v>0</v>
      </c>
      <c r="L161" s="233">
        <f t="shared" si="149"/>
        <v>0</v>
      </c>
      <c r="M161" s="231">
        <f t="shared" si="129"/>
        <v>0</v>
      </c>
      <c r="N161" s="231">
        <f t="shared" si="126"/>
        <v>0</v>
      </c>
      <c r="O161" s="232" t="s">
        <v>41</v>
      </c>
    </row>
    <row r="162" spans="1:15" s="5" customFormat="1" ht="63.75" customHeight="1" x14ac:dyDescent="0.25">
      <c r="A162" s="227" t="s">
        <v>400</v>
      </c>
      <c r="B162" s="228" t="s">
        <v>38</v>
      </c>
      <c r="C162" s="228">
        <v>10</v>
      </c>
      <c r="D162" s="228" t="s">
        <v>39</v>
      </c>
      <c r="E162" s="229" t="s">
        <v>401</v>
      </c>
      <c r="F162" s="233">
        <f t="shared" si="150"/>
        <v>54721069</v>
      </c>
      <c r="G162" s="233">
        <f t="shared" si="148"/>
        <v>0</v>
      </c>
      <c r="H162" s="233">
        <f t="shared" si="148"/>
        <v>54721069</v>
      </c>
      <c r="I162" s="230">
        <f t="shared" si="124"/>
        <v>1.0152903707115534E-5</v>
      </c>
      <c r="J162" s="233">
        <f t="shared" si="149"/>
        <v>0</v>
      </c>
      <c r="K162" s="233">
        <f t="shared" si="149"/>
        <v>0</v>
      </c>
      <c r="L162" s="233">
        <f t="shared" si="149"/>
        <v>0</v>
      </c>
      <c r="M162" s="231">
        <f t="shared" si="129"/>
        <v>0</v>
      </c>
      <c r="N162" s="231">
        <f t="shared" si="126"/>
        <v>0</v>
      </c>
      <c r="O162" s="232" t="s">
        <v>41</v>
      </c>
    </row>
    <row r="163" spans="1:15" ht="42" customHeight="1" x14ac:dyDescent="0.25">
      <c r="A163" s="227" t="s">
        <v>402</v>
      </c>
      <c r="B163" s="228" t="s">
        <v>38</v>
      </c>
      <c r="C163" s="228">
        <v>10</v>
      </c>
      <c r="D163" s="228" t="s">
        <v>39</v>
      </c>
      <c r="E163" s="299" t="s">
        <v>393</v>
      </c>
      <c r="F163" s="233">
        <f t="shared" si="150"/>
        <v>54721069</v>
      </c>
      <c r="G163" s="233">
        <f t="shared" si="148"/>
        <v>0</v>
      </c>
      <c r="H163" s="233">
        <f t="shared" si="148"/>
        <v>54721069</v>
      </c>
      <c r="I163" s="230">
        <f t="shared" si="124"/>
        <v>1.0152903707115534E-5</v>
      </c>
      <c r="J163" s="233">
        <f t="shared" si="149"/>
        <v>0</v>
      </c>
      <c r="K163" s="233">
        <f t="shared" si="149"/>
        <v>0</v>
      </c>
      <c r="L163" s="233">
        <f t="shared" si="149"/>
        <v>0</v>
      </c>
      <c r="M163" s="231">
        <f t="shared" si="129"/>
        <v>0</v>
      </c>
      <c r="N163" s="231">
        <f t="shared" si="126"/>
        <v>0</v>
      </c>
      <c r="O163" s="232" t="s">
        <v>41</v>
      </c>
    </row>
    <row r="164" spans="1:15" ht="42" customHeight="1" x14ac:dyDescent="0.25">
      <c r="A164" s="234" t="s">
        <v>403</v>
      </c>
      <c r="B164" s="235" t="s">
        <v>38</v>
      </c>
      <c r="C164" s="235">
        <v>10</v>
      </c>
      <c r="D164" s="235" t="s">
        <v>39</v>
      </c>
      <c r="E164" s="236" t="s">
        <v>262</v>
      </c>
      <c r="F164" s="237">
        <v>54721069</v>
      </c>
      <c r="G164" s="238">
        <v>0</v>
      </c>
      <c r="H164" s="239">
        <f t="shared" ref="H164" si="151">+F164-G164</f>
        <v>54721069</v>
      </c>
      <c r="I164" s="248">
        <f t="shared" si="124"/>
        <v>1.0152903707115534E-5</v>
      </c>
      <c r="J164" s="238">
        <v>0</v>
      </c>
      <c r="K164" s="238">
        <v>0</v>
      </c>
      <c r="L164" s="239">
        <f t="shared" ref="L164" si="152">+J164-K164</f>
        <v>0</v>
      </c>
      <c r="M164" s="241">
        <f t="shared" si="129"/>
        <v>0</v>
      </c>
      <c r="N164" s="241">
        <f t="shared" si="126"/>
        <v>0</v>
      </c>
      <c r="O164" s="242" t="s">
        <v>41</v>
      </c>
    </row>
    <row r="165" spans="1:15" s="5" customFormat="1" ht="29.25" customHeight="1" x14ac:dyDescent="0.25">
      <c r="A165" s="288" t="s">
        <v>404</v>
      </c>
      <c r="B165" s="228" t="s">
        <v>38</v>
      </c>
      <c r="C165" s="228">
        <v>10</v>
      </c>
      <c r="D165" s="289" t="s">
        <v>39</v>
      </c>
      <c r="E165" s="290" t="s">
        <v>405</v>
      </c>
      <c r="F165" s="233">
        <f t="shared" ref="F165:H166" si="153">+F167</f>
        <v>147810031.56999999</v>
      </c>
      <c r="G165" s="233">
        <f t="shared" si="153"/>
        <v>0</v>
      </c>
      <c r="H165" s="233">
        <f t="shared" si="153"/>
        <v>147810031.56999999</v>
      </c>
      <c r="I165" s="230">
        <f t="shared" si="124"/>
        <v>2.7424555932485841E-5</v>
      </c>
      <c r="J165" s="233">
        <f t="shared" ref="J165:L166" si="154">+J167</f>
        <v>0</v>
      </c>
      <c r="K165" s="233">
        <f t="shared" si="154"/>
        <v>0</v>
      </c>
      <c r="L165" s="233">
        <f t="shared" si="154"/>
        <v>0</v>
      </c>
      <c r="M165" s="231">
        <f t="shared" si="129"/>
        <v>0</v>
      </c>
      <c r="N165" s="231">
        <f t="shared" si="126"/>
        <v>0</v>
      </c>
      <c r="O165" s="232" t="s">
        <v>41</v>
      </c>
    </row>
    <row r="166" spans="1:15" s="52" customFormat="1" ht="29.25" customHeight="1" x14ac:dyDescent="0.25">
      <c r="A166" s="288"/>
      <c r="B166" s="70" t="s">
        <v>42</v>
      </c>
      <c r="C166" s="70">
        <v>20</v>
      </c>
      <c r="D166" s="289"/>
      <c r="E166" s="290"/>
      <c r="F166" s="73">
        <f t="shared" si="153"/>
        <v>4481766559.6000004</v>
      </c>
      <c r="G166" s="73">
        <f t="shared" si="153"/>
        <v>0</v>
      </c>
      <c r="H166" s="73">
        <f t="shared" si="153"/>
        <v>4481766559.6000004</v>
      </c>
      <c r="I166" s="231">
        <f t="shared" si="124"/>
        <v>8.3154341004173875E-4</v>
      </c>
      <c r="J166" s="73">
        <f t="shared" si="154"/>
        <v>0</v>
      </c>
      <c r="K166" s="73">
        <f t="shared" si="154"/>
        <v>0</v>
      </c>
      <c r="L166" s="73">
        <f t="shared" si="154"/>
        <v>0</v>
      </c>
      <c r="M166" s="231">
        <f t="shared" si="129"/>
        <v>0</v>
      </c>
      <c r="N166" s="231">
        <f t="shared" si="126"/>
        <v>0</v>
      </c>
      <c r="O166" s="232" t="s">
        <v>41</v>
      </c>
    </row>
    <row r="167" spans="1:15" ht="30" customHeight="1" x14ac:dyDescent="0.25">
      <c r="A167" s="288" t="s">
        <v>406</v>
      </c>
      <c r="B167" s="228" t="s">
        <v>38</v>
      </c>
      <c r="C167" s="228">
        <v>10</v>
      </c>
      <c r="D167" s="289" t="s">
        <v>39</v>
      </c>
      <c r="E167" s="290" t="s">
        <v>254</v>
      </c>
      <c r="F167" s="233">
        <f t="shared" ref="F167:H167" si="155">+F169+F179</f>
        <v>147810031.56999999</v>
      </c>
      <c r="G167" s="233">
        <f t="shared" si="155"/>
        <v>0</v>
      </c>
      <c r="H167" s="233">
        <f t="shared" si="155"/>
        <v>147810031.56999999</v>
      </c>
      <c r="I167" s="230">
        <f t="shared" si="124"/>
        <v>2.7424555932485841E-5</v>
      </c>
      <c r="J167" s="233">
        <f t="shared" ref="J167:L167" si="156">+J169+J179</f>
        <v>0</v>
      </c>
      <c r="K167" s="233">
        <f t="shared" si="156"/>
        <v>0</v>
      </c>
      <c r="L167" s="233">
        <f t="shared" si="156"/>
        <v>0</v>
      </c>
      <c r="M167" s="231">
        <f t="shared" si="129"/>
        <v>0</v>
      </c>
      <c r="N167" s="231">
        <f t="shared" si="126"/>
        <v>0</v>
      </c>
      <c r="O167" s="232" t="s">
        <v>41</v>
      </c>
    </row>
    <row r="168" spans="1:15" ht="30" customHeight="1" x14ac:dyDescent="0.25">
      <c r="A168" s="288"/>
      <c r="B168" s="228" t="s">
        <v>42</v>
      </c>
      <c r="C168" s="228">
        <v>20</v>
      </c>
      <c r="D168" s="289"/>
      <c r="E168" s="290"/>
      <c r="F168" s="233">
        <f t="shared" ref="F168:H171" si="157">+F170</f>
        <v>4481766559.6000004</v>
      </c>
      <c r="G168" s="233">
        <f t="shared" si="157"/>
        <v>0</v>
      </c>
      <c r="H168" s="233">
        <f t="shared" si="157"/>
        <v>4481766559.6000004</v>
      </c>
      <c r="I168" s="231">
        <f t="shared" si="124"/>
        <v>8.3154341004173875E-4</v>
      </c>
      <c r="J168" s="233">
        <f t="shared" ref="J168:L171" si="158">+J170</f>
        <v>0</v>
      </c>
      <c r="K168" s="233">
        <f t="shared" si="158"/>
        <v>0</v>
      </c>
      <c r="L168" s="233">
        <f t="shared" si="158"/>
        <v>0</v>
      </c>
      <c r="M168" s="231">
        <f t="shared" si="129"/>
        <v>0</v>
      </c>
      <c r="N168" s="231">
        <f t="shared" si="126"/>
        <v>0</v>
      </c>
      <c r="O168" s="232" t="s">
        <v>41</v>
      </c>
    </row>
    <row r="169" spans="1:15" ht="37.5" customHeight="1" x14ac:dyDescent="0.25">
      <c r="A169" s="288" t="s">
        <v>407</v>
      </c>
      <c r="B169" s="228" t="s">
        <v>38</v>
      </c>
      <c r="C169" s="228">
        <v>10</v>
      </c>
      <c r="D169" s="289" t="s">
        <v>39</v>
      </c>
      <c r="E169" s="290" t="s">
        <v>408</v>
      </c>
      <c r="F169" s="233">
        <f t="shared" si="157"/>
        <v>120941994.56999999</v>
      </c>
      <c r="G169" s="233">
        <f t="shared" si="157"/>
        <v>0</v>
      </c>
      <c r="H169" s="233">
        <f t="shared" si="157"/>
        <v>120941994.56999999</v>
      </c>
      <c r="I169" s="230">
        <f t="shared" si="124"/>
        <v>2.2439481674155521E-5</v>
      </c>
      <c r="J169" s="233">
        <f t="shared" si="158"/>
        <v>0</v>
      </c>
      <c r="K169" s="233">
        <f t="shared" si="158"/>
        <v>0</v>
      </c>
      <c r="L169" s="233">
        <f t="shared" si="158"/>
        <v>0</v>
      </c>
      <c r="M169" s="231">
        <f t="shared" si="129"/>
        <v>0</v>
      </c>
      <c r="N169" s="231">
        <f t="shared" si="126"/>
        <v>0</v>
      </c>
      <c r="O169" s="232" t="s">
        <v>41</v>
      </c>
    </row>
    <row r="170" spans="1:15" ht="37.5" customHeight="1" x14ac:dyDescent="0.25">
      <c r="A170" s="288"/>
      <c r="B170" s="228" t="s">
        <v>42</v>
      </c>
      <c r="C170" s="228">
        <v>20</v>
      </c>
      <c r="D170" s="289"/>
      <c r="E170" s="290"/>
      <c r="F170" s="233">
        <f t="shared" si="157"/>
        <v>4481766559.6000004</v>
      </c>
      <c r="G170" s="233">
        <f t="shared" si="157"/>
        <v>0</v>
      </c>
      <c r="H170" s="233">
        <f t="shared" si="157"/>
        <v>4481766559.6000004</v>
      </c>
      <c r="I170" s="231">
        <f t="shared" si="124"/>
        <v>8.3154341004173875E-4</v>
      </c>
      <c r="J170" s="233">
        <f t="shared" si="158"/>
        <v>0</v>
      </c>
      <c r="K170" s="233">
        <f t="shared" si="158"/>
        <v>0</v>
      </c>
      <c r="L170" s="233">
        <f t="shared" si="158"/>
        <v>0</v>
      </c>
      <c r="M170" s="231">
        <f t="shared" si="129"/>
        <v>0</v>
      </c>
      <c r="N170" s="231">
        <f t="shared" si="126"/>
        <v>0</v>
      </c>
      <c r="O170" s="232" t="s">
        <v>41</v>
      </c>
    </row>
    <row r="171" spans="1:15" ht="60" customHeight="1" x14ac:dyDescent="0.25">
      <c r="A171" s="288" t="s">
        <v>409</v>
      </c>
      <c r="B171" s="228" t="s">
        <v>38</v>
      </c>
      <c r="C171" s="228">
        <v>10</v>
      </c>
      <c r="D171" s="289" t="s">
        <v>39</v>
      </c>
      <c r="E171" s="290" t="s">
        <v>410</v>
      </c>
      <c r="F171" s="233">
        <f t="shared" si="157"/>
        <v>120941994.56999999</v>
      </c>
      <c r="G171" s="233">
        <f t="shared" si="157"/>
        <v>0</v>
      </c>
      <c r="H171" s="233">
        <f t="shared" si="157"/>
        <v>120941994.56999999</v>
      </c>
      <c r="I171" s="230">
        <f t="shared" si="124"/>
        <v>2.2439481674155521E-5</v>
      </c>
      <c r="J171" s="233">
        <f t="shared" si="158"/>
        <v>0</v>
      </c>
      <c r="K171" s="233">
        <f t="shared" si="158"/>
        <v>0</v>
      </c>
      <c r="L171" s="233">
        <f t="shared" si="158"/>
        <v>0</v>
      </c>
      <c r="M171" s="231">
        <f t="shared" si="129"/>
        <v>0</v>
      </c>
      <c r="N171" s="231">
        <f t="shared" si="126"/>
        <v>0</v>
      </c>
      <c r="O171" s="232" t="s">
        <v>41</v>
      </c>
    </row>
    <row r="172" spans="1:15" ht="56.25" customHeight="1" x14ac:dyDescent="0.25">
      <c r="A172" s="288"/>
      <c r="B172" s="228" t="s">
        <v>42</v>
      </c>
      <c r="C172" s="228">
        <v>20</v>
      </c>
      <c r="D172" s="289"/>
      <c r="E172" s="290"/>
      <c r="F172" s="233">
        <f t="shared" ref="F172:H172" si="159">+F175+F177</f>
        <v>4481766559.6000004</v>
      </c>
      <c r="G172" s="233">
        <f t="shared" si="159"/>
        <v>0</v>
      </c>
      <c r="H172" s="233">
        <f t="shared" si="159"/>
        <v>4481766559.6000004</v>
      </c>
      <c r="I172" s="231">
        <f t="shared" si="124"/>
        <v>8.3154341004173875E-4</v>
      </c>
      <c r="J172" s="233">
        <f t="shared" ref="J172:L172" si="160">+J175+J177</f>
        <v>0</v>
      </c>
      <c r="K172" s="233">
        <f t="shared" si="160"/>
        <v>0</v>
      </c>
      <c r="L172" s="233">
        <f t="shared" si="160"/>
        <v>0</v>
      </c>
      <c r="M172" s="231">
        <f t="shared" si="129"/>
        <v>0</v>
      </c>
      <c r="N172" s="231">
        <f t="shared" si="126"/>
        <v>0</v>
      </c>
      <c r="O172" s="232" t="s">
        <v>41</v>
      </c>
    </row>
    <row r="173" spans="1:15" ht="42" customHeight="1" x14ac:dyDescent="0.25">
      <c r="A173" s="227" t="s">
        <v>411</v>
      </c>
      <c r="B173" s="228" t="s">
        <v>38</v>
      </c>
      <c r="C173" s="228">
        <v>10</v>
      </c>
      <c r="D173" s="228" t="s">
        <v>39</v>
      </c>
      <c r="E173" s="229" t="s">
        <v>412</v>
      </c>
      <c r="F173" s="233">
        <f t="shared" ref="F173:H173" si="161">+F174</f>
        <v>120941994.56999999</v>
      </c>
      <c r="G173" s="233">
        <f t="shared" si="161"/>
        <v>0</v>
      </c>
      <c r="H173" s="233">
        <f t="shared" si="161"/>
        <v>120941994.56999999</v>
      </c>
      <c r="I173" s="230">
        <f t="shared" si="124"/>
        <v>2.2439481674155521E-5</v>
      </c>
      <c r="J173" s="233">
        <f t="shared" ref="J173:L173" si="162">+J174</f>
        <v>0</v>
      </c>
      <c r="K173" s="233">
        <f t="shared" si="162"/>
        <v>0</v>
      </c>
      <c r="L173" s="233">
        <f t="shared" si="162"/>
        <v>0</v>
      </c>
      <c r="M173" s="231">
        <f t="shared" si="129"/>
        <v>0</v>
      </c>
      <c r="N173" s="231">
        <f t="shared" si="126"/>
        <v>0</v>
      </c>
      <c r="O173" s="232" t="s">
        <v>41</v>
      </c>
    </row>
    <row r="174" spans="1:15" ht="42" customHeight="1" x14ac:dyDescent="0.25">
      <c r="A174" s="234" t="s">
        <v>413</v>
      </c>
      <c r="B174" s="235" t="s">
        <v>38</v>
      </c>
      <c r="C174" s="235">
        <v>10</v>
      </c>
      <c r="D174" s="235" t="s">
        <v>39</v>
      </c>
      <c r="E174" s="236" t="s">
        <v>262</v>
      </c>
      <c r="F174" s="237">
        <v>120941994.56999999</v>
      </c>
      <c r="G174" s="238">
        <v>0</v>
      </c>
      <c r="H174" s="239">
        <f t="shared" ref="H174" si="163">+F174-G174</f>
        <v>120941994.56999999</v>
      </c>
      <c r="I174" s="248">
        <f t="shared" si="124"/>
        <v>2.2439481674155521E-5</v>
      </c>
      <c r="J174" s="238">
        <v>0</v>
      </c>
      <c r="K174" s="238">
        <v>0</v>
      </c>
      <c r="L174" s="239">
        <f t="shared" ref="L174" si="164">+J174-K174</f>
        <v>0</v>
      </c>
      <c r="M174" s="241">
        <f t="shared" si="129"/>
        <v>0</v>
      </c>
      <c r="N174" s="241">
        <f t="shared" si="126"/>
        <v>0</v>
      </c>
      <c r="O174" s="242" t="s">
        <v>41</v>
      </c>
    </row>
    <row r="175" spans="1:15" ht="42" customHeight="1" x14ac:dyDescent="0.25">
      <c r="A175" s="227" t="s">
        <v>411</v>
      </c>
      <c r="B175" s="228" t="s">
        <v>42</v>
      </c>
      <c r="C175" s="228">
        <v>20</v>
      </c>
      <c r="D175" s="228" t="s">
        <v>39</v>
      </c>
      <c r="E175" s="229" t="s">
        <v>412</v>
      </c>
      <c r="F175" s="233">
        <f t="shared" ref="F175:H175" si="165">+F176</f>
        <v>2638087226.5999999</v>
      </c>
      <c r="G175" s="233">
        <f t="shared" si="165"/>
        <v>0</v>
      </c>
      <c r="H175" s="233">
        <f t="shared" si="165"/>
        <v>2638087226.5999999</v>
      </c>
      <c r="I175" s="231">
        <f t="shared" si="124"/>
        <v>4.8946861002736029E-4</v>
      </c>
      <c r="J175" s="233">
        <f t="shared" ref="J175:L175" si="166">+J176</f>
        <v>0</v>
      </c>
      <c r="K175" s="233">
        <f t="shared" si="166"/>
        <v>0</v>
      </c>
      <c r="L175" s="233">
        <f t="shared" si="166"/>
        <v>0</v>
      </c>
      <c r="M175" s="231">
        <f t="shared" si="129"/>
        <v>0</v>
      </c>
      <c r="N175" s="231">
        <f t="shared" si="126"/>
        <v>0</v>
      </c>
      <c r="O175" s="232" t="s">
        <v>41</v>
      </c>
    </row>
    <row r="176" spans="1:15" ht="42" customHeight="1" x14ac:dyDescent="0.25">
      <c r="A176" s="234" t="s">
        <v>413</v>
      </c>
      <c r="B176" s="235" t="s">
        <v>42</v>
      </c>
      <c r="C176" s="235">
        <v>20</v>
      </c>
      <c r="D176" s="235" t="s">
        <v>39</v>
      </c>
      <c r="E176" s="301" t="s">
        <v>262</v>
      </c>
      <c r="F176" s="237">
        <v>2638087226.5999999</v>
      </c>
      <c r="G176" s="238">
        <v>0</v>
      </c>
      <c r="H176" s="239">
        <f t="shared" ref="H176" si="167">+F176-G176</f>
        <v>2638087226.5999999</v>
      </c>
      <c r="I176" s="241">
        <f t="shared" si="124"/>
        <v>4.8946861002736029E-4</v>
      </c>
      <c r="J176" s="238">
        <v>0</v>
      </c>
      <c r="K176" s="238">
        <v>0</v>
      </c>
      <c r="L176" s="239">
        <f t="shared" ref="L176" si="168">+J176-K176</f>
        <v>0</v>
      </c>
      <c r="M176" s="241">
        <f t="shared" si="129"/>
        <v>0</v>
      </c>
      <c r="N176" s="241">
        <f t="shared" si="126"/>
        <v>0</v>
      </c>
      <c r="O176" s="242" t="s">
        <v>41</v>
      </c>
    </row>
    <row r="177" spans="1:15" ht="42" customHeight="1" x14ac:dyDescent="0.25">
      <c r="A177" s="227" t="s">
        <v>414</v>
      </c>
      <c r="B177" s="228" t="s">
        <v>42</v>
      </c>
      <c r="C177" s="228">
        <v>20</v>
      </c>
      <c r="D177" s="228" t="s">
        <v>39</v>
      </c>
      <c r="E177" s="229" t="s">
        <v>415</v>
      </c>
      <c r="F177" s="233">
        <f t="shared" ref="F177:H177" si="169">+F178</f>
        <v>1843679333</v>
      </c>
      <c r="G177" s="233">
        <f t="shared" si="169"/>
        <v>0</v>
      </c>
      <c r="H177" s="233">
        <f t="shared" si="169"/>
        <v>1843679333</v>
      </c>
      <c r="I177" s="231">
        <f t="shared" si="124"/>
        <v>3.420748000143783E-4</v>
      </c>
      <c r="J177" s="233">
        <f t="shared" ref="J177:L177" si="170">+J178</f>
        <v>0</v>
      </c>
      <c r="K177" s="233">
        <f t="shared" si="170"/>
        <v>0</v>
      </c>
      <c r="L177" s="233">
        <f t="shared" si="170"/>
        <v>0</v>
      </c>
      <c r="M177" s="231">
        <f t="shared" si="129"/>
        <v>0</v>
      </c>
      <c r="N177" s="231">
        <f t="shared" si="126"/>
        <v>0</v>
      </c>
      <c r="O177" s="232" t="s">
        <v>41</v>
      </c>
    </row>
    <row r="178" spans="1:15" s="2" customFormat="1" ht="42" customHeight="1" x14ac:dyDescent="0.25">
      <c r="A178" s="77" t="s">
        <v>416</v>
      </c>
      <c r="B178" s="78" t="s">
        <v>42</v>
      </c>
      <c r="C178" s="78">
        <v>20</v>
      </c>
      <c r="D178" s="78" t="s">
        <v>39</v>
      </c>
      <c r="E178" s="302" t="s">
        <v>262</v>
      </c>
      <c r="F178" s="80">
        <v>1843679333</v>
      </c>
      <c r="G178" s="238">
        <v>0</v>
      </c>
      <c r="H178" s="239">
        <f t="shared" ref="H178" si="171">+F178-G178</f>
        <v>1843679333</v>
      </c>
      <c r="I178" s="241">
        <f t="shared" si="124"/>
        <v>3.420748000143783E-4</v>
      </c>
      <c r="J178" s="238">
        <v>0</v>
      </c>
      <c r="K178" s="238">
        <v>0</v>
      </c>
      <c r="L178" s="239">
        <f t="shared" ref="L178" si="172">+J178-K178</f>
        <v>0</v>
      </c>
      <c r="M178" s="241">
        <f t="shared" si="129"/>
        <v>0</v>
      </c>
      <c r="N178" s="241">
        <f t="shared" si="126"/>
        <v>0</v>
      </c>
      <c r="O178" s="242" t="s">
        <v>41</v>
      </c>
    </row>
    <row r="179" spans="1:15" ht="55.5" customHeight="1" x14ac:dyDescent="0.25">
      <c r="A179" s="227" t="s">
        <v>417</v>
      </c>
      <c r="B179" s="228" t="s">
        <v>38</v>
      </c>
      <c r="C179" s="228">
        <v>10</v>
      </c>
      <c r="D179" s="228" t="s">
        <v>39</v>
      </c>
      <c r="E179" s="229" t="s">
        <v>418</v>
      </c>
      <c r="F179" s="73">
        <f t="shared" ref="F179:H181" si="173">+F180</f>
        <v>26868037</v>
      </c>
      <c r="G179" s="73">
        <f t="shared" si="173"/>
        <v>0</v>
      </c>
      <c r="H179" s="73">
        <f t="shared" si="173"/>
        <v>26868037</v>
      </c>
      <c r="I179" s="243">
        <f t="shared" si="124"/>
        <v>4.9850742583303212E-6</v>
      </c>
      <c r="J179" s="73">
        <f t="shared" ref="J179:L181" si="174">+J180</f>
        <v>0</v>
      </c>
      <c r="K179" s="73">
        <f t="shared" si="174"/>
        <v>0</v>
      </c>
      <c r="L179" s="73">
        <f t="shared" si="174"/>
        <v>0</v>
      </c>
      <c r="M179" s="231">
        <f t="shared" si="129"/>
        <v>0</v>
      </c>
      <c r="N179" s="231">
        <f t="shared" si="126"/>
        <v>0</v>
      </c>
      <c r="O179" s="232" t="s">
        <v>41</v>
      </c>
    </row>
    <row r="180" spans="1:15" ht="113.25" customHeight="1" x14ac:dyDescent="0.25">
      <c r="A180" s="227" t="s">
        <v>419</v>
      </c>
      <c r="B180" s="228" t="s">
        <v>38</v>
      </c>
      <c r="C180" s="228">
        <v>10</v>
      </c>
      <c r="D180" s="228" t="s">
        <v>39</v>
      </c>
      <c r="E180" s="229" t="s">
        <v>410</v>
      </c>
      <c r="F180" s="233">
        <f t="shared" si="173"/>
        <v>26868037</v>
      </c>
      <c r="G180" s="233">
        <f t="shared" si="173"/>
        <v>0</v>
      </c>
      <c r="H180" s="233">
        <f t="shared" si="173"/>
        <v>26868037</v>
      </c>
      <c r="I180" s="243">
        <f t="shared" si="124"/>
        <v>4.9850742583303212E-6</v>
      </c>
      <c r="J180" s="233">
        <f t="shared" si="174"/>
        <v>0</v>
      </c>
      <c r="K180" s="233">
        <f t="shared" si="174"/>
        <v>0</v>
      </c>
      <c r="L180" s="233">
        <f t="shared" si="174"/>
        <v>0</v>
      </c>
      <c r="M180" s="231">
        <f t="shared" si="129"/>
        <v>0</v>
      </c>
      <c r="N180" s="231">
        <f t="shared" si="126"/>
        <v>0</v>
      </c>
      <c r="O180" s="232" t="s">
        <v>41</v>
      </c>
    </row>
    <row r="181" spans="1:15" ht="42" customHeight="1" x14ac:dyDescent="0.25">
      <c r="A181" s="227" t="s">
        <v>420</v>
      </c>
      <c r="B181" s="228" t="s">
        <v>38</v>
      </c>
      <c r="C181" s="228">
        <v>10</v>
      </c>
      <c r="D181" s="228" t="s">
        <v>39</v>
      </c>
      <c r="E181" s="229" t="s">
        <v>393</v>
      </c>
      <c r="F181" s="303">
        <f t="shared" si="173"/>
        <v>26868037</v>
      </c>
      <c r="G181" s="303">
        <f t="shared" si="173"/>
        <v>0</v>
      </c>
      <c r="H181" s="303">
        <f t="shared" si="173"/>
        <v>26868037</v>
      </c>
      <c r="I181" s="243">
        <f t="shared" si="124"/>
        <v>4.9850742583303212E-6</v>
      </c>
      <c r="J181" s="303">
        <f t="shared" si="174"/>
        <v>0</v>
      </c>
      <c r="K181" s="303">
        <f t="shared" si="174"/>
        <v>0</v>
      </c>
      <c r="L181" s="303">
        <f t="shared" si="174"/>
        <v>0</v>
      </c>
      <c r="M181" s="231">
        <f t="shared" si="129"/>
        <v>0</v>
      </c>
      <c r="N181" s="231">
        <f t="shared" si="126"/>
        <v>0</v>
      </c>
      <c r="O181" s="232" t="s">
        <v>41</v>
      </c>
    </row>
    <row r="182" spans="1:15" ht="42" customHeight="1" x14ac:dyDescent="0.25">
      <c r="A182" s="234" t="s">
        <v>421</v>
      </c>
      <c r="B182" s="235" t="s">
        <v>38</v>
      </c>
      <c r="C182" s="235">
        <v>10</v>
      </c>
      <c r="D182" s="235" t="s">
        <v>39</v>
      </c>
      <c r="E182" s="236" t="s">
        <v>262</v>
      </c>
      <c r="F182" s="237">
        <v>26868037</v>
      </c>
      <c r="G182" s="238">
        <v>0</v>
      </c>
      <c r="H182" s="239">
        <f t="shared" ref="H182" si="175">+F182-G182</f>
        <v>26868037</v>
      </c>
      <c r="I182" s="240">
        <f t="shared" si="124"/>
        <v>4.9850742583303212E-6</v>
      </c>
      <c r="J182" s="238">
        <v>0</v>
      </c>
      <c r="K182" s="238">
        <v>0</v>
      </c>
      <c r="L182" s="239">
        <f t="shared" ref="L182" si="176">+J182-K182</f>
        <v>0</v>
      </c>
      <c r="M182" s="241">
        <f t="shared" si="129"/>
        <v>0</v>
      </c>
      <c r="N182" s="241">
        <f t="shared" si="126"/>
        <v>0</v>
      </c>
      <c r="O182" s="242" t="s">
        <v>41</v>
      </c>
    </row>
    <row r="183" spans="1:15" ht="42" customHeight="1" x14ac:dyDescent="0.25">
      <c r="A183" s="227" t="s">
        <v>461</v>
      </c>
      <c r="B183" s="228" t="s">
        <v>38</v>
      </c>
      <c r="C183" s="228">
        <v>10</v>
      </c>
      <c r="D183" s="228" t="s">
        <v>39</v>
      </c>
      <c r="E183" s="229" t="s">
        <v>462</v>
      </c>
      <c r="F183" s="291">
        <f t="shared" ref="F183:H187" si="177">+F184</f>
        <v>26857079</v>
      </c>
      <c r="G183" s="291">
        <f t="shared" si="177"/>
        <v>0</v>
      </c>
      <c r="H183" s="291">
        <f t="shared" si="177"/>
        <v>26857079</v>
      </c>
      <c r="I183" s="243">
        <f t="shared" si="124"/>
        <v>4.9830411197082934E-6</v>
      </c>
      <c r="J183" s="291">
        <f t="shared" ref="J183:L187" si="178">+J184</f>
        <v>0</v>
      </c>
      <c r="K183" s="291">
        <f t="shared" si="178"/>
        <v>0</v>
      </c>
      <c r="L183" s="291">
        <f t="shared" si="178"/>
        <v>0</v>
      </c>
      <c r="M183" s="231">
        <f t="shared" si="129"/>
        <v>0</v>
      </c>
      <c r="N183" s="231">
        <f t="shared" si="126"/>
        <v>0</v>
      </c>
      <c r="O183" s="232" t="s">
        <v>41</v>
      </c>
    </row>
    <row r="184" spans="1:15" ht="42" customHeight="1" x14ac:dyDescent="0.25">
      <c r="A184" s="227" t="s">
        <v>463</v>
      </c>
      <c r="B184" s="228" t="s">
        <v>38</v>
      </c>
      <c r="C184" s="228">
        <v>10</v>
      </c>
      <c r="D184" s="228" t="s">
        <v>39</v>
      </c>
      <c r="E184" s="299" t="s">
        <v>254</v>
      </c>
      <c r="F184" s="291">
        <f>+F185</f>
        <v>26857079</v>
      </c>
      <c r="G184" s="291">
        <f t="shared" si="177"/>
        <v>0</v>
      </c>
      <c r="H184" s="291">
        <f t="shared" si="177"/>
        <v>26857079</v>
      </c>
      <c r="I184" s="243">
        <f t="shared" si="124"/>
        <v>4.9830411197082934E-6</v>
      </c>
      <c r="J184" s="291">
        <f t="shared" si="178"/>
        <v>0</v>
      </c>
      <c r="K184" s="291">
        <f t="shared" si="178"/>
        <v>0</v>
      </c>
      <c r="L184" s="291">
        <f t="shared" si="178"/>
        <v>0</v>
      </c>
      <c r="M184" s="231">
        <f t="shared" si="129"/>
        <v>0</v>
      </c>
      <c r="N184" s="231">
        <f t="shared" si="126"/>
        <v>0</v>
      </c>
      <c r="O184" s="232" t="s">
        <v>41</v>
      </c>
    </row>
    <row r="185" spans="1:15" ht="63.75" customHeight="1" x14ac:dyDescent="0.25">
      <c r="A185" s="227" t="s">
        <v>464</v>
      </c>
      <c r="B185" s="228" t="s">
        <v>38</v>
      </c>
      <c r="C185" s="228">
        <v>10</v>
      </c>
      <c r="D185" s="228" t="s">
        <v>39</v>
      </c>
      <c r="E185" s="229" t="s">
        <v>465</v>
      </c>
      <c r="F185" s="233">
        <f t="shared" ref="F185:F187" si="179">+F186</f>
        <v>26857079</v>
      </c>
      <c r="G185" s="233">
        <f t="shared" si="177"/>
        <v>0</v>
      </c>
      <c r="H185" s="233">
        <f t="shared" si="177"/>
        <v>26857079</v>
      </c>
      <c r="I185" s="243">
        <f t="shared" si="124"/>
        <v>4.9830411197082934E-6</v>
      </c>
      <c r="J185" s="233">
        <f t="shared" si="178"/>
        <v>0</v>
      </c>
      <c r="K185" s="233">
        <f t="shared" si="178"/>
        <v>0</v>
      </c>
      <c r="L185" s="233">
        <f t="shared" si="178"/>
        <v>0</v>
      </c>
      <c r="M185" s="231">
        <f t="shared" si="129"/>
        <v>0</v>
      </c>
      <c r="N185" s="231">
        <f t="shared" si="126"/>
        <v>0</v>
      </c>
      <c r="O185" s="232" t="s">
        <v>41</v>
      </c>
    </row>
    <row r="186" spans="1:15" ht="63.75" customHeight="1" x14ac:dyDescent="0.25">
      <c r="A186" s="227" t="s">
        <v>466</v>
      </c>
      <c r="B186" s="228" t="s">
        <v>38</v>
      </c>
      <c r="C186" s="228">
        <v>10</v>
      </c>
      <c r="D186" s="228" t="s">
        <v>39</v>
      </c>
      <c r="E186" s="229" t="s">
        <v>401</v>
      </c>
      <c r="F186" s="233">
        <f t="shared" si="179"/>
        <v>26857079</v>
      </c>
      <c r="G186" s="233">
        <f t="shared" si="177"/>
        <v>0</v>
      </c>
      <c r="H186" s="233">
        <f t="shared" si="177"/>
        <v>26857079</v>
      </c>
      <c r="I186" s="243">
        <f t="shared" si="124"/>
        <v>4.9830411197082934E-6</v>
      </c>
      <c r="J186" s="233">
        <f t="shared" si="178"/>
        <v>0</v>
      </c>
      <c r="K186" s="233">
        <f t="shared" si="178"/>
        <v>0</v>
      </c>
      <c r="L186" s="233">
        <f t="shared" si="178"/>
        <v>0</v>
      </c>
      <c r="M186" s="231">
        <f t="shared" si="129"/>
        <v>0</v>
      </c>
      <c r="N186" s="231">
        <f t="shared" si="126"/>
        <v>0</v>
      </c>
      <c r="O186" s="232" t="s">
        <v>41</v>
      </c>
    </row>
    <row r="187" spans="1:15" ht="42" customHeight="1" x14ac:dyDescent="0.25">
      <c r="A187" s="227" t="s">
        <v>467</v>
      </c>
      <c r="B187" s="228" t="s">
        <v>38</v>
      </c>
      <c r="C187" s="228">
        <v>10</v>
      </c>
      <c r="D187" s="228" t="s">
        <v>39</v>
      </c>
      <c r="E187" s="229" t="s">
        <v>393</v>
      </c>
      <c r="F187" s="233">
        <f t="shared" si="179"/>
        <v>26857079</v>
      </c>
      <c r="G187" s="233">
        <f t="shared" si="177"/>
        <v>0</v>
      </c>
      <c r="H187" s="233">
        <f t="shared" si="177"/>
        <v>26857079</v>
      </c>
      <c r="I187" s="243">
        <f t="shared" si="124"/>
        <v>4.9830411197082934E-6</v>
      </c>
      <c r="J187" s="233">
        <f t="shared" si="178"/>
        <v>0</v>
      </c>
      <c r="K187" s="233">
        <f t="shared" si="178"/>
        <v>0</v>
      </c>
      <c r="L187" s="233">
        <f t="shared" si="178"/>
        <v>0</v>
      </c>
      <c r="M187" s="231">
        <f t="shared" si="129"/>
        <v>0</v>
      </c>
      <c r="N187" s="231">
        <f t="shared" si="126"/>
        <v>0</v>
      </c>
      <c r="O187" s="232" t="s">
        <v>41</v>
      </c>
    </row>
    <row r="188" spans="1:15" ht="42" customHeight="1" x14ac:dyDescent="0.25">
      <c r="A188" s="234" t="s">
        <v>468</v>
      </c>
      <c r="B188" s="235" t="s">
        <v>38</v>
      </c>
      <c r="C188" s="235">
        <v>10</v>
      </c>
      <c r="D188" s="235" t="s">
        <v>39</v>
      </c>
      <c r="E188" s="236" t="s">
        <v>262</v>
      </c>
      <c r="F188" s="237">
        <v>26857079</v>
      </c>
      <c r="G188" s="238">
        <v>0</v>
      </c>
      <c r="H188" s="239">
        <f t="shared" ref="H188" si="180">+F188-G188</f>
        <v>26857079</v>
      </c>
      <c r="I188" s="240">
        <f t="shared" si="124"/>
        <v>4.9830411197082934E-6</v>
      </c>
      <c r="J188" s="238">
        <v>0</v>
      </c>
      <c r="K188" s="238">
        <v>0</v>
      </c>
      <c r="L188" s="239">
        <f t="shared" ref="L188" si="181">+J188-K188</f>
        <v>0</v>
      </c>
      <c r="M188" s="241">
        <f t="shared" si="129"/>
        <v>0</v>
      </c>
      <c r="N188" s="241">
        <f t="shared" si="126"/>
        <v>0</v>
      </c>
      <c r="O188" s="242" t="s">
        <v>41</v>
      </c>
    </row>
    <row r="189" spans="1:15" ht="30.75" customHeight="1" x14ac:dyDescent="0.25">
      <c r="A189" s="304" t="s">
        <v>469</v>
      </c>
      <c r="B189" s="305" t="s">
        <v>38</v>
      </c>
      <c r="C189" s="228">
        <v>10</v>
      </c>
      <c r="D189" s="305" t="s">
        <v>39</v>
      </c>
      <c r="E189" s="229" t="s">
        <v>470</v>
      </c>
      <c r="F189" s="291">
        <f>+F190</f>
        <v>23869516</v>
      </c>
      <c r="G189" s="291">
        <f t="shared" ref="G189:H193" si="182">+G190</f>
        <v>0</v>
      </c>
      <c r="H189" s="291">
        <f t="shared" si="182"/>
        <v>23869516</v>
      </c>
      <c r="I189" s="243">
        <f t="shared" si="124"/>
        <v>4.4287310520825815E-6</v>
      </c>
      <c r="J189" s="291">
        <f t="shared" ref="J189:L193" si="183">+J190</f>
        <v>0</v>
      </c>
      <c r="K189" s="291">
        <f t="shared" si="183"/>
        <v>0</v>
      </c>
      <c r="L189" s="291">
        <f t="shared" si="183"/>
        <v>0</v>
      </c>
      <c r="M189" s="231">
        <f t="shared" si="129"/>
        <v>0</v>
      </c>
      <c r="N189" s="231">
        <f t="shared" si="126"/>
        <v>0</v>
      </c>
      <c r="O189" s="232" t="s">
        <v>41</v>
      </c>
    </row>
    <row r="190" spans="1:15" ht="28.5" customHeight="1" x14ac:dyDescent="0.25">
      <c r="A190" s="304" t="s">
        <v>471</v>
      </c>
      <c r="B190" s="305" t="s">
        <v>38</v>
      </c>
      <c r="C190" s="228">
        <v>10</v>
      </c>
      <c r="D190" s="305" t="s">
        <v>39</v>
      </c>
      <c r="E190" s="299" t="s">
        <v>254</v>
      </c>
      <c r="F190" s="291">
        <f>+F191</f>
        <v>23869516</v>
      </c>
      <c r="G190" s="291">
        <f t="shared" si="182"/>
        <v>0</v>
      </c>
      <c r="H190" s="291">
        <f t="shared" si="182"/>
        <v>23869516</v>
      </c>
      <c r="I190" s="243">
        <f t="shared" si="124"/>
        <v>4.4287310520825815E-6</v>
      </c>
      <c r="J190" s="291">
        <f t="shared" si="183"/>
        <v>0</v>
      </c>
      <c r="K190" s="291">
        <f t="shared" si="183"/>
        <v>0</v>
      </c>
      <c r="L190" s="291">
        <f t="shared" si="183"/>
        <v>0</v>
      </c>
      <c r="M190" s="231">
        <f t="shared" si="129"/>
        <v>0</v>
      </c>
      <c r="N190" s="231">
        <f t="shared" si="126"/>
        <v>0</v>
      </c>
      <c r="O190" s="232" t="s">
        <v>41</v>
      </c>
    </row>
    <row r="191" spans="1:15" ht="42" customHeight="1" x14ac:dyDescent="0.25">
      <c r="A191" s="227" t="s">
        <v>472</v>
      </c>
      <c r="B191" s="228" t="s">
        <v>38</v>
      </c>
      <c r="C191" s="228">
        <v>10</v>
      </c>
      <c r="D191" s="228" t="s">
        <v>39</v>
      </c>
      <c r="E191" s="229" t="s">
        <v>473</v>
      </c>
      <c r="F191" s="291">
        <f t="shared" ref="F191:F193" si="184">+F192</f>
        <v>23869516</v>
      </c>
      <c r="G191" s="291">
        <f t="shared" si="182"/>
        <v>0</v>
      </c>
      <c r="H191" s="291">
        <f t="shared" si="182"/>
        <v>23869516</v>
      </c>
      <c r="I191" s="243">
        <f t="shared" si="124"/>
        <v>4.4287310520825815E-6</v>
      </c>
      <c r="J191" s="291">
        <f t="shared" si="183"/>
        <v>0</v>
      </c>
      <c r="K191" s="291">
        <f t="shared" si="183"/>
        <v>0</v>
      </c>
      <c r="L191" s="291">
        <f t="shared" si="183"/>
        <v>0</v>
      </c>
      <c r="M191" s="231">
        <f t="shared" si="129"/>
        <v>0</v>
      </c>
      <c r="N191" s="231">
        <f t="shared" si="126"/>
        <v>0</v>
      </c>
      <c r="O191" s="232" t="s">
        <v>41</v>
      </c>
    </row>
    <row r="192" spans="1:15" ht="80.25" customHeight="1" x14ac:dyDescent="0.25">
      <c r="A192" s="227" t="s">
        <v>474</v>
      </c>
      <c r="B192" s="228" t="s">
        <v>38</v>
      </c>
      <c r="C192" s="228">
        <v>10</v>
      </c>
      <c r="D192" s="228" t="s">
        <v>39</v>
      </c>
      <c r="E192" s="229" t="s">
        <v>475</v>
      </c>
      <c r="F192" s="291">
        <f t="shared" si="184"/>
        <v>23869516</v>
      </c>
      <c r="G192" s="291">
        <f t="shared" si="182"/>
        <v>0</v>
      </c>
      <c r="H192" s="291">
        <f t="shared" si="182"/>
        <v>23869516</v>
      </c>
      <c r="I192" s="243">
        <f t="shared" si="124"/>
        <v>4.4287310520825815E-6</v>
      </c>
      <c r="J192" s="291">
        <f t="shared" si="183"/>
        <v>0</v>
      </c>
      <c r="K192" s="291">
        <f t="shared" si="183"/>
        <v>0</v>
      </c>
      <c r="L192" s="291">
        <f t="shared" si="183"/>
        <v>0</v>
      </c>
      <c r="M192" s="231">
        <f t="shared" si="129"/>
        <v>0</v>
      </c>
      <c r="N192" s="231">
        <f t="shared" si="126"/>
        <v>0</v>
      </c>
      <c r="O192" s="232" t="s">
        <v>41</v>
      </c>
    </row>
    <row r="193" spans="1:15" ht="42" customHeight="1" x14ac:dyDescent="0.25">
      <c r="A193" s="227" t="s">
        <v>476</v>
      </c>
      <c r="B193" s="228" t="s">
        <v>38</v>
      </c>
      <c r="C193" s="228">
        <v>10</v>
      </c>
      <c r="D193" s="228" t="s">
        <v>39</v>
      </c>
      <c r="E193" s="229" t="s">
        <v>576</v>
      </c>
      <c r="F193" s="291">
        <f t="shared" si="184"/>
        <v>23869516</v>
      </c>
      <c r="G193" s="291">
        <f t="shared" si="182"/>
        <v>0</v>
      </c>
      <c r="H193" s="291">
        <f t="shared" si="182"/>
        <v>23869516</v>
      </c>
      <c r="I193" s="243">
        <f t="shared" si="124"/>
        <v>4.4287310520825815E-6</v>
      </c>
      <c r="J193" s="291">
        <f t="shared" si="183"/>
        <v>0</v>
      </c>
      <c r="K193" s="291">
        <f t="shared" si="183"/>
        <v>0</v>
      </c>
      <c r="L193" s="291">
        <f t="shared" si="183"/>
        <v>0</v>
      </c>
      <c r="M193" s="231">
        <f t="shared" si="129"/>
        <v>0</v>
      </c>
      <c r="N193" s="231">
        <f t="shared" si="126"/>
        <v>0</v>
      </c>
      <c r="O193" s="232" t="s">
        <v>41</v>
      </c>
    </row>
    <row r="194" spans="1:15" ht="42" customHeight="1" x14ac:dyDescent="0.25">
      <c r="A194" s="234" t="s">
        <v>477</v>
      </c>
      <c r="B194" s="235" t="s">
        <v>38</v>
      </c>
      <c r="C194" s="235">
        <v>10</v>
      </c>
      <c r="D194" s="235" t="s">
        <v>39</v>
      </c>
      <c r="E194" s="236" t="s">
        <v>262</v>
      </c>
      <c r="F194" s="237">
        <v>23869516</v>
      </c>
      <c r="G194" s="238">
        <v>0</v>
      </c>
      <c r="H194" s="239">
        <f t="shared" ref="H194" si="185">+F194-G194</f>
        <v>23869516</v>
      </c>
      <c r="I194" s="240">
        <f t="shared" si="124"/>
        <v>4.4287310520825815E-6</v>
      </c>
      <c r="J194" s="238">
        <v>0</v>
      </c>
      <c r="K194" s="238">
        <v>0</v>
      </c>
      <c r="L194" s="239">
        <f t="shared" ref="L194" si="186">+J194-K194</f>
        <v>0</v>
      </c>
      <c r="M194" s="241">
        <f t="shared" si="129"/>
        <v>0</v>
      </c>
      <c r="N194" s="241">
        <f t="shared" si="126"/>
        <v>0</v>
      </c>
      <c r="O194" s="242" t="s">
        <v>41</v>
      </c>
    </row>
    <row r="195" spans="1:15" ht="35.25" customHeight="1" x14ac:dyDescent="0.25">
      <c r="A195" s="161" t="s">
        <v>484</v>
      </c>
      <c r="B195" s="156" t="s">
        <v>38</v>
      </c>
      <c r="C195" s="228">
        <v>10</v>
      </c>
      <c r="D195" s="289" t="s">
        <v>39</v>
      </c>
      <c r="E195" s="101" t="s">
        <v>485</v>
      </c>
      <c r="F195" s="73">
        <f>+F197</f>
        <v>3724881697</v>
      </c>
      <c r="G195" s="73">
        <f t="shared" ref="G195:H195" si="187">+G197</f>
        <v>0</v>
      </c>
      <c r="H195" s="73">
        <f t="shared" si="187"/>
        <v>3724881697</v>
      </c>
      <c r="I195" s="231">
        <f t="shared" si="124"/>
        <v>6.9111159341638776E-4</v>
      </c>
      <c r="J195" s="73">
        <f t="shared" ref="J195:L196" si="188">+J197</f>
        <v>0</v>
      </c>
      <c r="K195" s="73">
        <f t="shared" si="188"/>
        <v>0</v>
      </c>
      <c r="L195" s="73">
        <f t="shared" si="188"/>
        <v>0</v>
      </c>
      <c r="M195" s="231">
        <f t="shared" si="129"/>
        <v>0</v>
      </c>
      <c r="N195" s="231">
        <f t="shared" si="126"/>
        <v>0</v>
      </c>
      <c r="O195" s="232" t="s">
        <v>41</v>
      </c>
    </row>
    <row r="196" spans="1:15" ht="35.25" customHeight="1" x14ac:dyDescent="0.25">
      <c r="A196" s="161"/>
      <c r="B196" s="156" t="s">
        <v>42</v>
      </c>
      <c r="C196" s="228">
        <v>20</v>
      </c>
      <c r="D196" s="289"/>
      <c r="E196" s="101"/>
      <c r="F196" s="291">
        <f t="shared" ref="F196:H196" si="189">+F198</f>
        <v>20825575264</v>
      </c>
      <c r="G196" s="291">
        <f t="shared" si="189"/>
        <v>0</v>
      </c>
      <c r="H196" s="291">
        <f t="shared" si="189"/>
        <v>20825575264</v>
      </c>
      <c r="I196" s="231">
        <f t="shared" si="124"/>
        <v>3.8639607040695636E-3</v>
      </c>
      <c r="J196" s="291">
        <f t="shared" si="188"/>
        <v>0</v>
      </c>
      <c r="K196" s="291">
        <f t="shared" si="188"/>
        <v>0</v>
      </c>
      <c r="L196" s="291">
        <f t="shared" si="188"/>
        <v>0</v>
      </c>
      <c r="M196" s="231">
        <f t="shared" si="129"/>
        <v>0</v>
      </c>
      <c r="N196" s="231">
        <f t="shared" si="126"/>
        <v>0</v>
      </c>
      <c r="O196" s="232" t="s">
        <v>41</v>
      </c>
    </row>
    <row r="197" spans="1:15" ht="33.75" customHeight="1" x14ac:dyDescent="0.25">
      <c r="A197" s="161" t="s">
        <v>486</v>
      </c>
      <c r="B197" s="156" t="s">
        <v>38</v>
      </c>
      <c r="C197" s="228">
        <v>10</v>
      </c>
      <c r="D197" s="289" t="s">
        <v>39</v>
      </c>
      <c r="E197" s="101" t="s">
        <v>254</v>
      </c>
      <c r="F197" s="73">
        <f>+F199+F203+F213+F217+F221</f>
        <v>3724881697</v>
      </c>
      <c r="G197" s="73">
        <f t="shared" ref="G197:H197" si="190">+G199+G203+G213+G217+G221</f>
        <v>0</v>
      </c>
      <c r="H197" s="73">
        <f t="shared" si="190"/>
        <v>3724881697</v>
      </c>
      <c r="I197" s="231">
        <f t="shared" si="124"/>
        <v>6.9111159341638776E-4</v>
      </c>
      <c r="J197" s="73">
        <f t="shared" ref="J197:L197" si="191">+J199+J203+J213+J217+J221</f>
        <v>0</v>
      </c>
      <c r="K197" s="73">
        <f t="shared" si="191"/>
        <v>0</v>
      </c>
      <c r="L197" s="73">
        <f t="shared" si="191"/>
        <v>0</v>
      </c>
      <c r="M197" s="231">
        <f t="shared" si="129"/>
        <v>0</v>
      </c>
      <c r="N197" s="231">
        <f t="shared" si="126"/>
        <v>0</v>
      </c>
      <c r="O197" s="232" t="s">
        <v>41</v>
      </c>
    </row>
    <row r="198" spans="1:15" ht="34.5" customHeight="1" x14ac:dyDescent="0.25">
      <c r="A198" s="161"/>
      <c r="B198" s="156" t="s">
        <v>42</v>
      </c>
      <c r="C198" s="228">
        <v>20</v>
      </c>
      <c r="D198" s="289"/>
      <c r="E198" s="101"/>
      <c r="F198" s="73">
        <f t="shared" ref="F198:H198" si="192">+F204</f>
        <v>20825575264</v>
      </c>
      <c r="G198" s="73">
        <f t="shared" si="192"/>
        <v>0</v>
      </c>
      <c r="H198" s="73">
        <f t="shared" si="192"/>
        <v>20825575264</v>
      </c>
      <c r="I198" s="231">
        <f t="shared" si="124"/>
        <v>3.8639607040695636E-3</v>
      </c>
      <c r="J198" s="73">
        <f t="shared" ref="J198:L198" si="193">+J204</f>
        <v>0</v>
      </c>
      <c r="K198" s="73">
        <f t="shared" si="193"/>
        <v>0</v>
      </c>
      <c r="L198" s="73">
        <f t="shared" si="193"/>
        <v>0</v>
      </c>
      <c r="M198" s="231">
        <f t="shared" si="129"/>
        <v>0</v>
      </c>
      <c r="N198" s="231">
        <f t="shared" si="126"/>
        <v>0</v>
      </c>
      <c r="O198" s="232" t="s">
        <v>41</v>
      </c>
    </row>
    <row r="199" spans="1:15" ht="85.5" customHeight="1" x14ac:dyDescent="0.25">
      <c r="A199" s="69" t="s">
        <v>487</v>
      </c>
      <c r="B199" s="156" t="s">
        <v>38</v>
      </c>
      <c r="C199" s="228">
        <v>10</v>
      </c>
      <c r="D199" s="228" t="s">
        <v>39</v>
      </c>
      <c r="E199" s="299" t="s">
        <v>488</v>
      </c>
      <c r="F199" s="73">
        <f t="shared" ref="F199:H201" si="194">+F200</f>
        <v>32578187</v>
      </c>
      <c r="G199" s="73">
        <f t="shared" si="194"/>
        <v>0</v>
      </c>
      <c r="H199" s="73">
        <f t="shared" si="194"/>
        <v>32578187</v>
      </c>
      <c r="I199" s="230">
        <f t="shared" si="124"/>
        <v>6.0445309568678763E-6</v>
      </c>
      <c r="J199" s="73">
        <f t="shared" ref="J199:L201" si="195">+J200</f>
        <v>0</v>
      </c>
      <c r="K199" s="73">
        <f t="shared" si="195"/>
        <v>0</v>
      </c>
      <c r="L199" s="73">
        <f t="shared" si="195"/>
        <v>0</v>
      </c>
      <c r="M199" s="231">
        <f t="shared" si="129"/>
        <v>0</v>
      </c>
      <c r="N199" s="231">
        <f t="shared" si="126"/>
        <v>0</v>
      </c>
      <c r="O199" s="232" t="s">
        <v>41</v>
      </c>
    </row>
    <row r="200" spans="1:15" ht="78" customHeight="1" x14ac:dyDescent="0.25">
      <c r="A200" s="69" t="s">
        <v>489</v>
      </c>
      <c r="B200" s="156" t="s">
        <v>38</v>
      </c>
      <c r="C200" s="228">
        <v>10</v>
      </c>
      <c r="D200" s="228" t="s">
        <v>39</v>
      </c>
      <c r="E200" s="229" t="s">
        <v>552</v>
      </c>
      <c r="F200" s="73">
        <f t="shared" si="194"/>
        <v>32578187</v>
      </c>
      <c r="G200" s="73">
        <f t="shared" si="194"/>
        <v>0</v>
      </c>
      <c r="H200" s="73">
        <f t="shared" si="194"/>
        <v>32578187</v>
      </c>
      <c r="I200" s="230">
        <f t="shared" si="124"/>
        <v>6.0445309568678763E-6</v>
      </c>
      <c r="J200" s="73">
        <f t="shared" si="195"/>
        <v>0</v>
      </c>
      <c r="K200" s="73">
        <f t="shared" si="195"/>
        <v>0</v>
      </c>
      <c r="L200" s="73">
        <f t="shared" si="195"/>
        <v>0</v>
      </c>
      <c r="M200" s="231">
        <f t="shared" si="129"/>
        <v>0</v>
      </c>
      <c r="N200" s="231">
        <f t="shared" si="126"/>
        <v>0</v>
      </c>
      <c r="O200" s="232" t="s">
        <v>41</v>
      </c>
    </row>
    <row r="201" spans="1:15" ht="54" customHeight="1" x14ac:dyDescent="0.25">
      <c r="A201" s="69" t="s">
        <v>490</v>
      </c>
      <c r="B201" s="156" t="s">
        <v>38</v>
      </c>
      <c r="C201" s="228">
        <v>10</v>
      </c>
      <c r="D201" s="228" t="s">
        <v>39</v>
      </c>
      <c r="E201" s="299" t="s">
        <v>491</v>
      </c>
      <c r="F201" s="73">
        <f t="shared" si="194"/>
        <v>32578187</v>
      </c>
      <c r="G201" s="73">
        <f t="shared" si="194"/>
        <v>0</v>
      </c>
      <c r="H201" s="73">
        <f t="shared" si="194"/>
        <v>32578187</v>
      </c>
      <c r="I201" s="230">
        <f t="shared" si="124"/>
        <v>6.0445309568678763E-6</v>
      </c>
      <c r="J201" s="73">
        <f t="shared" si="195"/>
        <v>0</v>
      </c>
      <c r="K201" s="73">
        <f t="shared" si="195"/>
        <v>0</v>
      </c>
      <c r="L201" s="73">
        <f t="shared" si="195"/>
        <v>0</v>
      </c>
      <c r="M201" s="231">
        <f t="shared" si="129"/>
        <v>0</v>
      </c>
      <c r="N201" s="231">
        <f t="shared" si="126"/>
        <v>0</v>
      </c>
      <c r="O201" s="232" t="s">
        <v>41</v>
      </c>
    </row>
    <row r="202" spans="1:15" ht="42" customHeight="1" x14ac:dyDescent="0.25">
      <c r="A202" s="234" t="s">
        <v>492</v>
      </c>
      <c r="B202" s="306" t="s">
        <v>38</v>
      </c>
      <c r="C202" s="235">
        <v>10</v>
      </c>
      <c r="D202" s="235" t="s">
        <v>39</v>
      </c>
      <c r="E202" s="236" t="s">
        <v>262</v>
      </c>
      <c r="F202" s="300">
        <v>32578187</v>
      </c>
      <c r="G202" s="238">
        <v>0</v>
      </c>
      <c r="H202" s="239">
        <f t="shared" ref="H202" si="196">+F202-G202</f>
        <v>32578187</v>
      </c>
      <c r="I202" s="248">
        <f t="shared" ref="I202:I224" si="197">+H202/$H$225</f>
        <v>6.0445309568678763E-6</v>
      </c>
      <c r="J202" s="238">
        <v>0</v>
      </c>
      <c r="K202" s="238">
        <v>0</v>
      </c>
      <c r="L202" s="239">
        <f t="shared" ref="L202" si="198">+J202-K202</f>
        <v>0</v>
      </c>
      <c r="M202" s="241">
        <f t="shared" si="129"/>
        <v>0</v>
      </c>
      <c r="N202" s="241">
        <f t="shared" ref="N202:N265" si="199">+K202/H202</f>
        <v>0</v>
      </c>
      <c r="O202" s="242" t="s">
        <v>41</v>
      </c>
    </row>
    <row r="203" spans="1:15" ht="36.75" customHeight="1" x14ac:dyDescent="0.25">
      <c r="A203" s="99" t="s">
        <v>493</v>
      </c>
      <c r="B203" s="70" t="s">
        <v>38</v>
      </c>
      <c r="C203" s="228">
        <v>10</v>
      </c>
      <c r="D203" s="289" t="s">
        <v>39</v>
      </c>
      <c r="E203" s="101" t="s">
        <v>494</v>
      </c>
      <c r="F203" s="291">
        <f t="shared" ref="F203:H205" si="200">+F205</f>
        <v>1096676616</v>
      </c>
      <c r="G203" s="291">
        <f t="shared" si="200"/>
        <v>0</v>
      </c>
      <c r="H203" s="291">
        <f t="shared" si="200"/>
        <v>1096676616</v>
      </c>
      <c r="I203" s="231">
        <f t="shared" si="197"/>
        <v>2.0347650883964491E-4</v>
      </c>
      <c r="J203" s="291">
        <f t="shared" ref="J203:L205" si="201">+J205</f>
        <v>0</v>
      </c>
      <c r="K203" s="291">
        <f t="shared" si="201"/>
        <v>0</v>
      </c>
      <c r="L203" s="291">
        <f t="shared" si="201"/>
        <v>0</v>
      </c>
      <c r="M203" s="231">
        <f t="shared" ref="M203:M266" si="202">+J203/H203</f>
        <v>0</v>
      </c>
      <c r="N203" s="231">
        <f t="shared" si="199"/>
        <v>0</v>
      </c>
      <c r="O203" s="232" t="s">
        <v>41</v>
      </c>
    </row>
    <row r="204" spans="1:15" ht="29.25" customHeight="1" x14ac:dyDescent="0.25">
      <c r="A204" s="99"/>
      <c r="B204" s="156" t="s">
        <v>42</v>
      </c>
      <c r="C204" s="228">
        <v>20</v>
      </c>
      <c r="D204" s="289"/>
      <c r="E204" s="101"/>
      <c r="F204" s="291">
        <f t="shared" si="200"/>
        <v>20825575264</v>
      </c>
      <c r="G204" s="291">
        <f t="shared" si="200"/>
        <v>0</v>
      </c>
      <c r="H204" s="291">
        <f t="shared" si="200"/>
        <v>20825575264</v>
      </c>
      <c r="I204" s="231">
        <f t="shared" si="197"/>
        <v>3.8639607040695636E-3</v>
      </c>
      <c r="J204" s="291">
        <f t="shared" si="201"/>
        <v>0</v>
      </c>
      <c r="K204" s="291">
        <f t="shared" si="201"/>
        <v>0</v>
      </c>
      <c r="L204" s="291">
        <f t="shared" si="201"/>
        <v>0</v>
      </c>
      <c r="M204" s="231">
        <f t="shared" si="202"/>
        <v>0</v>
      </c>
      <c r="N204" s="231">
        <f t="shared" si="199"/>
        <v>0</v>
      </c>
      <c r="O204" s="232" t="s">
        <v>41</v>
      </c>
    </row>
    <row r="205" spans="1:15" ht="42.75" customHeight="1" x14ac:dyDescent="0.25">
      <c r="A205" s="99" t="s">
        <v>495</v>
      </c>
      <c r="B205" s="70" t="s">
        <v>38</v>
      </c>
      <c r="C205" s="228">
        <v>10</v>
      </c>
      <c r="D205" s="289" t="s">
        <v>39</v>
      </c>
      <c r="E205" s="290" t="s">
        <v>496</v>
      </c>
      <c r="F205" s="73">
        <f>+F207</f>
        <v>1096676616</v>
      </c>
      <c r="G205" s="73">
        <f t="shared" si="200"/>
        <v>0</v>
      </c>
      <c r="H205" s="73">
        <f t="shared" si="200"/>
        <v>1096676616</v>
      </c>
      <c r="I205" s="231">
        <f t="shared" si="197"/>
        <v>2.0347650883964491E-4</v>
      </c>
      <c r="J205" s="73">
        <f t="shared" si="201"/>
        <v>0</v>
      </c>
      <c r="K205" s="73">
        <f t="shared" si="201"/>
        <v>0</v>
      </c>
      <c r="L205" s="73">
        <f t="shared" si="201"/>
        <v>0</v>
      </c>
      <c r="M205" s="231">
        <f t="shared" si="202"/>
        <v>0</v>
      </c>
      <c r="N205" s="231">
        <f t="shared" si="199"/>
        <v>0</v>
      </c>
      <c r="O205" s="232" t="s">
        <v>41</v>
      </c>
    </row>
    <row r="206" spans="1:15" ht="46.5" customHeight="1" x14ac:dyDescent="0.25">
      <c r="A206" s="99"/>
      <c r="B206" s="70" t="s">
        <v>42</v>
      </c>
      <c r="C206" s="228">
        <v>20</v>
      </c>
      <c r="D206" s="289"/>
      <c r="E206" s="290"/>
      <c r="F206" s="73">
        <f>+F209+F211</f>
        <v>20825575264</v>
      </c>
      <c r="G206" s="73">
        <f t="shared" ref="G206:H206" si="203">+G209+G211</f>
        <v>0</v>
      </c>
      <c r="H206" s="73">
        <f t="shared" si="203"/>
        <v>20825575264</v>
      </c>
      <c r="I206" s="231">
        <f t="shared" si="197"/>
        <v>3.8639607040695636E-3</v>
      </c>
      <c r="J206" s="73">
        <f t="shared" ref="J206:L206" si="204">+J209+J211</f>
        <v>0</v>
      </c>
      <c r="K206" s="73">
        <f t="shared" si="204"/>
        <v>0</v>
      </c>
      <c r="L206" s="73">
        <f t="shared" si="204"/>
        <v>0</v>
      </c>
      <c r="M206" s="231">
        <f t="shared" si="202"/>
        <v>0</v>
      </c>
      <c r="N206" s="231">
        <f t="shared" si="199"/>
        <v>0</v>
      </c>
      <c r="O206" s="232" t="s">
        <v>41</v>
      </c>
    </row>
    <row r="207" spans="1:15" ht="42" customHeight="1" x14ac:dyDescent="0.25">
      <c r="A207" s="69" t="s">
        <v>499</v>
      </c>
      <c r="B207" s="70" t="s">
        <v>38</v>
      </c>
      <c r="C207" s="228">
        <v>10</v>
      </c>
      <c r="D207" s="228" t="s">
        <v>39</v>
      </c>
      <c r="E207" s="229" t="s">
        <v>393</v>
      </c>
      <c r="F207" s="73">
        <f t="shared" ref="F207:H207" si="205">+F208</f>
        <v>1096676616</v>
      </c>
      <c r="G207" s="73">
        <f t="shared" si="205"/>
        <v>0</v>
      </c>
      <c r="H207" s="73">
        <f t="shared" si="205"/>
        <v>1096676616</v>
      </c>
      <c r="I207" s="231">
        <f t="shared" si="197"/>
        <v>2.0347650883964491E-4</v>
      </c>
      <c r="J207" s="73">
        <f t="shared" ref="J207:L207" si="206">+J208</f>
        <v>0</v>
      </c>
      <c r="K207" s="73">
        <f t="shared" si="206"/>
        <v>0</v>
      </c>
      <c r="L207" s="73">
        <f t="shared" si="206"/>
        <v>0</v>
      </c>
      <c r="M207" s="231">
        <f t="shared" si="202"/>
        <v>0</v>
      </c>
      <c r="N207" s="231">
        <f t="shared" si="199"/>
        <v>0</v>
      </c>
      <c r="O207" s="232" t="s">
        <v>41</v>
      </c>
    </row>
    <row r="208" spans="1:15" ht="42" customHeight="1" x14ac:dyDescent="0.25">
      <c r="A208" s="77" t="s">
        <v>500</v>
      </c>
      <c r="B208" s="78" t="s">
        <v>38</v>
      </c>
      <c r="C208" s="235">
        <v>10</v>
      </c>
      <c r="D208" s="235" t="s">
        <v>39</v>
      </c>
      <c r="E208" s="302" t="s">
        <v>262</v>
      </c>
      <c r="F208" s="80">
        <v>1096676616</v>
      </c>
      <c r="G208" s="238">
        <v>0</v>
      </c>
      <c r="H208" s="239">
        <f t="shared" ref="H208" si="207">+F208-G208</f>
        <v>1096676616</v>
      </c>
      <c r="I208" s="241">
        <f t="shared" si="197"/>
        <v>2.0347650883964491E-4</v>
      </c>
      <c r="J208" s="238">
        <v>0</v>
      </c>
      <c r="K208" s="238">
        <v>0</v>
      </c>
      <c r="L208" s="239">
        <f t="shared" ref="L208" si="208">+J208-K208</f>
        <v>0</v>
      </c>
      <c r="M208" s="241">
        <f t="shared" si="202"/>
        <v>0</v>
      </c>
      <c r="N208" s="241">
        <f t="shared" si="199"/>
        <v>0</v>
      </c>
      <c r="O208" s="242" t="s">
        <v>41</v>
      </c>
    </row>
    <row r="209" spans="1:15" ht="42" customHeight="1" x14ac:dyDescent="0.25">
      <c r="A209" s="69" t="s">
        <v>499</v>
      </c>
      <c r="B209" s="70" t="s">
        <v>42</v>
      </c>
      <c r="C209" s="228">
        <v>20</v>
      </c>
      <c r="D209" s="228" t="s">
        <v>39</v>
      </c>
      <c r="E209" s="229" t="s">
        <v>393</v>
      </c>
      <c r="F209" s="73">
        <f t="shared" ref="F209:H209" si="209">+F210</f>
        <v>184071816</v>
      </c>
      <c r="G209" s="73">
        <f t="shared" si="209"/>
        <v>0</v>
      </c>
      <c r="H209" s="73">
        <f t="shared" si="209"/>
        <v>184071816</v>
      </c>
      <c r="I209" s="231">
        <f t="shared" si="197"/>
        <v>3.4152538632640539E-5</v>
      </c>
      <c r="J209" s="73">
        <f t="shared" ref="J209:L209" si="210">+J210</f>
        <v>0</v>
      </c>
      <c r="K209" s="73">
        <f t="shared" si="210"/>
        <v>0</v>
      </c>
      <c r="L209" s="73">
        <f t="shared" si="210"/>
        <v>0</v>
      </c>
      <c r="M209" s="231">
        <f t="shared" si="202"/>
        <v>0</v>
      </c>
      <c r="N209" s="231">
        <f t="shared" si="199"/>
        <v>0</v>
      </c>
      <c r="O209" s="232" t="s">
        <v>41</v>
      </c>
    </row>
    <row r="210" spans="1:15" ht="42" customHeight="1" x14ac:dyDescent="0.25">
      <c r="A210" s="77" t="s">
        <v>500</v>
      </c>
      <c r="B210" s="78" t="s">
        <v>42</v>
      </c>
      <c r="C210" s="235">
        <v>20</v>
      </c>
      <c r="D210" s="235" t="s">
        <v>39</v>
      </c>
      <c r="E210" s="302" t="s">
        <v>262</v>
      </c>
      <c r="F210" s="237">
        <v>184071816</v>
      </c>
      <c r="G210" s="238">
        <v>0</v>
      </c>
      <c r="H210" s="239">
        <f t="shared" ref="H210" si="211">+F210-G210</f>
        <v>184071816</v>
      </c>
      <c r="I210" s="241">
        <f t="shared" si="197"/>
        <v>3.4152538632640539E-5</v>
      </c>
      <c r="J210" s="238">
        <v>0</v>
      </c>
      <c r="K210" s="238">
        <v>0</v>
      </c>
      <c r="L210" s="239">
        <f t="shared" ref="L210" si="212">+J210-K210</f>
        <v>0</v>
      </c>
      <c r="M210" s="241">
        <f t="shared" si="202"/>
        <v>0</v>
      </c>
      <c r="N210" s="241">
        <f t="shared" si="199"/>
        <v>0</v>
      </c>
      <c r="O210" s="242" t="s">
        <v>41</v>
      </c>
    </row>
    <row r="211" spans="1:15" ht="42" customHeight="1" x14ac:dyDescent="0.25">
      <c r="A211" s="69" t="s">
        <v>497</v>
      </c>
      <c r="B211" s="70" t="s">
        <v>42</v>
      </c>
      <c r="C211" s="228">
        <v>20</v>
      </c>
      <c r="D211" s="228" t="s">
        <v>39</v>
      </c>
      <c r="E211" s="229" t="s">
        <v>390</v>
      </c>
      <c r="F211" s="233">
        <f t="shared" ref="F211:H211" si="213">+F212</f>
        <v>20641503448</v>
      </c>
      <c r="G211" s="233">
        <f t="shared" si="213"/>
        <v>0</v>
      </c>
      <c r="H211" s="233">
        <f t="shared" si="213"/>
        <v>20641503448</v>
      </c>
      <c r="I211" s="231">
        <f t="shared" si="197"/>
        <v>3.8298081654369229E-3</v>
      </c>
      <c r="J211" s="233">
        <f t="shared" ref="J211:L211" si="214">+J212</f>
        <v>0</v>
      </c>
      <c r="K211" s="233">
        <f t="shared" si="214"/>
        <v>0</v>
      </c>
      <c r="L211" s="233">
        <f t="shared" si="214"/>
        <v>0</v>
      </c>
      <c r="M211" s="231">
        <f t="shared" si="202"/>
        <v>0</v>
      </c>
      <c r="N211" s="231">
        <f t="shared" si="199"/>
        <v>0</v>
      </c>
      <c r="O211" s="232" t="s">
        <v>41</v>
      </c>
    </row>
    <row r="212" spans="1:15" ht="42" customHeight="1" x14ac:dyDescent="0.25">
      <c r="A212" s="77" t="s">
        <v>498</v>
      </c>
      <c r="B212" s="157" t="s">
        <v>42</v>
      </c>
      <c r="C212" s="235">
        <v>20</v>
      </c>
      <c r="D212" s="235" t="s">
        <v>39</v>
      </c>
      <c r="E212" s="302" t="s">
        <v>262</v>
      </c>
      <c r="F212" s="237">
        <v>20641503448</v>
      </c>
      <c r="G212" s="238">
        <v>0</v>
      </c>
      <c r="H212" s="239">
        <f t="shared" ref="H212" si="215">+F212-G212</f>
        <v>20641503448</v>
      </c>
      <c r="I212" s="241">
        <f t="shared" si="197"/>
        <v>3.8298081654369229E-3</v>
      </c>
      <c r="J212" s="238">
        <v>0</v>
      </c>
      <c r="K212" s="238">
        <v>0</v>
      </c>
      <c r="L212" s="239">
        <f t="shared" ref="L212" si="216">+J212-K212</f>
        <v>0</v>
      </c>
      <c r="M212" s="241">
        <f t="shared" si="202"/>
        <v>0</v>
      </c>
      <c r="N212" s="241">
        <f t="shared" si="199"/>
        <v>0</v>
      </c>
      <c r="O212" s="242" t="s">
        <v>41</v>
      </c>
    </row>
    <row r="213" spans="1:15" ht="60" customHeight="1" x14ac:dyDescent="0.25">
      <c r="A213" s="69" t="s">
        <v>501</v>
      </c>
      <c r="B213" s="156" t="s">
        <v>38</v>
      </c>
      <c r="C213" s="228">
        <v>10</v>
      </c>
      <c r="D213" s="228" t="s">
        <v>39</v>
      </c>
      <c r="E213" s="299" t="s">
        <v>577</v>
      </c>
      <c r="F213" s="73">
        <f t="shared" ref="F213:H215" si="217">+F214</f>
        <v>2494114229</v>
      </c>
      <c r="G213" s="73">
        <f t="shared" si="217"/>
        <v>0</v>
      </c>
      <c r="H213" s="73">
        <f t="shared" si="217"/>
        <v>2494114229</v>
      </c>
      <c r="I213" s="231">
        <f t="shared" si="197"/>
        <v>4.6275597433200182E-4</v>
      </c>
      <c r="J213" s="73">
        <f t="shared" ref="J213:L215" si="218">+J214</f>
        <v>0</v>
      </c>
      <c r="K213" s="73">
        <f t="shared" si="218"/>
        <v>0</v>
      </c>
      <c r="L213" s="73">
        <f t="shared" si="218"/>
        <v>0</v>
      </c>
      <c r="M213" s="231">
        <f t="shared" si="202"/>
        <v>0</v>
      </c>
      <c r="N213" s="231">
        <f t="shared" si="199"/>
        <v>0</v>
      </c>
      <c r="O213" s="232" t="s">
        <v>41</v>
      </c>
    </row>
    <row r="214" spans="1:15" ht="78.75" customHeight="1" x14ac:dyDescent="0.25">
      <c r="A214" s="69" t="s">
        <v>503</v>
      </c>
      <c r="B214" s="156" t="s">
        <v>38</v>
      </c>
      <c r="C214" s="228">
        <v>10</v>
      </c>
      <c r="D214" s="228" t="s">
        <v>39</v>
      </c>
      <c r="E214" s="229" t="s">
        <v>552</v>
      </c>
      <c r="F214" s="73">
        <f t="shared" si="217"/>
        <v>2494114229</v>
      </c>
      <c r="G214" s="73">
        <f t="shared" si="217"/>
        <v>0</v>
      </c>
      <c r="H214" s="73">
        <f t="shared" si="217"/>
        <v>2494114229</v>
      </c>
      <c r="I214" s="231">
        <f t="shared" si="197"/>
        <v>4.6275597433200182E-4</v>
      </c>
      <c r="J214" s="73">
        <f t="shared" si="218"/>
        <v>0</v>
      </c>
      <c r="K214" s="73">
        <f t="shared" si="218"/>
        <v>0</v>
      </c>
      <c r="L214" s="73">
        <f t="shared" si="218"/>
        <v>0</v>
      </c>
      <c r="M214" s="231">
        <f t="shared" si="202"/>
        <v>0</v>
      </c>
      <c r="N214" s="231">
        <f t="shared" si="199"/>
        <v>0</v>
      </c>
      <c r="O214" s="232" t="s">
        <v>41</v>
      </c>
    </row>
    <row r="215" spans="1:15" ht="60" customHeight="1" x14ac:dyDescent="0.25">
      <c r="A215" s="69" t="s">
        <v>504</v>
      </c>
      <c r="B215" s="156" t="s">
        <v>38</v>
      </c>
      <c r="C215" s="228">
        <v>10</v>
      </c>
      <c r="D215" s="228" t="s">
        <v>39</v>
      </c>
      <c r="E215" s="299" t="s">
        <v>505</v>
      </c>
      <c r="F215" s="73">
        <f t="shared" si="217"/>
        <v>2494114229</v>
      </c>
      <c r="G215" s="73">
        <f t="shared" si="217"/>
        <v>0</v>
      </c>
      <c r="H215" s="73">
        <f t="shared" si="217"/>
        <v>2494114229</v>
      </c>
      <c r="I215" s="231">
        <f t="shared" si="197"/>
        <v>4.6275597433200182E-4</v>
      </c>
      <c r="J215" s="73">
        <f t="shared" si="218"/>
        <v>0</v>
      </c>
      <c r="K215" s="73">
        <f t="shared" si="218"/>
        <v>0</v>
      </c>
      <c r="L215" s="73">
        <f t="shared" si="218"/>
        <v>0</v>
      </c>
      <c r="M215" s="231">
        <f t="shared" si="202"/>
        <v>0</v>
      </c>
      <c r="N215" s="231">
        <f t="shared" si="199"/>
        <v>0</v>
      </c>
      <c r="O215" s="232" t="s">
        <v>41</v>
      </c>
    </row>
    <row r="216" spans="1:15" ht="42" customHeight="1" x14ac:dyDescent="0.25">
      <c r="A216" s="234" t="s">
        <v>506</v>
      </c>
      <c r="B216" s="157" t="s">
        <v>38</v>
      </c>
      <c r="C216" s="235">
        <v>10</v>
      </c>
      <c r="D216" s="235" t="s">
        <v>39</v>
      </c>
      <c r="E216" s="302" t="s">
        <v>262</v>
      </c>
      <c r="F216" s="237">
        <v>2494114229</v>
      </c>
      <c r="G216" s="238">
        <v>0</v>
      </c>
      <c r="H216" s="239">
        <f t="shared" ref="H216" si="219">+F216-G216</f>
        <v>2494114229</v>
      </c>
      <c r="I216" s="241">
        <f t="shared" si="197"/>
        <v>4.6275597433200182E-4</v>
      </c>
      <c r="J216" s="238">
        <v>0</v>
      </c>
      <c r="K216" s="238">
        <v>0</v>
      </c>
      <c r="L216" s="239">
        <f t="shared" ref="L216" si="220">+J216-K216</f>
        <v>0</v>
      </c>
      <c r="M216" s="241">
        <f t="shared" si="202"/>
        <v>0</v>
      </c>
      <c r="N216" s="241">
        <f t="shared" si="199"/>
        <v>0</v>
      </c>
      <c r="O216" s="242" t="s">
        <v>41</v>
      </c>
    </row>
    <row r="217" spans="1:15" ht="70.5" customHeight="1" x14ac:dyDescent="0.25">
      <c r="A217" s="69" t="s">
        <v>507</v>
      </c>
      <c r="B217" s="156" t="s">
        <v>38</v>
      </c>
      <c r="C217" s="228">
        <v>10</v>
      </c>
      <c r="D217" s="228" t="s">
        <v>39</v>
      </c>
      <c r="E217" s="299" t="s">
        <v>508</v>
      </c>
      <c r="F217" s="73">
        <f t="shared" ref="F217:H219" si="221">+F218</f>
        <v>91567665</v>
      </c>
      <c r="G217" s="73">
        <f t="shared" si="221"/>
        <v>0</v>
      </c>
      <c r="H217" s="73">
        <f t="shared" si="221"/>
        <v>91567665</v>
      </c>
      <c r="I217" s="230">
        <f t="shared" si="197"/>
        <v>1.6989391881770682E-5</v>
      </c>
      <c r="J217" s="73">
        <f t="shared" ref="J217:L219" si="222">+J218</f>
        <v>0</v>
      </c>
      <c r="K217" s="73">
        <f t="shared" si="222"/>
        <v>0</v>
      </c>
      <c r="L217" s="73">
        <f t="shared" si="222"/>
        <v>0</v>
      </c>
      <c r="M217" s="231">
        <f t="shared" si="202"/>
        <v>0</v>
      </c>
      <c r="N217" s="231">
        <f t="shared" si="199"/>
        <v>0</v>
      </c>
      <c r="O217" s="232" t="s">
        <v>41</v>
      </c>
    </row>
    <row r="218" spans="1:15" ht="75.75" customHeight="1" x14ac:dyDescent="0.25">
      <c r="A218" s="69" t="s">
        <v>509</v>
      </c>
      <c r="B218" s="156" t="s">
        <v>38</v>
      </c>
      <c r="C218" s="228">
        <v>10</v>
      </c>
      <c r="D218" s="228" t="s">
        <v>39</v>
      </c>
      <c r="E218" s="229" t="s">
        <v>552</v>
      </c>
      <c r="F218" s="73">
        <f t="shared" si="221"/>
        <v>91567665</v>
      </c>
      <c r="G218" s="73">
        <f t="shared" si="221"/>
        <v>0</v>
      </c>
      <c r="H218" s="73">
        <f t="shared" si="221"/>
        <v>91567665</v>
      </c>
      <c r="I218" s="230">
        <f t="shared" si="197"/>
        <v>1.6989391881770682E-5</v>
      </c>
      <c r="J218" s="73">
        <f t="shared" si="222"/>
        <v>0</v>
      </c>
      <c r="K218" s="73">
        <f t="shared" si="222"/>
        <v>0</v>
      </c>
      <c r="L218" s="73">
        <f t="shared" si="222"/>
        <v>0</v>
      </c>
      <c r="M218" s="231">
        <f t="shared" si="202"/>
        <v>0</v>
      </c>
      <c r="N218" s="231">
        <f t="shared" si="199"/>
        <v>0</v>
      </c>
      <c r="O218" s="232" t="s">
        <v>41</v>
      </c>
    </row>
    <row r="219" spans="1:15" ht="42" customHeight="1" x14ac:dyDescent="0.25">
      <c r="A219" s="69" t="s">
        <v>510</v>
      </c>
      <c r="B219" s="156" t="s">
        <v>38</v>
      </c>
      <c r="C219" s="228">
        <v>10</v>
      </c>
      <c r="D219" s="228" t="s">
        <v>39</v>
      </c>
      <c r="E219" s="299" t="s">
        <v>511</v>
      </c>
      <c r="F219" s="73">
        <f t="shared" si="221"/>
        <v>91567665</v>
      </c>
      <c r="G219" s="73">
        <f t="shared" si="221"/>
        <v>0</v>
      </c>
      <c r="H219" s="73">
        <f t="shared" si="221"/>
        <v>91567665</v>
      </c>
      <c r="I219" s="230">
        <f t="shared" si="197"/>
        <v>1.6989391881770682E-5</v>
      </c>
      <c r="J219" s="73">
        <f t="shared" si="222"/>
        <v>0</v>
      </c>
      <c r="K219" s="73">
        <f t="shared" si="222"/>
        <v>0</v>
      </c>
      <c r="L219" s="73">
        <f t="shared" si="222"/>
        <v>0</v>
      </c>
      <c r="M219" s="231">
        <f t="shared" si="202"/>
        <v>0</v>
      </c>
      <c r="N219" s="231">
        <f t="shared" si="199"/>
        <v>0</v>
      </c>
      <c r="O219" s="232" t="s">
        <v>41</v>
      </c>
    </row>
    <row r="220" spans="1:15" ht="42" customHeight="1" x14ac:dyDescent="0.25">
      <c r="A220" s="234" t="s">
        <v>512</v>
      </c>
      <c r="B220" s="157" t="s">
        <v>38</v>
      </c>
      <c r="C220" s="235">
        <v>10</v>
      </c>
      <c r="D220" s="235" t="s">
        <v>39</v>
      </c>
      <c r="E220" s="302" t="s">
        <v>262</v>
      </c>
      <c r="F220" s="80">
        <v>91567665</v>
      </c>
      <c r="G220" s="238">
        <v>0</v>
      </c>
      <c r="H220" s="239">
        <f t="shared" ref="H220" si="223">+F220-G220</f>
        <v>91567665</v>
      </c>
      <c r="I220" s="248">
        <f t="shared" si="197"/>
        <v>1.6989391881770682E-5</v>
      </c>
      <c r="J220" s="238">
        <v>0</v>
      </c>
      <c r="K220" s="238">
        <v>0</v>
      </c>
      <c r="L220" s="239">
        <f t="shared" ref="L220" si="224">+J220-K220</f>
        <v>0</v>
      </c>
      <c r="M220" s="241">
        <f t="shared" si="202"/>
        <v>0</v>
      </c>
      <c r="N220" s="241">
        <f t="shared" si="199"/>
        <v>0</v>
      </c>
      <c r="O220" s="242" t="s">
        <v>41</v>
      </c>
    </row>
    <row r="221" spans="1:15" ht="95.25" customHeight="1" x14ac:dyDescent="0.25">
      <c r="A221" s="69" t="s">
        <v>578</v>
      </c>
      <c r="B221" s="156" t="s">
        <v>38</v>
      </c>
      <c r="C221" s="228">
        <v>10</v>
      </c>
      <c r="D221" s="228" t="s">
        <v>39</v>
      </c>
      <c r="E221" s="299" t="s">
        <v>579</v>
      </c>
      <c r="F221" s="73">
        <f t="shared" ref="F221:H223" si="225">+F222</f>
        <v>9945000</v>
      </c>
      <c r="G221" s="73">
        <f t="shared" si="225"/>
        <v>0</v>
      </c>
      <c r="H221" s="73">
        <f t="shared" si="225"/>
        <v>9945000</v>
      </c>
      <c r="I221" s="243">
        <f t="shared" si="197"/>
        <v>1.8451874061024645E-6</v>
      </c>
      <c r="J221" s="73">
        <f t="shared" ref="J221:L223" si="226">+J222</f>
        <v>0</v>
      </c>
      <c r="K221" s="73">
        <f t="shared" si="226"/>
        <v>0</v>
      </c>
      <c r="L221" s="73">
        <f t="shared" si="226"/>
        <v>0</v>
      </c>
      <c r="M221" s="231">
        <f t="shared" si="202"/>
        <v>0</v>
      </c>
      <c r="N221" s="231">
        <f t="shared" si="199"/>
        <v>0</v>
      </c>
      <c r="O221" s="232" t="s">
        <v>41</v>
      </c>
    </row>
    <row r="222" spans="1:15" ht="75.75" customHeight="1" x14ac:dyDescent="0.25">
      <c r="A222" s="69" t="s">
        <v>580</v>
      </c>
      <c r="B222" s="156" t="s">
        <v>38</v>
      </c>
      <c r="C222" s="228">
        <v>10</v>
      </c>
      <c r="D222" s="228" t="s">
        <v>39</v>
      </c>
      <c r="E222" s="229" t="s">
        <v>581</v>
      </c>
      <c r="F222" s="73">
        <f t="shared" si="225"/>
        <v>9945000</v>
      </c>
      <c r="G222" s="73">
        <f t="shared" si="225"/>
        <v>0</v>
      </c>
      <c r="H222" s="73">
        <f t="shared" si="225"/>
        <v>9945000</v>
      </c>
      <c r="I222" s="243">
        <f t="shared" si="197"/>
        <v>1.8451874061024645E-6</v>
      </c>
      <c r="J222" s="73">
        <f t="shared" si="226"/>
        <v>0</v>
      </c>
      <c r="K222" s="73">
        <f t="shared" si="226"/>
        <v>0</v>
      </c>
      <c r="L222" s="73">
        <f t="shared" si="226"/>
        <v>0</v>
      </c>
      <c r="M222" s="231">
        <f t="shared" si="202"/>
        <v>0</v>
      </c>
      <c r="N222" s="231">
        <f t="shared" si="199"/>
        <v>0</v>
      </c>
      <c r="O222" s="232" t="s">
        <v>41</v>
      </c>
    </row>
    <row r="223" spans="1:15" ht="42" customHeight="1" x14ac:dyDescent="0.25">
      <c r="A223" s="69" t="s">
        <v>582</v>
      </c>
      <c r="B223" s="156" t="s">
        <v>38</v>
      </c>
      <c r="C223" s="228">
        <v>10</v>
      </c>
      <c r="D223" s="228" t="s">
        <v>39</v>
      </c>
      <c r="E223" s="299" t="s">
        <v>390</v>
      </c>
      <c r="F223" s="73">
        <f t="shared" si="225"/>
        <v>9945000</v>
      </c>
      <c r="G223" s="73">
        <f t="shared" si="225"/>
        <v>0</v>
      </c>
      <c r="H223" s="73">
        <f t="shared" si="225"/>
        <v>9945000</v>
      </c>
      <c r="I223" s="243">
        <f t="shared" si="197"/>
        <v>1.8451874061024645E-6</v>
      </c>
      <c r="J223" s="73">
        <f t="shared" si="226"/>
        <v>0</v>
      </c>
      <c r="K223" s="73">
        <f t="shared" si="226"/>
        <v>0</v>
      </c>
      <c r="L223" s="73">
        <f t="shared" si="226"/>
        <v>0</v>
      </c>
      <c r="M223" s="231">
        <f t="shared" si="202"/>
        <v>0</v>
      </c>
      <c r="N223" s="231">
        <f t="shared" si="199"/>
        <v>0</v>
      </c>
      <c r="O223" s="232" t="s">
        <v>41</v>
      </c>
    </row>
    <row r="224" spans="1:15" ht="42" customHeight="1" thickBot="1" x14ac:dyDescent="0.3">
      <c r="A224" s="307" t="s">
        <v>583</v>
      </c>
      <c r="B224" s="164" t="s">
        <v>38</v>
      </c>
      <c r="C224" s="308">
        <v>10</v>
      </c>
      <c r="D224" s="308" t="s">
        <v>39</v>
      </c>
      <c r="E224" s="309" t="s">
        <v>262</v>
      </c>
      <c r="F224" s="167">
        <v>9945000</v>
      </c>
      <c r="G224" s="310">
        <v>0</v>
      </c>
      <c r="H224" s="311">
        <f t="shared" ref="H224" si="227">+F224-G224</f>
        <v>9945000</v>
      </c>
      <c r="I224" s="312">
        <f t="shared" si="197"/>
        <v>1.8451874061024645E-6</v>
      </c>
      <c r="J224" s="310">
        <v>0</v>
      </c>
      <c r="K224" s="310">
        <v>0</v>
      </c>
      <c r="L224" s="311">
        <f t="shared" ref="L224" si="228">+J224-K224</f>
        <v>0</v>
      </c>
      <c r="M224" s="313">
        <f t="shared" si="202"/>
        <v>0</v>
      </c>
      <c r="N224" s="313">
        <f t="shared" si="199"/>
        <v>0</v>
      </c>
      <c r="O224" s="314" t="s">
        <v>41</v>
      </c>
    </row>
    <row r="225" spans="1:15" ht="30.75" customHeight="1" thickBot="1" x14ac:dyDescent="0.3">
      <c r="A225" s="315" t="s">
        <v>519</v>
      </c>
      <c r="B225" s="316"/>
      <c r="C225" s="316"/>
      <c r="D225" s="316"/>
      <c r="E225" s="317"/>
      <c r="F225" s="318">
        <f>+F50+F49+F48+F44+F9</f>
        <v>5389696443358.3105</v>
      </c>
      <c r="G225" s="318">
        <f t="shared" ref="G225:L225" si="229">+G50+G49+G48+G44+G9</f>
        <v>0</v>
      </c>
      <c r="H225" s="318">
        <f t="shared" si="229"/>
        <v>5389696443358.3105</v>
      </c>
      <c r="I225" s="319">
        <f t="shared" si="229"/>
        <v>1</v>
      </c>
      <c r="J225" s="318">
        <f t="shared" si="229"/>
        <v>5359165583661.4502</v>
      </c>
      <c r="K225" s="318">
        <f t="shared" si="229"/>
        <v>564419291288</v>
      </c>
      <c r="L225" s="318">
        <f t="shared" si="229"/>
        <v>4794746292373.4502</v>
      </c>
      <c r="M225" s="320">
        <f t="shared" si="202"/>
        <v>0.99433532852587958</v>
      </c>
      <c r="N225" s="320">
        <f t="shared" si="199"/>
        <v>0.10472190729471052</v>
      </c>
      <c r="O225" s="321">
        <f>+K225/J225</f>
        <v>0.10531850200873651</v>
      </c>
    </row>
    <row r="226" spans="1:15" ht="21.75" customHeight="1" x14ac:dyDescent="0.25">
      <c r="A226" s="322" t="s">
        <v>584</v>
      </c>
      <c r="B226" s="323"/>
      <c r="C226" s="323"/>
      <c r="D226" s="323"/>
      <c r="E226" s="323"/>
      <c r="F226" s="324"/>
      <c r="G226" s="324"/>
      <c r="H226" s="324"/>
      <c r="I226" s="325"/>
      <c r="J226" s="324"/>
      <c r="K226" s="324"/>
      <c r="L226" s="324"/>
      <c r="M226" s="325"/>
      <c r="N226" s="325"/>
      <c r="O226" s="325"/>
    </row>
    <row r="227" spans="1:15" s="329" customFormat="1" ht="15.75" customHeight="1" x14ac:dyDescent="0.25">
      <c r="A227" s="326" t="s">
        <v>585</v>
      </c>
      <c r="B227" s="327"/>
      <c r="C227" s="327"/>
      <c r="D227" s="327"/>
      <c r="E227" s="328"/>
      <c r="F227" s="192"/>
    </row>
    <row r="228" spans="1:15" ht="19.5" customHeight="1" x14ac:dyDescent="0.25">
      <c r="A228" s="327" t="s">
        <v>586</v>
      </c>
      <c r="B228" s="327"/>
      <c r="C228" s="327"/>
      <c r="D228" s="327"/>
      <c r="E228" s="328"/>
    </row>
    <row r="229" spans="1:15" s="329" customFormat="1" x14ac:dyDescent="0.25">
      <c r="A229" s="192"/>
      <c r="B229" s="327"/>
      <c r="C229" s="327"/>
      <c r="D229" s="327"/>
      <c r="E229" s="327"/>
      <c r="F229" s="192"/>
    </row>
    <row r="230" spans="1:15" s="329"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H7:H8"/>
    <mergeCell ref="I7:I8"/>
    <mergeCell ref="J7:J8"/>
    <mergeCell ref="K7:K8"/>
    <mergeCell ref="L7:L8"/>
    <mergeCell ref="M7:O7"/>
    <mergeCell ref="A3:J3"/>
    <mergeCell ref="A4:J4"/>
    <mergeCell ref="A5:J5"/>
    <mergeCell ref="A7:A8"/>
    <mergeCell ref="B7:B8"/>
    <mergeCell ref="C7:C8"/>
    <mergeCell ref="D7:D8"/>
    <mergeCell ref="E7:E8"/>
    <mergeCell ref="F7:F8"/>
    <mergeCell ref="G7:G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A78ED-EB65-4826-B812-1B4082F077FA}">
  <sheetPr>
    <tabColor theme="0"/>
  </sheetPr>
  <dimension ref="A1:XFA91"/>
  <sheetViews>
    <sheetView topLeftCell="B1" zoomScale="68" zoomScaleNormal="68" workbookViewId="0">
      <selection activeCell="J7" sqref="J7"/>
    </sheetView>
  </sheetViews>
  <sheetFormatPr baseColWidth="10" defaultColWidth="11.42578125" defaultRowHeight="15.75" x14ac:dyDescent="0.25"/>
  <cols>
    <col min="1" max="1" width="41.7109375" style="192" customWidth="1"/>
    <col min="2" max="2" width="19.7109375" style="192" customWidth="1"/>
    <col min="3" max="3" width="13.140625" style="192" customWidth="1"/>
    <col min="4" max="4" width="14.85546875" style="192" customWidth="1"/>
    <col min="5" max="5" width="49.5703125" style="192" customWidth="1"/>
    <col min="6" max="6" width="30.5703125" style="192" customWidth="1"/>
    <col min="7" max="7" width="23.42578125" style="192" customWidth="1"/>
    <col min="8" max="8" width="28.85546875" style="192" customWidth="1"/>
    <col min="9" max="9" width="25.7109375" style="192" customWidth="1"/>
    <col min="10" max="10" width="26.85546875" style="192" customWidth="1"/>
    <col min="11" max="11" width="28.28515625" style="192" customWidth="1"/>
    <col min="12" max="16384" width="11.42578125" style="192"/>
  </cols>
  <sheetData>
    <row r="1" spans="1:11" ht="24" x14ac:dyDescent="0.25">
      <c r="A1" s="330" t="s">
        <v>587</v>
      </c>
      <c r="B1" s="330"/>
      <c r="C1" s="330"/>
      <c r="D1" s="330"/>
      <c r="E1" s="330"/>
      <c r="F1" s="330"/>
      <c r="G1" s="330"/>
      <c r="H1" s="330"/>
      <c r="I1" s="330"/>
      <c r="J1" s="330"/>
      <c r="K1" s="330"/>
    </row>
    <row r="2" spans="1:11" ht="21" x14ac:dyDescent="0.25">
      <c r="A2" s="331" t="s">
        <v>588</v>
      </c>
      <c r="B2" s="331"/>
      <c r="C2" s="331"/>
      <c r="D2" s="331"/>
      <c r="E2" s="331"/>
      <c r="F2" s="331"/>
      <c r="G2" s="331"/>
      <c r="H2" s="331"/>
      <c r="I2" s="331"/>
      <c r="J2" s="331"/>
      <c r="K2" s="331"/>
    </row>
    <row r="3" spans="1:11" ht="37.5" customHeight="1" x14ac:dyDescent="0.25">
      <c r="A3" s="330" t="s">
        <v>525</v>
      </c>
      <c r="B3" s="330"/>
      <c r="C3" s="330"/>
      <c r="D3" s="330"/>
      <c r="E3" s="330"/>
      <c r="F3" s="330"/>
      <c r="G3" s="330"/>
      <c r="H3" s="330"/>
      <c r="I3" s="330"/>
      <c r="J3" s="330"/>
      <c r="K3" s="330"/>
    </row>
    <row r="4" spans="1:11" ht="27" customHeight="1" x14ac:dyDescent="0.25">
      <c r="A4" s="332"/>
      <c r="B4" s="332"/>
      <c r="C4" s="333"/>
      <c r="D4" s="332"/>
      <c r="E4" s="332"/>
      <c r="F4" s="332"/>
      <c r="G4" s="332"/>
      <c r="H4" s="332"/>
      <c r="I4" s="332"/>
      <c r="J4" s="332"/>
      <c r="K4" s="334"/>
    </row>
    <row r="5" spans="1:11" ht="16.5" thickBot="1" x14ac:dyDescent="0.3">
      <c r="E5" s="7"/>
      <c r="F5" s="14"/>
      <c r="G5" s="335" t="s">
        <v>3</v>
      </c>
      <c r="H5" s="336" t="s">
        <v>4</v>
      </c>
      <c r="I5" s="336"/>
      <c r="J5" s="337" t="s">
        <v>5</v>
      </c>
      <c r="K5" s="334"/>
    </row>
    <row r="6" spans="1:11" ht="99.75" customHeight="1" thickBot="1" x14ac:dyDescent="0.3">
      <c r="A6" s="338" t="s">
        <v>6</v>
      </c>
      <c r="B6" s="339" t="s">
        <v>7</v>
      </c>
      <c r="C6" s="339" t="s">
        <v>8</v>
      </c>
      <c r="D6" s="340" t="s">
        <v>9</v>
      </c>
      <c r="E6" s="339" t="s">
        <v>10</v>
      </c>
      <c r="F6" s="341" t="s">
        <v>589</v>
      </c>
      <c r="G6" s="342" t="s">
        <v>590</v>
      </c>
      <c r="H6" s="341" t="s">
        <v>591</v>
      </c>
      <c r="I6" s="341" t="s">
        <v>14</v>
      </c>
      <c r="J6" s="341" t="s">
        <v>592</v>
      </c>
      <c r="K6" s="343" t="s">
        <v>593</v>
      </c>
    </row>
    <row r="7" spans="1:11" ht="42" customHeight="1" thickBot="1" x14ac:dyDescent="0.3">
      <c r="A7" s="344" t="s">
        <v>37</v>
      </c>
      <c r="B7" s="260" t="s">
        <v>42</v>
      </c>
      <c r="C7" s="261">
        <v>20</v>
      </c>
      <c r="D7" s="260" t="s">
        <v>39</v>
      </c>
      <c r="E7" s="345" t="s">
        <v>40</v>
      </c>
      <c r="F7" s="220">
        <f>+F8+F21+F45</f>
        <v>5687617583.6199999</v>
      </c>
      <c r="G7" s="220">
        <f>+G8+G21+G45</f>
        <v>0</v>
      </c>
      <c r="H7" s="220">
        <f>+H8+H21+H45</f>
        <v>5687617583.6199999</v>
      </c>
      <c r="I7" s="346">
        <f>+H7/$H$88</f>
        <v>0.10430954146309855</v>
      </c>
      <c r="J7" s="220">
        <f>+J8+J21+J45</f>
        <v>5664797167.54</v>
      </c>
      <c r="K7" s="347">
        <f>+J7/H7</f>
        <v>0.99598770210118881</v>
      </c>
    </row>
    <row r="8" spans="1:11" ht="42" customHeight="1" x14ac:dyDescent="0.25">
      <c r="A8" s="348" t="s">
        <v>43</v>
      </c>
      <c r="B8" s="264" t="s">
        <v>42</v>
      </c>
      <c r="C8" s="264">
        <v>20</v>
      </c>
      <c r="D8" s="264" t="s">
        <v>39</v>
      </c>
      <c r="E8" s="265" t="s">
        <v>44</v>
      </c>
      <c r="F8" s="349">
        <f>+F9</f>
        <v>24900700</v>
      </c>
      <c r="G8" s="349">
        <f>+G9</f>
        <v>0</v>
      </c>
      <c r="H8" s="349">
        <f t="shared" ref="H8:J9" si="0">+H9</f>
        <v>24900700</v>
      </c>
      <c r="I8" s="350">
        <f t="shared" ref="I8:I71" si="1">+H8/$H$88</f>
        <v>4.5667286186583286E-4</v>
      </c>
      <c r="J8" s="349">
        <f t="shared" si="0"/>
        <v>24900700</v>
      </c>
      <c r="K8" s="351">
        <f t="shared" ref="K8:K71" si="2">+J8/H8</f>
        <v>1</v>
      </c>
    </row>
    <row r="9" spans="1:11" ht="42" customHeight="1" x14ac:dyDescent="0.25">
      <c r="A9" s="227" t="s">
        <v>45</v>
      </c>
      <c r="B9" s="228" t="s">
        <v>42</v>
      </c>
      <c r="C9" s="228">
        <v>20</v>
      </c>
      <c r="D9" s="228" t="s">
        <v>39</v>
      </c>
      <c r="E9" s="229" t="s">
        <v>46</v>
      </c>
      <c r="F9" s="303">
        <f>+F10</f>
        <v>24900700</v>
      </c>
      <c r="G9" s="303">
        <f>+G10</f>
        <v>0</v>
      </c>
      <c r="H9" s="303">
        <f t="shared" si="0"/>
        <v>24900700</v>
      </c>
      <c r="I9" s="352">
        <f t="shared" si="1"/>
        <v>4.5667286186583286E-4</v>
      </c>
      <c r="J9" s="303">
        <f t="shared" si="0"/>
        <v>24900700</v>
      </c>
      <c r="K9" s="353">
        <f t="shared" si="2"/>
        <v>1</v>
      </c>
    </row>
    <row r="10" spans="1:11" ht="42" customHeight="1" x14ac:dyDescent="0.25">
      <c r="A10" s="227" t="s">
        <v>47</v>
      </c>
      <c r="B10" s="228" t="s">
        <v>42</v>
      </c>
      <c r="C10" s="228">
        <v>20</v>
      </c>
      <c r="D10" s="228" t="s">
        <v>39</v>
      </c>
      <c r="E10" s="229" t="s">
        <v>48</v>
      </c>
      <c r="F10" s="303">
        <f>+F11+F13</f>
        <v>24900700</v>
      </c>
      <c r="G10" s="303">
        <f>+G11+G13</f>
        <v>0</v>
      </c>
      <c r="H10" s="303">
        <f t="shared" ref="H10:J10" si="3">+H11+H13</f>
        <v>24900700</v>
      </c>
      <c r="I10" s="352">
        <f t="shared" si="1"/>
        <v>4.5667286186583286E-4</v>
      </c>
      <c r="J10" s="303">
        <f t="shared" si="3"/>
        <v>24900700</v>
      </c>
      <c r="K10" s="353">
        <f t="shared" si="2"/>
        <v>1</v>
      </c>
    </row>
    <row r="11" spans="1:11" ht="42" customHeight="1" x14ac:dyDescent="0.25">
      <c r="A11" s="227" t="s">
        <v>49</v>
      </c>
      <c r="B11" s="228" t="s">
        <v>42</v>
      </c>
      <c r="C11" s="228">
        <v>20</v>
      </c>
      <c r="D11" s="228" t="s">
        <v>39</v>
      </c>
      <c r="E11" s="229" t="s">
        <v>50</v>
      </c>
      <c r="F11" s="303">
        <f>SUM(F12:F12)</f>
        <v>17998431</v>
      </c>
      <c r="G11" s="303">
        <f>SUM(G12:G12)</f>
        <v>0</v>
      </c>
      <c r="H11" s="303">
        <f t="shared" ref="H11:J11" si="4">SUM(H12:H12)</f>
        <v>17998431</v>
      </c>
      <c r="I11" s="352">
        <f t="shared" si="1"/>
        <v>3.3008690494101464E-4</v>
      </c>
      <c r="J11" s="303">
        <f t="shared" si="4"/>
        <v>17998431</v>
      </c>
      <c r="K11" s="353">
        <f t="shared" si="2"/>
        <v>1</v>
      </c>
    </row>
    <row r="12" spans="1:11" ht="50.25" customHeight="1" x14ac:dyDescent="0.25">
      <c r="A12" s="234" t="s">
        <v>63</v>
      </c>
      <c r="B12" s="235" t="s">
        <v>42</v>
      </c>
      <c r="C12" s="235">
        <v>20</v>
      </c>
      <c r="D12" s="235" t="s">
        <v>39</v>
      </c>
      <c r="E12" s="236" t="s">
        <v>594</v>
      </c>
      <c r="F12" s="237">
        <v>17998431</v>
      </c>
      <c r="G12" s="354">
        <v>0</v>
      </c>
      <c r="H12" s="355">
        <f>+F12-G12</f>
        <v>17998431</v>
      </c>
      <c r="I12" s="356">
        <f t="shared" si="1"/>
        <v>3.3008690494101464E-4</v>
      </c>
      <c r="J12" s="355">
        <v>17998431</v>
      </c>
      <c r="K12" s="357">
        <f t="shared" si="2"/>
        <v>1</v>
      </c>
    </row>
    <row r="13" spans="1:11" ht="42" customHeight="1" x14ac:dyDescent="0.25">
      <c r="A13" s="227" t="s">
        <v>69</v>
      </c>
      <c r="B13" s="228" t="s">
        <v>42</v>
      </c>
      <c r="C13" s="228">
        <v>20</v>
      </c>
      <c r="D13" s="228" t="s">
        <v>39</v>
      </c>
      <c r="E13" s="229" t="s">
        <v>70</v>
      </c>
      <c r="F13" s="303">
        <f t="shared" ref="F13:H13" si="5">SUM(F14:F20)</f>
        <v>6902269</v>
      </c>
      <c r="G13" s="303">
        <f t="shared" si="5"/>
        <v>0</v>
      </c>
      <c r="H13" s="303">
        <f t="shared" si="5"/>
        <v>6902269</v>
      </c>
      <c r="I13" s="352">
        <f t="shared" si="1"/>
        <v>1.2658595692481819E-4</v>
      </c>
      <c r="J13" s="303">
        <f t="shared" ref="J13" si="6">SUM(J14:J20)</f>
        <v>6902269</v>
      </c>
      <c r="K13" s="353">
        <f t="shared" si="2"/>
        <v>1</v>
      </c>
    </row>
    <row r="14" spans="1:11" ht="42" customHeight="1" x14ac:dyDescent="0.25">
      <c r="A14" s="234" t="s">
        <v>71</v>
      </c>
      <c r="B14" s="235" t="s">
        <v>42</v>
      </c>
      <c r="C14" s="235">
        <v>20</v>
      </c>
      <c r="D14" s="235" t="s">
        <v>39</v>
      </c>
      <c r="E14" s="236" t="s">
        <v>72</v>
      </c>
      <c r="F14" s="237">
        <v>2159400</v>
      </c>
      <c r="G14" s="237">
        <v>0</v>
      </c>
      <c r="H14" s="355">
        <f t="shared" ref="H14:H20" si="7">+F14-G14</f>
        <v>2159400</v>
      </c>
      <c r="I14" s="358">
        <f t="shared" si="1"/>
        <v>3.9602877746933999E-5</v>
      </c>
      <c r="J14" s="237">
        <v>2159400</v>
      </c>
      <c r="K14" s="357">
        <f t="shared" si="2"/>
        <v>1</v>
      </c>
    </row>
    <row r="15" spans="1:11" ht="42" customHeight="1" x14ac:dyDescent="0.25">
      <c r="A15" s="234" t="s">
        <v>73</v>
      </c>
      <c r="B15" s="235" t="s">
        <v>42</v>
      </c>
      <c r="C15" s="235">
        <v>20</v>
      </c>
      <c r="D15" s="235" t="s">
        <v>39</v>
      </c>
      <c r="E15" s="236" t="s">
        <v>74</v>
      </c>
      <c r="F15" s="237">
        <v>1529500</v>
      </c>
      <c r="G15" s="237">
        <v>0</v>
      </c>
      <c r="H15" s="355">
        <f t="shared" si="7"/>
        <v>1529500</v>
      </c>
      <c r="I15" s="358">
        <f t="shared" si="1"/>
        <v>2.8050662922078147E-5</v>
      </c>
      <c r="J15" s="237">
        <v>1529500</v>
      </c>
      <c r="K15" s="357">
        <f t="shared" si="2"/>
        <v>1</v>
      </c>
    </row>
    <row r="16" spans="1:11" ht="42" customHeight="1" x14ac:dyDescent="0.25">
      <c r="A16" s="234" t="s">
        <v>75</v>
      </c>
      <c r="B16" s="235" t="s">
        <v>42</v>
      </c>
      <c r="C16" s="235">
        <v>20</v>
      </c>
      <c r="D16" s="235" t="s">
        <v>39</v>
      </c>
      <c r="E16" s="236" t="s">
        <v>595</v>
      </c>
      <c r="F16" s="237">
        <v>1499869</v>
      </c>
      <c r="G16" s="237">
        <v>0</v>
      </c>
      <c r="H16" s="355">
        <f t="shared" si="7"/>
        <v>1499869</v>
      </c>
      <c r="I16" s="358">
        <f t="shared" si="1"/>
        <v>2.7507237493477889E-5</v>
      </c>
      <c r="J16" s="237">
        <v>1499869</v>
      </c>
      <c r="K16" s="357">
        <f t="shared" si="2"/>
        <v>1</v>
      </c>
    </row>
    <row r="17" spans="1:11" ht="42" customHeight="1" x14ac:dyDescent="0.25">
      <c r="A17" s="234" t="s">
        <v>77</v>
      </c>
      <c r="B17" s="235" t="s">
        <v>42</v>
      </c>
      <c r="C17" s="235">
        <v>20</v>
      </c>
      <c r="D17" s="235" t="s">
        <v>39</v>
      </c>
      <c r="E17" s="236" t="s">
        <v>78</v>
      </c>
      <c r="F17" s="237">
        <v>719900</v>
      </c>
      <c r="G17" s="237">
        <v>0</v>
      </c>
      <c r="H17" s="355">
        <f t="shared" si="7"/>
        <v>719900</v>
      </c>
      <c r="I17" s="358">
        <f t="shared" si="1"/>
        <v>1.3202793224978137E-5</v>
      </c>
      <c r="J17" s="237">
        <v>719900</v>
      </c>
      <c r="K17" s="357">
        <f t="shared" si="2"/>
        <v>1</v>
      </c>
    </row>
    <row r="18" spans="1:11" ht="42" customHeight="1" x14ac:dyDescent="0.25">
      <c r="A18" s="234" t="s">
        <v>79</v>
      </c>
      <c r="B18" s="235" t="s">
        <v>42</v>
      </c>
      <c r="C18" s="235">
        <v>20</v>
      </c>
      <c r="D18" s="235" t="s">
        <v>39</v>
      </c>
      <c r="E18" s="236" t="s">
        <v>80</v>
      </c>
      <c r="F18" s="237">
        <v>93900</v>
      </c>
      <c r="G18" s="237">
        <v>0</v>
      </c>
      <c r="H18" s="355">
        <f t="shared" si="7"/>
        <v>93900</v>
      </c>
      <c r="I18" s="358">
        <f t="shared" si="1"/>
        <v>1.7221034641275829E-6</v>
      </c>
      <c r="J18" s="237">
        <v>93900</v>
      </c>
      <c r="K18" s="357">
        <f t="shared" si="2"/>
        <v>1</v>
      </c>
    </row>
    <row r="19" spans="1:11" ht="42" customHeight="1" x14ac:dyDescent="0.25">
      <c r="A19" s="234" t="s">
        <v>81</v>
      </c>
      <c r="B19" s="235" t="s">
        <v>42</v>
      </c>
      <c r="C19" s="235">
        <v>20</v>
      </c>
      <c r="D19" s="235" t="s">
        <v>39</v>
      </c>
      <c r="E19" s="236" t="s">
        <v>82</v>
      </c>
      <c r="F19" s="237">
        <v>539900</v>
      </c>
      <c r="G19" s="237">
        <v>0</v>
      </c>
      <c r="H19" s="355">
        <f t="shared" si="7"/>
        <v>539900</v>
      </c>
      <c r="I19" s="358">
        <f t="shared" si="1"/>
        <v>9.9016364247335688E-6</v>
      </c>
      <c r="J19" s="237">
        <v>539900</v>
      </c>
      <c r="K19" s="357">
        <f t="shared" si="2"/>
        <v>1</v>
      </c>
    </row>
    <row r="20" spans="1:11" ht="42" customHeight="1" x14ac:dyDescent="0.25">
      <c r="A20" s="234" t="s">
        <v>83</v>
      </c>
      <c r="B20" s="235" t="s">
        <v>42</v>
      </c>
      <c r="C20" s="235">
        <v>20</v>
      </c>
      <c r="D20" s="235" t="s">
        <v>39</v>
      </c>
      <c r="E20" s="236" t="s">
        <v>84</v>
      </c>
      <c r="F20" s="237">
        <v>359800</v>
      </c>
      <c r="G20" s="237">
        <v>0</v>
      </c>
      <c r="H20" s="355">
        <f t="shared" si="7"/>
        <v>359800</v>
      </c>
      <c r="I20" s="358">
        <f t="shared" si="1"/>
        <v>6.5986456484888644E-6</v>
      </c>
      <c r="J20" s="237">
        <v>359800</v>
      </c>
      <c r="K20" s="357">
        <f t="shared" si="2"/>
        <v>1</v>
      </c>
    </row>
    <row r="21" spans="1:11" s="2" customFormat="1" ht="42" customHeight="1" x14ac:dyDescent="0.25">
      <c r="A21" s="69" t="s">
        <v>103</v>
      </c>
      <c r="B21" s="70" t="s">
        <v>42</v>
      </c>
      <c r="C21" s="70">
        <v>20</v>
      </c>
      <c r="D21" s="70" t="s">
        <v>39</v>
      </c>
      <c r="E21" s="299" t="s">
        <v>104</v>
      </c>
      <c r="F21" s="73">
        <f>+F22</f>
        <v>451477914.62</v>
      </c>
      <c r="G21" s="73">
        <f t="shared" ref="G21:H21" si="8">+G22</f>
        <v>0</v>
      </c>
      <c r="H21" s="73">
        <f t="shared" si="8"/>
        <v>451477914.62</v>
      </c>
      <c r="I21" s="352">
        <f t="shared" si="1"/>
        <v>8.27999660004472E-3</v>
      </c>
      <c r="J21" s="73">
        <f>+J22</f>
        <v>428657498.53999996</v>
      </c>
      <c r="K21" s="353">
        <f t="shared" si="2"/>
        <v>0.94945397030282752</v>
      </c>
    </row>
    <row r="22" spans="1:11" ht="42" customHeight="1" x14ac:dyDescent="0.25">
      <c r="A22" s="227" t="s">
        <v>119</v>
      </c>
      <c r="B22" s="228" t="s">
        <v>42</v>
      </c>
      <c r="C22" s="228">
        <v>20</v>
      </c>
      <c r="D22" s="228" t="s">
        <v>39</v>
      </c>
      <c r="E22" s="229" t="s">
        <v>120</v>
      </c>
      <c r="F22" s="73">
        <f>+F23+F34</f>
        <v>451477914.62</v>
      </c>
      <c r="G22" s="73">
        <f t="shared" ref="G22:H22" si="9">+G23+G34</f>
        <v>0</v>
      </c>
      <c r="H22" s="73">
        <f t="shared" si="9"/>
        <v>451477914.62</v>
      </c>
      <c r="I22" s="352">
        <f t="shared" si="1"/>
        <v>8.27999660004472E-3</v>
      </c>
      <c r="J22" s="73">
        <f>+J23+J34</f>
        <v>428657498.53999996</v>
      </c>
      <c r="K22" s="353">
        <f t="shared" si="2"/>
        <v>0.94945397030282752</v>
      </c>
    </row>
    <row r="23" spans="1:11" ht="42" customHeight="1" x14ac:dyDescent="0.25">
      <c r="A23" s="227" t="s">
        <v>121</v>
      </c>
      <c r="B23" s="228" t="s">
        <v>42</v>
      </c>
      <c r="C23" s="228">
        <v>20</v>
      </c>
      <c r="D23" s="228" t="s">
        <v>39</v>
      </c>
      <c r="E23" s="229" t="s">
        <v>122</v>
      </c>
      <c r="F23" s="233">
        <f>+F24+F26+F31</f>
        <v>26206786.759999998</v>
      </c>
      <c r="G23" s="233">
        <f t="shared" ref="G23:H23" si="10">+G24+G26+G31</f>
        <v>0</v>
      </c>
      <c r="H23" s="233">
        <f t="shared" si="10"/>
        <v>26206786.759999998</v>
      </c>
      <c r="I23" s="352">
        <f t="shared" si="1"/>
        <v>4.80626179585185E-4</v>
      </c>
      <c r="J23" s="233">
        <f>+J24+J26+J31</f>
        <v>5907562.7599999998</v>
      </c>
      <c r="K23" s="353">
        <f t="shared" si="2"/>
        <v>0.22542110233128024</v>
      </c>
    </row>
    <row r="24" spans="1:11" ht="66" customHeight="1" x14ac:dyDescent="0.25">
      <c r="A24" s="227" t="s">
        <v>123</v>
      </c>
      <c r="B24" s="228" t="s">
        <v>42</v>
      </c>
      <c r="C24" s="228">
        <v>20</v>
      </c>
      <c r="D24" s="228" t="s">
        <v>39</v>
      </c>
      <c r="E24" s="229" t="s">
        <v>124</v>
      </c>
      <c r="F24" s="233">
        <f>+F25</f>
        <v>2624567</v>
      </c>
      <c r="G24" s="233">
        <f t="shared" ref="G24:H24" si="11">+G25</f>
        <v>0</v>
      </c>
      <c r="H24" s="233">
        <f t="shared" si="11"/>
        <v>2624567</v>
      </c>
      <c r="I24" s="359">
        <f t="shared" si="1"/>
        <v>4.8133928887486028E-5</v>
      </c>
      <c r="J24" s="233">
        <f>+J25</f>
        <v>2624567</v>
      </c>
      <c r="K24" s="353">
        <f t="shared" si="2"/>
        <v>1</v>
      </c>
    </row>
    <row r="25" spans="1:11" ht="66" customHeight="1" x14ac:dyDescent="0.25">
      <c r="A25" s="234" t="s">
        <v>125</v>
      </c>
      <c r="B25" s="235" t="s">
        <v>42</v>
      </c>
      <c r="C25" s="235">
        <v>20</v>
      </c>
      <c r="D25" s="235" t="s">
        <v>39</v>
      </c>
      <c r="E25" s="236" t="s">
        <v>126</v>
      </c>
      <c r="F25" s="237">
        <v>2624567</v>
      </c>
      <c r="G25" s="237">
        <v>0</v>
      </c>
      <c r="H25" s="355">
        <f>+F25-G25</f>
        <v>2624567</v>
      </c>
      <c r="I25" s="358">
        <f t="shared" si="1"/>
        <v>4.8133928887486028E-5</v>
      </c>
      <c r="J25" s="237">
        <v>2624567</v>
      </c>
      <c r="K25" s="357">
        <f t="shared" si="2"/>
        <v>1</v>
      </c>
    </row>
    <row r="26" spans="1:11" ht="67.5" customHeight="1" x14ac:dyDescent="0.25">
      <c r="A26" s="245" t="s">
        <v>129</v>
      </c>
      <c r="B26" s="228" t="s">
        <v>42</v>
      </c>
      <c r="C26" s="228">
        <v>20</v>
      </c>
      <c r="D26" s="228" t="s">
        <v>39</v>
      </c>
      <c r="E26" s="229" t="s">
        <v>130</v>
      </c>
      <c r="F26" s="233">
        <f>SUM(F27:F30)</f>
        <v>20996931.759999998</v>
      </c>
      <c r="G26" s="233">
        <f>SUM(G27:G30)</f>
        <v>0</v>
      </c>
      <c r="H26" s="233">
        <f>SUM(H27:H30)</f>
        <v>20996931.759999998</v>
      </c>
      <c r="I26" s="352">
        <f t="shared" si="1"/>
        <v>3.8507868924330632E-4</v>
      </c>
      <c r="J26" s="233">
        <f>SUM(J27:J30)</f>
        <v>3282995.76</v>
      </c>
      <c r="K26" s="353">
        <f t="shared" si="2"/>
        <v>0.15635597607904975</v>
      </c>
    </row>
    <row r="27" spans="1:11" ht="70.5" customHeight="1" x14ac:dyDescent="0.25">
      <c r="A27" s="246" t="s">
        <v>131</v>
      </c>
      <c r="B27" s="235" t="s">
        <v>42</v>
      </c>
      <c r="C27" s="235">
        <v>20</v>
      </c>
      <c r="D27" s="235" t="s">
        <v>39</v>
      </c>
      <c r="E27" s="236" t="s">
        <v>545</v>
      </c>
      <c r="F27" s="237">
        <v>7205331</v>
      </c>
      <c r="G27" s="237">
        <v>0</v>
      </c>
      <c r="H27" s="355">
        <f>+F27-G27</f>
        <v>7205331</v>
      </c>
      <c r="I27" s="356">
        <f t="shared" si="1"/>
        <v>1.3214404127034996E-4</v>
      </c>
      <c r="J27" s="237">
        <v>0</v>
      </c>
      <c r="K27" s="357">
        <f t="shared" si="2"/>
        <v>0</v>
      </c>
    </row>
    <row r="28" spans="1:11" ht="70.5" customHeight="1" x14ac:dyDescent="0.25">
      <c r="A28" s="246" t="s">
        <v>133</v>
      </c>
      <c r="B28" s="235" t="s">
        <v>42</v>
      </c>
      <c r="C28" s="235">
        <v>20</v>
      </c>
      <c r="D28" s="235" t="s">
        <v>39</v>
      </c>
      <c r="E28" s="236" t="s">
        <v>134</v>
      </c>
      <c r="F28" s="237">
        <v>3282995.76</v>
      </c>
      <c r="G28" s="237">
        <v>0</v>
      </c>
      <c r="H28" s="355">
        <f>+F28-G28</f>
        <v>3282995.76</v>
      </c>
      <c r="I28" s="356">
        <f t="shared" si="1"/>
        <v>6.0209354323878241E-5</v>
      </c>
      <c r="J28" s="237">
        <v>3282995.76</v>
      </c>
      <c r="K28" s="357">
        <f t="shared" si="2"/>
        <v>1</v>
      </c>
    </row>
    <row r="29" spans="1:11" ht="42" customHeight="1" x14ac:dyDescent="0.25">
      <c r="A29" s="246" t="s">
        <v>137</v>
      </c>
      <c r="B29" s="235" t="s">
        <v>42</v>
      </c>
      <c r="C29" s="235">
        <v>20</v>
      </c>
      <c r="D29" s="235" t="s">
        <v>39</v>
      </c>
      <c r="E29" s="236" t="s">
        <v>138</v>
      </c>
      <c r="F29" s="237">
        <v>6522870</v>
      </c>
      <c r="G29" s="237">
        <v>0</v>
      </c>
      <c r="H29" s="355">
        <f>+F29-G29</f>
        <v>6522870</v>
      </c>
      <c r="I29" s="356">
        <f t="shared" si="1"/>
        <v>1.1962787032006269E-4</v>
      </c>
      <c r="J29" s="237">
        <v>0</v>
      </c>
      <c r="K29" s="357">
        <f t="shared" si="2"/>
        <v>0</v>
      </c>
    </row>
    <row r="30" spans="1:11" ht="42" customHeight="1" x14ac:dyDescent="0.25">
      <c r="A30" s="246" t="s">
        <v>141</v>
      </c>
      <c r="B30" s="235" t="s">
        <v>42</v>
      </c>
      <c r="C30" s="235">
        <v>20</v>
      </c>
      <c r="D30" s="235" t="s">
        <v>39</v>
      </c>
      <c r="E30" s="236" t="s">
        <v>142</v>
      </c>
      <c r="F30" s="237">
        <v>3985735</v>
      </c>
      <c r="G30" s="237">
        <v>0</v>
      </c>
      <c r="H30" s="355">
        <f>+F30-G30</f>
        <v>3985735</v>
      </c>
      <c r="I30" s="356">
        <f t="shared" si="1"/>
        <v>7.3097423329015459E-5</v>
      </c>
      <c r="J30" s="237">
        <v>0</v>
      </c>
      <c r="K30" s="357">
        <f t="shared" si="2"/>
        <v>0</v>
      </c>
    </row>
    <row r="31" spans="1:11" ht="42" customHeight="1" x14ac:dyDescent="0.25">
      <c r="A31" s="227" t="s">
        <v>143</v>
      </c>
      <c r="B31" s="228" t="s">
        <v>42</v>
      </c>
      <c r="C31" s="228">
        <v>20</v>
      </c>
      <c r="D31" s="228" t="s">
        <v>39</v>
      </c>
      <c r="E31" s="229" t="s">
        <v>144</v>
      </c>
      <c r="F31" s="233">
        <f>SUM(F32:F33)</f>
        <v>2585288</v>
      </c>
      <c r="G31" s="233">
        <f>SUM(G32:G33)</f>
        <v>0</v>
      </c>
      <c r="H31" s="233">
        <f>SUM(H32:H33)</f>
        <v>2585288</v>
      </c>
      <c r="I31" s="359">
        <f t="shared" si="1"/>
        <v>4.7413561454392657E-5</v>
      </c>
      <c r="J31" s="233">
        <f>SUM(J32:J33)</f>
        <v>0</v>
      </c>
      <c r="K31" s="353">
        <f t="shared" si="2"/>
        <v>0</v>
      </c>
    </row>
    <row r="32" spans="1:11" ht="54.75" customHeight="1" x14ac:dyDescent="0.25">
      <c r="A32" s="234" t="s">
        <v>145</v>
      </c>
      <c r="B32" s="235" t="s">
        <v>42</v>
      </c>
      <c r="C32" s="235">
        <v>20</v>
      </c>
      <c r="D32" s="235" t="s">
        <v>39</v>
      </c>
      <c r="E32" s="236" t="s">
        <v>146</v>
      </c>
      <c r="F32" s="237">
        <v>252888</v>
      </c>
      <c r="G32" s="237">
        <v>0</v>
      </c>
      <c r="H32" s="355">
        <f>+F32-G32</f>
        <v>252888</v>
      </c>
      <c r="I32" s="360">
        <f t="shared" si="1"/>
        <v>4.637905227223602E-6</v>
      </c>
      <c r="J32" s="237">
        <v>0</v>
      </c>
      <c r="K32" s="357">
        <f t="shared" si="2"/>
        <v>0</v>
      </c>
    </row>
    <row r="33" spans="1:11" ht="42" customHeight="1" x14ac:dyDescent="0.25">
      <c r="A33" s="234" t="s">
        <v>147</v>
      </c>
      <c r="B33" s="235" t="s">
        <v>42</v>
      </c>
      <c r="C33" s="235">
        <v>20</v>
      </c>
      <c r="D33" s="235" t="s">
        <v>39</v>
      </c>
      <c r="E33" s="236" t="s">
        <v>148</v>
      </c>
      <c r="F33" s="237">
        <v>2332400</v>
      </c>
      <c r="G33" s="237">
        <v>0</v>
      </c>
      <c r="H33" s="355">
        <f>+F33-G33</f>
        <v>2332400</v>
      </c>
      <c r="I33" s="358">
        <f t="shared" si="1"/>
        <v>4.2775656227169057E-5</v>
      </c>
      <c r="J33" s="237">
        <v>0</v>
      </c>
      <c r="K33" s="357">
        <f t="shared" si="2"/>
        <v>0</v>
      </c>
    </row>
    <row r="34" spans="1:11" ht="42" customHeight="1" x14ac:dyDescent="0.25">
      <c r="A34" s="227" t="s">
        <v>151</v>
      </c>
      <c r="B34" s="228" t="s">
        <v>42</v>
      </c>
      <c r="C34" s="228">
        <v>20</v>
      </c>
      <c r="D34" s="228" t="s">
        <v>39</v>
      </c>
      <c r="E34" s="229" t="s">
        <v>152</v>
      </c>
      <c r="F34" s="233">
        <f>+F35+F38+F43</f>
        <v>425271127.86000001</v>
      </c>
      <c r="G34" s="233">
        <f>+G35+G38+G43</f>
        <v>0</v>
      </c>
      <c r="H34" s="233">
        <f>+H35+H38+H43</f>
        <v>425271127.86000001</v>
      </c>
      <c r="I34" s="352">
        <f t="shared" si="1"/>
        <v>7.7993704204595343E-3</v>
      </c>
      <c r="J34" s="233">
        <f>+J35+J38+J43</f>
        <v>422749935.77999997</v>
      </c>
      <c r="K34" s="353">
        <f t="shared" si="2"/>
        <v>0.99407156537363139</v>
      </c>
    </row>
    <row r="35" spans="1:11" ht="69.75" customHeight="1" x14ac:dyDescent="0.25">
      <c r="A35" s="227" t="s">
        <v>169</v>
      </c>
      <c r="B35" s="228" t="s">
        <v>42</v>
      </c>
      <c r="C35" s="228">
        <v>20</v>
      </c>
      <c r="D35" s="228" t="s">
        <v>39</v>
      </c>
      <c r="E35" s="229" t="s">
        <v>170</v>
      </c>
      <c r="F35" s="233">
        <f>SUM(F36:F37)</f>
        <v>9169708.0399999991</v>
      </c>
      <c r="G35" s="233">
        <f>SUM(G36:G37)</f>
        <v>0</v>
      </c>
      <c r="H35" s="233">
        <f>SUM(H36:H37)</f>
        <v>9169708.0399999991</v>
      </c>
      <c r="I35" s="352">
        <f t="shared" si="1"/>
        <v>1.6817024473612938E-4</v>
      </c>
      <c r="J35" s="233">
        <f>SUM(J36:J37)</f>
        <v>9169708.0399999991</v>
      </c>
      <c r="K35" s="353">
        <f t="shared" si="2"/>
        <v>1</v>
      </c>
    </row>
    <row r="36" spans="1:11" ht="42" customHeight="1" x14ac:dyDescent="0.25">
      <c r="A36" s="234" t="s">
        <v>171</v>
      </c>
      <c r="B36" s="235" t="s">
        <v>42</v>
      </c>
      <c r="C36" s="235">
        <v>20</v>
      </c>
      <c r="D36" s="235" t="s">
        <v>39</v>
      </c>
      <c r="E36" s="236" t="s">
        <v>172</v>
      </c>
      <c r="F36" s="237">
        <v>9169697</v>
      </c>
      <c r="G36" s="237">
        <v>0</v>
      </c>
      <c r="H36" s="355">
        <f>+F36-G36</f>
        <v>9169697</v>
      </c>
      <c r="I36" s="356">
        <f t="shared" si="1"/>
        <v>1.6817004226517897E-4</v>
      </c>
      <c r="J36" s="355">
        <v>9169697</v>
      </c>
      <c r="K36" s="357">
        <f t="shared" si="2"/>
        <v>1</v>
      </c>
    </row>
    <row r="37" spans="1:11" ht="42" customHeight="1" x14ac:dyDescent="0.25">
      <c r="A37" s="234" t="s">
        <v>173</v>
      </c>
      <c r="B37" s="235" t="s">
        <v>42</v>
      </c>
      <c r="C37" s="235">
        <v>20</v>
      </c>
      <c r="D37" s="235" t="s">
        <v>39</v>
      </c>
      <c r="E37" s="236" t="s">
        <v>174</v>
      </c>
      <c r="F37" s="237">
        <v>11.04</v>
      </c>
      <c r="G37" s="237">
        <v>0</v>
      </c>
      <c r="H37" s="355">
        <f>+F37-G37</f>
        <v>11.04</v>
      </c>
      <c r="I37" s="361">
        <f t="shared" si="1"/>
        <v>2.0247095041500015E-10</v>
      </c>
      <c r="J37" s="355">
        <v>11.04</v>
      </c>
      <c r="K37" s="357">
        <f t="shared" si="2"/>
        <v>1</v>
      </c>
    </row>
    <row r="38" spans="1:11" ht="56.25" customHeight="1" x14ac:dyDescent="0.25">
      <c r="A38" s="227" t="s">
        <v>177</v>
      </c>
      <c r="B38" s="228" t="s">
        <v>42</v>
      </c>
      <c r="C38" s="228">
        <v>20</v>
      </c>
      <c r="D38" s="228" t="s">
        <v>39</v>
      </c>
      <c r="E38" s="229" t="s">
        <v>178</v>
      </c>
      <c r="F38" s="233">
        <f>SUM(F39:F42)</f>
        <v>163979778.82000002</v>
      </c>
      <c r="G38" s="233">
        <f>SUM(G39:G42)</f>
        <v>0</v>
      </c>
      <c r="H38" s="233">
        <f>SUM(H39:H42)</f>
        <v>163979778.82000002</v>
      </c>
      <c r="I38" s="352">
        <f t="shared" si="1"/>
        <v>3.0073497886346848E-3</v>
      </c>
      <c r="J38" s="233">
        <f>SUM(J39:J42)</f>
        <v>161458586.74000001</v>
      </c>
      <c r="K38" s="353">
        <f t="shared" si="2"/>
        <v>0.98462498182310931</v>
      </c>
    </row>
    <row r="39" spans="1:11" ht="42" customHeight="1" x14ac:dyDescent="0.25">
      <c r="A39" s="234" t="s">
        <v>179</v>
      </c>
      <c r="B39" s="235" t="s">
        <v>42</v>
      </c>
      <c r="C39" s="235">
        <v>20</v>
      </c>
      <c r="D39" s="235" t="s">
        <v>39</v>
      </c>
      <c r="E39" s="236" t="s">
        <v>180</v>
      </c>
      <c r="F39" s="237">
        <v>34126834</v>
      </c>
      <c r="G39" s="237">
        <v>0</v>
      </c>
      <c r="H39" s="355">
        <f>+F39-G39</f>
        <v>34126834</v>
      </c>
      <c r="I39" s="356">
        <f t="shared" si="1"/>
        <v>6.2587794516620848E-4</v>
      </c>
      <c r="J39" s="355">
        <v>34126834</v>
      </c>
      <c r="K39" s="357">
        <f t="shared" si="2"/>
        <v>1</v>
      </c>
    </row>
    <row r="40" spans="1:11" ht="72.75" customHeight="1" x14ac:dyDescent="0.25">
      <c r="A40" s="234" t="s">
        <v>181</v>
      </c>
      <c r="B40" s="235" t="s">
        <v>42</v>
      </c>
      <c r="C40" s="235">
        <v>20</v>
      </c>
      <c r="D40" s="235" t="s">
        <v>39</v>
      </c>
      <c r="E40" s="236" t="s">
        <v>182</v>
      </c>
      <c r="F40" s="237">
        <v>15790733</v>
      </c>
      <c r="G40" s="237">
        <v>0</v>
      </c>
      <c r="H40" s="355">
        <f>+F40-G40</f>
        <v>15790733</v>
      </c>
      <c r="I40" s="356">
        <f t="shared" si="1"/>
        <v>2.8959825346553503E-4</v>
      </c>
      <c r="J40" s="355">
        <v>15790733</v>
      </c>
      <c r="K40" s="357">
        <f t="shared" si="2"/>
        <v>1</v>
      </c>
    </row>
    <row r="41" spans="1:11" ht="42" customHeight="1" x14ac:dyDescent="0.25">
      <c r="A41" s="234" t="s">
        <v>185</v>
      </c>
      <c r="B41" s="235" t="s">
        <v>42</v>
      </c>
      <c r="C41" s="235">
        <v>20</v>
      </c>
      <c r="D41" s="235" t="s">
        <v>39</v>
      </c>
      <c r="E41" s="236" t="s">
        <v>186</v>
      </c>
      <c r="F41" s="237">
        <v>111541019.73999999</v>
      </c>
      <c r="G41" s="237">
        <v>0</v>
      </c>
      <c r="H41" s="355">
        <f>+F41-G41</f>
        <v>111541019.73999999</v>
      </c>
      <c r="I41" s="356">
        <f t="shared" si="1"/>
        <v>2.0456355323384143E-3</v>
      </c>
      <c r="J41" s="355">
        <v>111541019.73999999</v>
      </c>
      <c r="K41" s="357">
        <f t="shared" si="2"/>
        <v>1</v>
      </c>
    </row>
    <row r="42" spans="1:11" ht="66" customHeight="1" x14ac:dyDescent="0.25">
      <c r="A42" s="234" t="s">
        <v>187</v>
      </c>
      <c r="B42" s="235" t="s">
        <v>42</v>
      </c>
      <c r="C42" s="235">
        <v>20</v>
      </c>
      <c r="D42" s="235" t="s">
        <v>39</v>
      </c>
      <c r="E42" s="236" t="s">
        <v>546</v>
      </c>
      <c r="F42" s="237">
        <v>2521192.08</v>
      </c>
      <c r="G42" s="237">
        <v>0</v>
      </c>
      <c r="H42" s="355">
        <f>+F42-G42</f>
        <v>2521192.08</v>
      </c>
      <c r="I42" s="358">
        <f t="shared" si="1"/>
        <v>4.6238057664526373E-5</v>
      </c>
      <c r="J42" s="237">
        <v>0</v>
      </c>
      <c r="K42" s="357">
        <f t="shared" si="2"/>
        <v>0</v>
      </c>
    </row>
    <row r="43" spans="1:11" ht="42" customHeight="1" x14ac:dyDescent="0.25">
      <c r="A43" s="227" t="s">
        <v>191</v>
      </c>
      <c r="B43" s="228" t="s">
        <v>42</v>
      </c>
      <c r="C43" s="228">
        <v>20</v>
      </c>
      <c r="D43" s="228" t="s">
        <v>39</v>
      </c>
      <c r="E43" s="229" t="s">
        <v>192</v>
      </c>
      <c r="F43" s="233">
        <f>SUM(F44:F44)</f>
        <v>252121641</v>
      </c>
      <c r="G43" s="233">
        <f>SUM(G44:G44)</f>
        <v>0</v>
      </c>
      <c r="H43" s="233">
        <f>SUM(H44:H44)</f>
        <v>252121641</v>
      </c>
      <c r="I43" s="352">
        <f t="shared" si="1"/>
        <v>4.6238503870887201E-3</v>
      </c>
      <c r="J43" s="233">
        <f>SUM(J44:J44)</f>
        <v>252121641</v>
      </c>
      <c r="K43" s="353">
        <f t="shared" si="2"/>
        <v>1</v>
      </c>
    </row>
    <row r="44" spans="1:11" ht="42" customHeight="1" x14ac:dyDescent="0.25">
      <c r="A44" s="234" t="s">
        <v>193</v>
      </c>
      <c r="B44" s="235" t="s">
        <v>42</v>
      </c>
      <c r="C44" s="235">
        <v>20</v>
      </c>
      <c r="D44" s="235" t="s">
        <v>39</v>
      </c>
      <c r="E44" s="236" t="s">
        <v>194</v>
      </c>
      <c r="F44" s="237">
        <v>252121641</v>
      </c>
      <c r="G44" s="237">
        <v>0</v>
      </c>
      <c r="H44" s="355">
        <f>+F44-G44</f>
        <v>252121641</v>
      </c>
      <c r="I44" s="356">
        <f t="shared" si="1"/>
        <v>4.6238503870887201E-3</v>
      </c>
      <c r="J44" s="355">
        <v>252121641</v>
      </c>
      <c r="K44" s="357">
        <f t="shared" si="2"/>
        <v>1</v>
      </c>
    </row>
    <row r="45" spans="1:11" ht="36" customHeight="1" x14ac:dyDescent="0.25">
      <c r="A45" s="153" t="s">
        <v>203</v>
      </c>
      <c r="B45" s="228" t="s">
        <v>42</v>
      </c>
      <c r="C45" s="228">
        <v>20</v>
      </c>
      <c r="D45" s="70" t="s">
        <v>39</v>
      </c>
      <c r="E45" s="299" t="s">
        <v>204</v>
      </c>
      <c r="F45" s="233">
        <f t="shared" ref="F45:H47" si="12">+F46</f>
        <v>5211238969</v>
      </c>
      <c r="G45" s="233">
        <f t="shared" si="12"/>
        <v>0</v>
      </c>
      <c r="H45" s="233">
        <f t="shared" si="12"/>
        <v>5211238969</v>
      </c>
      <c r="I45" s="352">
        <f t="shared" si="1"/>
        <v>9.5572872001188011E-2</v>
      </c>
      <c r="J45" s="233">
        <f>+J46</f>
        <v>5211238969</v>
      </c>
      <c r="K45" s="353">
        <f t="shared" si="2"/>
        <v>1</v>
      </c>
    </row>
    <row r="46" spans="1:11" ht="45" customHeight="1" x14ac:dyDescent="0.25">
      <c r="A46" s="304" t="s">
        <v>221</v>
      </c>
      <c r="B46" s="228" t="s">
        <v>42</v>
      </c>
      <c r="C46" s="228">
        <v>20</v>
      </c>
      <c r="D46" s="228" t="s">
        <v>39</v>
      </c>
      <c r="E46" s="229" t="s">
        <v>222</v>
      </c>
      <c r="F46" s="291">
        <f t="shared" si="12"/>
        <v>5211238969</v>
      </c>
      <c r="G46" s="291">
        <f t="shared" si="12"/>
        <v>0</v>
      </c>
      <c r="H46" s="291">
        <f t="shared" si="12"/>
        <v>5211238969</v>
      </c>
      <c r="I46" s="352">
        <f t="shared" si="1"/>
        <v>9.5572872001188011E-2</v>
      </c>
      <c r="J46" s="291">
        <f>+J47</f>
        <v>5211238969</v>
      </c>
      <c r="K46" s="353">
        <f t="shared" si="2"/>
        <v>1</v>
      </c>
    </row>
    <row r="47" spans="1:11" ht="49.5" customHeight="1" x14ac:dyDescent="0.25">
      <c r="A47" s="304" t="s">
        <v>223</v>
      </c>
      <c r="B47" s="228" t="s">
        <v>42</v>
      </c>
      <c r="C47" s="228">
        <v>20</v>
      </c>
      <c r="D47" s="228" t="s">
        <v>39</v>
      </c>
      <c r="E47" s="229" t="s">
        <v>224</v>
      </c>
      <c r="F47" s="291">
        <f t="shared" si="12"/>
        <v>5211238969</v>
      </c>
      <c r="G47" s="291">
        <f t="shared" si="12"/>
        <v>0</v>
      </c>
      <c r="H47" s="291">
        <f t="shared" si="12"/>
        <v>5211238969</v>
      </c>
      <c r="I47" s="352">
        <f t="shared" si="1"/>
        <v>9.5572872001188011E-2</v>
      </c>
      <c r="J47" s="291">
        <f>+J48</f>
        <v>5211238969</v>
      </c>
      <c r="K47" s="353">
        <f t="shared" si="2"/>
        <v>1</v>
      </c>
    </row>
    <row r="48" spans="1:11" ht="55.5" customHeight="1" thickBot="1" x14ac:dyDescent="0.3">
      <c r="A48" s="362" t="s">
        <v>227</v>
      </c>
      <c r="B48" s="252" t="s">
        <v>42</v>
      </c>
      <c r="C48" s="252">
        <v>20</v>
      </c>
      <c r="D48" s="252" t="s">
        <v>39</v>
      </c>
      <c r="E48" s="253" t="s">
        <v>228</v>
      </c>
      <c r="F48" s="363">
        <v>5211238969</v>
      </c>
      <c r="G48" s="254">
        <v>0</v>
      </c>
      <c r="H48" s="364">
        <f>+F48-G48</f>
        <v>5211238969</v>
      </c>
      <c r="I48" s="365">
        <f t="shared" si="1"/>
        <v>9.5572872001188011E-2</v>
      </c>
      <c r="J48" s="364">
        <v>5211238969</v>
      </c>
      <c r="K48" s="366">
        <f t="shared" si="2"/>
        <v>1</v>
      </c>
    </row>
    <row r="49" spans="1:11" s="5" customFormat="1" ht="22.5" customHeight="1" thickBot="1" x14ac:dyDescent="0.3">
      <c r="A49" s="367" t="s">
        <v>249</v>
      </c>
      <c r="B49" s="368" t="s">
        <v>38</v>
      </c>
      <c r="C49" s="261">
        <v>10</v>
      </c>
      <c r="D49" s="368" t="s">
        <v>39</v>
      </c>
      <c r="E49" s="369" t="s">
        <v>250</v>
      </c>
      <c r="F49" s="220">
        <f>+F52+F64+F76</f>
        <v>1109376487</v>
      </c>
      <c r="G49" s="220">
        <f t="shared" ref="G49:H49" si="13">+G52+G64+G76</f>
        <v>0</v>
      </c>
      <c r="H49" s="220">
        <f t="shared" si="13"/>
        <v>1109376487</v>
      </c>
      <c r="I49" s="346">
        <f t="shared" si="1"/>
        <v>2.0345698522730441E-2</v>
      </c>
      <c r="J49" s="220">
        <f>+J52+J64+J76</f>
        <v>0</v>
      </c>
      <c r="K49" s="347">
        <f t="shared" si="2"/>
        <v>0</v>
      </c>
    </row>
    <row r="50" spans="1:11" s="5" customFormat="1" ht="25.5" customHeight="1" thickBot="1" x14ac:dyDescent="0.3">
      <c r="A50" s="370"/>
      <c r="B50" s="371"/>
      <c r="C50" s="372">
        <v>11</v>
      </c>
      <c r="D50" s="373"/>
      <c r="E50" s="374"/>
      <c r="F50" s="220">
        <f>+F53</f>
        <v>862191187.54999995</v>
      </c>
      <c r="G50" s="220">
        <f t="shared" ref="G50:H50" si="14">+G53</f>
        <v>0</v>
      </c>
      <c r="H50" s="220">
        <f t="shared" si="14"/>
        <v>862191187.54999995</v>
      </c>
      <c r="I50" s="346">
        <f t="shared" si="1"/>
        <v>1.5812379454953455E-2</v>
      </c>
      <c r="J50" s="220">
        <f>+J53</f>
        <v>0</v>
      </c>
      <c r="K50" s="347">
        <f t="shared" si="2"/>
        <v>0</v>
      </c>
    </row>
    <row r="51" spans="1:11" s="5" customFormat="1" ht="29.25" customHeight="1" thickBot="1" x14ac:dyDescent="0.3">
      <c r="A51" s="375"/>
      <c r="B51" s="376" t="s">
        <v>42</v>
      </c>
      <c r="C51" s="372">
        <v>20</v>
      </c>
      <c r="D51" s="371"/>
      <c r="E51" s="377"/>
      <c r="F51" s="318">
        <f>+F65+F77</f>
        <v>46867155322.400002</v>
      </c>
      <c r="G51" s="318">
        <f t="shared" ref="G51:H51" si="15">+G65+G77</f>
        <v>0</v>
      </c>
      <c r="H51" s="318">
        <f t="shared" si="15"/>
        <v>46867155322.400002</v>
      </c>
      <c r="I51" s="378">
        <f t="shared" si="1"/>
        <v>0.85953238055921755</v>
      </c>
      <c r="J51" s="318">
        <f>+J65+J77</f>
        <v>20080867</v>
      </c>
      <c r="K51" s="379">
        <f t="shared" si="2"/>
        <v>4.284635340434758E-4</v>
      </c>
    </row>
    <row r="52" spans="1:11" s="5" customFormat="1" ht="26.25" customHeight="1" x14ac:dyDescent="0.25">
      <c r="A52" s="284" t="s">
        <v>251</v>
      </c>
      <c r="B52" s="285" t="s">
        <v>38</v>
      </c>
      <c r="C52" s="264">
        <v>10</v>
      </c>
      <c r="D52" s="285" t="s">
        <v>39</v>
      </c>
      <c r="E52" s="286" t="s">
        <v>252</v>
      </c>
      <c r="F52" s="287">
        <f>+F54</f>
        <v>1294851</v>
      </c>
      <c r="G52" s="287">
        <f t="shared" ref="G52:H52" si="16">+G54</f>
        <v>0</v>
      </c>
      <c r="H52" s="287">
        <f t="shared" si="16"/>
        <v>1294851</v>
      </c>
      <c r="I52" s="380">
        <f t="shared" si="1"/>
        <v>2.3747256577519327E-5</v>
      </c>
      <c r="J52" s="287">
        <f>+J54</f>
        <v>0</v>
      </c>
      <c r="K52" s="351">
        <f t="shared" si="2"/>
        <v>0</v>
      </c>
    </row>
    <row r="53" spans="1:11" s="5" customFormat="1" ht="27.75" customHeight="1" x14ac:dyDescent="0.25">
      <c r="A53" s="288"/>
      <c r="B53" s="289"/>
      <c r="C53" s="228">
        <v>11</v>
      </c>
      <c r="D53" s="289"/>
      <c r="E53" s="290"/>
      <c r="F53" s="291">
        <f t="shared" ref="F53:H54" si="17">+F55</f>
        <v>862191187.54999995</v>
      </c>
      <c r="G53" s="291">
        <f t="shared" si="17"/>
        <v>0</v>
      </c>
      <c r="H53" s="291">
        <f t="shared" si="17"/>
        <v>862191187.54999995</v>
      </c>
      <c r="I53" s="352">
        <f t="shared" si="1"/>
        <v>1.5812379454953455E-2</v>
      </c>
      <c r="J53" s="291">
        <f t="shared" ref="J53" si="18">+J55</f>
        <v>0</v>
      </c>
      <c r="K53" s="353">
        <f t="shared" si="2"/>
        <v>0</v>
      </c>
    </row>
    <row r="54" spans="1:11" ht="29.25" customHeight="1" x14ac:dyDescent="0.25">
      <c r="A54" s="288" t="s">
        <v>253</v>
      </c>
      <c r="B54" s="289" t="s">
        <v>38</v>
      </c>
      <c r="C54" s="228">
        <v>10</v>
      </c>
      <c r="D54" s="289" t="s">
        <v>39</v>
      </c>
      <c r="E54" s="290" t="s">
        <v>254</v>
      </c>
      <c r="F54" s="291">
        <f>+F56</f>
        <v>1294851</v>
      </c>
      <c r="G54" s="291">
        <f t="shared" si="17"/>
        <v>0</v>
      </c>
      <c r="H54" s="291">
        <f t="shared" si="17"/>
        <v>1294851</v>
      </c>
      <c r="I54" s="352">
        <f t="shared" si="1"/>
        <v>2.3747256577519327E-5</v>
      </c>
      <c r="J54" s="291">
        <f>+J56</f>
        <v>0</v>
      </c>
      <c r="K54" s="353">
        <f t="shared" si="2"/>
        <v>0</v>
      </c>
    </row>
    <row r="55" spans="1:11" ht="29.25" customHeight="1" x14ac:dyDescent="0.25">
      <c r="A55" s="288"/>
      <c r="B55" s="289"/>
      <c r="C55" s="228">
        <v>11</v>
      </c>
      <c r="D55" s="289"/>
      <c r="E55" s="290"/>
      <c r="F55" s="233">
        <f>+F60</f>
        <v>862191187.54999995</v>
      </c>
      <c r="G55" s="233">
        <f t="shared" ref="G55:H55" si="19">+G60</f>
        <v>0</v>
      </c>
      <c r="H55" s="233">
        <f t="shared" si="19"/>
        <v>862191187.54999995</v>
      </c>
      <c r="I55" s="352">
        <f t="shared" si="1"/>
        <v>1.5812379454953455E-2</v>
      </c>
      <c r="J55" s="233">
        <f>+J60</f>
        <v>0</v>
      </c>
      <c r="K55" s="353">
        <f t="shared" si="2"/>
        <v>0</v>
      </c>
    </row>
    <row r="56" spans="1:11" ht="70.5" customHeight="1" x14ac:dyDescent="0.25">
      <c r="A56" s="69" t="s">
        <v>299</v>
      </c>
      <c r="B56" s="228" t="s">
        <v>38</v>
      </c>
      <c r="C56" s="228">
        <v>10</v>
      </c>
      <c r="D56" s="228" t="s">
        <v>39</v>
      </c>
      <c r="E56" s="229" t="s">
        <v>300</v>
      </c>
      <c r="F56" s="233">
        <f t="shared" ref="F56:H57" si="20">+F57</f>
        <v>1294851</v>
      </c>
      <c r="G56" s="233">
        <f t="shared" si="20"/>
        <v>0</v>
      </c>
      <c r="H56" s="233">
        <f t="shared" si="20"/>
        <v>1294851</v>
      </c>
      <c r="I56" s="359">
        <f t="shared" si="1"/>
        <v>2.3747256577519327E-5</v>
      </c>
      <c r="J56" s="233">
        <f t="shared" ref="J56:J57" si="21">+J57</f>
        <v>0</v>
      </c>
      <c r="K56" s="353">
        <f t="shared" si="2"/>
        <v>0</v>
      </c>
    </row>
    <row r="57" spans="1:11" ht="70.5" customHeight="1" x14ac:dyDescent="0.25">
      <c r="A57" s="227" t="s">
        <v>301</v>
      </c>
      <c r="B57" s="228" t="s">
        <v>38</v>
      </c>
      <c r="C57" s="228">
        <v>10</v>
      </c>
      <c r="D57" s="228" t="s">
        <v>39</v>
      </c>
      <c r="E57" s="229" t="s">
        <v>552</v>
      </c>
      <c r="F57" s="233">
        <f t="shared" si="20"/>
        <v>1294851</v>
      </c>
      <c r="G57" s="233">
        <f t="shared" si="20"/>
        <v>0</v>
      </c>
      <c r="H57" s="233">
        <f t="shared" si="20"/>
        <v>1294851</v>
      </c>
      <c r="I57" s="359">
        <f t="shared" si="1"/>
        <v>2.3747256577519327E-5</v>
      </c>
      <c r="J57" s="233">
        <f t="shared" si="21"/>
        <v>0</v>
      </c>
      <c r="K57" s="353">
        <f t="shared" si="2"/>
        <v>0</v>
      </c>
    </row>
    <row r="58" spans="1:11" ht="70.5" customHeight="1" x14ac:dyDescent="0.25">
      <c r="A58" s="227" t="s">
        <v>302</v>
      </c>
      <c r="B58" s="228" t="s">
        <v>38</v>
      </c>
      <c r="C58" s="228">
        <v>10</v>
      </c>
      <c r="D58" s="228" t="s">
        <v>39</v>
      </c>
      <c r="E58" s="229" t="s">
        <v>303</v>
      </c>
      <c r="F58" s="233">
        <f>SUM(F59:F59)</f>
        <v>1294851</v>
      </c>
      <c r="G58" s="233">
        <f t="shared" ref="G58:H58" si="22">SUM(G59:G59)</f>
        <v>0</v>
      </c>
      <c r="H58" s="233">
        <f t="shared" si="22"/>
        <v>1294851</v>
      </c>
      <c r="I58" s="359">
        <f t="shared" si="1"/>
        <v>2.3747256577519327E-5</v>
      </c>
      <c r="J58" s="233">
        <f>SUM(J59:J59)</f>
        <v>0</v>
      </c>
      <c r="K58" s="353">
        <f t="shared" si="2"/>
        <v>0</v>
      </c>
    </row>
    <row r="59" spans="1:11" ht="42" customHeight="1" x14ac:dyDescent="0.25">
      <c r="A59" s="234" t="s">
        <v>304</v>
      </c>
      <c r="B59" s="235" t="s">
        <v>38</v>
      </c>
      <c r="C59" s="235">
        <v>10</v>
      </c>
      <c r="D59" s="235" t="s">
        <v>39</v>
      </c>
      <c r="E59" s="236" t="s">
        <v>262</v>
      </c>
      <c r="F59" s="300">
        <v>1294851</v>
      </c>
      <c r="G59" s="300">
        <v>0</v>
      </c>
      <c r="H59" s="355">
        <f>+F59-G59</f>
        <v>1294851</v>
      </c>
      <c r="I59" s="358">
        <f t="shared" si="1"/>
        <v>2.3747256577519327E-5</v>
      </c>
      <c r="J59" s="300">
        <v>0</v>
      </c>
      <c r="K59" s="357">
        <f t="shared" si="2"/>
        <v>0</v>
      </c>
    </row>
    <row r="60" spans="1:11" ht="75.75" customHeight="1" x14ac:dyDescent="0.25">
      <c r="A60" s="227" t="s">
        <v>360</v>
      </c>
      <c r="B60" s="228" t="s">
        <v>38</v>
      </c>
      <c r="C60" s="228">
        <v>11</v>
      </c>
      <c r="D60" s="228" t="s">
        <v>39</v>
      </c>
      <c r="E60" s="229" t="s">
        <v>572</v>
      </c>
      <c r="F60" s="233">
        <f t="shared" ref="F60:H62" si="23">+F61</f>
        <v>862191187.54999995</v>
      </c>
      <c r="G60" s="233">
        <f t="shared" si="23"/>
        <v>0</v>
      </c>
      <c r="H60" s="233">
        <f t="shared" si="23"/>
        <v>862191187.54999995</v>
      </c>
      <c r="I60" s="352">
        <f t="shared" si="1"/>
        <v>1.5812379454953455E-2</v>
      </c>
      <c r="J60" s="233">
        <f t="shared" ref="J60:J62" si="24">+J61</f>
        <v>0</v>
      </c>
      <c r="K60" s="353">
        <f t="shared" si="2"/>
        <v>0</v>
      </c>
    </row>
    <row r="61" spans="1:11" ht="75" customHeight="1" x14ac:dyDescent="0.25">
      <c r="A61" s="227" t="s">
        <v>362</v>
      </c>
      <c r="B61" s="228" t="s">
        <v>38</v>
      </c>
      <c r="C61" s="228">
        <v>11</v>
      </c>
      <c r="D61" s="228" t="s">
        <v>39</v>
      </c>
      <c r="E61" s="229" t="s">
        <v>552</v>
      </c>
      <c r="F61" s="233">
        <f t="shared" si="23"/>
        <v>862191187.54999995</v>
      </c>
      <c r="G61" s="233">
        <f t="shared" si="23"/>
        <v>0</v>
      </c>
      <c r="H61" s="233">
        <f t="shared" si="23"/>
        <v>862191187.54999995</v>
      </c>
      <c r="I61" s="352">
        <f t="shared" si="1"/>
        <v>1.5812379454953455E-2</v>
      </c>
      <c r="J61" s="233">
        <f t="shared" si="24"/>
        <v>0</v>
      </c>
      <c r="K61" s="353">
        <f t="shared" si="2"/>
        <v>0</v>
      </c>
    </row>
    <row r="62" spans="1:11" ht="42" customHeight="1" x14ac:dyDescent="0.25">
      <c r="A62" s="227" t="s">
        <v>363</v>
      </c>
      <c r="B62" s="228" t="s">
        <v>38</v>
      </c>
      <c r="C62" s="228">
        <v>11</v>
      </c>
      <c r="D62" s="228" t="s">
        <v>39</v>
      </c>
      <c r="E62" s="229" t="s">
        <v>267</v>
      </c>
      <c r="F62" s="233">
        <f t="shared" si="23"/>
        <v>862191187.54999995</v>
      </c>
      <c r="G62" s="233">
        <f t="shared" si="23"/>
        <v>0</v>
      </c>
      <c r="H62" s="233">
        <f t="shared" si="23"/>
        <v>862191187.54999995</v>
      </c>
      <c r="I62" s="352">
        <f t="shared" si="1"/>
        <v>1.5812379454953455E-2</v>
      </c>
      <c r="J62" s="233">
        <f t="shared" si="24"/>
        <v>0</v>
      </c>
      <c r="K62" s="353">
        <f t="shared" si="2"/>
        <v>0</v>
      </c>
    </row>
    <row r="63" spans="1:11" ht="42" customHeight="1" x14ac:dyDescent="0.25">
      <c r="A63" s="234" t="s">
        <v>364</v>
      </c>
      <c r="B63" s="235" t="s">
        <v>38</v>
      </c>
      <c r="C63" s="235">
        <v>11</v>
      </c>
      <c r="D63" s="235" t="s">
        <v>39</v>
      </c>
      <c r="E63" s="236" t="s">
        <v>262</v>
      </c>
      <c r="F63" s="237">
        <v>862191187.54999995</v>
      </c>
      <c r="G63" s="300">
        <v>0</v>
      </c>
      <c r="H63" s="355">
        <f>+F63-G63</f>
        <v>862191187.54999995</v>
      </c>
      <c r="I63" s="356">
        <f t="shared" si="1"/>
        <v>1.5812379454953455E-2</v>
      </c>
      <c r="J63" s="300">
        <v>0</v>
      </c>
      <c r="K63" s="357">
        <f t="shared" si="2"/>
        <v>0</v>
      </c>
    </row>
    <row r="64" spans="1:11" s="5" customFormat="1" ht="38.25" customHeight="1" x14ac:dyDescent="0.25">
      <c r="A64" s="288" t="s">
        <v>404</v>
      </c>
      <c r="B64" s="228" t="s">
        <v>38</v>
      </c>
      <c r="C64" s="228">
        <v>10</v>
      </c>
      <c r="D64" s="289" t="s">
        <v>39</v>
      </c>
      <c r="E64" s="290" t="s">
        <v>405</v>
      </c>
      <c r="F64" s="233">
        <f>+F66</f>
        <v>1451636</v>
      </c>
      <c r="G64" s="233">
        <f t="shared" ref="G64:H64" si="25">+G66</f>
        <v>0</v>
      </c>
      <c r="H64" s="233">
        <f t="shared" si="25"/>
        <v>1451636</v>
      </c>
      <c r="I64" s="359">
        <f t="shared" si="1"/>
        <v>2.6622655849332352E-5</v>
      </c>
      <c r="J64" s="233">
        <f>+J66</f>
        <v>0</v>
      </c>
      <c r="K64" s="353">
        <f t="shared" si="2"/>
        <v>0</v>
      </c>
    </row>
    <row r="65" spans="1:11" s="52" customFormat="1" ht="40.5" customHeight="1" x14ac:dyDescent="0.25">
      <c r="A65" s="288"/>
      <c r="B65" s="70" t="s">
        <v>42</v>
      </c>
      <c r="C65" s="70">
        <v>20</v>
      </c>
      <c r="D65" s="289"/>
      <c r="E65" s="290"/>
      <c r="F65" s="73">
        <f t="shared" ref="F65:H65" si="26">+F67</f>
        <v>46844545705.400002</v>
      </c>
      <c r="G65" s="73">
        <f t="shared" si="26"/>
        <v>0</v>
      </c>
      <c r="H65" s="73">
        <f t="shared" si="26"/>
        <v>46844545705.400002</v>
      </c>
      <c r="I65" s="352">
        <f t="shared" si="1"/>
        <v>0.85911772560971489</v>
      </c>
      <c r="J65" s="73">
        <f t="shared" ref="J65" si="27">+J67</f>
        <v>0</v>
      </c>
      <c r="K65" s="353">
        <f t="shared" si="2"/>
        <v>0</v>
      </c>
    </row>
    <row r="66" spans="1:11" ht="39" customHeight="1" x14ac:dyDescent="0.25">
      <c r="A66" s="288" t="s">
        <v>406</v>
      </c>
      <c r="B66" s="228" t="s">
        <v>38</v>
      </c>
      <c r="C66" s="228">
        <v>10</v>
      </c>
      <c r="D66" s="289" t="s">
        <v>39</v>
      </c>
      <c r="E66" s="290" t="s">
        <v>254</v>
      </c>
      <c r="F66" s="233">
        <f>+F72</f>
        <v>1451636</v>
      </c>
      <c r="G66" s="233">
        <f t="shared" ref="G66:H66" si="28">+G72</f>
        <v>0</v>
      </c>
      <c r="H66" s="233">
        <f t="shared" si="28"/>
        <v>1451636</v>
      </c>
      <c r="I66" s="359">
        <f t="shared" si="1"/>
        <v>2.6622655849332352E-5</v>
      </c>
      <c r="J66" s="233">
        <f>+J72</f>
        <v>0</v>
      </c>
      <c r="K66" s="353">
        <f t="shared" si="2"/>
        <v>0</v>
      </c>
    </row>
    <row r="67" spans="1:11" ht="43.5" customHeight="1" x14ac:dyDescent="0.25">
      <c r="A67" s="288"/>
      <c r="B67" s="228" t="s">
        <v>42</v>
      </c>
      <c r="C67" s="228">
        <v>20</v>
      </c>
      <c r="D67" s="289"/>
      <c r="E67" s="290"/>
      <c r="F67" s="233">
        <f>+F68</f>
        <v>46844545705.400002</v>
      </c>
      <c r="G67" s="233">
        <f t="shared" ref="G67:H70" si="29">+G68</f>
        <v>0</v>
      </c>
      <c r="H67" s="233">
        <f t="shared" si="29"/>
        <v>46844545705.400002</v>
      </c>
      <c r="I67" s="352">
        <f t="shared" si="1"/>
        <v>0.85911772560971489</v>
      </c>
      <c r="J67" s="233">
        <f>+J68</f>
        <v>0</v>
      </c>
      <c r="K67" s="353">
        <f t="shared" si="2"/>
        <v>0</v>
      </c>
    </row>
    <row r="68" spans="1:11" ht="66.75" customHeight="1" x14ac:dyDescent="0.25">
      <c r="A68" s="304" t="s">
        <v>407</v>
      </c>
      <c r="B68" s="228" t="s">
        <v>42</v>
      </c>
      <c r="C68" s="228">
        <v>20</v>
      </c>
      <c r="D68" s="228" t="s">
        <v>39</v>
      </c>
      <c r="E68" s="229" t="s">
        <v>408</v>
      </c>
      <c r="F68" s="233">
        <f>+F69</f>
        <v>46844545705.400002</v>
      </c>
      <c r="G68" s="233">
        <f t="shared" si="29"/>
        <v>0</v>
      </c>
      <c r="H68" s="233">
        <f t="shared" si="29"/>
        <v>46844545705.400002</v>
      </c>
      <c r="I68" s="352">
        <f t="shared" si="1"/>
        <v>0.85911772560971489</v>
      </c>
      <c r="J68" s="233">
        <f>+J69</f>
        <v>0</v>
      </c>
      <c r="K68" s="353">
        <f t="shared" si="2"/>
        <v>0</v>
      </c>
    </row>
    <row r="69" spans="1:11" ht="120.75" customHeight="1" x14ac:dyDescent="0.25">
      <c r="A69" s="304" t="s">
        <v>409</v>
      </c>
      <c r="B69" s="228" t="s">
        <v>42</v>
      </c>
      <c r="C69" s="228">
        <v>20</v>
      </c>
      <c r="D69" s="228" t="s">
        <v>39</v>
      </c>
      <c r="E69" s="229" t="s">
        <v>410</v>
      </c>
      <c r="F69" s="233">
        <f>+F70</f>
        <v>46844545705.400002</v>
      </c>
      <c r="G69" s="233">
        <f t="shared" si="29"/>
        <v>0</v>
      </c>
      <c r="H69" s="233">
        <f t="shared" si="29"/>
        <v>46844545705.400002</v>
      </c>
      <c r="I69" s="352">
        <f t="shared" si="1"/>
        <v>0.85911772560971489</v>
      </c>
      <c r="J69" s="233">
        <f>+J70</f>
        <v>0</v>
      </c>
      <c r="K69" s="353">
        <f t="shared" si="2"/>
        <v>0</v>
      </c>
    </row>
    <row r="70" spans="1:11" ht="42" customHeight="1" x14ac:dyDescent="0.25">
      <c r="A70" s="227" t="s">
        <v>411</v>
      </c>
      <c r="B70" s="228" t="s">
        <v>42</v>
      </c>
      <c r="C70" s="228">
        <v>20</v>
      </c>
      <c r="D70" s="228" t="s">
        <v>39</v>
      </c>
      <c r="E70" s="229" t="s">
        <v>412</v>
      </c>
      <c r="F70" s="233">
        <f t="shared" ref="F70" si="30">+F71</f>
        <v>46844545705.400002</v>
      </c>
      <c r="G70" s="233">
        <f t="shared" si="29"/>
        <v>0</v>
      </c>
      <c r="H70" s="233">
        <f t="shared" si="29"/>
        <v>46844545705.400002</v>
      </c>
      <c r="I70" s="352">
        <f t="shared" si="1"/>
        <v>0.85911772560971489</v>
      </c>
      <c r="J70" s="233">
        <f t="shared" ref="J70" si="31">+J71</f>
        <v>0</v>
      </c>
      <c r="K70" s="353">
        <f t="shared" si="2"/>
        <v>0</v>
      </c>
    </row>
    <row r="71" spans="1:11" ht="42" customHeight="1" x14ac:dyDescent="0.25">
      <c r="A71" s="234" t="s">
        <v>413</v>
      </c>
      <c r="B71" s="235" t="s">
        <v>42</v>
      </c>
      <c r="C71" s="235">
        <v>20</v>
      </c>
      <c r="D71" s="235" t="s">
        <v>39</v>
      </c>
      <c r="E71" s="301" t="s">
        <v>262</v>
      </c>
      <c r="F71" s="237">
        <v>46844545705.400002</v>
      </c>
      <c r="G71" s="300">
        <v>0</v>
      </c>
      <c r="H71" s="355">
        <f>+F71-G71</f>
        <v>46844545705.400002</v>
      </c>
      <c r="I71" s="356">
        <f t="shared" si="1"/>
        <v>0.85911772560971489</v>
      </c>
      <c r="J71" s="300">
        <v>0</v>
      </c>
      <c r="K71" s="357">
        <f t="shared" si="2"/>
        <v>0</v>
      </c>
    </row>
    <row r="72" spans="1:11" ht="55.5" customHeight="1" x14ac:dyDescent="0.25">
      <c r="A72" s="227" t="s">
        <v>417</v>
      </c>
      <c r="B72" s="228" t="s">
        <v>38</v>
      </c>
      <c r="C72" s="228">
        <v>10</v>
      </c>
      <c r="D72" s="228" t="s">
        <v>39</v>
      </c>
      <c r="E72" s="229" t="s">
        <v>418</v>
      </c>
      <c r="F72" s="73">
        <f t="shared" ref="F72:H74" si="32">+F73</f>
        <v>1451636</v>
      </c>
      <c r="G72" s="73">
        <f t="shared" si="32"/>
        <v>0</v>
      </c>
      <c r="H72" s="73">
        <f t="shared" si="32"/>
        <v>1451636</v>
      </c>
      <c r="I72" s="359">
        <f t="shared" ref="I72:I87" si="33">+H72/$H$88</f>
        <v>2.6622655849332352E-5</v>
      </c>
      <c r="J72" s="73">
        <f t="shared" ref="J72:J74" si="34">+J73</f>
        <v>0</v>
      </c>
      <c r="K72" s="353">
        <f t="shared" ref="K72:K87" si="35">+J72/H72</f>
        <v>0</v>
      </c>
    </row>
    <row r="73" spans="1:11" ht="113.25" customHeight="1" x14ac:dyDescent="0.25">
      <c r="A73" s="227" t="s">
        <v>419</v>
      </c>
      <c r="B73" s="228" t="s">
        <v>38</v>
      </c>
      <c r="C73" s="228">
        <v>10</v>
      </c>
      <c r="D73" s="228" t="s">
        <v>39</v>
      </c>
      <c r="E73" s="229" t="s">
        <v>410</v>
      </c>
      <c r="F73" s="233">
        <f t="shared" si="32"/>
        <v>1451636</v>
      </c>
      <c r="G73" s="233">
        <f t="shared" si="32"/>
        <v>0</v>
      </c>
      <c r="H73" s="233">
        <f t="shared" si="32"/>
        <v>1451636</v>
      </c>
      <c r="I73" s="359">
        <f t="shared" si="33"/>
        <v>2.6622655849332352E-5</v>
      </c>
      <c r="J73" s="233">
        <f t="shared" si="34"/>
        <v>0</v>
      </c>
      <c r="K73" s="353">
        <f t="shared" si="35"/>
        <v>0</v>
      </c>
    </row>
    <row r="74" spans="1:11" ht="42" customHeight="1" x14ac:dyDescent="0.25">
      <c r="A74" s="227" t="s">
        <v>420</v>
      </c>
      <c r="B74" s="228" t="s">
        <v>38</v>
      </c>
      <c r="C74" s="228">
        <v>10</v>
      </c>
      <c r="D74" s="228" t="s">
        <v>39</v>
      </c>
      <c r="E74" s="229" t="s">
        <v>393</v>
      </c>
      <c r="F74" s="303">
        <f t="shared" si="32"/>
        <v>1451636</v>
      </c>
      <c r="G74" s="303">
        <f t="shared" si="32"/>
        <v>0</v>
      </c>
      <c r="H74" s="303">
        <f t="shared" si="32"/>
        <v>1451636</v>
      </c>
      <c r="I74" s="359">
        <f t="shared" si="33"/>
        <v>2.6622655849332352E-5</v>
      </c>
      <c r="J74" s="303">
        <f t="shared" si="34"/>
        <v>0</v>
      </c>
      <c r="K74" s="353">
        <f t="shared" si="35"/>
        <v>0</v>
      </c>
    </row>
    <row r="75" spans="1:11" ht="55.5" customHeight="1" x14ac:dyDescent="0.25">
      <c r="A75" s="234" t="s">
        <v>421</v>
      </c>
      <c r="B75" s="235" t="s">
        <v>38</v>
      </c>
      <c r="C75" s="235">
        <v>10</v>
      </c>
      <c r="D75" s="235" t="s">
        <v>39</v>
      </c>
      <c r="E75" s="236" t="s">
        <v>262</v>
      </c>
      <c r="F75" s="237">
        <v>1451636</v>
      </c>
      <c r="G75" s="237">
        <v>0</v>
      </c>
      <c r="H75" s="355">
        <f>+F75-G75</f>
        <v>1451636</v>
      </c>
      <c r="I75" s="358">
        <f t="shared" si="33"/>
        <v>2.6622655849332352E-5</v>
      </c>
      <c r="J75" s="237">
        <v>0</v>
      </c>
      <c r="K75" s="357">
        <f t="shared" si="35"/>
        <v>0</v>
      </c>
    </row>
    <row r="76" spans="1:11" ht="35.25" customHeight="1" x14ac:dyDescent="0.25">
      <c r="A76" s="161" t="s">
        <v>484</v>
      </c>
      <c r="B76" s="156" t="s">
        <v>38</v>
      </c>
      <c r="C76" s="228">
        <v>10</v>
      </c>
      <c r="D76" s="289" t="s">
        <v>39</v>
      </c>
      <c r="E76" s="101" t="s">
        <v>485</v>
      </c>
      <c r="F76" s="73">
        <f t="shared" ref="F76:H78" si="36">+F78</f>
        <v>1106630000</v>
      </c>
      <c r="G76" s="73">
        <f t="shared" si="36"/>
        <v>0</v>
      </c>
      <c r="H76" s="73">
        <f t="shared" si="36"/>
        <v>1106630000</v>
      </c>
      <c r="I76" s="352">
        <f t="shared" si="33"/>
        <v>2.029532861030359E-2</v>
      </c>
      <c r="J76" s="73">
        <f t="shared" ref="J76:J82" si="37">+J78</f>
        <v>0</v>
      </c>
      <c r="K76" s="353">
        <f t="shared" si="35"/>
        <v>0</v>
      </c>
    </row>
    <row r="77" spans="1:11" ht="35.25" customHeight="1" x14ac:dyDescent="0.25">
      <c r="A77" s="161"/>
      <c r="B77" s="156" t="s">
        <v>42</v>
      </c>
      <c r="C77" s="228">
        <v>20</v>
      </c>
      <c r="D77" s="289"/>
      <c r="E77" s="101"/>
      <c r="F77" s="291">
        <f t="shared" si="36"/>
        <v>22609617</v>
      </c>
      <c r="G77" s="291">
        <f t="shared" si="36"/>
        <v>0</v>
      </c>
      <c r="H77" s="291">
        <f t="shared" si="36"/>
        <v>22609617</v>
      </c>
      <c r="I77" s="352">
        <f t="shared" si="33"/>
        <v>4.1465494950263996E-4</v>
      </c>
      <c r="J77" s="291">
        <f t="shared" si="37"/>
        <v>20080867</v>
      </c>
      <c r="K77" s="353">
        <f t="shared" si="35"/>
        <v>0.88815600016577012</v>
      </c>
    </row>
    <row r="78" spans="1:11" ht="33.75" customHeight="1" x14ac:dyDescent="0.25">
      <c r="A78" s="161" t="s">
        <v>486</v>
      </c>
      <c r="B78" s="156" t="s">
        <v>38</v>
      </c>
      <c r="C78" s="228">
        <v>10</v>
      </c>
      <c r="D78" s="289" t="s">
        <v>39</v>
      </c>
      <c r="E78" s="101" t="s">
        <v>254</v>
      </c>
      <c r="F78" s="73">
        <f>+F80</f>
        <v>1106630000</v>
      </c>
      <c r="G78" s="73">
        <f t="shared" si="36"/>
        <v>0</v>
      </c>
      <c r="H78" s="73">
        <f t="shared" si="36"/>
        <v>1106630000</v>
      </c>
      <c r="I78" s="352">
        <f t="shared" si="33"/>
        <v>2.029532861030359E-2</v>
      </c>
      <c r="J78" s="73">
        <f t="shared" si="37"/>
        <v>0</v>
      </c>
      <c r="K78" s="353">
        <f t="shared" si="35"/>
        <v>0</v>
      </c>
    </row>
    <row r="79" spans="1:11" ht="34.5" customHeight="1" x14ac:dyDescent="0.25">
      <c r="A79" s="161"/>
      <c r="B79" s="156" t="s">
        <v>42</v>
      </c>
      <c r="C79" s="228">
        <v>20</v>
      </c>
      <c r="D79" s="289"/>
      <c r="E79" s="101"/>
      <c r="F79" s="73">
        <f t="shared" ref="F79:H82" si="38">+F81</f>
        <v>22609617</v>
      </c>
      <c r="G79" s="73">
        <f t="shared" si="38"/>
        <v>0</v>
      </c>
      <c r="H79" s="73">
        <f t="shared" si="38"/>
        <v>22609617</v>
      </c>
      <c r="I79" s="352">
        <f t="shared" si="33"/>
        <v>4.1465494950263996E-4</v>
      </c>
      <c r="J79" s="73">
        <f t="shared" si="37"/>
        <v>20080867</v>
      </c>
      <c r="K79" s="353">
        <f t="shared" si="35"/>
        <v>0.88815600016577012</v>
      </c>
    </row>
    <row r="80" spans="1:11" ht="36.75" customHeight="1" x14ac:dyDescent="0.25">
      <c r="A80" s="99" t="s">
        <v>493</v>
      </c>
      <c r="B80" s="70" t="s">
        <v>38</v>
      </c>
      <c r="C80" s="228">
        <v>10</v>
      </c>
      <c r="D80" s="289" t="s">
        <v>39</v>
      </c>
      <c r="E80" s="101" t="s">
        <v>494</v>
      </c>
      <c r="F80" s="291">
        <f t="shared" si="38"/>
        <v>1106630000</v>
      </c>
      <c r="G80" s="291">
        <f t="shared" si="38"/>
        <v>0</v>
      </c>
      <c r="H80" s="291">
        <f t="shared" si="38"/>
        <v>1106630000</v>
      </c>
      <c r="I80" s="352">
        <f t="shared" si="33"/>
        <v>2.029532861030359E-2</v>
      </c>
      <c r="J80" s="291">
        <f t="shared" si="37"/>
        <v>0</v>
      </c>
      <c r="K80" s="353">
        <f t="shared" si="35"/>
        <v>0</v>
      </c>
    </row>
    <row r="81" spans="1:1021 1025:2045 2049:3069 3073:4093 4097:5117 5121:6141 6145:7165 7169:8189 8193:9213 9217:10237 10241:11261 11265:12285 12289:13309 13313:14333 14337:15357 15361:16381" ht="29.25" customHeight="1" x14ac:dyDescent="0.25">
      <c r="A81" s="99"/>
      <c r="B81" s="156" t="s">
        <v>42</v>
      </c>
      <c r="C81" s="228">
        <v>20</v>
      </c>
      <c r="D81" s="289"/>
      <c r="E81" s="101"/>
      <c r="F81" s="73">
        <f t="shared" si="38"/>
        <v>22609617</v>
      </c>
      <c r="G81" s="73">
        <f t="shared" si="38"/>
        <v>0</v>
      </c>
      <c r="H81" s="73">
        <f t="shared" si="38"/>
        <v>22609617</v>
      </c>
      <c r="I81" s="352">
        <f t="shared" si="33"/>
        <v>4.1465494950263996E-4</v>
      </c>
      <c r="J81" s="73">
        <f t="shared" si="37"/>
        <v>20080867</v>
      </c>
      <c r="K81" s="353">
        <f t="shared" si="35"/>
        <v>0.88815600016577012</v>
      </c>
    </row>
    <row r="82" spans="1:1021 1025:2045 2049:3069 3073:4093 4097:5117 5121:6141 6145:7165 7169:8189 8193:9213 9217:10237 10241:11261 11265:12285 12289:13309 13313:14333 14337:15357 15361:16381" ht="42.75" customHeight="1" x14ac:dyDescent="0.25">
      <c r="A82" s="99" t="s">
        <v>495</v>
      </c>
      <c r="B82" s="70" t="s">
        <v>38</v>
      </c>
      <c r="C82" s="228">
        <v>10</v>
      </c>
      <c r="D82" s="289" t="s">
        <v>39</v>
      </c>
      <c r="E82" s="290" t="s">
        <v>496</v>
      </c>
      <c r="F82" s="73">
        <f>+F84</f>
        <v>1106630000</v>
      </c>
      <c r="G82" s="73">
        <f t="shared" si="38"/>
        <v>0</v>
      </c>
      <c r="H82" s="73">
        <f t="shared" si="38"/>
        <v>1106630000</v>
      </c>
      <c r="I82" s="352">
        <f t="shared" si="33"/>
        <v>2.029532861030359E-2</v>
      </c>
      <c r="J82" s="73">
        <f t="shared" si="37"/>
        <v>0</v>
      </c>
      <c r="K82" s="353">
        <f t="shared" si="35"/>
        <v>0</v>
      </c>
    </row>
    <row r="83" spans="1:1021 1025:2045 2049:3069 3073:4093 4097:5117 5121:6141 6145:7165 7169:8189 8193:9213 9217:10237 10241:11261 11265:12285 12289:13309 13313:14333 14337:15357 15361:16381" ht="46.5" customHeight="1" x14ac:dyDescent="0.25">
      <c r="A83" s="99"/>
      <c r="B83" s="70" t="s">
        <v>42</v>
      </c>
      <c r="C83" s="228">
        <v>20</v>
      </c>
      <c r="D83" s="289"/>
      <c r="E83" s="290"/>
      <c r="F83" s="73">
        <f>+F86</f>
        <v>22609617</v>
      </c>
      <c r="G83" s="73">
        <f t="shared" ref="G83:H83" si="39">+G86</f>
        <v>0</v>
      </c>
      <c r="H83" s="73">
        <f t="shared" si="39"/>
        <v>22609617</v>
      </c>
      <c r="I83" s="352">
        <f t="shared" si="33"/>
        <v>4.1465494950263996E-4</v>
      </c>
      <c r="J83" s="73">
        <f t="shared" ref="J83" si="40">+J86</f>
        <v>20080867</v>
      </c>
      <c r="K83" s="353">
        <f t="shared" si="35"/>
        <v>0.88815600016577012</v>
      </c>
    </row>
    <row r="84" spans="1:1021 1025:2045 2049:3069 3073:4093 4097:5117 5121:6141 6145:7165 7169:8189 8193:9213 9217:10237 10241:11261 11265:12285 12289:13309 13313:14333 14337:15357 15361:16381" ht="42" customHeight="1" x14ac:dyDescent="0.25">
      <c r="A84" s="69" t="s">
        <v>499</v>
      </c>
      <c r="B84" s="70" t="s">
        <v>38</v>
      </c>
      <c r="C84" s="228">
        <v>10</v>
      </c>
      <c r="D84" s="228" t="s">
        <v>39</v>
      </c>
      <c r="E84" s="229" t="s">
        <v>393</v>
      </c>
      <c r="F84" s="73">
        <f t="shared" ref="F84:J84" si="41">+F85</f>
        <v>1106630000</v>
      </c>
      <c r="G84" s="73">
        <f t="shared" si="41"/>
        <v>0</v>
      </c>
      <c r="H84" s="73">
        <f t="shared" si="41"/>
        <v>1106630000</v>
      </c>
      <c r="I84" s="352">
        <f t="shared" si="33"/>
        <v>2.029532861030359E-2</v>
      </c>
      <c r="J84" s="73">
        <f t="shared" si="41"/>
        <v>0</v>
      </c>
      <c r="K84" s="353">
        <f t="shared" si="35"/>
        <v>0</v>
      </c>
    </row>
    <row r="85" spans="1:1021 1025:2045 2049:3069 3073:4093 4097:5117 5121:6141 6145:7165 7169:8189 8193:9213 9217:10237 10241:11261 11265:12285 12289:13309 13313:14333 14337:15357 15361:16381" ht="42" customHeight="1" x14ac:dyDescent="0.25">
      <c r="A85" s="77" t="s">
        <v>500</v>
      </c>
      <c r="B85" s="78" t="s">
        <v>38</v>
      </c>
      <c r="C85" s="235">
        <v>10</v>
      </c>
      <c r="D85" s="235" t="s">
        <v>39</v>
      </c>
      <c r="E85" s="302" t="s">
        <v>262</v>
      </c>
      <c r="F85" s="237">
        <v>1106630000</v>
      </c>
      <c r="G85" s="237">
        <v>0</v>
      </c>
      <c r="H85" s="355">
        <f>+F85-G85</f>
        <v>1106630000</v>
      </c>
      <c r="I85" s="356">
        <f t="shared" si="33"/>
        <v>2.029532861030359E-2</v>
      </c>
      <c r="J85" s="237">
        <v>0</v>
      </c>
      <c r="K85" s="357">
        <f t="shared" si="35"/>
        <v>0</v>
      </c>
    </row>
    <row r="86" spans="1:1021 1025:2045 2049:3069 3073:4093 4097:5117 5121:6141 6145:7165 7169:8189 8193:9213 9217:10237 10241:11261 11265:12285 12289:13309 13313:14333 14337:15357 15361:16381" ht="42" customHeight="1" x14ac:dyDescent="0.25">
      <c r="A86" s="69" t="s">
        <v>499</v>
      </c>
      <c r="B86" s="70" t="s">
        <v>42</v>
      </c>
      <c r="C86" s="228">
        <v>20</v>
      </c>
      <c r="D86" s="228" t="s">
        <v>39</v>
      </c>
      <c r="E86" s="229" t="s">
        <v>393</v>
      </c>
      <c r="F86" s="73">
        <f t="shared" ref="F86:J86" si="42">+F87</f>
        <v>22609617</v>
      </c>
      <c r="G86" s="73">
        <f t="shared" si="42"/>
        <v>0</v>
      </c>
      <c r="H86" s="73">
        <f t="shared" si="42"/>
        <v>22609617</v>
      </c>
      <c r="I86" s="352">
        <f>+H86/$H$88</f>
        <v>4.1465494950263996E-4</v>
      </c>
      <c r="J86" s="73">
        <f t="shared" si="42"/>
        <v>20080867</v>
      </c>
      <c r="K86" s="353">
        <f t="shared" si="35"/>
        <v>0.88815600016577012</v>
      </c>
    </row>
    <row r="87" spans="1:1021 1025:2045 2049:3069 3073:4093 4097:5117 5121:6141 6145:7165 7169:8189 8193:9213 9217:10237 10241:11261 11265:12285 12289:13309 13313:14333 14337:15357 15361:16381" ht="42" customHeight="1" thickBot="1" x14ac:dyDescent="0.3">
      <c r="A87" s="105" t="s">
        <v>500</v>
      </c>
      <c r="B87" s="106" t="s">
        <v>42</v>
      </c>
      <c r="C87" s="252">
        <v>20</v>
      </c>
      <c r="D87" s="252" t="s">
        <v>39</v>
      </c>
      <c r="E87" s="381" t="s">
        <v>262</v>
      </c>
      <c r="F87" s="254">
        <v>22609617</v>
      </c>
      <c r="G87" s="254">
        <v>0</v>
      </c>
      <c r="H87" s="364">
        <f>+F87-G87</f>
        <v>22609617</v>
      </c>
      <c r="I87" s="365">
        <f>+H87/$H$88</f>
        <v>4.1465494950263996E-4</v>
      </c>
      <c r="J87" s="254">
        <v>20080867</v>
      </c>
      <c r="K87" s="366">
        <f t="shared" si="35"/>
        <v>0.88815600016577012</v>
      </c>
    </row>
    <row r="88" spans="1:1021 1025:2045 2049:3069 3073:4093 4097:5117 5121:6141 6145:7165 7169:8189 8193:9213 9217:10237 10241:11261 11265:12285 12289:13309 13313:14333 14337:15357 15361:16381" ht="30.75" customHeight="1" thickBot="1" x14ac:dyDescent="0.3">
      <c r="A88" s="382" t="s">
        <v>519</v>
      </c>
      <c r="B88" s="383"/>
      <c r="C88" s="383"/>
      <c r="D88" s="383"/>
      <c r="E88" s="384"/>
      <c r="F88" s="220">
        <f>+F7+F49+F50+F51</f>
        <v>54526340580.57</v>
      </c>
      <c r="G88" s="220">
        <f>+G7+G49+G50+G51</f>
        <v>0</v>
      </c>
      <c r="H88" s="220">
        <f>+H7+H49+H50+H51</f>
        <v>54526340580.57</v>
      </c>
      <c r="I88" s="175">
        <f>+I7+I49+I50+I51</f>
        <v>1</v>
      </c>
      <c r="J88" s="220">
        <f>+J7+J49+J50+J51</f>
        <v>5684878034.54</v>
      </c>
      <c r="K88" s="176">
        <f>+J88/H88</f>
        <v>0.10425929879045942</v>
      </c>
    </row>
    <row r="89" spans="1:1021 1025:2045 2049:3069 3073:4093 4097:5117 5121:6141 6145:7165 7169:8189 8193:9213 9217:10237 10241:11261 11265:12285 12289:13309 13313:14333 14337:15357 15361:16381" s="323" customFormat="1" ht="17.25" customHeight="1" x14ac:dyDescent="0.25">
      <c r="A89" s="322" t="s">
        <v>596</v>
      </c>
      <c r="E89" s="322"/>
      <c r="I89" s="322"/>
      <c r="M89" s="322"/>
      <c r="Q89" s="322"/>
      <c r="U89" s="322"/>
      <c r="Y89" s="322"/>
      <c r="AC89" s="322"/>
      <c r="AG89" s="322"/>
      <c r="AK89" s="322"/>
      <c r="AO89" s="322"/>
      <c r="AS89" s="322"/>
      <c r="AW89" s="322"/>
      <c r="BA89" s="322"/>
      <c r="BE89" s="322"/>
      <c r="BI89" s="322"/>
      <c r="BM89" s="322"/>
      <c r="BQ89" s="322"/>
      <c r="BU89" s="322"/>
      <c r="BY89" s="322"/>
      <c r="CC89" s="322"/>
      <c r="CG89" s="322"/>
      <c r="CK89" s="322"/>
      <c r="CO89" s="322"/>
      <c r="CS89" s="322"/>
      <c r="CW89" s="322"/>
      <c r="DA89" s="322"/>
      <c r="DE89" s="322"/>
      <c r="DI89" s="322"/>
      <c r="DM89" s="322"/>
      <c r="DQ89" s="322"/>
      <c r="DU89" s="322"/>
      <c r="DY89" s="322"/>
      <c r="EC89" s="322"/>
      <c r="EG89" s="322"/>
      <c r="EK89" s="322"/>
      <c r="EO89" s="322"/>
      <c r="ES89" s="322"/>
      <c r="EW89" s="322"/>
      <c r="FA89" s="322"/>
      <c r="FE89" s="322"/>
      <c r="FI89" s="322"/>
      <c r="FM89" s="322"/>
      <c r="FQ89" s="322"/>
      <c r="FU89" s="322"/>
      <c r="FY89" s="322"/>
      <c r="GC89" s="322"/>
      <c r="GG89" s="322"/>
      <c r="GK89" s="322"/>
      <c r="GO89" s="322"/>
      <c r="GS89" s="322"/>
      <c r="GW89" s="322"/>
      <c r="HA89" s="322"/>
      <c r="HE89" s="322"/>
      <c r="HI89" s="322"/>
      <c r="HM89" s="322"/>
      <c r="HQ89" s="322"/>
      <c r="HU89" s="322"/>
      <c r="HY89" s="322"/>
      <c r="IC89" s="322"/>
      <c r="IG89" s="322"/>
      <c r="IK89" s="322"/>
      <c r="IO89" s="322"/>
      <c r="IS89" s="322"/>
      <c r="IW89" s="322"/>
      <c r="JA89" s="322"/>
      <c r="JE89" s="322"/>
      <c r="JI89" s="322"/>
      <c r="JM89" s="322"/>
      <c r="JQ89" s="322"/>
      <c r="JU89" s="322"/>
      <c r="JY89" s="322"/>
      <c r="KC89" s="322"/>
      <c r="KG89" s="322"/>
      <c r="KK89" s="322"/>
      <c r="KO89" s="322"/>
      <c r="KS89" s="322"/>
      <c r="KW89" s="322"/>
      <c r="LA89" s="322"/>
      <c r="LE89" s="322"/>
      <c r="LI89" s="322"/>
      <c r="LM89" s="322"/>
      <c r="LQ89" s="322"/>
      <c r="LU89" s="322"/>
      <c r="LY89" s="322"/>
      <c r="MC89" s="322"/>
      <c r="MG89" s="322"/>
      <c r="MK89" s="322"/>
      <c r="MO89" s="322"/>
      <c r="MS89" s="322"/>
      <c r="MW89" s="322"/>
      <c r="NA89" s="322"/>
      <c r="NE89" s="322"/>
      <c r="NI89" s="322"/>
      <c r="NM89" s="322"/>
      <c r="NQ89" s="322"/>
      <c r="NU89" s="322"/>
      <c r="NY89" s="322"/>
      <c r="OC89" s="322"/>
      <c r="OG89" s="322"/>
      <c r="OK89" s="322"/>
      <c r="OO89" s="322"/>
      <c r="OS89" s="322"/>
      <c r="OW89" s="322"/>
      <c r="PA89" s="322"/>
      <c r="PE89" s="322"/>
      <c r="PI89" s="322"/>
      <c r="PM89" s="322"/>
      <c r="PQ89" s="322"/>
      <c r="PU89" s="322"/>
      <c r="PY89" s="322"/>
      <c r="QC89" s="322"/>
      <c r="QG89" s="322"/>
      <c r="QK89" s="322"/>
      <c r="QO89" s="322"/>
      <c r="QS89" s="322"/>
      <c r="QW89" s="322"/>
      <c r="RA89" s="322"/>
      <c r="RE89" s="322"/>
      <c r="RI89" s="322"/>
      <c r="RM89" s="322"/>
      <c r="RQ89" s="322"/>
      <c r="RU89" s="322"/>
      <c r="RY89" s="322"/>
      <c r="SC89" s="322"/>
      <c r="SG89" s="322"/>
      <c r="SK89" s="322"/>
      <c r="SO89" s="322"/>
      <c r="SS89" s="322"/>
      <c r="SW89" s="322"/>
      <c r="TA89" s="322"/>
      <c r="TE89" s="322"/>
      <c r="TI89" s="322"/>
      <c r="TM89" s="322"/>
      <c r="TQ89" s="322"/>
      <c r="TU89" s="322"/>
      <c r="TY89" s="322"/>
      <c r="UC89" s="322"/>
      <c r="UG89" s="322"/>
      <c r="UK89" s="322"/>
      <c r="UO89" s="322"/>
      <c r="US89" s="322"/>
      <c r="UW89" s="322"/>
      <c r="VA89" s="322"/>
      <c r="VE89" s="322"/>
      <c r="VI89" s="322"/>
      <c r="VM89" s="322"/>
      <c r="VQ89" s="322"/>
      <c r="VU89" s="322"/>
      <c r="VY89" s="322"/>
      <c r="WC89" s="322"/>
      <c r="WG89" s="322"/>
      <c r="WK89" s="322"/>
      <c r="WO89" s="322"/>
      <c r="WS89" s="322"/>
      <c r="WW89" s="322"/>
      <c r="XA89" s="322"/>
      <c r="XE89" s="322"/>
      <c r="XI89" s="322"/>
      <c r="XM89" s="322"/>
      <c r="XQ89" s="322"/>
      <c r="XU89" s="322"/>
      <c r="XY89" s="322"/>
      <c r="YC89" s="322"/>
      <c r="YG89" s="322"/>
      <c r="YK89" s="322"/>
      <c r="YO89" s="322"/>
      <c r="YS89" s="322"/>
      <c r="YW89" s="322"/>
      <c r="ZA89" s="322"/>
      <c r="ZE89" s="322"/>
      <c r="ZI89" s="322"/>
      <c r="ZM89" s="322"/>
      <c r="ZQ89" s="322"/>
      <c r="ZU89" s="322"/>
      <c r="ZY89" s="322"/>
      <c r="AAC89" s="322"/>
      <c r="AAG89" s="322"/>
      <c r="AAK89" s="322"/>
      <c r="AAO89" s="322"/>
      <c r="AAS89" s="322"/>
      <c r="AAW89" s="322"/>
      <c r="ABA89" s="322"/>
      <c r="ABE89" s="322"/>
      <c r="ABI89" s="322"/>
      <c r="ABM89" s="322"/>
      <c r="ABQ89" s="322"/>
      <c r="ABU89" s="322"/>
      <c r="ABY89" s="322"/>
      <c r="ACC89" s="322"/>
      <c r="ACG89" s="322"/>
      <c r="ACK89" s="322"/>
      <c r="ACO89" s="322"/>
      <c r="ACS89" s="322"/>
      <c r="ACW89" s="322"/>
      <c r="ADA89" s="322"/>
      <c r="ADE89" s="322"/>
      <c r="ADI89" s="322"/>
      <c r="ADM89" s="322"/>
      <c r="ADQ89" s="322"/>
      <c r="ADU89" s="322"/>
      <c r="ADY89" s="322"/>
      <c r="AEC89" s="322"/>
      <c r="AEG89" s="322"/>
      <c r="AEK89" s="322"/>
      <c r="AEO89" s="322"/>
      <c r="AES89" s="322"/>
      <c r="AEW89" s="322"/>
      <c r="AFA89" s="322"/>
      <c r="AFE89" s="322"/>
      <c r="AFI89" s="322"/>
      <c r="AFM89" s="322"/>
      <c r="AFQ89" s="322"/>
      <c r="AFU89" s="322"/>
      <c r="AFY89" s="322"/>
      <c r="AGC89" s="322"/>
      <c r="AGG89" s="322"/>
      <c r="AGK89" s="322"/>
      <c r="AGO89" s="322"/>
      <c r="AGS89" s="322"/>
      <c r="AGW89" s="322"/>
      <c r="AHA89" s="322"/>
      <c r="AHE89" s="322"/>
      <c r="AHI89" s="322"/>
      <c r="AHM89" s="322"/>
      <c r="AHQ89" s="322"/>
      <c r="AHU89" s="322"/>
      <c r="AHY89" s="322"/>
      <c r="AIC89" s="322"/>
      <c r="AIG89" s="322"/>
      <c r="AIK89" s="322"/>
      <c r="AIO89" s="322"/>
      <c r="AIS89" s="322"/>
      <c r="AIW89" s="322"/>
      <c r="AJA89" s="322"/>
      <c r="AJE89" s="322"/>
      <c r="AJI89" s="322"/>
      <c r="AJM89" s="322"/>
      <c r="AJQ89" s="322"/>
      <c r="AJU89" s="322"/>
      <c r="AJY89" s="322"/>
      <c r="AKC89" s="322"/>
      <c r="AKG89" s="322"/>
      <c r="AKK89" s="322"/>
      <c r="AKO89" s="322"/>
      <c r="AKS89" s="322"/>
      <c r="AKW89" s="322"/>
      <c r="ALA89" s="322"/>
      <c r="ALE89" s="322"/>
      <c r="ALI89" s="322"/>
      <c r="ALM89" s="322"/>
      <c r="ALQ89" s="322"/>
      <c r="ALU89" s="322"/>
      <c r="ALY89" s="322"/>
      <c r="AMC89" s="322"/>
      <c r="AMG89" s="322"/>
      <c r="AMK89" s="322"/>
      <c r="AMO89" s="322"/>
      <c r="AMS89" s="322"/>
      <c r="AMW89" s="322"/>
      <c r="ANA89" s="322"/>
      <c r="ANE89" s="322"/>
      <c r="ANI89" s="322"/>
      <c r="ANM89" s="322"/>
      <c r="ANQ89" s="322"/>
      <c r="ANU89" s="322"/>
      <c r="ANY89" s="322"/>
      <c r="AOC89" s="322"/>
      <c r="AOG89" s="322"/>
      <c r="AOK89" s="322"/>
      <c r="AOO89" s="322"/>
      <c r="AOS89" s="322"/>
      <c r="AOW89" s="322"/>
      <c r="APA89" s="322"/>
      <c r="APE89" s="322"/>
      <c r="API89" s="322"/>
      <c r="APM89" s="322"/>
      <c r="APQ89" s="322"/>
      <c r="APU89" s="322"/>
      <c r="APY89" s="322"/>
      <c r="AQC89" s="322"/>
      <c r="AQG89" s="322"/>
      <c r="AQK89" s="322"/>
      <c r="AQO89" s="322"/>
      <c r="AQS89" s="322"/>
      <c r="AQW89" s="322"/>
      <c r="ARA89" s="322"/>
      <c r="ARE89" s="322"/>
      <c r="ARI89" s="322"/>
      <c r="ARM89" s="322"/>
      <c r="ARQ89" s="322"/>
      <c r="ARU89" s="322"/>
      <c r="ARY89" s="322"/>
      <c r="ASC89" s="322"/>
      <c r="ASG89" s="322"/>
      <c r="ASK89" s="322"/>
      <c r="ASO89" s="322"/>
      <c r="ASS89" s="322"/>
      <c r="ASW89" s="322"/>
      <c r="ATA89" s="322"/>
      <c r="ATE89" s="322"/>
      <c r="ATI89" s="322"/>
      <c r="ATM89" s="322"/>
      <c r="ATQ89" s="322"/>
      <c r="ATU89" s="322"/>
      <c r="ATY89" s="322"/>
      <c r="AUC89" s="322"/>
      <c r="AUG89" s="322"/>
      <c r="AUK89" s="322"/>
      <c r="AUO89" s="322"/>
      <c r="AUS89" s="322"/>
      <c r="AUW89" s="322"/>
      <c r="AVA89" s="322"/>
      <c r="AVE89" s="322"/>
      <c r="AVI89" s="322"/>
      <c r="AVM89" s="322"/>
      <c r="AVQ89" s="322"/>
      <c r="AVU89" s="322"/>
      <c r="AVY89" s="322"/>
      <c r="AWC89" s="322"/>
      <c r="AWG89" s="322"/>
      <c r="AWK89" s="322"/>
      <c r="AWO89" s="322"/>
      <c r="AWS89" s="322"/>
      <c r="AWW89" s="322"/>
      <c r="AXA89" s="322"/>
      <c r="AXE89" s="322"/>
      <c r="AXI89" s="322"/>
      <c r="AXM89" s="322"/>
      <c r="AXQ89" s="322"/>
      <c r="AXU89" s="322"/>
      <c r="AXY89" s="322"/>
      <c r="AYC89" s="322"/>
      <c r="AYG89" s="322"/>
      <c r="AYK89" s="322"/>
      <c r="AYO89" s="322"/>
      <c r="AYS89" s="322"/>
      <c r="AYW89" s="322"/>
      <c r="AZA89" s="322"/>
      <c r="AZE89" s="322"/>
      <c r="AZI89" s="322"/>
      <c r="AZM89" s="322"/>
      <c r="AZQ89" s="322"/>
      <c r="AZU89" s="322"/>
      <c r="AZY89" s="322"/>
      <c r="BAC89" s="322"/>
      <c r="BAG89" s="322"/>
      <c r="BAK89" s="322"/>
      <c r="BAO89" s="322"/>
      <c r="BAS89" s="322"/>
      <c r="BAW89" s="322"/>
      <c r="BBA89" s="322"/>
      <c r="BBE89" s="322"/>
      <c r="BBI89" s="322"/>
      <c r="BBM89" s="322"/>
      <c r="BBQ89" s="322"/>
      <c r="BBU89" s="322"/>
      <c r="BBY89" s="322"/>
      <c r="BCC89" s="322"/>
      <c r="BCG89" s="322"/>
      <c r="BCK89" s="322"/>
      <c r="BCO89" s="322"/>
      <c r="BCS89" s="322"/>
      <c r="BCW89" s="322"/>
      <c r="BDA89" s="322"/>
      <c r="BDE89" s="322"/>
      <c r="BDI89" s="322"/>
      <c r="BDM89" s="322"/>
      <c r="BDQ89" s="322"/>
      <c r="BDU89" s="322"/>
      <c r="BDY89" s="322"/>
      <c r="BEC89" s="322"/>
      <c r="BEG89" s="322"/>
      <c r="BEK89" s="322"/>
      <c r="BEO89" s="322"/>
      <c r="BES89" s="322"/>
      <c r="BEW89" s="322"/>
      <c r="BFA89" s="322"/>
      <c r="BFE89" s="322"/>
      <c r="BFI89" s="322"/>
      <c r="BFM89" s="322"/>
      <c r="BFQ89" s="322"/>
      <c r="BFU89" s="322"/>
      <c r="BFY89" s="322"/>
      <c r="BGC89" s="322"/>
      <c r="BGG89" s="322"/>
      <c r="BGK89" s="322"/>
      <c r="BGO89" s="322"/>
      <c r="BGS89" s="322"/>
      <c r="BGW89" s="322"/>
      <c r="BHA89" s="322"/>
      <c r="BHE89" s="322"/>
      <c r="BHI89" s="322"/>
      <c r="BHM89" s="322"/>
      <c r="BHQ89" s="322"/>
      <c r="BHU89" s="322"/>
      <c r="BHY89" s="322"/>
      <c r="BIC89" s="322"/>
      <c r="BIG89" s="322"/>
      <c r="BIK89" s="322"/>
      <c r="BIO89" s="322"/>
      <c r="BIS89" s="322"/>
      <c r="BIW89" s="322"/>
      <c r="BJA89" s="322"/>
      <c r="BJE89" s="322"/>
      <c r="BJI89" s="322"/>
      <c r="BJM89" s="322"/>
      <c r="BJQ89" s="322"/>
      <c r="BJU89" s="322"/>
      <c r="BJY89" s="322"/>
      <c r="BKC89" s="322"/>
      <c r="BKG89" s="322"/>
      <c r="BKK89" s="322"/>
      <c r="BKO89" s="322"/>
      <c r="BKS89" s="322"/>
      <c r="BKW89" s="322"/>
      <c r="BLA89" s="322"/>
      <c r="BLE89" s="322"/>
      <c r="BLI89" s="322"/>
      <c r="BLM89" s="322"/>
      <c r="BLQ89" s="322"/>
      <c r="BLU89" s="322"/>
      <c r="BLY89" s="322"/>
      <c r="BMC89" s="322"/>
      <c r="BMG89" s="322"/>
      <c r="BMK89" s="322"/>
      <c r="BMO89" s="322"/>
      <c r="BMS89" s="322"/>
      <c r="BMW89" s="322"/>
      <c r="BNA89" s="322"/>
      <c r="BNE89" s="322"/>
      <c r="BNI89" s="322"/>
      <c r="BNM89" s="322"/>
      <c r="BNQ89" s="322"/>
      <c r="BNU89" s="322"/>
      <c r="BNY89" s="322"/>
      <c r="BOC89" s="322"/>
      <c r="BOG89" s="322"/>
      <c r="BOK89" s="322"/>
      <c r="BOO89" s="322"/>
      <c r="BOS89" s="322"/>
      <c r="BOW89" s="322"/>
      <c r="BPA89" s="322"/>
      <c r="BPE89" s="322"/>
      <c r="BPI89" s="322"/>
      <c r="BPM89" s="322"/>
      <c r="BPQ89" s="322"/>
      <c r="BPU89" s="322"/>
      <c r="BPY89" s="322"/>
      <c r="BQC89" s="322"/>
      <c r="BQG89" s="322"/>
      <c r="BQK89" s="322"/>
      <c r="BQO89" s="322"/>
      <c r="BQS89" s="322"/>
      <c r="BQW89" s="322"/>
      <c r="BRA89" s="322"/>
      <c r="BRE89" s="322"/>
      <c r="BRI89" s="322"/>
      <c r="BRM89" s="322"/>
      <c r="BRQ89" s="322"/>
      <c r="BRU89" s="322"/>
      <c r="BRY89" s="322"/>
      <c r="BSC89" s="322"/>
      <c r="BSG89" s="322"/>
      <c r="BSK89" s="322"/>
      <c r="BSO89" s="322"/>
      <c r="BSS89" s="322"/>
      <c r="BSW89" s="322"/>
      <c r="BTA89" s="322"/>
      <c r="BTE89" s="322"/>
      <c r="BTI89" s="322"/>
      <c r="BTM89" s="322"/>
      <c r="BTQ89" s="322"/>
      <c r="BTU89" s="322"/>
      <c r="BTY89" s="322"/>
      <c r="BUC89" s="322"/>
      <c r="BUG89" s="322"/>
      <c r="BUK89" s="322"/>
      <c r="BUO89" s="322"/>
      <c r="BUS89" s="322"/>
      <c r="BUW89" s="322"/>
      <c r="BVA89" s="322"/>
      <c r="BVE89" s="322"/>
      <c r="BVI89" s="322"/>
      <c r="BVM89" s="322"/>
      <c r="BVQ89" s="322"/>
      <c r="BVU89" s="322"/>
      <c r="BVY89" s="322"/>
      <c r="BWC89" s="322"/>
      <c r="BWG89" s="322"/>
      <c r="BWK89" s="322"/>
      <c r="BWO89" s="322"/>
      <c r="BWS89" s="322"/>
      <c r="BWW89" s="322"/>
      <c r="BXA89" s="322"/>
      <c r="BXE89" s="322"/>
      <c r="BXI89" s="322"/>
      <c r="BXM89" s="322"/>
      <c r="BXQ89" s="322"/>
      <c r="BXU89" s="322"/>
      <c r="BXY89" s="322"/>
      <c r="BYC89" s="322"/>
      <c r="BYG89" s="322"/>
      <c r="BYK89" s="322"/>
      <c r="BYO89" s="322"/>
      <c r="BYS89" s="322"/>
      <c r="BYW89" s="322"/>
      <c r="BZA89" s="322"/>
      <c r="BZE89" s="322"/>
      <c r="BZI89" s="322"/>
      <c r="BZM89" s="322"/>
      <c r="BZQ89" s="322"/>
      <c r="BZU89" s="322"/>
      <c r="BZY89" s="322"/>
      <c r="CAC89" s="322"/>
      <c r="CAG89" s="322"/>
      <c r="CAK89" s="322"/>
      <c r="CAO89" s="322"/>
      <c r="CAS89" s="322"/>
      <c r="CAW89" s="322"/>
      <c r="CBA89" s="322"/>
      <c r="CBE89" s="322"/>
      <c r="CBI89" s="322"/>
      <c r="CBM89" s="322"/>
      <c r="CBQ89" s="322"/>
      <c r="CBU89" s="322"/>
      <c r="CBY89" s="322"/>
      <c r="CCC89" s="322"/>
      <c r="CCG89" s="322"/>
      <c r="CCK89" s="322"/>
      <c r="CCO89" s="322"/>
      <c r="CCS89" s="322"/>
      <c r="CCW89" s="322"/>
      <c r="CDA89" s="322"/>
      <c r="CDE89" s="322"/>
      <c r="CDI89" s="322"/>
      <c r="CDM89" s="322"/>
      <c r="CDQ89" s="322"/>
      <c r="CDU89" s="322"/>
      <c r="CDY89" s="322"/>
      <c r="CEC89" s="322"/>
      <c r="CEG89" s="322"/>
      <c r="CEK89" s="322"/>
      <c r="CEO89" s="322"/>
      <c r="CES89" s="322"/>
      <c r="CEW89" s="322"/>
      <c r="CFA89" s="322"/>
      <c r="CFE89" s="322"/>
      <c r="CFI89" s="322"/>
      <c r="CFM89" s="322"/>
      <c r="CFQ89" s="322"/>
      <c r="CFU89" s="322"/>
      <c r="CFY89" s="322"/>
      <c r="CGC89" s="322"/>
      <c r="CGG89" s="322"/>
      <c r="CGK89" s="322"/>
      <c r="CGO89" s="322"/>
      <c r="CGS89" s="322"/>
      <c r="CGW89" s="322"/>
      <c r="CHA89" s="322"/>
      <c r="CHE89" s="322"/>
      <c r="CHI89" s="322"/>
      <c r="CHM89" s="322"/>
      <c r="CHQ89" s="322"/>
      <c r="CHU89" s="322"/>
      <c r="CHY89" s="322"/>
      <c r="CIC89" s="322"/>
      <c r="CIG89" s="322"/>
      <c r="CIK89" s="322"/>
      <c r="CIO89" s="322"/>
      <c r="CIS89" s="322"/>
      <c r="CIW89" s="322"/>
      <c r="CJA89" s="322"/>
      <c r="CJE89" s="322"/>
      <c r="CJI89" s="322"/>
      <c r="CJM89" s="322"/>
      <c r="CJQ89" s="322"/>
      <c r="CJU89" s="322"/>
      <c r="CJY89" s="322"/>
      <c r="CKC89" s="322"/>
      <c r="CKG89" s="322"/>
      <c r="CKK89" s="322"/>
      <c r="CKO89" s="322"/>
      <c r="CKS89" s="322"/>
      <c r="CKW89" s="322"/>
      <c r="CLA89" s="322"/>
      <c r="CLE89" s="322"/>
      <c r="CLI89" s="322"/>
      <c r="CLM89" s="322"/>
      <c r="CLQ89" s="322"/>
      <c r="CLU89" s="322"/>
      <c r="CLY89" s="322"/>
      <c r="CMC89" s="322"/>
      <c r="CMG89" s="322"/>
      <c r="CMK89" s="322"/>
      <c r="CMO89" s="322"/>
      <c r="CMS89" s="322"/>
      <c r="CMW89" s="322"/>
      <c r="CNA89" s="322"/>
      <c r="CNE89" s="322"/>
      <c r="CNI89" s="322"/>
      <c r="CNM89" s="322"/>
      <c r="CNQ89" s="322"/>
      <c r="CNU89" s="322"/>
      <c r="CNY89" s="322"/>
      <c r="COC89" s="322"/>
      <c r="COG89" s="322"/>
      <c r="COK89" s="322"/>
      <c r="COO89" s="322"/>
      <c r="COS89" s="322"/>
      <c r="COW89" s="322"/>
      <c r="CPA89" s="322"/>
      <c r="CPE89" s="322"/>
      <c r="CPI89" s="322"/>
      <c r="CPM89" s="322"/>
      <c r="CPQ89" s="322"/>
      <c r="CPU89" s="322"/>
      <c r="CPY89" s="322"/>
      <c r="CQC89" s="322"/>
      <c r="CQG89" s="322"/>
      <c r="CQK89" s="322"/>
      <c r="CQO89" s="322"/>
      <c r="CQS89" s="322"/>
      <c r="CQW89" s="322"/>
      <c r="CRA89" s="322"/>
      <c r="CRE89" s="322"/>
      <c r="CRI89" s="322"/>
      <c r="CRM89" s="322"/>
      <c r="CRQ89" s="322"/>
      <c r="CRU89" s="322"/>
      <c r="CRY89" s="322"/>
      <c r="CSC89" s="322"/>
      <c r="CSG89" s="322"/>
      <c r="CSK89" s="322"/>
      <c r="CSO89" s="322"/>
      <c r="CSS89" s="322"/>
      <c r="CSW89" s="322"/>
      <c r="CTA89" s="322"/>
      <c r="CTE89" s="322"/>
      <c r="CTI89" s="322"/>
      <c r="CTM89" s="322"/>
      <c r="CTQ89" s="322"/>
      <c r="CTU89" s="322"/>
      <c r="CTY89" s="322"/>
      <c r="CUC89" s="322"/>
      <c r="CUG89" s="322"/>
      <c r="CUK89" s="322"/>
      <c r="CUO89" s="322"/>
      <c r="CUS89" s="322"/>
      <c r="CUW89" s="322"/>
      <c r="CVA89" s="322"/>
      <c r="CVE89" s="322"/>
      <c r="CVI89" s="322"/>
      <c r="CVM89" s="322"/>
      <c r="CVQ89" s="322"/>
      <c r="CVU89" s="322"/>
      <c r="CVY89" s="322"/>
      <c r="CWC89" s="322"/>
      <c r="CWG89" s="322"/>
      <c r="CWK89" s="322"/>
      <c r="CWO89" s="322"/>
      <c r="CWS89" s="322"/>
      <c r="CWW89" s="322"/>
      <c r="CXA89" s="322"/>
      <c r="CXE89" s="322"/>
      <c r="CXI89" s="322"/>
      <c r="CXM89" s="322"/>
      <c r="CXQ89" s="322"/>
      <c r="CXU89" s="322"/>
      <c r="CXY89" s="322"/>
      <c r="CYC89" s="322"/>
      <c r="CYG89" s="322"/>
      <c r="CYK89" s="322"/>
      <c r="CYO89" s="322"/>
      <c r="CYS89" s="322"/>
      <c r="CYW89" s="322"/>
      <c r="CZA89" s="322"/>
      <c r="CZE89" s="322"/>
      <c r="CZI89" s="322"/>
      <c r="CZM89" s="322"/>
      <c r="CZQ89" s="322"/>
      <c r="CZU89" s="322"/>
      <c r="CZY89" s="322"/>
      <c r="DAC89" s="322"/>
      <c r="DAG89" s="322"/>
      <c r="DAK89" s="322"/>
      <c r="DAO89" s="322"/>
      <c r="DAS89" s="322"/>
      <c r="DAW89" s="322"/>
      <c r="DBA89" s="322"/>
      <c r="DBE89" s="322"/>
      <c r="DBI89" s="322"/>
      <c r="DBM89" s="322"/>
      <c r="DBQ89" s="322"/>
      <c r="DBU89" s="322"/>
      <c r="DBY89" s="322"/>
      <c r="DCC89" s="322"/>
      <c r="DCG89" s="322"/>
      <c r="DCK89" s="322"/>
      <c r="DCO89" s="322"/>
      <c r="DCS89" s="322"/>
      <c r="DCW89" s="322"/>
      <c r="DDA89" s="322"/>
      <c r="DDE89" s="322"/>
      <c r="DDI89" s="322"/>
      <c r="DDM89" s="322"/>
      <c r="DDQ89" s="322"/>
      <c r="DDU89" s="322"/>
      <c r="DDY89" s="322"/>
      <c r="DEC89" s="322"/>
      <c r="DEG89" s="322"/>
      <c r="DEK89" s="322"/>
      <c r="DEO89" s="322"/>
      <c r="DES89" s="322"/>
      <c r="DEW89" s="322"/>
      <c r="DFA89" s="322"/>
      <c r="DFE89" s="322"/>
      <c r="DFI89" s="322"/>
      <c r="DFM89" s="322"/>
      <c r="DFQ89" s="322"/>
      <c r="DFU89" s="322"/>
      <c r="DFY89" s="322"/>
      <c r="DGC89" s="322"/>
      <c r="DGG89" s="322"/>
      <c r="DGK89" s="322"/>
      <c r="DGO89" s="322"/>
      <c r="DGS89" s="322"/>
      <c r="DGW89" s="322"/>
      <c r="DHA89" s="322"/>
      <c r="DHE89" s="322"/>
      <c r="DHI89" s="322"/>
      <c r="DHM89" s="322"/>
      <c r="DHQ89" s="322"/>
      <c r="DHU89" s="322"/>
      <c r="DHY89" s="322"/>
      <c r="DIC89" s="322"/>
      <c r="DIG89" s="322"/>
      <c r="DIK89" s="322"/>
      <c r="DIO89" s="322"/>
      <c r="DIS89" s="322"/>
      <c r="DIW89" s="322"/>
      <c r="DJA89" s="322"/>
      <c r="DJE89" s="322"/>
      <c r="DJI89" s="322"/>
      <c r="DJM89" s="322"/>
      <c r="DJQ89" s="322"/>
      <c r="DJU89" s="322"/>
      <c r="DJY89" s="322"/>
      <c r="DKC89" s="322"/>
      <c r="DKG89" s="322"/>
      <c r="DKK89" s="322"/>
      <c r="DKO89" s="322"/>
      <c r="DKS89" s="322"/>
      <c r="DKW89" s="322"/>
      <c r="DLA89" s="322"/>
      <c r="DLE89" s="322"/>
      <c r="DLI89" s="322"/>
      <c r="DLM89" s="322"/>
      <c r="DLQ89" s="322"/>
      <c r="DLU89" s="322"/>
      <c r="DLY89" s="322"/>
      <c r="DMC89" s="322"/>
      <c r="DMG89" s="322"/>
      <c r="DMK89" s="322"/>
      <c r="DMO89" s="322"/>
      <c r="DMS89" s="322"/>
      <c r="DMW89" s="322"/>
      <c r="DNA89" s="322"/>
      <c r="DNE89" s="322"/>
      <c r="DNI89" s="322"/>
      <c r="DNM89" s="322"/>
      <c r="DNQ89" s="322"/>
      <c r="DNU89" s="322"/>
      <c r="DNY89" s="322"/>
      <c r="DOC89" s="322"/>
      <c r="DOG89" s="322"/>
      <c r="DOK89" s="322"/>
      <c r="DOO89" s="322"/>
      <c r="DOS89" s="322"/>
      <c r="DOW89" s="322"/>
      <c r="DPA89" s="322"/>
      <c r="DPE89" s="322"/>
      <c r="DPI89" s="322"/>
      <c r="DPM89" s="322"/>
      <c r="DPQ89" s="322"/>
      <c r="DPU89" s="322"/>
      <c r="DPY89" s="322"/>
      <c r="DQC89" s="322"/>
      <c r="DQG89" s="322"/>
      <c r="DQK89" s="322"/>
      <c r="DQO89" s="322"/>
      <c r="DQS89" s="322"/>
      <c r="DQW89" s="322"/>
      <c r="DRA89" s="322"/>
      <c r="DRE89" s="322"/>
      <c r="DRI89" s="322"/>
      <c r="DRM89" s="322"/>
      <c r="DRQ89" s="322"/>
      <c r="DRU89" s="322"/>
      <c r="DRY89" s="322"/>
      <c r="DSC89" s="322"/>
      <c r="DSG89" s="322"/>
      <c r="DSK89" s="322"/>
      <c r="DSO89" s="322"/>
      <c r="DSS89" s="322"/>
      <c r="DSW89" s="322"/>
      <c r="DTA89" s="322"/>
      <c r="DTE89" s="322"/>
      <c r="DTI89" s="322"/>
      <c r="DTM89" s="322"/>
      <c r="DTQ89" s="322"/>
      <c r="DTU89" s="322"/>
      <c r="DTY89" s="322"/>
      <c r="DUC89" s="322"/>
      <c r="DUG89" s="322"/>
      <c r="DUK89" s="322"/>
      <c r="DUO89" s="322"/>
      <c r="DUS89" s="322"/>
      <c r="DUW89" s="322"/>
      <c r="DVA89" s="322"/>
      <c r="DVE89" s="322"/>
      <c r="DVI89" s="322"/>
      <c r="DVM89" s="322"/>
      <c r="DVQ89" s="322"/>
      <c r="DVU89" s="322"/>
      <c r="DVY89" s="322"/>
      <c r="DWC89" s="322"/>
      <c r="DWG89" s="322"/>
      <c r="DWK89" s="322"/>
      <c r="DWO89" s="322"/>
      <c r="DWS89" s="322"/>
      <c r="DWW89" s="322"/>
      <c r="DXA89" s="322"/>
      <c r="DXE89" s="322"/>
      <c r="DXI89" s="322"/>
      <c r="DXM89" s="322"/>
      <c r="DXQ89" s="322"/>
      <c r="DXU89" s="322"/>
      <c r="DXY89" s="322"/>
      <c r="DYC89" s="322"/>
      <c r="DYG89" s="322"/>
      <c r="DYK89" s="322"/>
      <c r="DYO89" s="322"/>
      <c r="DYS89" s="322"/>
      <c r="DYW89" s="322"/>
      <c r="DZA89" s="322"/>
      <c r="DZE89" s="322"/>
      <c r="DZI89" s="322"/>
      <c r="DZM89" s="322"/>
      <c r="DZQ89" s="322"/>
      <c r="DZU89" s="322"/>
      <c r="DZY89" s="322"/>
      <c r="EAC89" s="322"/>
      <c r="EAG89" s="322"/>
      <c r="EAK89" s="322"/>
      <c r="EAO89" s="322"/>
      <c r="EAS89" s="322"/>
      <c r="EAW89" s="322"/>
      <c r="EBA89" s="322"/>
      <c r="EBE89" s="322"/>
      <c r="EBI89" s="322"/>
      <c r="EBM89" s="322"/>
      <c r="EBQ89" s="322"/>
      <c r="EBU89" s="322"/>
      <c r="EBY89" s="322"/>
      <c r="ECC89" s="322"/>
      <c r="ECG89" s="322"/>
      <c r="ECK89" s="322"/>
      <c r="ECO89" s="322"/>
      <c r="ECS89" s="322"/>
      <c r="ECW89" s="322"/>
      <c r="EDA89" s="322"/>
      <c r="EDE89" s="322"/>
      <c r="EDI89" s="322"/>
      <c r="EDM89" s="322"/>
      <c r="EDQ89" s="322"/>
      <c r="EDU89" s="322"/>
      <c r="EDY89" s="322"/>
      <c r="EEC89" s="322"/>
      <c r="EEG89" s="322"/>
      <c r="EEK89" s="322"/>
      <c r="EEO89" s="322"/>
      <c r="EES89" s="322"/>
      <c r="EEW89" s="322"/>
      <c r="EFA89" s="322"/>
      <c r="EFE89" s="322"/>
      <c r="EFI89" s="322"/>
      <c r="EFM89" s="322"/>
      <c r="EFQ89" s="322"/>
      <c r="EFU89" s="322"/>
      <c r="EFY89" s="322"/>
      <c r="EGC89" s="322"/>
      <c r="EGG89" s="322"/>
      <c r="EGK89" s="322"/>
      <c r="EGO89" s="322"/>
      <c r="EGS89" s="322"/>
      <c r="EGW89" s="322"/>
      <c r="EHA89" s="322"/>
      <c r="EHE89" s="322"/>
      <c r="EHI89" s="322"/>
      <c r="EHM89" s="322"/>
      <c r="EHQ89" s="322"/>
      <c r="EHU89" s="322"/>
      <c r="EHY89" s="322"/>
      <c r="EIC89" s="322"/>
      <c r="EIG89" s="322"/>
      <c r="EIK89" s="322"/>
      <c r="EIO89" s="322"/>
      <c r="EIS89" s="322"/>
      <c r="EIW89" s="322"/>
      <c r="EJA89" s="322"/>
      <c r="EJE89" s="322"/>
      <c r="EJI89" s="322"/>
      <c r="EJM89" s="322"/>
      <c r="EJQ89" s="322"/>
      <c r="EJU89" s="322"/>
      <c r="EJY89" s="322"/>
      <c r="EKC89" s="322"/>
      <c r="EKG89" s="322"/>
      <c r="EKK89" s="322"/>
      <c r="EKO89" s="322"/>
      <c r="EKS89" s="322"/>
      <c r="EKW89" s="322"/>
      <c r="ELA89" s="322"/>
      <c r="ELE89" s="322"/>
      <c r="ELI89" s="322"/>
      <c r="ELM89" s="322"/>
      <c r="ELQ89" s="322"/>
      <c r="ELU89" s="322"/>
      <c r="ELY89" s="322"/>
      <c r="EMC89" s="322"/>
      <c r="EMG89" s="322"/>
      <c r="EMK89" s="322"/>
      <c r="EMO89" s="322"/>
      <c r="EMS89" s="322"/>
      <c r="EMW89" s="322"/>
      <c r="ENA89" s="322"/>
      <c r="ENE89" s="322"/>
      <c r="ENI89" s="322"/>
      <c r="ENM89" s="322"/>
      <c r="ENQ89" s="322"/>
      <c r="ENU89" s="322"/>
      <c r="ENY89" s="322"/>
      <c r="EOC89" s="322"/>
      <c r="EOG89" s="322"/>
      <c r="EOK89" s="322"/>
      <c r="EOO89" s="322"/>
      <c r="EOS89" s="322"/>
      <c r="EOW89" s="322"/>
      <c r="EPA89" s="322"/>
      <c r="EPE89" s="322"/>
      <c r="EPI89" s="322"/>
      <c r="EPM89" s="322"/>
      <c r="EPQ89" s="322"/>
      <c r="EPU89" s="322"/>
      <c r="EPY89" s="322"/>
      <c r="EQC89" s="322"/>
      <c r="EQG89" s="322"/>
      <c r="EQK89" s="322"/>
      <c r="EQO89" s="322"/>
      <c r="EQS89" s="322"/>
      <c r="EQW89" s="322"/>
      <c r="ERA89" s="322"/>
      <c r="ERE89" s="322"/>
      <c r="ERI89" s="322"/>
      <c r="ERM89" s="322"/>
      <c r="ERQ89" s="322"/>
      <c r="ERU89" s="322"/>
      <c r="ERY89" s="322"/>
      <c r="ESC89" s="322"/>
      <c r="ESG89" s="322"/>
      <c r="ESK89" s="322"/>
      <c r="ESO89" s="322"/>
      <c r="ESS89" s="322"/>
      <c r="ESW89" s="322"/>
      <c r="ETA89" s="322"/>
      <c r="ETE89" s="322"/>
      <c r="ETI89" s="322"/>
      <c r="ETM89" s="322"/>
      <c r="ETQ89" s="322"/>
      <c r="ETU89" s="322"/>
      <c r="ETY89" s="322"/>
      <c r="EUC89" s="322"/>
      <c r="EUG89" s="322"/>
      <c r="EUK89" s="322"/>
      <c r="EUO89" s="322"/>
      <c r="EUS89" s="322"/>
      <c r="EUW89" s="322"/>
      <c r="EVA89" s="322"/>
      <c r="EVE89" s="322"/>
      <c r="EVI89" s="322"/>
      <c r="EVM89" s="322"/>
      <c r="EVQ89" s="322"/>
      <c r="EVU89" s="322"/>
      <c r="EVY89" s="322"/>
      <c r="EWC89" s="322"/>
      <c r="EWG89" s="322"/>
      <c r="EWK89" s="322"/>
      <c r="EWO89" s="322"/>
      <c r="EWS89" s="322"/>
      <c r="EWW89" s="322"/>
      <c r="EXA89" s="322"/>
      <c r="EXE89" s="322"/>
      <c r="EXI89" s="322"/>
      <c r="EXM89" s="322"/>
      <c r="EXQ89" s="322"/>
      <c r="EXU89" s="322"/>
      <c r="EXY89" s="322"/>
      <c r="EYC89" s="322"/>
      <c r="EYG89" s="322"/>
      <c r="EYK89" s="322"/>
      <c r="EYO89" s="322"/>
      <c r="EYS89" s="322"/>
      <c r="EYW89" s="322"/>
      <c r="EZA89" s="322"/>
      <c r="EZE89" s="322"/>
      <c r="EZI89" s="322"/>
      <c r="EZM89" s="322"/>
      <c r="EZQ89" s="322"/>
      <c r="EZU89" s="322"/>
      <c r="EZY89" s="322"/>
      <c r="FAC89" s="322"/>
      <c r="FAG89" s="322"/>
      <c r="FAK89" s="322"/>
      <c r="FAO89" s="322"/>
      <c r="FAS89" s="322"/>
      <c r="FAW89" s="322"/>
      <c r="FBA89" s="322"/>
      <c r="FBE89" s="322"/>
      <c r="FBI89" s="322"/>
      <c r="FBM89" s="322"/>
      <c r="FBQ89" s="322"/>
      <c r="FBU89" s="322"/>
      <c r="FBY89" s="322"/>
      <c r="FCC89" s="322"/>
      <c r="FCG89" s="322"/>
      <c r="FCK89" s="322"/>
      <c r="FCO89" s="322"/>
      <c r="FCS89" s="322"/>
      <c r="FCW89" s="322"/>
      <c r="FDA89" s="322"/>
      <c r="FDE89" s="322"/>
      <c r="FDI89" s="322"/>
      <c r="FDM89" s="322"/>
      <c r="FDQ89" s="322"/>
      <c r="FDU89" s="322"/>
      <c r="FDY89" s="322"/>
      <c r="FEC89" s="322"/>
      <c r="FEG89" s="322"/>
      <c r="FEK89" s="322"/>
      <c r="FEO89" s="322"/>
      <c r="FES89" s="322"/>
      <c r="FEW89" s="322"/>
      <c r="FFA89" s="322"/>
      <c r="FFE89" s="322"/>
      <c r="FFI89" s="322"/>
      <c r="FFM89" s="322"/>
      <c r="FFQ89" s="322"/>
      <c r="FFU89" s="322"/>
      <c r="FFY89" s="322"/>
      <c r="FGC89" s="322"/>
      <c r="FGG89" s="322"/>
      <c r="FGK89" s="322"/>
      <c r="FGO89" s="322"/>
      <c r="FGS89" s="322"/>
      <c r="FGW89" s="322"/>
      <c r="FHA89" s="322"/>
      <c r="FHE89" s="322"/>
      <c r="FHI89" s="322"/>
      <c r="FHM89" s="322"/>
      <c r="FHQ89" s="322"/>
      <c r="FHU89" s="322"/>
      <c r="FHY89" s="322"/>
      <c r="FIC89" s="322"/>
      <c r="FIG89" s="322"/>
      <c r="FIK89" s="322"/>
      <c r="FIO89" s="322"/>
      <c r="FIS89" s="322"/>
      <c r="FIW89" s="322"/>
      <c r="FJA89" s="322"/>
      <c r="FJE89" s="322"/>
      <c r="FJI89" s="322"/>
      <c r="FJM89" s="322"/>
      <c r="FJQ89" s="322"/>
      <c r="FJU89" s="322"/>
      <c r="FJY89" s="322"/>
      <c r="FKC89" s="322"/>
      <c r="FKG89" s="322"/>
      <c r="FKK89" s="322"/>
      <c r="FKO89" s="322"/>
      <c r="FKS89" s="322"/>
      <c r="FKW89" s="322"/>
      <c r="FLA89" s="322"/>
      <c r="FLE89" s="322"/>
      <c r="FLI89" s="322"/>
      <c r="FLM89" s="322"/>
      <c r="FLQ89" s="322"/>
      <c r="FLU89" s="322"/>
      <c r="FLY89" s="322"/>
      <c r="FMC89" s="322"/>
      <c r="FMG89" s="322"/>
      <c r="FMK89" s="322"/>
      <c r="FMO89" s="322"/>
      <c r="FMS89" s="322"/>
      <c r="FMW89" s="322"/>
      <c r="FNA89" s="322"/>
      <c r="FNE89" s="322"/>
      <c r="FNI89" s="322"/>
      <c r="FNM89" s="322"/>
      <c r="FNQ89" s="322"/>
      <c r="FNU89" s="322"/>
      <c r="FNY89" s="322"/>
      <c r="FOC89" s="322"/>
      <c r="FOG89" s="322"/>
      <c r="FOK89" s="322"/>
      <c r="FOO89" s="322"/>
      <c r="FOS89" s="322"/>
      <c r="FOW89" s="322"/>
      <c r="FPA89" s="322"/>
      <c r="FPE89" s="322"/>
      <c r="FPI89" s="322"/>
      <c r="FPM89" s="322"/>
      <c r="FPQ89" s="322"/>
      <c r="FPU89" s="322"/>
      <c r="FPY89" s="322"/>
      <c r="FQC89" s="322"/>
      <c r="FQG89" s="322"/>
      <c r="FQK89" s="322"/>
      <c r="FQO89" s="322"/>
      <c r="FQS89" s="322"/>
      <c r="FQW89" s="322"/>
      <c r="FRA89" s="322"/>
      <c r="FRE89" s="322"/>
      <c r="FRI89" s="322"/>
      <c r="FRM89" s="322"/>
      <c r="FRQ89" s="322"/>
      <c r="FRU89" s="322"/>
      <c r="FRY89" s="322"/>
      <c r="FSC89" s="322"/>
      <c r="FSG89" s="322"/>
      <c r="FSK89" s="322"/>
      <c r="FSO89" s="322"/>
      <c r="FSS89" s="322"/>
      <c r="FSW89" s="322"/>
      <c r="FTA89" s="322"/>
      <c r="FTE89" s="322"/>
      <c r="FTI89" s="322"/>
      <c r="FTM89" s="322"/>
      <c r="FTQ89" s="322"/>
      <c r="FTU89" s="322"/>
      <c r="FTY89" s="322"/>
      <c r="FUC89" s="322"/>
      <c r="FUG89" s="322"/>
      <c r="FUK89" s="322"/>
      <c r="FUO89" s="322"/>
      <c r="FUS89" s="322"/>
      <c r="FUW89" s="322"/>
      <c r="FVA89" s="322"/>
      <c r="FVE89" s="322"/>
      <c r="FVI89" s="322"/>
      <c r="FVM89" s="322"/>
      <c r="FVQ89" s="322"/>
      <c r="FVU89" s="322"/>
      <c r="FVY89" s="322"/>
      <c r="FWC89" s="322"/>
      <c r="FWG89" s="322"/>
      <c r="FWK89" s="322"/>
      <c r="FWO89" s="322"/>
      <c r="FWS89" s="322"/>
      <c r="FWW89" s="322"/>
      <c r="FXA89" s="322"/>
      <c r="FXE89" s="322"/>
      <c r="FXI89" s="322"/>
      <c r="FXM89" s="322"/>
      <c r="FXQ89" s="322"/>
      <c r="FXU89" s="322"/>
      <c r="FXY89" s="322"/>
      <c r="FYC89" s="322"/>
      <c r="FYG89" s="322"/>
      <c r="FYK89" s="322"/>
      <c r="FYO89" s="322"/>
      <c r="FYS89" s="322"/>
      <c r="FYW89" s="322"/>
      <c r="FZA89" s="322"/>
      <c r="FZE89" s="322"/>
      <c r="FZI89" s="322"/>
      <c r="FZM89" s="322"/>
      <c r="FZQ89" s="322"/>
      <c r="FZU89" s="322"/>
      <c r="FZY89" s="322"/>
      <c r="GAC89" s="322"/>
      <c r="GAG89" s="322"/>
      <c r="GAK89" s="322"/>
      <c r="GAO89" s="322"/>
      <c r="GAS89" s="322"/>
      <c r="GAW89" s="322"/>
      <c r="GBA89" s="322"/>
      <c r="GBE89" s="322"/>
      <c r="GBI89" s="322"/>
      <c r="GBM89" s="322"/>
      <c r="GBQ89" s="322"/>
      <c r="GBU89" s="322"/>
      <c r="GBY89" s="322"/>
      <c r="GCC89" s="322"/>
      <c r="GCG89" s="322"/>
      <c r="GCK89" s="322"/>
      <c r="GCO89" s="322"/>
      <c r="GCS89" s="322"/>
      <c r="GCW89" s="322"/>
      <c r="GDA89" s="322"/>
      <c r="GDE89" s="322"/>
      <c r="GDI89" s="322"/>
      <c r="GDM89" s="322"/>
      <c r="GDQ89" s="322"/>
      <c r="GDU89" s="322"/>
      <c r="GDY89" s="322"/>
      <c r="GEC89" s="322"/>
      <c r="GEG89" s="322"/>
      <c r="GEK89" s="322"/>
      <c r="GEO89" s="322"/>
      <c r="GES89" s="322"/>
      <c r="GEW89" s="322"/>
      <c r="GFA89" s="322"/>
      <c r="GFE89" s="322"/>
      <c r="GFI89" s="322"/>
      <c r="GFM89" s="322"/>
      <c r="GFQ89" s="322"/>
      <c r="GFU89" s="322"/>
      <c r="GFY89" s="322"/>
      <c r="GGC89" s="322"/>
      <c r="GGG89" s="322"/>
      <c r="GGK89" s="322"/>
      <c r="GGO89" s="322"/>
      <c r="GGS89" s="322"/>
      <c r="GGW89" s="322"/>
      <c r="GHA89" s="322"/>
      <c r="GHE89" s="322"/>
      <c r="GHI89" s="322"/>
      <c r="GHM89" s="322"/>
      <c r="GHQ89" s="322"/>
      <c r="GHU89" s="322"/>
      <c r="GHY89" s="322"/>
      <c r="GIC89" s="322"/>
      <c r="GIG89" s="322"/>
      <c r="GIK89" s="322"/>
      <c r="GIO89" s="322"/>
      <c r="GIS89" s="322"/>
      <c r="GIW89" s="322"/>
      <c r="GJA89" s="322"/>
      <c r="GJE89" s="322"/>
      <c r="GJI89" s="322"/>
      <c r="GJM89" s="322"/>
      <c r="GJQ89" s="322"/>
      <c r="GJU89" s="322"/>
      <c r="GJY89" s="322"/>
      <c r="GKC89" s="322"/>
      <c r="GKG89" s="322"/>
      <c r="GKK89" s="322"/>
      <c r="GKO89" s="322"/>
      <c r="GKS89" s="322"/>
      <c r="GKW89" s="322"/>
      <c r="GLA89" s="322"/>
      <c r="GLE89" s="322"/>
      <c r="GLI89" s="322"/>
      <c r="GLM89" s="322"/>
      <c r="GLQ89" s="322"/>
      <c r="GLU89" s="322"/>
      <c r="GLY89" s="322"/>
      <c r="GMC89" s="322"/>
      <c r="GMG89" s="322"/>
      <c r="GMK89" s="322"/>
      <c r="GMO89" s="322"/>
      <c r="GMS89" s="322"/>
      <c r="GMW89" s="322"/>
      <c r="GNA89" s="322"/>
      <c r="GNE89" s="322"/>
      <c r="GNI89" s="322"/>
      <c r="GNM89" s="322"/>
      <c r="GNQ89" s="322"/>
      <c r="GNU89" s="322"/>
      <c r="GNY89" s="322"/>
      <c r="GOC89" s="322"/>
      <c r="GOG89" s="322"/>
      <c r="GOK89" s="322"/>
      <c r="GOO89" s="322"/>
      <c r="GOS89" s="322"/>
      <c r="GOW89" s="322"/>
      <c r="GPA89" s="322"/>
      <c r="GPE89" s="322"/>
      <c r="GPI89" s="322"/>
      <c r="GPM89" s="322"/>
      <c r="GPQ89" s="322"/>
      <c r="GPU89" s="322"/>
      <c r="GPY89" s="322"/>
      <c r="GQC89" s="322"/>
      <c r="GQG89" s="322"/>
      <c r="GQK89" s="322"/>
      <c r="GQO89" s="322"/>
      <c r="GQS89" s="322"/>
      <c r="GQW89" s="322"/>
      <c r="GRA89" s="322"/>
      <c r="GRE89" s="322"/>
      <c r="GRI89" s="322"/>
      <c r="GRM89" s="322"/>
      <c r="GRQ89" s="322"/>
      <c r="GRU89" s="322"/>
      <c r="GRY89" s="322"/>
      <c r="GSC89" s="322"/>
      <c r="GSG89" s="322"/>
      <c r="GSK89" s="322"/>
      <c r="GSO89" s="322"/>
      <c r="GSS89" s="322"/>
      <c r="GSW89" s="322"/>
      <c r="GTA89" s="322"/>
      <c r="GTE89" s="322"/>
      <c r="GTI89" s="322"/>
      <c r="GTM89" s="322"/>
      <c r="GTQ89" s="322"/>
      <c r="GTU89" s="322"/>
      <c r="GTY89" s="322"/>
      <c r="GUC89" s="322"/>
      <c r="GUG89" s="322"/>
      <c r="GUK89" s="322"/>
      <c r="GUO89" s="322"/>
      <c r="GUS89" s="322"/>
      <c r="GUW89" s="322"/>
      <c r="GVA89" s="322"/>
      <c r="GVE89" s="322"/>
      <c r="GVI89" s="322"/>
      <c r="GVM89" s="322"/>
      <c r="GVQ89" s="322"/>
      <c r="GVU89" s="322"/>
      <c r="GVY89" s="322"/>
      <c r="GWC89" s="322"/>
      <c r="GWG89" s="322"/>
      <c r="GWK89" s="322"/>
      <c r="GWO89" s="322"/>
      <c r="GWS89" s="322"/>
      <c r="GWW89" s="322"/>
      <c r="GXA89" s="322"/>
      <c r="GXE89" s="322"/>
      <c r="GXI89" s="322"/>
      <c r="GXM89" s="322"/>
      <c r="GXQ89" s="322"/>
      <c r="GXU89" s="322"/>
      <c r="GXY89" s="322"/>
      <c r="GYC89" s="322"/>
      <c r="GYG89" s="322"/>
      <c r="GYK89" s="322"/>
      <c r="GYO89" s="322"/>
      <c r="GYS89" s="322"/>
      <c r="GYW89" s="322"/>
      <c r="GZA89" s="322"/>
      <c r="GZE89" s="322"/>
      <c r="GZI89" s="322"/>
      <c r="GZM89" s="322"/>
      <c r="GZQ89" s="322"/>
      <c r="GZU89" s="322"/>
      <c r="GZY89" s="322"/>
      <c r="HAC89" s="322"/>
      <c r="HAG89" s="322"/>
      <c r="HAK89" s="322"/>
      <c r="HAO89" s="322"/>
      <c r="HAS89" s="322"/>
      <c r="HAW89" s="322"/>
      <c r="HBA89" s="322"/>
      <c r="HBE89" s="322"/>
      <c r="HBI89" s="322"/>
      <c r="HBM89" s="322"/>
      <c r="HBQ89" s="322"/>
      <c r="HBU89" s="322"/>
      <c r="HBY89" s="322"/>
      <c r="HCC89" s="322"/>
      <c r="HCG89" s="322"/>
      <c r="HCK89" s="322"/>
      <c r="HCO89" s="322"/>
      <c r="HCS89" s="322"/>
      <c r="HCW89" s="322"/>
      <c r="HDA89" s="322"/>
      <c r="HDE89" s="322"/>
      <c r="HDI89" s="322"/>
      <c r="HDM89" s="322"/>
      <c r="HDQ89" s="322"/>
      <c r="HDU89" s="322"/>
      <c r="HDY89" s="322"/>
      <c r="HEC89" s="322"/>
      <c r="HEG89" s="322"/>
      <c r="HEK89" s="322"/>
      <c r="HEO89" s="322"/>
      <c r="HES89" s="322"/>
      <c r="HEW89" s="322"/>
      <c r="HFA89" s="322"/>
      <c r="HFE89" s="322"/>
      <c r="HFI89" s="322"/>
      <c r="HFM89" s="322"/>
      <c r="HFQ89" s="322"/>
      <c r="HFU89" s="322"/>
      <c r="HFY89" s="322"/>
      <c r="HGC89" s="322"/>
      <c r="HGG89" s="322"/>
      <c r="HGK89" s="322"/>
      <c r="HGO89" s="322"/>
      <c r="HGS89" s="322"/>
      <c r="HGW89" s="322"/>
      <c r="HHA89" s="322"/>
      <c r="HHE89" s="322"/>
      <c r="HHI89" s="322"/>
      <c r="HHM89" s="322"/>
      <c r="HHQ89" s="322"/>
      <c r="HHU89" s="322"/>
      <c r="HHY89" s="322"/>
      <c r="HIC89" s="322"/>
      <c r="HIG89" s="322"/>
      <c r="HIK89" s="322"/>
      <c r="HIO89" s="322"/>
      <c r="HIS89" s="322"/>
      <c r="HIW89" s="322"/>
      <c r="HJA89" s="322"/>
      <c r="HJE89" s="322"/>
      <c r="HJI89" s="322"/>
      <c r="HJM89" s="322"/>
      <c r="HJQ89" s="322"/>
      <c r="HJU89" s="322"/>
      <c r="HJY89" s="322"/>
      <c r="HKC89" s="322"/>
      <c r="HKG89" s="322"/>
      <c r="HKK89" s="322"/>
      <c r="HKO89" s="322"/>
      <c r="HKS89" s="322"/>
      <c r="HKW89" s="322"/>
      <c r="HLA89" s="322"/>
      <c r="HLE89" s="322"/>
      <c r="HLI89" s="322"/>
      <c r="HLM89" s="322"/>
      <c r="HLQ89" s="322"/>
      <c r="HLU89" s="322"/>
      <c r="HLY89" s="322"/>
      <c r="HMC89" s="322"/>
      <c r="HMG89" s="322"/>
      <c r="HMK89" s="322"/>
      <c r="HMO89" s="322"/>
      <c r="HMS89" s="322"/>
      <c r="HMW89" s="322"/>
      <c r="HNA89" s="322"/>
      <c r="HNE89" s="322"/>
      <c r="HNI89" s="322"/>
      <c r="HNM89" s="322"/>
      <c r="HNQ89" s="322"/>
      <c r="HNU89" s="322"/>
      <c r="HNY89" s="322"/>
      <c r="HOC89" s="322"/>
      <c r="HOG89" s="322"/>
      <c r="HOK89" s="322"/>
      <c r="HOO89" s="322"/>
      <c r="HOS89" s="322"/>
      <c r="HOW89" s="322"/>
      <c r="HPA89" s="322"/>
      <c r="HPE89" s="322"/>
      <c r="HPI89" s="322"/>
      <c r="HPM89" s="322"/>
      <c r="HPQ89" s="322"/>
      <c r="HPU89" s="322"/>
      <c r="HPY89" s="322"/>
      <c r="HQC89" s="322"/>
      <c r="HQG89" s="322"/>
      <c r="HQK89" s="322"/>
      <c r="HQO89" s="322"/>
      <c r="HQS89" s="322"/>
      <c r="HQW89" s="322"/>
      <c r="HRA89" s="322"/>
      <c r="HRE89" s="322"/>
      <c r="HRI89" s="322"/>
      <c r="HRM89" s="322"/>
      <c r="HRQ89" s="322"/>
      <c r="HRU89" s="322"/>
      <c r="HRY89" s="322"/>
      <c r="HSC89" s="322"/>
      <c r="HSG89" s="322"/>
      <c r="HSK89" s="322"/>
      <c r="HSO89" s="322"/>
      <c r="HSS89" s="322"/>
      <c r="HSW89" s="322"/>
      <c r="HTA89" s="322"/>
      <c r="HTE89" s="322"/>
      <c r="HTI89" s="322"/>
      <c r="HTM89" s="322"/>
      <c r="HTQ89" s="322"/>
      <c r="HTU89" s="322"/>
      <c r="HTY89" s="322"/>
      <c r="HUC89" s="322"/>
      <c r="HUG89" s="322"/>
      <c r="HUK89" s="322"/>
      <c r="HUO89" s="322"/>
      <c r="HUS89" s="322"/>
      <c r="HUW89" s="322"/>
      <c r="HVA89" s="322"/>
      <c r="HVE89" s="322"/>
      <c r="HVI89" s="322"/>
      <c r="HVM89" s="322"/>
      <c r="HVQ89" s="322"/>
      <c r="HVU89" s="322"/>
      <c r="HVY89" s="322"/>
      <c r="HWC89" s="322"/>
      <c r="HWG89" s="322"/>
      <c r="HWK89" s="322"/>
      <c r="HWO89" s="322"/>
      <c r="HWS89" s="322"/>
      <c r="HWW89" s="322"/>
      <c r="HXA89" s="322"/>
      <c r="HXE89" s="322"/>
      <c r="HXI89" s="322"/>
      <c r="HXM89" s="322"/>
      <c r="HXQ89" s="322"/>
      <c r="HXU89" s="322"/>
      <c r="HXY89" s="322"/>
      <c r="HYC89" s="322"/>
      <c r="HYG89" s="322"/>
      <c r="HYK89" s="322"/>
      <c r="HYO89" s="322"/>
      <c r="HYS89" s="322"/>
      <c r="HYW89" s="322"/>
      <c r="HZA89" s="322"/>
      <c r="HZE89" s="322"/>
      <c r="HZI89" s="322"/>
      <c r="HZM89" s="322"/>
      <c r="HZQ89" s="322"/>
      <c r="HZU89" s="322"/>
      <c r="HZY89" s="322"/>
      <c r="IAC89" s="322"/>
      <c r="IAG89" s="322"/>
      <c r="IAK89" s="322"/>
      <c r="IAO89" s="322"/>
      <c r="IAS89" s="322"/>
      <c r="IAW89" s="322"/>
      <c r="IBA89" s="322"/>
      <c r="IBE89" s="322"/>
      <c r="IBI89" s="322"/>
      <c r="IBM89" s="322"/>
      <c r="IBQ89" s="322"/>
      <c r="IBU89" s="322"/>
      <c r="IBY89" s="322"/>
      <c r="ICC89" s="322"/>
      <c r="ICG89" s="322"/>
      <c r="ICK89" s="322"/>
      <c r="ICO89" s="322"/>
      <c r="ICS89" s="322"/>
      <c r="ICW89" s="322"/>
      <c r="IDA89" s="322"/>
      <c r="IDE89" s="322"/>
      <c r="IDI89" s="322"/>
      <c r="IDM89" s="322"/>
      <c r="IDQ89" s="322"/>
      <c r="IDU89" s="322"/>
      <c r="IDY89" s="322"/>
      <c r="IEC89" s="322"/>
      <c r="IEG89" s="322"/>
      <c r="IEK89" s="322"/>
      <c r="IEO89" s="322"/>
      <c r="IES89" s="322"/>
      <c r="IEW89" s="322"/>
      <c r="IFA89" s="322"/>
      <c r="IFE89" s="322"/>
      <c r="IFI89" s="322"/>
      <c r="IFM89" s="322"/>
      <c r="IFQ89" s="322"/>
      <c r="IFU89" s="322"/>
      <c r="IFY89" s="322"/>
      <c r="IGC89" s="322"/>
      <c r="IGG89" s="322"/>
      <c r="IGK89" s="322"/>
      <c r="IGO89" s="322"/>
      <c r="IGS89" s="322"/>
      <c r="IGW89" s="322"/>
      <c r="IHA89" s="322"/>
      <c r="IHE89" s="322"/>
      <c r="IHI89" s="322"/>
      <c r="IHM89" s="322"/>
      <c r="IHQ89" s="322"/>
      <c r="IHU89" s="322"/>
      <c r="IHY89" s="322"/>
      <c r="IIC89" s="322"/>
      <c r="IIG89" s="322"/>
      <c r="IIK89" s="322"/>
      <c r="IIO89" s="322"/>
      <c r="IIS89" s="322"/>
      <c r="IIW89" s="322"/>
      <c r="IJA89" s="322"/>
      <c r="IJE89" s="322"/>
      <c r="IJI89" s="322"/>
      <c r="IJM89" s="322"/>
      <c r="IJQ89" s="322"/>
      <c r="IJU89" s="322"/>
      <c r="IJY89" s="322"/>
      <c r="IKC89" s="322"/>
      <c r="IKG89" s="322"/>
      <c r="IKK89" s="322"/>
      <c r="IKO89" s="322"/>
      <c r="IKS89" s="322"/>
      <c r="IKW89" s="322"/>
      <c r="ILA89" s="322"/>
      <c r="ILE89" s="322"/>
      <c r="ILI89" s="322"/>
      <c r="ILM89" s="322"/>
      <c r="ILQ89" s="322"/>
      <c r="ILU89" s="322"/>
      <c r="ILY89" s="322"/>
      <c r="IMC89" s="322"/>
      <c r="IMG89" s="322"/>
      <c r="IMK89" s="322"/>
      <c r="IMO89" s="322"/>
      <c r="IMS89" s="322"/>
      <c r="IMW89" s="322"/>
      <c r="INA89" s="322"/>
      <c r="INE89" s="322"/>
      <c r="INI89" s="322"/>
      <c r="INM89" s="322"/>
      <c r="INQ89" s="322"/>
      <c r="INU89" s="322"/>
      <c r="INY89" s="322"/>
      <c r="IOC89" s="322"/>
      <c r="IOG89" s="322"/>
      <c r="IOK89" s="322"/>
      <c r="IOO89" s="322"/>
      <c r="IOS89" s="322"/>
      <c r="IOW89" s="322"/>
      <c r="IPA89" s="322"/>
      <c r="IPE89" s="322"/>
      <c r="IPI89" s="322"/>
      <c r="IPM89" s="322"/>
      <c r="IPQ89" s="322"/>
      <c r="IPU89" s="322"/>
      <c r="IPY89" s="322"/>
      <c r="IQC89" s="322"/>
      <c r="IQG89" s="322"/>
      <c r="IQK89" s="322"/>
      <c r="IQO89" s="322"/>
      <c r="IQS89" s="322"/>
      <c r="IQW89" s="322"/>
      <c r="IRA89" s="322"/>
      <c r="IRE89" s="322"/>
      <c r="IRI89" s="322"/>
      <c r="IRM89" s="322"/>
      <c r="IRQ89" s="322"/>
      <c r="IRU89" s="322"/>
      <c r="IRY89" s="322"/>
      <c r="ISC89" s="322"/>
      <c r="ISG89" s="322"/>
      <c r="ISK89" s="322"/>
      <c r="ISO89" s="322"/>
      <c r="ISS89" s="322"/>
      <c r="ISW89" s="322"/>
      <c r="ITA89" s="322"/>
      <c r="ITE89" s="322"/>
      <c r="ITI89" s="322"/>
      <c r="ITM89" s="322"/>
      <c r="ITQ89" s="322"/>
      <c r="ITU89" s="322"/>
      <c r="ITY89" s="322"/>
      <c r="IUC89" s="322"/>
      <c r="IUG89" s="322"/>
      <c r="IUK89" s="322"/>
      <c r="IUO89" s="322"/>
      <c r="IUS89" s="322"/>
      <c r="IUW89" s="322"/>
      <c r="IVA89" s="322"/>
      <c r="IVE89" s="322"/>
      <c r="IVI89" s="322"/>
      <c r="IVM89" s="322"/>
      <c r="IVQ89" s="322"/>
      <c r="IVU89" s="322"/>
      <c r="IVY89" s="322"/>
      <c r="IWC89" s="322"/>
      <c r="IWG89" s="322"/>
      <c r="IWK89" s="322"/>
      <c r="IWO89" s="322"/>
      <c r="IWS89" s="322"/>
      <c r="IWW89" s="322"/>
      <c r="IXA89" s="322"/>
      <c r="IXE89" s="322"/>
      <c r="IXI89" s="322"/>
      <c r="IXM89" s="322"/>
      <c r="IXQ89" s="322"/>
      <c r="IXU89" s="322"/>
      <c r="IXY89" s="322"/>
      <c r="IYC89" s="322"/>
      <c r="IYG89" s="322"/>
      <c r="IYK89" s="322"/>
      <c r="IYO89" s="322"/>
      <c r="IYS89" s="322"/>
      <c r="IYW89" s="322"/>
      <c r="IZA89" s="322"/>
      <c r="IZE89" s="322"/>
      <c r="IZI89" s="322"/>
      <c r="IZM89" s="322"/>
      <c r="IZQ89" s="322"/>
      <c r="IZU89" s="322"/>
      <c r="IZY89" s="322"/>
      <c r="JAC89" s="322"/>
      <c r="JAG89" s="322"/>
      <c r="JAK89" s="322"/>
      <c r="JAO89" s="322"/>
      <c r="JAS89" s="322"/>
      <c r="JAW89" s="322"/>
      <c r="JBA89" s="322"/>
      <c r="JBE89" s="322"/>
      <c r="JBI89" s="322"/>
      <c r="JBM89" s="322"/>
      <c r="JBQ89" s="322"/>
      <c r="JBU89" s="322"/>
      <c r="JBY89" s="322"/>
      <c r="JCC89" s="322"/>
      <c r="JCG89" s="322"/>
      <c r="JCK89" s="322"/>
      <c r="JCO89" s="322"/>
      <c r="JCS89" s="322"/>
      <c r="JCW89" s="322"/>
      <c r="JDA89" s="322"/>
      <c r="JDE89" s="322"/>
      <c r="JDI89" s="322"/>
      <c r="JDM89" s="322"/>
      <c r="JDQ89" s="322"/>
      <c r="JDU89" s="322"/>
      <c r="JDY89" s="322"/>
      <c r="JEC89" s="322"/>
      <c r="JEG89" s="322"/>
      <c r="JEK89" s="322"/>
      <c r="JEO89" s="322"/>
      <c r="JES89" s="322"/>
      <c r="JEW89" s="322"/>
      <c r="JFA89" s="322"/>
      <c r="JFE89" s="322"/>
      <c r="JFI89" s="322"/>
      <c r="JFM89" s="322"/>
      <c r="JFQ89" s="322"/>
      <c r="JFU89" s="322"/>
      <c r="JFY89" s="322"/>
      <c r="JGC89" s="322"/>
      <c r="JGG89" s="322"/>
      <c r="JGK89" s="322"/>
      <c r="JGO89" s="322"/>
      <c r="JGS89" s="322"/>
      <c r="JGW89" s="322"/>
      <c r="JHA89" s="322"/>
      <c r="JHE89" s="322"/>
      <c r="JHI89" s="322"/>
      <c r="JHM89" s="322"/>
      <c r="JHQ89" s="322"/>
      <c r="JHU89" s="322"/>
      <c r="JHY89" s="322"/>
      <c r="JIC89" s="322"/>
      <c r="JIG89" s="322"/>
      <c r="JIK89" s="322"/>
      <c r="JIO89" s="322"/>
      <c r="JIS89" s="322"/>
      <c r="JIW89" s="322"/>
      <c r="JJA89" s="322"/>
      <c r="JJE89" s="322"/>
      <c r="JJI89" s="322"/>
      <c r="JJM89" s="322"/>
      <c r="JJQ89" s="322"/>
      <c r="JJU89" s="322"/>
      <c r="JJY89" s="322"/>
      <c r="JKC89" s="322"/>
      <c r="JKG89" s="322"/>
      <c r="JKK89" s="322"/>
      <c r="JKO89" s="322"/>
      <c r="JKS89" s="322"/>
      <c r="JKW89" s="322"/>
      <c r="JLA89" s="322"/>
      <c r="JLE89" s="322"/>
      <c r="JLI89" s="322"/>
      <c r="JLM89" s="322"/>
      <c r="JLQ89" s="322"/>
      <c r="JLU89" s="322"/>
      <c r="JLY89" s="322"/>
      <c r="JMC89" s="322"/>
      <c r="JMG89" s="322"/>
      <c r="JMK89" s="322"/>
      <c r="JMO89" s="322"/>
      <c r="JMS89" s="322"/>
      <c r="JMW89" s="322"/>
      <c r="JNA89" s="322"/>
      <c r="JNE89" s="322"/>
      <c r="JNI89" s="322"/>
      <c r="JNM89" s="322"/>
      <c r="JNQ89" s="322"/>
      <c r="JNU89" s="322"/>
      <c r="JNY89" s="322"/>
      <c r="JOC89" s="322"/>
      <c r="JOG89" s="322"/>
      <c r="JOK89" s="322"/>
      <c r="JOO89" s="322"/>
      <c r="JOS89" s="322"/>
      <c r="JOW89" s="322"/>
      <c r="JPA89" s="322"/>
      <c r="JPE89" s="322"/>
      <c r="JPI89" s="322"/>
      <c r="JPM89" s="322"/>
      <c r="JPQ89" s="322"/>
      <c r="JPU89" s="322"/>
      <c r="JPY89" s="322"/>
      <c r="JQC89" s="322"/>
      <c r="JQG89" s="322"/>
      <c r="JQK89" s="322"/>
      <c r="JQO89" s="322"/>
      <c r="JQS89" s="322"/>
      <c r="JQW89" s="322"/>
      <c r="JRA89" s="322"/>
      <c r="JRE89" s="322"/>
      <c r="JRI89" s="322"/>
      <c r="JRM89" s="322"/>
      <c r="JRQ89" s="322"/>
      <c r="JRU89" s="322"/>
      <c r="JRY89" s="322"/>
      <c r="JSC89" s="322"/>
      <c r="JSG89" s="322"/>
      <c r="JSK89" s="322"/>
      <c r="JSO89" s="322"/>
      <c r="JSS89" s="322"/>
      <c r="JSW89" s="322"/>
      <c r="JTA89" s="322"/>
      <c r="JTE89" s="322"/>
      <c r="JTI89" s="322"/>
      <c r="JTM89" s="322"/>
      <c r="JTQ89" s="322"/>
      <c r="JTU89" s="322"/>
      <c r="JTY89" s="322"/>
      <c r="JUC89" s="322"/>
      <c r="JUG89" s="322"/>
      <c r="JUK89" s="322"/>
      <c r="JUO89" s="322"/>
      <c r="JUS89" s="322"/>
      <c r="JUW89" s="322"/>
      <c r="JVA89" s="322"/>
      <c r="JVE89" s="322"/>
      <c r="JVI89" s="322"/>
      <c r="JVM89" s="322"/>
      <c r="JVQ89" s="322"/>
      <c r="JVU89" s="322"/>
      <c r="JVY89" s="322"/>
      <c r="JWC89" s="322"/>
      <c r="JWG89" s="322"/>
      <c r="JWK89" s="322"/>
      <c r="JWO89" s="322"/>
      <c r="JWS89" s="322"/>
      <c r="JWW89" s="322"/>
      <c r="JXA89" s="322"/>
      <c r="JXE89" s="322"/>
      <c r="JXI89" s="322"/>
      <c r="JXM89" s="322"/>
      <c r="JXQ89" s="322"/>
      <c r="JXU89" s="322"/>
      <c r="JXY89" s="322"/>
      <c r="JYC89" s="322"/>
      <c r="JYG89" s="322"/>
      <c r="JYK89" s="322"/>
      <c r="JYO89" s="322"/>
      <c r="JYS89" s="322"/>
      <c r="JYW89" s="322"/>
      <c r="JZA89" s="322"/>
      <c r="JZE89" s="322"/>
      <c r="JZI89" s="322"/>
      <c r="JZM89" s="322"/>
      <c r="JZQ89" s="322"/>
      <c r="JZU89" s="322"/>
      <c r="JZY89" s="322"/>
      <c r="KAC89" s="322"/>
      <c r="KAG89" s="322"/>
      <c r="KAK89" s="322"/>
      <c r="KAO89" s="322"/>
      <c r="KAS89" s="322"/>
      <c r="KAW89" s="322"/>
      <c r="KBA89" s="322"/>
      <c r="KBE89" s="322"/>
      <c r="KBI89" s="322"/>
      <c r="KBM89" s="322"/>
      <c r="KBQ89" s="322"/>
      <c r="KBU89" s="322"/>
      <c r="KBY89" s="322"/>
      <c r="KCC89" s="322"/>
      <c r="KCG89" s="322"/>
      <c r="KCK89" s="322"/>
      <c r="KCO89" s="322"/>
      <c r="KCS89" s="322"/>
      <c r="KCW89" s="322"/>
      <c r="KDA89" s="322"/>
      <c r="KDE89" s="322"/>
      <c r="KDI89" s="322"/>
      <c r="KDM89" s="322"/>
      <c r="KDQ89" s="322"/>
      <c r="KDU89" s="322"/>
      <c r="KDY89" s="322"/>
      <c r="KEC89" s="322"/>
      <c r="KEG89" s="322"/>
      <c r="KEK89" s="322"/>
      <c r="KEO89" s="322"/>
      <c r="KES89" s="322"/>
      <c r="KEW89" s="322"/>
      <c r="KFA89" s="322"/>
      <c r="KFE89" s="322"/>
      <c r="KFI89" s="322"/>
      <c r="KFM89" s="322"/>
      <c r="KFQ89" s="322"/>
      <c r="KFU89" s="322"/>
      <c r="KFY89" s="322"/>
      <c r="KGC89" s="322"/>
      <c r="KGG89" s="322"/>
      <c r="KGK89" s="322"/>
      <c r="KGO89" s="322"/>
      <c r="KGS89" s="322"/>
      <c r="KGW89" s="322"/>
      <c r="KHA89" s="322"/>
      <c r="KHE89" s="322"/>
      <c r="KHI89" s="322"/>
      <c r="KHM89" s="322"/>
      <c r="KHQ89" s="322"/>
      <c r="KHU89" s="322"/>
      <c r="KHY89" s="322"/>
      <c r="KIC89" s="322"/>
      <c r="KIG89" s="322"/>
      <c r="KIK89" s="322"/>
      <c r="KIO89" s="322"/>
      <c r="KIS89" s="322"/>
      <c r="KIW89" s="322"/>
      <c r="KJA89" s="322"/>
      <c r="KJE89" s="322"/>
      <c r="KJI89" s="322"/>
      <c r="KJM89" s="322"/>
      <c r="KJQ89" s="322"/>
      <c r="KJU89" s="322"/>
      <c r="KJY89" s="322"/>
      <c r="KKC89" s="322"/>
      <c r="KKG89" s="322"/>
      <c r="KKK89" s="322"/>
      <c r="KKO89" s="322"/>
      <c r="KKS89" s="322"/>
      <c r="KKW89" s="322"/>
      <c r="KLA89" s="322"/>
      <c r="KLE89" s="322"/>
      <c r="KLI89" s="322"/>
      <c r="KLM89" s="322"/>
      <c r="KLQ89" s="322"/>
      <c r="KLU89" s="322"/>
      <c r="KLY89" s="322"/>
      <c r="KMC89" s="322"/>
      <c r="KMG89" s="322"/>
      <c r="KMK89" s="322"/>
      <c r="KMO89" s="322"/>
      <c r="KMS89" s="322"/>
      <c r="KMW89" s="322"/>
      <c r="KNA89" s="322"/>
      <c r="KNE89" s="322"/>
      <c r="KNI89" s="322"/>
      <c r="KNM89" s="322"/>
      <c r="KNQ89" s="322"/>
      <c r="KNU89" s="322"/>
      <c r="KNY89" s="322"/>
      <c r="KOC89" s="322"/>
      <c r="KOG89" s="322"/>
      <c r="KOK89" s="322"/>
      <c r="KOO89" s="322"/>
      <c r="KOS89" s="322"/>
      <c r="KOW89" s="322"/>
      <c r="KPA89" s="322"/>
      <c r="KPE89" s="322"/>
      <c r="KPI89" s="322"/>
      <c r="KPM89" s="322"/>
      <c r="KPQ89" s="322"/>
      <c r="KPU89" s="322"/>
      <c r="KPY89" s="322"/>
      <c r="KQC89" s="322"/>
      <c r="KQG89" s="322"/>
      <c r="KQK89" s="322"/>
      <c r="KQO89" s="322"/>
      <c r="KQS89" s="322"/>
      <c r="KQW89" s="322"/>
      <c r="KRA89" s="322"/>
      <c r="KRE89" s="322"/>
      <c r="KRI89" s="322"/>
      <c r="KRM89" s="322"/>
      <c r="KRQ89" s="322"/>
      <c r="KRU89" s="322"/>
      <c r="KRY89" s="322"/>
      <c r="KSC89" s="322"/>
      <c r="KSG89" s="322"/>
      <c r="KSK89" s="322"/>
      <c r="KSO89" s="322"/>
      <c r="KSS89" s="322"/>
      <c r="KSW89" s="322"/>
      <c r="KTA89" s="322"/>
      <c r="KTE89" s="322"/>
      <c r="KTI89" s="322"/>
      <c r="KTM89" s="322"/>
      <c r="KTQ89" s="322"/>
      <c r="KTU89" s="322"/>
      <c r="KTY89" s="322"/>
      <c r="KUC89" s="322"/>
      <c r="KUG89" s="322"/>
      <c r="KUK89" s="322"/>
      <c r="KUO89" s="322"/>
      <c r="KUS89" s="322"/>
      <c r="KUW89" s="322"/>
      <c r="KVA89" s="322"/>
      <c r="KVE89" s="322"/>
      <c r="KVI89" s="322"/>
      <c r="KVM89" s="322"/>
      <c r="KVQ89" s="322"/>
      <c r="KVU89" s="322"/>
      <c r="KVY89" s="322"/>
      <c r="KWC89" s="322"/>
      <c r="KWG89" s="322"/>
      <c r="KWK89" s="322"/>
      <c r="KWO89" s="322"/>
      <c r="KWS89" s="322"/>
      <c r="KWW89" s="322"/>
      <c r="KXA89" s="322"/>
      <c r="KXE89" s="322"/>
      <c r="KXI89" s="322"/>
      <c r="KXM89" s="322"/>
      <c r="KXQ89" s="322"/>
      <c r="KXU89" s="322"/>
      <c r="KXY89" s="322"/>
      <c r="KYC89" s="322"/>
      <c r="KYG89" s="322"/>
      <c r="KYK89" s="322"/>
      <c r="KYO89" s="322"/>
      <c r="KYS89" s="322"/>
      <c r="KYW89" s="322"/>
      <c r="KZA89" s="322"/>
      <c r="KZE89" s="322"/>
      <c r="KZI89" s="322"/>
      <c r="KZM89" s="322"/>
      <c r="KZQ89" s="322"/>
      <c r="KZU89" s="322"/>
      <c r="KZY89" s="322"/>
      <c r="LAC89" s="322"/>
      <c r="LAG89" s="322"/>
      <c r="LAK89" s="322"/>
      <c r="LAO89" s="322"/>
      <c r="LAS89" s="322"/>
      <c r="LAW89" s="322"/>
      <c r="LBA89" s="322"/>
      <c r="LBE89" s="322"/>
      <c r="LBI89" s="322"/>
      <c r="LBM89" s="322"/>
      <c r="LBQ89" s="322"/>
      <c r="LBU89" s="322"/>
      <c r="LBY89" s="322"/>
      <c r="LCC89" s="322"/>
      <c r="LCG89" s="322"/>
      <c r="LCK89" s="322"/>
      <c r="LCO89" s="322"/>
      <c r="LCS89" s="322"/>
      <c r="LCW89" s="322"/>
      <c r="LDA89" s="322"/>
      <c r="LDE89" s="322"/>
      <c r="LDI89" s="322"/>
      <c r="LDM89" s="322"/>
      <c r="LDQ89" s="322"/>
      <c r="LDU89" s="322"/>
      <c r="LDY89" s="322"/>
      <c r="LEC89" s="322"/>
      <c r="LEG89" s="322"/>
      <c r="LEK89" s="322"/>
      <c r="LEO89" s="322"/>
      <c r="LES89" s="322"/>
      <c r="LEW89" s="322"/>
      <c r="LFA89" s="322"/>
      <c r="LFE89" s="322"/>
      <c r="LFI89" s="322"/>
      <c r="LFM89" s="322"/>
      <c r="LFQ89" s="322"/>
      <c r="LFU89" s="322"/>
      <c r="LFY89" s="322"/>
      <c r="LGC89" s="322"/>
      <c r="LGG89" s="322"/>
      <c r="LGK89" s="322"/>
      <c r="LGO89" s="322"/>
      <c r="LGS89" s="322"/>
      <c r="LGW89" s="322"/>
      <c r="LHA89" s="322"/>
      <c r="LHE89" s="322"/>
      <c r="LHI89" s="322"/>
      <c r="LHM89" s="322"/>
      <c r="LHQ89" s="322"/>
      <c r="LHU89" s="322"/>
      <c r="LHY89" s="322"/>
      <c r="LIC89" s="322"/>
      <c r="LIG89" s="322"/>
      <c r="LIK89" s="322"/>
      <c r="LIO89" s="322"/>
      <c r="LIS89" s="322"/>
      <c r="LIW89" s="322"/>
      <c r="LJA89" s="322"/>
      <c r="LJE89" s="322"/>
      <c r="LJI89" s="322"/>
      <c r="LJM89" s="322"/>
      <c r="LJQ89" s="322"/>
      <c r="LJU89" s="322"/>
      <c r="LJY89" s="322"/>
      <c r="LKC89" s="322"/>
      <c r="LKG89" s="322"/>
      <c r="LKK89" s="322"/>
      <c r="LKO89" s="322"/>
      <c r="LKS89" s="322"/>
      <c r="LKW89" s="322"/>
      <c r="LLA89" s="322"/>
      <c r="LLE89" s="322"/>
      <c r="LLI89" s="322"/>
      <c r="LLM89" s="322"/>
      <c r="LLQ89" s="322"/>
      <c r="LLU89" s="322"/>
      <c r="LLY89" s="322"/>
      <c r="LMC89" s="322"/>
      <c r="LMG89" s="322"/>
      <c r="LMK89" s="322"/>
      <c r="LMO89" s="322"/>
      <c r="LMS89" s="322"/>
      <c r="LMW89" s="322"/>
      <c r="LNA89" s="322"/>
      <c r="LNE89" s="322"/>
      <c r="LNI89" s="322"/>
      <c r="LNM89" s="322"/>
      <c r="LNQ89" s="322"/>
      <c r="LNU89" s="322"/>
      <c r="LNY89" s="322"/>
      <c r="LOC89" s="322"/>
      <c r="LOG89" s="322"/>
      <c r="LOK89" s="322"/>
      <c r="LOO89" s="322"/>
      <c r="LOS89" s="322"/>
      <c r="LOW89" s="322"/>
      <c r="LPA89" s="322"/>
      <c r="LPE89" s="322"/>
      <c r="LPI89" s="322"/>
      <c r="LPM89" s="322"/>
      <c r="LPQ89" s="322"/>
      <c r="LPU89" s="322"/>
      <c r="LPY89" s="322"/>
      <c r="LQC89" s="322"/>
      <c r="LQG89" s="322"/>
      <c r="LQK89" s="322"/>
      <c r="LQO89" s="322"/>
      <c r="LQS89" s="322"/>
      <c r="LQW89" s="322"/>
      <c r="LRA89" s="322"/>
      <c r="LRE89" s="322"/>
      <c r="LRI89" s="322"/>
      <c r="LRM89" s="322"/>
      <c r="LRQ89" s="322"/>
      <c r="LRU89" s="322"/>
      <c r="LRY89" s="322"/>
      <c r="LSC89" s="322"/>
      <c r="LSG89" s="322"/>
      <c r="LSK89" s="322"/>
      <c r="LSO89" s="322"/>
      <c r="LSS89" s="322"/>
      <c r="LSW89" s="322"/>
      <c r="LTA89" s="322"/>
      <c r="LTE89" s="322"/>
      <c r="LTI89" s="322"/>
      <c r="LTM89" s="322"/>
      <c r="LTQ89" s="322"/>
      <c r="LTU89" s="322"/>
      <c r="LTY89" s="322"/>
      <c r="LUC89" s="322"/>
      <c r="LUG89" s="322"/>
      <c r="LUK89" s="322"/>
      <c r="LUO89" s="322"/>
      <c r="LUS89" s="322"/>
      <c r="LUW89" s="322"/>
      <c r="LVA89" s="322"/>
      <c r="LVE89" s="322"/>
      <c r="LVI89" s="322"/>
      <c r="LVM89" s="322"/>
      <c r="LVQ89" s="322"/>
      <c r="LVU89" s="322"/>
      <c r="LVY89" s="322"/>
      <c r="LWC89" s="322"/>
      <c r="LWG89" s="322"/>
      <c r="LWK89" s="322"/>
      <c r="LWO89" s="322"/>
      <c r="LWS89" s="322"/>
      <c r="LWW89" s="322"/>
      <c r="LXA89" s="322"/>
      <c r="LXE89" s="322"/>
      <c r="LXI89" s="322"/>
      <c r="LXM89" s="322"/>
      <c r="LXQ89" s="322"/>
      <c r="LXU89" s="322"/>
      <c r="LXY89" s="322"/>
      <c r="LYC89" s="322"/>
      <c r="LYG89" s="322"/>
      <c r="LYK89" s="322"/>
      <c r="LYO89" s="322"/>
      <c r="LYS89" s="322"/>
      <c r="LYW89" s="322"/>
      <c r="LZA89" s="322"/>
      <c r="LZE89" s="322"/>
      <c r="LZI89" s="322"/>
      <c r="LZM89" s="322"/>
      <c r="LZQ89" s="322"/>
      <c r="LZU89" s="322"/>
      <c r="LZY89" s="322"/>
      <c r="MAC89" s="322"/>
      <c r="MAG89" s="322"/>
      <c r="MAK89" s="322"/>
      <c r="MAO89" s="322"/>
      <c r="MAS89" s="322"/>
      <c r="MAW89" s="322"/>
      <c r="MBA89" s="322"/>
      <c r="MBE89" s="322"/>
      <c r="MBI89" s="322"/>
      <c r="MBM89" s="322"/>
      <c r="MBQ89" s="322"/>
      <c r="MBU89" s="322"/>
      <c r="MBY89" s="322"/>
      <c r="MCC89" s="322"/>
      <c r="MCG89" s="322"/>
      <c r="MCK89" s="322"/>
      <c r="MCO89" s="322"/>
      <c r="MCS89" s="322"/>
      <c r="MCW89" s="322"/>
      <c r="MDA89" s="322"/>
      <c r="MDE89" s="322"/>
      <c r="MDI89" s="322"/>
      <c r="MDM89" s="322"/>
      <c r="MDQ89" s="322"/>
      <c r="MDU89" s="322"/>
      <c r="MDY89" s="322"/>
      <c r="MEC89" s="322"/>
      <c r="MEG89" s="322"/>
      <c r="MEK89" s="322"/>
      <c r="MEO89" s="322"/>
      <c r="MES89" s="322"/>
      <c r="MEW89" s="322"/>
      <c r="MFA89" s="322"/>
      <c r="MFE89" s="322"/>
      <c r="MFI89" s="322"/>
      <c r="MFM89" s="322"/>
      <c r="MFQ89" s="322"/>
      <c r="MFU89" s="322"/>
      <c r="MFY89" s="322"/>
      <c r="MGC89" s="322"/>
      <c r="MGG89" s="322"/>
      <c r="MGK89" s="322"/>
      <c r="MGO89" s="322"/>
      <c r="MGS89" s="322"/>
      <c r="MGW89" s="322"/>
      <c r="MHA89" s="322"/>
      <c r="MHE89" s="322"/>
      <c r="MHI89" s="322"/>
      <c r="MHM89" s="322"/>
      <c r="MHQ89" s="322"/>
      <c r="MHU89" s="322"/>
      <c r="MHY89" s="322"/>
      <c r="MIC89" s="322"/>
      <c r="MIG89" s="322"/>
      <c r="MIK89" s="322"/>
      <c r="MIO89" s="322"/>
      <c r="MIS89" s="322"/>
      <c r="MIW89" s="322"/>
      <c r="MJA89" s="322"/>
      <c r="MJE89" s="322"/>
      <c r="MJI89" s="322"/>
      <c r="MJM89" s="322"/>
      <c r="MJQ89" s="322"/>
      <c r="MJU89" s="322"/>
      <c r="MJY89" s="322"/>
      <c r="MKC89" s="322"/>
      <c r="MKG89" s="322"/>
      <c r="MKK89" s="322"/>
      <c r="MKO89" s="322"/>
      <c r="MKS89" s="322"/>
      <c r="MKW89" s="322"/>
      <c r="MLA89" s="322"/>
      <c r="MLE89" s="322"/>
      <c r="MLI89" s="322"/>
      <c r="MLM89" s="322"/>
      <c r="MLQ89" s="322"/>
      <c r="MLU89" s="322"/>
      <c r="MLY89" s="322"/>
      <c r="MMC89" s="322"/>
      <c r="MMG89" s="322"/>
      <c r="MMK89" s="322"/>
      <c r="MMO89" s="322"/>
      <c r="MMS89" s="322"/>
      <c r="MMW89" s="322"/>
      <c r="MNA89" s="322"/>
      <c r="MNE89" s="322"/>
      <c r="MNI89" s="322"/>
      <c r="MNM89" s="322"/>
      <c r="MNQ89" s="322"/>
      <c r="MNU89" s="322"/>
      <c r="MNY89" s="322"/>
      <c r="MOC89" s="322"/>
      <c r="MOG89" s="322"/>
      <c r="MOK89" s="322"/>
      <c r="MOO89" s="322"/>
      <c r="MOS89" s="322"/>
      <c r="MOW89" s="322"/>
      <c r="MPA89" s="322"/>
      <c r="MPE89" s="322"/>
      <c r="MPI89" s="322"/>
      <c r="MPM89" s="322"/>
      <c r="MPQ89" s="322"/>
      <c r="MPU89" s="322"/>
      <c r="MPY89" s="322"/>
      <c r="MQC89" s="322"/>
      <c r="MQG89" s="322"/>
      <c r="MQK89" s="322"/>
      <c r="MQO89" s="322"/>
      <c r="MQS89" s="322"/>
      <c r="MQW89" s="322"/>
      <c r="MRA89" s="322"/>
      <c r="MRE89" s="322"/>
      <c r="MRI89" s="322"/>
      <c r="MRM89" s="322"/>
      <c r="MRQ89" s="322"/>
      <c r="MRU89" s="322"/>
      <c r="MRY89" s="322"/>
      <c r="MSC89" s="322"/>
      <c r="MSG89" s="322"/>
      <c r="MSK89" s="322"/>
      <c r="MSO89" s="322"/>
      <c r="MSS89" s="322"/>
      <c r="MSW89" s="322"/>
      <c r="MTA89" s="322"/>
      <c r="MTE89" s="322"/>
      <c r="MTI89" s="322"/>
      <c r="MTM89" s="322"/>
      <c r="MTQ89" s="322"/>
      <c r="MTU89" s="322"/>
      <c r="MTY89" s="322"/>
      <c r="MUC89" s="322"/>
      <c r="MUG89" s="322"/>
      <c r="MUK89" s="322"/>
      <c r="MUO89" s="322"/>
      <c r="MUS89" s="322"/>
      <c r="MUW89" s="322"/>
      <c r="MVA89" s="322"/>
      <c r="MVE89" s="322"/>
      <c r="MVI89" s="322"/>
      <c r="MVM89" s="322"/>
      <c r="MVQ89" s="322"/>
      <c r="MVU89" s="322"/>
      <c r="MVY89" s="322"/>
      <c r="MWC89" s="322"/>
      <c r="MWG89" s="322"/>
      <c r="MWK89" s="322"/>
      <c r="MWO89" s="322"/>
      <c r="MWS89" s="322"/>
      <c r="MWW89" s="322"/>
      <c r="MXA89" s="322"/>
      <c r="MXE89" s="322"/>
      <c r="MXI89" s="322"/>
      <c r="MXM89" s="322"/>
      <c r="MXQ89" s="322"/>
      <c r="MXU89" s="322"/>
      <c r="MXY89" s="322"/>
      <c r="MYC89" s="322"/>
      <c r="MYG89" s="322"/>
      <c r="MYK89" s="322"/>
      <c r="MYO89" s="322"/>
      <c r="MYS89" s="322"/>
      <c r="MYW89" s="322"/>
      <c r="MZA89" s="322"/>
      <c r="MZE89" s="322"/>
      <c r="MZI89" s="322"/>
      <c r="MZM89" s="322"/>
      <c r="MZQ89" s="322"/>
      <c r="MZU89" s="322"/>
      <c r="MZY89" s="322"/>
      <c r="NAC89" s="322"/>
      <c r="NAG89" s="322"/>
      <c r="NAK89" s="322"/>
      <c r="NAO89" s="322"/>
      <c r="NAS89" s="322"/>
      <c r="NAW89" s="322"/>
      <c r="NBA89" s="322"/>
      <c r="NBE89" s="322"/>
      <c r="NBI89" s="322"/>
      <c r="NBM89" s="322"/>
      <c r="NBQ89" s="322"/>
      <c r="NBU89" s="322"/>
      <c r="NBY89" s="322"/>
      <c r="NCC89" s="322"/>
      <c r="NCG89" s="322"/>
      <c r="NCK89" s="322"/>
      <c r="NCO89" s="322"/>
      <c r="NCS89" s="322"/>
      <c r="NCW89" s="322"/>
      <c r="NDA89" s="322"/>
      <c r="NDE89" s="322"/>
      <c r="NDI89" s="322"/>
      <c r="NDM89" s="322"/>
      <c r="NDQ89" s="322"/>
      <c r="NDU89" s="322"/>
      <c r="NDY89" s="322"/>
      <c r="NEC89" s="322"/>
      <c r="NEG89" s="322"/>
      <c r="NEK89" s="322"/>
      <c r="NEO89" s="322"/>
      <c r="NES89" s="322"/>
      <c r="NEW89" s="322"/>
      <c r="NFA89" s="322"/>
      <c r="NFE89" s="322"/>
      <c r="NFI89" s="322"/>
      <c r="NFM89" s="322"/>
      <c r="NFQ89" s="322"/>
      <c r="NFU89" s="322"/>
      <c r="NFY89" s="322"/>
      <c r="NGC89" s="322"/>
      <c r="NGG89" s="322"/>
      <c r="NGK89" s="322"/>
      <c r="NGO89" s="322"/>
      <c r="NGS89" s="322"/>
      <c r="NGW89" s="322"/>
      <c r="NHA89" s="322"/>
      <c r="NHE89" s="322"/>
      <c r="NHI89" s="322"/>
      <c r="NHM89" s="322"/>
      <c r="NHQ89" s="322"/>
      <c r="NHU89" s="322"/>
      <c r="NHY89" s="322"/>
      <c r="NIC89" s="322"/>
      <c r="NIG89" s="322"/>
      <c r="NIK89" s="322"/>
      <c r="NIO89" s="322"/>
      <c r="NIS89" s="322"/>
      <c r="NIW89" s="322"/>
      <c r="NJA89" s="322"/>
      <c r="NJE89" s="322"/>
      <c r="NJI89" s="322"/>
      <c r="NJM89" s="322"/>
      <c r="NJQ89" s="322"/>
      <c r="NJU89" s="322"/>
      <c r="NJY89" s="322"/>
      <c r="NKC89" s="322"/>
      <c r="NKG89" s="322"/>
      <c r="NKK89" s="322"/>
      <c r="NKO89" s="322"/>
      <c r="NKS89" s="322"/>
      <c r="NKW89" s="322"/>
      <c r="NLA89" s="322"/>
      <c r="NLE89" s="322"/>
      <c r="NLI89" s="322"/>
      <c r="NLM89" s="322"/>
      <c r="NLQ89" s="322"/>
      <c r="NLU89" s="322"/>
      <c r="NLY89" s="322"/>
      <c r="NMC89" s="322"/>
      <c r="NMG89" s="322"/>
      <c r="NMK89" s="322"/>
      <c r="NMO89" s="322"/>
      <c r="NMS89" s="322"/>
      <c r="NMW89" s="322"/>
      <c r="NNA89" s="322"/>
      <c r="NNE89" s="322"/>
      <c r="NNI89" s="322"/>
      <c r="NNM89" s="322"/>
      <c r="NNQ89" s="322"/>
      <c r="NNU89" s="322"/>
      <c r="NNY89" s="322"/>
      <c r="NOC89" s="322"/>
      <c r="NOG89" s="322"/>
      <c r="NOK89" s="322"/>
      <c r="NOO89" s="322"/>
      <c r="NOS89" s="322"/>
      <c r="NOW89" s="322"/>
      <c r="NPA89" s="322"/>
      <c r="NPE89" s="322"/>
      <c r="NPI89" s="322"/>
      <c r="NPM89" s="322"/>
      <c r="NPQ89" s="322"/>
      <c r="NPU89" s="322"/>
      <c r="NPY89" s="322"/>
      <c r="NQC89" s="322"/>
      <c r="NQG89" s="322"/>
      <c r="NQK89" s="322"/>
      <c r="NQO89" s="322"/>
      <c r="NQS89" s="322"/>
      <c r="NQW89" s="322"/>
      <c r="NRA89" s="322"/>
      <c r="NRE89" s="322"/>
      <c r="NRI89" s="322"/>
      <c r="NRM89" s="322"/>
      <c r="NRQ89" s="322"/>
      <c r="NRU89" s="322"/>
      <c r="NRY89" s="322"/>
      <c r="NSC89" s="322"/>
      <c r="NSG89" s="322"/>
      <c r="NSK89" s="322"/>
      <c r="NSO89" s="322"/>
      <c r="NSS89" s="322"/>
      <c r="NSW89" s="322"/>
      <c r="NTA89" s="322"/>
      <c r="NTE89" s="322"/>
      <c r="NTI89" s="322"/>
      <c r="NTM89" s="322"/>
      <c r="NTQ89" s="322"/>
      <c r="NTU89" s="322"/>
      <c r="NTY89" s="322"/>
      <c r="NUC89" s="322"/>
      <c r="NUG89" s="322"/>
      <c r="NUK89" s="322"/>
      <c r="NUO89" s="322"/>
      <c r="NUS89" s="322"/>
      <c r="NUW89" s="322"/>
      <c r="NVA89" s="322"/>
      <c r="NVE89" s="322"/>
      <c r="NVI89" s="322"/>
      <c r="NVM89" s="322"/>
      <c r="NVQ89" s="322"/>
      <c r="NVU89" s="322"/>
      <c r="NVY89" s="322"/>
      <c r="NWC89" s="322"/>
      <c r="NWG89" s="322"/>
      <c r="NWK89" s="322"/>
      <c r="NWO89" s="322"/>
      <c r="NWS89" s="322"/>
      <c r="NWW89" s="322"/>
      <c r="NXA89" s="322"/>
      <c r="NXE89" s="322"/>
      <c r="NXI89" s="322"/>
      <c r="NXM89" s="322"/>
      <c r="NXQ89" s="322"/>
      <c r="NXU89" s="322"/>
      <c r="NXY89" s="322"/>
      <c r="NYC89" s="322"/>
      <c r="NYG89" s="322"/>
      <c r="NYK89" s="322"/>
      <c r="NYO89" s="322"/>
      <c r="NYS89" s="322"/>
      <c r="NYW89" s="322"/>
      <c r="NZA89" s="322"/>
      <c r="NZE89" s="322"/>
      <c r="NZI89" s="322"/>
      <c r="NZM89" s="322"/>
      <c r="NZQ89" s="322"/>
      <c r="NZU89" s="322"/>
      <c r="NZY89" s="322"/>
      <c r="OAC89" s="322"/>
      <c r="OAG89" s="322"/>
      <c r="OAK89" s="322"/>
      <c r="OAO89" s="322"/>
      <c r="OAS89" s="322"/>
      <c r="OAW89" s="322"/>
      <c r="OBA89" s="322"/>
      <c r="OBE89" s="322"/>
      <c r="OBI89" s="322"/>
      <c r="OBM89" s="322"/>
      <c r="OBQ89" s="322"/>
      <c r="OBU89" s="322"/>
      <c r="OBY89" s="322"/>
      <c r="OCC89" s="322"/>
      <c r="OCG89" s="322"/>
      <c r="OCK89" s="322"/>
      <c r="OCO89" s="322"/>
      <c r="OCS89" s="322"/>
      <c r="OCW89" s="322"/>
      <c r="ODA89" s="322"/>
      <c r="ODE89" s="322"/>
      <c r="ODI89" s="322"/>
      <c r="ODM89" s="322"/>
      <c r="ODQ89" s="322"/>
      <c r="ODU89" s="322"/>
      <c r="ODY89" s="322"/>
      <c r="OEC89" s="322"/>
      <c r="OEG89" s="322"/>
      <c r="OEK89" s="322"/>
      <c r="OEO89" s="322"/>
      <c r="OES89" s="322"/>
      <c r="OEW89" s="322"/>
      <c r="OFA89" s="322"/>
      <c r="OFE89" s="322"/>
      <c r="OFI89" s="322"/>
      <c r="OFM89" s="322"/>
      <c r="OFQ89" s="322"/>
      <c r="OFU89" s="322"/>
      <c r="OFY89" s="322"/>
      <c r="OGC89" s="322"/>
      <c r="OGG89" s="322"/>
      <c r="OGK89" s="322"/>
      <c r="OGO89" s="322"/>
      <c r="OGS89" s="322"/>
      <c r="OGW89" s="322"/>
      <c r="OHA89" s="322"/>
      <c r="OHE89" s="322"/>
      <c r="OHI89" s="322"/>
      <c r="OHM89" s="322"/>
      <c r="OHQ89" s="322"/>
      <c r="OHU89" s="322"/>
      <c r="OHY89" s="322"/>
      <c r="OIC89" s="322"/>
      <c r="OIG89" s="322"/>
      <c r="OIK89" s="322"/>
      <c r="OIO89" s="322"/>
      <c r="OIS89" s="322"/>
      <c r="OIW89" s="322"/>
      <c r="OJA89" s="322"/>
      <c r="OJE89" s="322"/>
      <c r="OJI89" s="322"/>
      <c r="OJM89" s="322"/>
      <c r="OJQ89" s="322"/>
      <c r="OJU89" s="322"/>
      <c r="OJY89" s="322"/>
      <c r="OKC89" s="322"/>
      <c r="OKG89" s="322"/>
      <c r="OKK89" s="322"/>
      <c r="OKO89" s="322"/>
      <c r="OKS89" s="322"/>
      <c r="OKW89" s="322"/>
      <c r="OLA89" s="322"/>
      <c r="OLE89" s="322"/>
      <c r="OLI89" s="322"/>
      <c r="OLM89" s="322"/>
      <c r="OLQ89" s="322"/>
      <c r="OLU89" s="322"/>
      <c r="OLY89" s="322"/>
      <c r="OMC89" s="322"/>
      <c r="OMG89" s="322"/>
      <c r="OMK89" s="322"/>
      <c r="OMO89" s="322"/>
      <c r="OMS89" s="322"/>
      <c r="OMW89" s="322"/>
      <c r="ONA89" s="322"/>
      <c r="ONE89" s="322"/>
      <c r="ONI89" s="322"/>
      <c r="ONM89" s="322"/>
      <c r="ONQ89" s="322"/>
      <c r="ONU89" s="322"/>
      <c r="ONY89" s="322"/>
      <c r="OOC89" s="322"/>
      <c r="OOG89" s="322"/>
      <c r="OOK89" s="322"/>
      <c r="OOO89" s="322"/>
      <c r="OOS89" s="322"/>
      <c r="OOW89" s="322"/>
      <c r="OPA89" s="322"/>
      <c r="OPE89" s="322"/>
      <c r="OPI89" s="322"/>
      <c r="OPM89" s="322"/>
      <c r="OPQ89" s="322"/>
      <c r="OPU89" s="322"/>
      <c r="OPY89" s="322"/>
      <c r="OQC89" s="322"/>
      <c r="OQG89" s="322"/>
      <c r="OQK89" s="322"/>
      <c r="OQO89" s="322"/>
      <c r="OQS89" s="322"/>
      <c r="OQW89" s="322"/>
      <c r="ORA89" s="322"/>
      <c r="ORE89" s="322"/>
      <c r="ORI89" s="322"/>
      <c r="ORM89" s="322"/>
      <c r="ORQ89" s="322"/>
      <c r="ORU89" s="322"/>
      <c r="ORY89" s="322"/>
      <c r="OSC89" s="322"/>
      <c r="OSG89" s="322"/>
      <c r="OSK89" s="322"/>
      <c r="OSO89" s="322"/>
      <c r="OSS89" s="322"/>
      <c r="OSW89" s="322"/>
      <c r="OTA89" s="322"/>
      <c r="OTE89" s="322"/>
      <c r="OTI89" s="322"/>
      <c r="OTM89" s="322"/>
      <c r="OTQ89" s="322"/>
      <c r="OTU89" s="322"/>
      <c r="OTY89" s="322"/>
      <c r="OUC89" s="322"/>
      <c r="OUG89" s="322"/>
      <c r="OUK89" s="322"/>
      <c r="OUO89" s="322"/>
      <c r="OUS89" s="322"/>
      <c r="OUW89" s="322"/>
      <c r="OVA89" s="322"/>
      <c r="OVE89" s="322"/>
      <c r="OVI89" s="322"/>
      <c r="OVM89" s="322"/>
      <c r="OVQ89" s="322"/>
      <c r="OVU89" s="322"/>
      <c r="OVY89" s="322"/>
      <c r="OWC89" s="322"/>
      <c r="OWG89" s="322"/>
      <c r="OWK89" s="322"/>
      <c r="OWO89" s="322"/>
      <c r="OWS89" s="322"/>
      <c r="OWW89" s="322"/>
      <c r="OXA89" s="322"/>
      <c r="OXE89" s="322"/>
      <c r="OXI89" s="322"/>
      <c r="OXM89" s="322"/>
      <c r="OXQ89" s="322"/>
      <c r="OXU89" s="322"/>
      <c r="OXY89" s="322"/>
      <c r="OYC89" s="322"/>
      <c r="OYG89" s="322"/>
      <c r="OYK89" s="322"/>
      <c r="OYO89" s="322"/>
      <c r="OYS89" s="322"/>
      <c r="OYW89" s="322"/>
      <c r="OZA89" s="322"/>
      <c r="OZE89" s="322"/>
      <c r="OZI89" s="322"/>
      <c r="OZM89" s="322"/>
      <c r="OZQ89" s="322"/>
      <c r="OZU89" s="322"/>
      <c r="OZY89" s="322"/>
      <c r="PAC89" s="322"/>
      <c r="PAG89" s="322"/>
      <c r="PAK89" s="322"/>
      <c r="PAO89" s="322"/>
      <c r="PAS89" s="322"/>
      <c r="PAW89" s="322"/>
      <c r="PBA89" s="322"/>
      <c r="PBE89" s="322"/>
      <c r="PBI89" s="322"/>
      <c r="PBM89" s="322"/>
      <c r="PBQ89" s="322"/>
      <c r="PBU89" s="322"/>
      <c r="PBY89" s="322"/>
      <c r="PCC89" s="322"/>
      <c r="PCG89" s="322"/>
      <c r="PCK89" s="322"/>
      <c r="PCO89" s="322"/>
      <c r="PCS89" s="322"/>
      <c r="PCW89" s="322"/>
      <c r="PDA89" s="322"/>
      <c r="PDE89" s="322"/>
      <c r="PDI89" s="322"/>
      <c r="PDM89" s="322"/>
      <c r="PDQ89" s="322"/>
      <c r="PDU89" s="322"/>
      <c r="PDY89" s="322"/>
      <c r="PEC89" s="322"/>
      <c r="PEG89" s="322"/>
      <c r="PEK89" s="322"/>
      <c r="PEO89" s="322"/>
      <c r="PES89" s="322"/>
      <c r="PEW89" s="322"/>
      <c r="PFA89" s="322"/>
      <c r="PFE89" s="322"/>
      <c r="PFI89" s="322"/>
      <c r="PFM89" s="322"/>
      <c r="PFQ89" s="322"/>
      <c r="PFU89" s="322"/>
      <c r="PFY89" s="322"/>
      <c r="PGC89" s="322"/>
      <c r="PGG89" s="322"/>
      <c r="PGK89" s="322"/>
      <c r="PGO89" s="322"/>
      <c r="PGS89" s="322"/>
      <c r="PGW89" s="322"/>
      <c r="PHA89" s="322"/>
      <c r="PHE89" s="322"/>
      <c r="PHI89" s="322"/>
      <c r="PHM89" s="322"/>
      <c r="PHQ89" s="322"/>
      <c r="PHU89" s="322"/>
      <c r="PHY89" s="322"/>
      <c r="PIC89" s="322"/>
      <c r="PIG89" s="322"/>
      <c r="PIK89" s="322"/>
      <c r="PIO89" s="322"/>
      <c r="PIS89" s="322"/>
      <c r="PIW89" s="322"/>
      <c r="PJA89" s="322"/>
      <c r="PJE89" s="322"/>
      <c r="PJI89" s="322"/>
      <c r="PJM89" s="322"/>
      <c r="PJQ89" s="322"/>
      <c r="PJU89" s="322"/>
      <c r="PJY89" s="322"/>
      <c r="PKC89" s="322"/>
      <c r="PKG89" s="322"/>
      <c r="PKK89" s="322"/>
      <c r="PKO89" s="322"/>
      <c r="PKS89" s="322"/>
      <c r="PKW89" s="322"/>
      <c r="PLA89" s="322"/>
      <c r="PLE89" s="322"/>
      <c r="PLI89" s="322"/>
      <c r="PLM89" s="322"/>
      <c r="PLQ89" s="322"/>
      <c r="PLU89" s="322"/>
      <c r="PLY89" s="322"/>
      <c r="PMC89" s="322"/>
      <c r="PMG89" s="322"/>
      <c r="PMK89" s="322"/>
      <c r="PMO89" s="322"/>
      <c r="PMS89" s="322"/>
      <c r="PMW89" s="322"/>
      <c r="PNA89" s="322"/>
      <c r="PNE89" s="322"/>
      <c r="PNI89" s="322"/>
      <c r="PNM89" s="322"/>
      <c r="PNQ89" s="322"/>
      <c r="PNU89" s="322"/>
      <c r="PNY89" s="322"/>
      <c r="POC89" s="322"/>
      <c r="POG89" s="322"/>
      <c r="POK89" s="322"/>
      <c r="POO89" s="322"/>
      <c r="POS89" s="322"/>
      <c r="POW89" s="322"/>
      <c r="PPA89" s="322"/>
      <c r="PPE89" s="322"/>
      <c r="PPI89" s="322"/>
      <c r="PPM89" s="322"/>
      <c r="PPQ89" s="322"/>
      <c r="PPU89" s="322"/>
      <c r="PPY89" s="322"/>
      <c r="PQC89" s="322"/>
      <c r="PQG89" s="322"/>
      <c r="PQK89" s="322"/>
      <c r="PQO89" s="322"/>
      <c r="PQS89" s="322"/>
      <c r="PQW89" s="322"/>
      <c r="PRA89" s="322"/>
      <c r="PRE89" s="322"/>
      <c r="PRI89" s="322"/>
      <c r="PRM89" s="322"/>
      <c r="PRQ89" s="322"/>
      <c r="PRU89" s="322"/>
      <c r="PRY89" s="322"/>
      <c r="PSC89" s="322"/>
      <c r="PSG89" s="322"/>
      <c r="PSK89" s="322"/>
      <c r="PSO89" s="322"/>
      <c r="PSS89" s="322"/>
      <c r="PSW89" s="322"/>
      <c r="PTA89" s="322"/>
      <c r="PTE89" s="322"/>
      <c r="PTI89" s="322"/>
      <c r="PTM89" s="322"/>
      <c r="PTQ89" s="322"/>
      <c r="PTU89" s="322"/>
      <c r="PTY89" s="322"/>
      <c r="PUC89" s="322"/>
      <c r="PUG89" s="322"/>
      <c r="PUK89" s="322"/>
      <c r="PUO89" s="322"/>
      <c r="PUS89" s="322"/>
      <c r="PUW89" s="322"/>
      <c r="PVA89" s="322"/>
      <c r="PVE89" s="322"/>
      <c r="PVI89" s="322"/>
      <c r="PVM89" s="322"/>
      <c r="PVQ89" s="322"/>
      <c r="PVU89" s="322"/>
      <c r="PVY89" s="322"/>
      <c r="PWC89" s="322"/>
      <c r="PWG89" s="322"/>
      <c r="PWK89" s="322"/>
      <c r="PWO89" s="322"/>
      <c r="PWS89" s="322"/>
      <c r="PWW89" s="322"/>
      <c r="PXA89" s="322"/>
      <c r="PXE89" s="322"/>
      <c r="PXI89" s="322"/>
      <c r="PXM89" s="322"/>
      <c r="PXQ89" s="322"/>
      <c r="PXU89" s="322"/>
      <c r="PXY89" s="322"/>
      <c r="PYC89" s="322"/>
      <c r="PYG89" s="322"/>
      <c r="PYK89" s="322"/>
      <c r="PYO89" s="322"/>
      <c r="PYS89" s="322"/>
      <c r="PYW89" s="322"/>
      <c r="PZA89" s="322"/>
      <c r="PZE89" s="322"/>
      <c r="PZI89" s="322"/>
      <c r="PZM89" s="322"/>
      <c r="PZQ89" s="322"/>
      <c r="PZU89" s="322"/>
      <c r="PZY89" s="322"/>
      <c r="QAC89" s="322"/>
      <c r="QAG89" s="322"/>
      <c r="QAK89" s="322"/>
      <c r="QAO89" s="322"/>
      <c r="QAS89" s="322"/>
      <c r="QAW89" s="322"/>
      <c r="QBA89" s="322"/>
      <c r="QBE89" s="322"/>
      <c r="QBI89" s="322"/>
      <c r="QBM89" s="322"/>
      <c r="QBQ89" s="322"/>
      <c r="QBU89" s="322"/>
      <c r="QBY89" s="322"/>
      <c r="QCC89" s="322"/>
      <c r="QCG89" s="322"/>
      <c r="QCK89" s="322"/>
      <c r="QCO89" s="322"/>
      <c r="QCS89" s="322"/>
      <c r="QCW89" s="322"/>
      <c r="QDA89" s="322"/>
      <c r="QDE89" s="322"/>
      <c r="QDI89" s="322"/>
      <c r="QDM89" s="322"/>
      <c r="QDQ89" s="322"/>
      <c r="QDU89" s="322"/>
      <c r="QDY89" s="322"/>
      <c r="QEC89" s="322"/>
      <c r="QEG89" s="322"/>
      <c r="QEK89" s="322"/>
      <c r="QEO89" s="322"/>
      <c r="QES89" s="322"/>
      <c r="QEW89" s="322"/>
      <c r="QFA89" s="322"/>
      <c r="QFE89" s="322"/>
      <c r="QFI89" s="322"/>
      <c r="QFM89" s="322"/>
      <c r="QFQ89" s="322"/>
      <c r="QFU89" s="322"/>
      <c r="QFY89" s="322"/>
      <c r="QGC89" s="322"/>
      <c r="QGG89" s="322"/>
      <c r="QGK89" s="322"/>
      <c r="QGO89" s="322"/>
      <c r="QGS89" s="322"/>
      <c r="QGW89" s="322"/>
      <c r="QHA89" s="322"/>
      <c r="QHE89" s="322"/>
      <c r="QHI89" s="322"/>
      <c r="QHM89" s="322"/>
      <c r="QHQ89" s="322"/>
      <c r="QHU89" s="322"/>
      <c r="QHY89" s="322"/>
      <c r="QIC89" s="322"/>
      <c r="QIG89" s="322"/>
      <c r="QIK89" s="322"/>
      <c r="QIO89" s="322"/>
      <c r="QIS89" s="322"/>
      <c r="QIW89" s="322"/>
      <c r="QJA89" s="322"/>
      <c r="QJE89" s="322"/>
      <c r="QJI89" s="322"/>
      <c r="QJM89" s="322"/>
      <c r="QJQ89" s="322"/>
      <c r="QJU89" s="322"/>
      <c r="QJY89" s="322"/>
      <c r="QKC89" s="322"/>
      <c r="QKG89" s="322"/>
      <c r="QKK89" s="322"/>
      <c r="QKO89" s="322"/>
      <c r="QKS89" s="322"/>
      <c r="QKW89" s="322"/>
      <c r="QLA89" s="322"/>
      <c r="QLE89" s="322"/>
      <c r="QLI89" s="322"/>
      <c r="QLM89" s="322"/>
      <c r="QLQ89" s="322"/>
      <c r="QLU89" s="322"/>
      <c r="QLY89" s="322"/>
      <c r="QMC89" s="322"/>
      <c r="QMG89" s="322"/>
      <c r="QMK89" s="322"/>
      <c r="QMO89" s="322"/>
      <c r="QMS89" s="322"/>
      <c r="QMW89" s="322"/>
      <c r="QNA89" s="322"/>
      <c r="QNE89" s="322"/>
      <c r="QNI89" s="322"/>
      <c r="QNM89" s="322"/>
      <c r="QNQ89" s="322"/>
      <c r="QNU89" s="322"/>
      <c r="QNY89" s="322"/>
      <c r="QOC89" s="322"/>
      <c r="QOG89" s="322"/>
      <c r="QOK89" s="322"/>
      <c r="QOO89" s="322"/>
      <c r="QOS89" s="322"/>
      <c r="QOW89" s="322"/>
      <c r="QPA89" s="322"/>
      <c r="QPE89" s="322"/>
      <c r="QPI89" s="322"/>
      <c r="QPM89" s="322"/>
      <c r="QPQ89" s="322"/>
      <c r="QPU89" s="322"/>
      <c r="QPY89" s="322"/>
      <c r="QQC89" s="322"/>
      <c r="QQG89" s="322"/>
      <c r="QQK89" s="322"/>
      <c r="QQO89" s="322"/>
      <c r="QQS89" s="322"/>
      <c r="QQW89" s="322"/>
      <c r="QRA89" s="322"/>
      <c r="QRE89" s="322"/>
      <c r="QRI89" s="322"/>
      <c r="QRM89" s="322"/>
      <c r="QRQ89" s="322"/>
      <c r="QRU89" s="322"/>
      <c r="QRY89" s="322"/>
      <c r="QSC89" s="322"/>
      <c r="QSG89" s="322"/>
      <c r="QSK89" s="322"/>
      <c r="QSO89" s="322"/>
      <c r="QSS89" s="322"/>
      <c r="QSW89" s="322"/>
      <c r="QTA89" s="322"/>
      <c r="QTE89" s="322"/>
      <c r="QTI89" s="322"/>
      <c r="QTM89" s="322"/>
      <c r="QTQ89" s="322"/>
      <c r="QTU89" s="322"/>
      <c r="QTY89" s="322"/>
      <c r="QUC89" s="322"/>
      <c r="QUG89" s="322"/>
      <c r="QUK89" s="322"/>
      <c r="QUO89" s="322"/>
      <c r="QUS89" s="322"/>
      <c r="QUW89" s="322"/>
      <c r="QVA89" s="322"/>
      <c r="QVE89" s="322"/>
      <c r="QVI89" s="322"/>
      <c r="QVM89" s="322"/>
      <c r="QVQ89" s="322"/>
      <c r="QVU89" s="322"/>
      <c r="QVY89" s="322"/>
      <c r="QWC89" s="322"/>
      <c r="QWG89" s="322"/>
      <c r="QWK89" s="322"/>
      <c r="QWO89" s="322"/>
      <c r="QWS89" s="322"/>
      <c r="QWW89" s="322"/>
      <c r="QXA89" s="322"/>
      <c r="QXE89" s="322"/>
      <c r="QXI89" s="322"/>
      <c r="QXM89" s="322"/>
      <c r="QXQ89" s="322"/>
      <c r="QXU89" s="322"/>
      <c r="QXY89" s="322"/>
      <c r="QYC89" s="322"/>
      <c r="QYG89" s="322"/>
      <c r="QYK89" s="322"/>
      <c r="QYO89" s="322"/>
      <c r="QYS89" s="322"/>
      <c r="QYW89" s="322"/>
      <c r="QZA89" s="322"/>
      <c r="QZE89" s="322"/>
      <c r="QZI89" s="322"/>
      <c r="QZM89" s="322"/>
      <c r="QZQ89" s="322"/>
      <c r="QZU89" s="322"/>
      <c r="QZY89" s="322"/>
      <c r="RAC89" s="322"/>
      <c r="RAG89" s="322"/>
      <c r="RAK89" s="322"/>
      <c r="RAO89" s="322"/>
      <c r="RAS89" s="322"/>
      <c r="RAW89" s="322"/>
      <c r="RBA89" s="322"/>
      <c r="RBE89" s="322"/>
      <c r="RBI89" s="322"/>
      <c r="RBM89" s="322"/>
      <c r="RBQ89" s="322"/>
      <c r="RBU89" s="322"/>
      <c r="RBY89" s="322"/>
      <c r="RCC89" s="322"/>
      <c r="RCG89" s="322"/>
      <c r="RCK89" s="322"/>
      <c r="RCO89" s="322"/>
      <c r="RCS89" s="322"/>
      <c r="RCW89" s="322"/>
      <c r="RDA89" s="322"/>
      <c r="RDE89" s="322"/>
      <c r="RDI89" s="322"/>
      <c r="RDM89" s="322"/>
      <c r="RDQ89" s="322"/>
      <c r="RDU89" s="322"/>
      <c r="RDY89" s="322"/>
      <c r="REC89" s="322"/>
      <c r="REG89" s="322"/>
      <c r="REK89" s="322"/>
      <c r="REO89" s="322"/>
      <c r="RES89" s="322"/>
      <c r="REW89" s="322"/>
      <c r="RFA89" s="322"/>
      <c r="RFE89" s="322"/>
      <c r="RFI89" s="322"/>
      <c r="RFM89" s="322"/>
      <c r="RFQ89" s="322"/>
      <c r="RFU89" s="322"/>
      <c r="RFY89" s="322"/>
      <c r="RGC89" s="322"/>
      <c r="RGG89" s="322"/>
      <c r="RGK89" s="322"/>
      <c r="RGO89" s="322"/>
      <c r="RGS89" s="322"/>
      <c r="RGW89" s="322"/>
      <c r="RHA89" s="322"/>
      <c r="RHE89" s="322"/>
      <c r="RHI89" s="322"/>
      <c r="RHM89" s="322"/>
      <c r="RHQ89" s="322"/>
      <c r="RHU89" s="322"/>
      <c r="RHY89" s="322"/>
      <c r="RIC89" s="322"/>
      <c r="RIG89" s="322"/>
      <c r="RIK89" s="322"/>
      <c r="RIO89" s="322"/>
      <c r="RIS89" s="322"/>
      <c r="RIW89" s="322"/>
      <c r="RJA89" s="322"/>
      <c r="RJE89" s="322"/>
      <c r="RJI89" s="322"/>
      <c r="RJM89" s="322"/>
      <c r="RJQ89" s="322"/>
      <c r="RJU89" s="322"/>
      <c r="RJY89" s="322"/>
      <c r="RKC89" s="322"/>
      <c r="RKG89" s="322"/>
      <c r="RKK89" s="322"/>
      <c r="RKO89" s="322"/>
      <c r="RKS89" s="322"/>
      <c r="RKW89" s="322"/>
      <c r="RLA89" s="322"/>
      <c r="RLE89" s="322"/>
      <c r="RLI89" s="322"/>
      <c r="RLM89" s="322"/>
      <c r="RLQ89" s="322"/>
      <c r="RLU89" s="322"/>
      <c r="RLY89" s="322"/>
      <c r="RMC89" s="322"/>
      <c r="RMG89" s="322"/>
      <c r="RMK89" s="322"/>
      <c r="RMO89" s="322"/>
      <c r="RMS89" s="322"/>
      <c r="RMW89" s="322"/>
      <c r="RNA89" s="322"/>
      <c r="RNE89" s="322"/>
      <c r="RNI89" s="322"/>
      <c r="RNM89" s="322"/>
      <c r="RNQ89" s="322"/>
      <c r="RNU89" s="322"/>
      <c r="RNY89" s="322"/>
      <c r="ROC89" s="322"/>
      <c r="ROG89" s="322"/>
      <c r="ROK89" s="322"/>
      <c r="ROO89" s="322"/>
      <c r="ROS89" s="322"/>
      <c r="ROW89" s="322"/>
      <c r="RPA89" s="322"/>
      <c r="RPE89" s="322"/>
      <c r="RPI89" s="322"/>
      <c r="RPM89" s="322"/>
      <c r="RPQ89" s="322"/>
      <c r="RPU89" s="322"/>
      <c r="RPY89" s="322"/>
      <c r="RQC89" s="322"/>
      <c r="RQG89" s="322"/>
      <c r="RQK89" s="322"/>
      <c r="RQO89" s="322"/>
      <c r="RQS89" s="322"/>
      <c r="RQW89" s="322"/>
      <c r="RRA89" s="322"/>
      <c r="RRE89" s="322"/>
      <c r="RRI89" s="322"/>
      <c r="RRM89" s="322"/>
      <c r="RRQ89" s="322"/>
      <c r="RRU89" s="322"/>
      <c r="RRY89" s="322"/>
      <c r="RSC89" s="322"/>
      <c r="RSG89" s="322"/>
      <c r="RSK89" s="322"/>
      <c r="RSO89" s="322"/>
      <c r="RSS89" s="322"/>
      <c r="RSW89" s="322"/>
      <c r="RTA89" s="322"/>
      <c r="RTE89" s="322"/>
      <c r="RTI89" s="322"/>
      <c r="RTM89" s="322"/>
      <c r="RTQ89" s="322"/>
      <c r="RTU89" s="322"/>
      <c r="RTY89" s="322"/>
      <c r="RUC89" s="322"/>
      <c r="RUG89" s="322"/>
      <c r="RUK89" s="322"/>
      <c r="RUO89" s="322"/>
      <c r="RUS89" s="322"/>
      <c r="RUW89" s="322"/>
      <c r="RVA89" s="322"/>
      <c r="RVE89" s="322"/>
      <c r="RVI89" s="322"/>
      <c r="RVM89" s="322"/>
      <c r="RVQ89" s="322"/>
      <c r="RVU89" s="322"/>
      <c r="RVY89" s="322"/>
      <c r="RWC89" s="322"/>
      <c r="RWG89" s="322"/>
      <c r="RWK89" s="322"/>
      <c r="RWO89" s="322"/>
      <c r="RWS89" s="322"/>
      <c r="RWW89" s="322"/>
      <c r="RXA89" s="322"/>
      <c r="RXE89" s="322"/>
      <c r="RXI89" s="322"/>
      <c r="RXM89" s="322"/>
      <c r="RXQ89" s="322"/>
      <c r="RXU89" s="322"/>
      <c r="RXY89" s="322"/>
      <c r="RYC89" s="322"/>
      <c r="RYG89" s="322"/>
      <c r="RYK89" s="322"/>
      <c r="RYO89" s="322"/>
      <c r="RYS89" s="322"/>
      <c r="RYW89" s="322"/>
      <c r="RZA89" s="322"/>
      <c r="RZE89" s="322"/>
      <c r="RZI89" s="322"/>
      <c r="RZM89" s="322"/>
      <c r="RZQ89" s="322"/>
      <c r="RZU89" s="322"/>
      <c r="RZY89" s="322"/>
      <c r="SAC89" s="322"/>
      <c r="SAG89" s="322"/>
      <c r="SAK89" s="322"/>
      <c r="SAO89" s="322"/>
      <c r="SAS89" s="322"/>
      <c r="SAW89" s="322"/>
      <c r="SBA89" s="322"/>
      <c r="SBE89" s="322"/>
      <c r="SBI89" s="322"/>
      <c r="SBM89" s="322"/>
      <c r="SBQ89" s="322"/>
      <c r="SBU89" s="322"/>
      <c r="SBY89" s="322"/>
      <c r="SCC89" s="322"/>
      <c r="SCG89" s="322"/>
      <c r="SCK89" s="322"/>
      <c r="SCO89" s="322"/>
      <c r="SCS89" s="322"/>
      <c r="SCW89" s="322"/>
      <c r="SDA89" s="322"/>
      <c r="SDE89" s="322"/>
      <c r="SDI89" s="322"/>
      <c r="SDM89" s="322"/>
      <c r="SDQ89" s="322"/>
      <c r="SDU89" s="322"/>
      <c r="SDY89" s="322"/>
      <c r="SEC89" s="322"/>
      <c r="SEG89" s="322"/>
      <c r="SEK89" s="322"/>
      <c r="SEO89" s="322"/>
      <c r="SES89" s="322"/>
      <c r="SEW89" s="322"/>
      <c r="SFA89" s="322"/>
      <c r="SFE89" s="322"/>
      <c r="SFI89" s="322"/>
      <c r="SFM89" s="322"/>
      <c r="SFQ89" s="322"/>
      <c r="SFU89" s="322"/>
      <c r="SFY89" s="322"/>
      <c r="SGC89" s="322"/>
      <c r="SGG89" s="322"/>
      <c r="SGK89" s="322"/>
      <c r="SGO89" s="322"/>
      <c r="SGS89" s="322"/>
      <c r="SGW89" s="322"/>
      <c r="SHA89" s="322"/>
      <c r="SHE89" s="322"/>
      <c r="SHI89" s="322"/>
      <c r="SHM89" s="322"/>
      <c r="SHQ89" s="322"/>
      <c r="SHU89" s="322"/>
      <c r="SHY89" s="322"/>
      <c r="SIC89" s="322"/>
      <c r="SIG89" s="322"/>
      <c r="SIK89" s="322"/>
      <c r="SIO89" s="322"/>
      <c r="SIS89" s="322"/>
      <c r="SIW89" s="322"/>
      <c r="SJA89" s="322"/>
      <c r="SJE89" s="322"/>
      <c r="SJI89" s="322"/>
      <c r="SJM89" s="322"/>
      <c r="SJQ89" s="322"/>
      <c r="SJU89" s="322"/>
      <c r="SJY89" s="322"/>
      <c r="SKC89" s="322"/>
      <c r="SKG89" s="322"/>
      <c r="SKK89" s="322"/>
      <c r="SKO89" s="322"/>
      <c r="SKS89" s="322"/>
      <c r="SKW89" s="322"/>
      <c r="SLA89" s="322"/>
      <c r="SLE89" s="322"/>
      <c r="SLI89" s="322"/>
      <c r="SLM89" s="322"/>
      <c r="SLQ89" s="322"/>
      <c r="SLU89" s="322"/>
      <c r="SLY89" s="322"/>
      <c r="SMC89" s="322"/>
      <c r="SMG89" s="322"/>
      <c r="SMK89" s="322"/>
      <c r="SMO89" s="322"/>
      <c r="SMS89" s="322"/>
      <c r="SMW89" s="322"/>
      <c r="SNA89" s="322"/>
      <c r="SNE89" s="322"/>
      <c r="SNI89" s="322"/>
      <c r="SNM89" s="322"/>
      <c r="SNQ89" s="322"/>
      <c r="SNU89" s="322"/>
      <c r="SNY89" s="322"/>
      <c r="SOC89" s="322"/>
      <c r="SOG89" s="322"/>
      <c r="SOK89" s="322"/>
      <c r="SOO89" s="322"/>
      <c r="SOS89" s="322"/>
      <c r="SOW89" s="322"/>
      <c r="SPA89" s="322"/>
      <c r="SPE89" s="322"/>
      <c r="SPI89" s="322"/>
      <c r="SPM89" s="322"/>
      <c r="SPQ89" s="322"/>
      <c r="SPU89" s="322"/>
      <c r="SPY89" s="322"/>
      <c r="SQC89" s="322"/>
      <c r="SQG89" s="322"/>
      <c r="SQK89" s="322"/>
      <c r="SQO89" s="322"/>
      <c r="SQS89" s="322"/>
      <c r="SQW89" s="322"/>
      <c r="SRA89" s="322"/>
      <c r="SRE89" s="322"/>
      <c r="SRI89" s="322"/>
      <c r="SRM89" s="322"/>
      <c r="SRQ89" s="322"/>
      <c r="SRU89" s="322"/>
      <c r="SRY89" s="322"/>
      <c r="SSC89" s="322"/>
      <c r="SSG89" s="322"/>
      <c r="SSK89" s="322"/>
      <c r="SSO89" s="322"/>
      <c r="SSS89" s="322"/>
      <c r="SSW89" s="322"/>
      <c r="STA89" s="322"/>
      <c r="STE89" s="322"/>
      <c r="STI89" s="322"/>
      <c r="STM89" s="322"/>
      <c r="STQ89" s="322"/>
      <c r="STU89" s="322"/>
      <c r="STY89" s="322"/>
      <c r="SUC89" s="322"/>
      <c r="SUG89" s="322"/>
      <c r="SUK89" s="322"/>
      <c r="SUO89" s="322"/>
      <c r="SUS89" s="322"/>
      <c r="SUW89" s="322"/>
      <c r="SVA89" s="322"/>
      <c r="SVE89" s="322"/>
      <c r="SVI89" s="322"/>
      <c r="SVM89" s="322"/>
      <c r="SVQ89" s="322"/>
      <c r="SVU89" s="322"/>
      <c r="SVY89" s="322"/>
      <c r="SWC89" s="322"/>
      <c r="SWG89" s="322"/>
      <c r="SWK89" s="322"/>
      <c r="SWO89" s="322"/>
      <c r="SWS89" s="322"/>
      <c r="SWW89" s="322"/>
      <c r="SXA89" s="322"/>
      <c r="SXE89" s="322"/>
      <c r="SXI89" s="322"/>
      <c r="SXM89" s="322"/>
      <c r="SXQ89" s="322"/>
      <c r="SXU89" s="322"/>
      <c r="SXY89" s="322"/>
      <c r="SYC89" s="322"/>
      <c r="SYG89" s="322"/>
      <c r="SYK89" s="322"/>
      <c r="SYO89" s="322"/>
      <c r="SYS89" s="322"/>
      <c r="SYW89" s="322"/>
      <c r="SZA89" s="322"/>
      <c r="SZE89" s="322"/>
      <c r="SZI89" s="322"/>
      <c r="SZM89" s="322"/>
      <c r="SZQ89" s="322"/>
      <c r="SZU89" s="322"/>
      <c r="SZY89" s="322"/>
      <c r="TAC89" s="322"/>
      <c r="TAG89" s="322"/>
      <c r="TAK89" s="322"/>
      <c r="TAO89" s="322"/>
      <c r="TAS89" s="322"/>
      <c r="TAW89" s="322"/>
      <c r="TBA89" s="322"/>
      <c r="TBE89" s="322"/>
      <c r="TBI89" s="322"/>
      <c r="TBM89" s="322"/>
      <c r="TBQ89" s="322"/>
      <c r="TBU89" s="322"/>
      <c r="TBY89" s="322"/>
      <c r="TCC89" s="322"/>
      <c r="TCG89" s="322"/>
      <c r="TCK89" s="322"/>
      <c r="TCO89" s="322"/>
      <c r="TCS89" s="322"/>
      <c r="TCW89" s="322"/>
      <c r="TDA89" s="322"/>
      <c r="TDE89" s="322"/>
      <c r="TDI89" s="322"/>
      <c r="TDM89" s="322"/>
      <c r="TDQ89" s="322"/>
      <c r="TDU89" s="322"/>
      <c r="TDY89" s="322"/>
      <c r="TEC89" s="322"/>
      <c r="TEG89" s="322"/>
      <c r="TEK89" s="322"/>
      <c r="TEO89" s="322"/>
      <c r="TES89" s="322"/>
      <c r="TEW89" s="322"/>
      <c r="TFA89" s="322"/>
      <c r="TFE89" s="322"/>
      <c r="TFI89" s="322"/>
      <c r="TFM89" s="322"/>
      <c r="TFQ89" s="322"/>
      <c r="TFU89" s="322"/>
      <c r="TFY89" s="322"/>
      <c r="TGC89" s="322"/>
      <c r="TGG89" s="322"/>
      <c r="TGK89" s="322"/>
      <c r="TGO89" s="322"/>
      <c r="TGS89" s="322"/>
      <c r="TGW89" s="322"/>
      <c r="THA89" s="322"/>
      <c r="THE89" s="322"/>
      <c r="THI89" s="322"/>
      <c r="THM89" s="322"/>
      <c r="THQ89" s="322"/>
      <c r="THU89" s="322"/>
      <c r="THY89" s="322"/>
      <c r="TIC89" s="322"/>
      <c r="TIG89" s="322"/>
      <c r="TIK89" s="322"/>
      <c r="TIO89" s="322"/>
      <c r="TIS89" s="322"/>
      <c r="TIW89" s="322"/>
      <c r="TJA89" s="322"/>
      <c r="TJE89" s="322"/>
      <c r="TJI89" s="322"/>
      <c r="TJM89" s="322"/>
      <c r="TJQ89" s="322"/>
      <c r="TJU89" s="322"/>
      <c r="TJY89" s="322"/>
      <c r="TKC89" s="322"/>
      <c r="TKG89" s="322"/>
      <c r="TKK89" s="322"/>
      <c r="TKO89" s="322"/>
      <c r="TKS89" s="322"/>
      <c r="TKW89" s="322"/>
      <c r="TLA89" s="322"/>
      <c r="TLE89" s="322"/>
      <c r="TLI89" s="322"/>
      <c r="TLM89" s="322"/>
      <c r="TLQ89" s="322"/>
      <c r="TLU89" s="322"/>
      <c r="TLY89" s="322"/>
      <c r="TMC89" s="322"/>
      <c r="TMG89" s="322"/>
      <c r="TMK89" s="322"/>
      <c r="TMO89" s="322"/>
      <c r="TMS89" s="322"/>
      <c r="TMW89" s="322"/>
      <c r="TNA89" s="322"/>
      <c r="TNE89" s="322"/>
      <c r="TNI89" s="322"/>
      <c r="TNM89" s="322"/>
      <c r="TNQ89" s="322"/>
      <c r="TNU89" s="322"/>
      <c r="TNY89" s="322"/>
      <c r="TOC89" s="322"/>
      <c r="TOG89" s="322"/>
      <c r="TOK89" s="322"/>
      <c r="TOO89" s="322"/>
      <c r="TOS89" s="322"/>
      <c r="TOW89" s="322"/>
      <c r="TPA89" s="322"/>
      <c r="TPE89" s="322"/>
      <c r="TPI89" s="322"/>
      <c r="TPM89" s="322"/>
      <c r="TPQ89" s="322"/>
      <c r="TPU89" s="322"/>
      <c r="TPY89" s="322"/>
      <c r="TQC89" s="322"/>
      <c r="TQG89" s="322"/>
      <c r="TQK89" s="322"/>
      <c r="TQO89" s="322"/>
      <c r="TQS89" s="322"/>
      <c r="TQW89" s="322"/>
      <c r="TRA89" s="322"/>
      <c r="TRE89" s="322"/>
      <c r="TRI89" s="322"/>
      <c r="TRM89" s="322"/>
      <c r="TRQ89" s="322"/>
      <c r="TRU89" s="322"/>
      <c r="TRY89" s="322"/>
      <c r="TSC89" s="322"/>
      <c r="TSG89" s="322"/>
      <c r="TSK89" s="322"/>
      <c r="TSO89" s="322"/>
      <c r="TSS89" s="322"/>
      <c r="TSW89" s="322"/>
      <c r="TTA89" s="322"/>
      <c r="TTE89" s="322"/>
      <c r="TTI89" s="322"/>
      <c r="TTM89" s="322"/>
      <c r="TTQ89" s="322"/>
      <c r="TTU89" s="322"/>
      <c r="TTY89" s="322"/>
      <c r="TUC89" s="322"/>
      <c r="TUG89" s="322"/>
      <c r="TUK89" s="322"/>
      <c r="TUO89" s="322"/>
      <c r="TUS89" s="322"/>
      <c r="TUW89" s="322"/>
      <c r="TVA89" s="322"/>
      <c r="TVE89" s="322"/>
      <c r="TVI89" s="322"/>
      <c r="TVM89" s="322"/>
      <c r="TVQ89" s="322"/>
      <c r="TVU89" s="322"/>
      <c r="TVY89" s="322"/>
      <c r="TWC89" s="322"/>
      <c r="TWG89" s="322"/>
      <c r="TWK89" s="322"/>
      <c r="TWO89" s="322"/>
      <c r="TWS89" s="322"/>
      <c r="TWW89" s="322"/>
      <c r="TXA89" s="322"/>
      <c r="TXE89" s="322"/>
      <c r="TXI89" s="322"/>
      <c r="TXM89" s="322"/>
      <c r="TXQ89" s="322"/>
      <c r="TXU89" s="322"/>
      <c r="TXY89" s="322"/>
      <c r="TYC89" s="322"/>
      <c r="TYG89" s="322"/>
      <c r="TYK89" s="322"/>
      <c r="TYO89" s="322"/>
      <c r="TYS89" s="322"/>
      <c r="TYW89" s="322"/>
      <c r="TZA89" s="322"/>
      <c r="TZE89" s="322"/>
      <c r="TZI89" s="322"/>
      <c r="TZM89" s="322"/>
      <c r="TZQ89" s="322"/>
      <c r="TZU89" s="322"/>
      <c r="TZY89" s="322"/>
      <c r="UAC89" s="322"/>
      <c r="UAG89" s="322"/>
      <c r="UAK89" s="322"/>
      <c r="UAO89" s="322"/>
      <c r="UAS89" s="322"/>
      <c r="UAW89" s="322"/>
      <c r="UBA89" s="322"/>
      <c r="UBE89" s="322"/>
      <c r="UBI89" s="322"/>
      <c r="UBM89" s="322"/>
      <c r="UBQ89" s="322"/>
      <c r="UBU89" s="322"/>
      <c r="UBY89" s="322"/>
      <c r="UCC89" s="322"/>
      <c r="UCG89" s="322"/>
      <c r="UCK89" s="322"/>
      <c r="UCO89" s="322"/>
      <c r="UCS89" s="322"/>
      <c r="UCW89" s="322"/>
      <c r="UDA89" s="322"/>
      <c r="UDE89" s="322"/>
      <c r="UDI89" s="322"/>
      <c r="UDM89" s="322"/>
      <c r="UDQ89" s="322"/>
      <c r="UDU89" s="322"/>
      <c r="UDY89" s="322"/>
      <c r="UEC89" s="322"/>
      <c r="UEG89" s="322"/>
      <c r="UEK89" s="322"/>
      <c r="UEO89" s="322"/>
      <c r="UES89" s="322"/>
      <c r="UEW89" s="322"/>
      <c r="UFA89" s="322"/>
      <c r="UFE89" s="322"/>
      <c r="UFI89" s="322"/>
      <c r="UFM89" s="322"/>
      <c r="UFQ89" s="322"/>
      <c r="UFU89" s="322"/>
      <c r="UFY89" s="322"/>
      <c r="UGC89" s="322"/>
      <c r="UGG89" s="322"/>
      <c r="UGK89" s="322"/>
      <c r="UGO89" s="322"/>
      <c r="UGS89" s="322"/>
      <c r="UGW89" s="322"/>
      <c r="UHA89" s="322"/>
      <c r="UHE89" s="322"/>
      <c r="UHI89" s="322"/>
      <c r="UHM89" s="322"/>
      <c r="UHQ89" s="322"/>
      <c r="UHU89" s="322"/>
      <c r="UHY89" s="322"/>
      <c r="UIC89" s="322"/>
      <c r="UIG89" s="322"/>
      <c r="UIK89" s="322"/>
      <c r="UIO89" s="322"/>
      <c r="UIS89" s="322"/>
      <c r="UIW89" s="322"/>
      <c r="UJA89" s="322"/>
      <c r="UJE89" s="322"/>
      <c r="UJI89" s="322"/>
      <c r="UJM89" s="322"/>
      <c r="UJQ89" s="322"/>
      <c r="UJU89" s="322"/>
      <c r="UJY89" s="322"/>
      <c r="UKC89" s="322"/>
      <c r="UKG89" s="322"/>
      <c r="UKK89" s="322"/>
      <c r="UKO89" s="322"/>
      <c r="UKS89" s="322"/>
      <c r="UKW89" s="322"/>
      <c r="ULA89" s="322"/>
      <c r="ULE89" s="322"/>
      <c r="ULI89" s="322"/>
      <c r="ULM89" s="322"/>
      <c r="ULQ89" s="322"/>
      <c r="ULU89" s="322"/>
      <c r="ULY89" s="322"/>
      <c r="UMC89" s="322"/>
      <c r="UMG89" s="322"/>
      <c r="UMK89" s="322"/>
      <c r="UMO89" s="322"/>
      <c r="UMS89" s="322"/>
      <c r="UMW89" s="322"/>
      <c r="UNA89" s="322"/>
      <c r="UNE89" s="322"/>
      <c r="UNI89" s="322"/>
      <c r="UNM89" s="322"/>
      <c r="UNQ89" s="322"/>
      <c r="UNU89" s="322"/>
      <c r="UNY89" s="322"/>
      <c r="UOC89" s="322"/>
      <c r="UOG89" s="322"/>
      <c r="UOK89" s="322"/>
      <c r="UOO89" s="322"/>
      <c r="UOS89" s="322"/>
      <c r="UOW89" s="322"/>
      <c r="UPA89" s="322"/>
      <c r="UPE89" s="322"/>
      <c r="UPI89" s="322"/>
      <c r="UPM89" s="322"/>
      <c r="UPQ89" s="322"/>
      <c r="UPU89" s="322"/>
      <c r="UPY89" s="322"/>
      <c r="UQC89" s="322"/>
      <c r="UQG89" s="322"/>
      <c r="UQK89" s="322"/>
      <c r="UQO89" s="322"/>
      <c r="UQS89" s="322"/>
      <c r="UQW89" s="322"/>
      <c r="URA89" s="322"/>
      <c r="URE89" s="322"/>
      <c r="URI89" s="322"/>
      <c r="URM89" s="322"/>
      <c r="URQ89" s="322"/>
      <c r="URU89" s="322"/>
      <c r="URY89" s="322"/>
      <c r="USC89" s="322"/>
      <c r="USG89" s="322"/>
      <c r="USK89" s="322"/>
      <c r="USO89" s="322"/>
      <c r="USS89" s="322"/>
      <c r="USW89" s="322"/>
      <c r="UTA89" s="322"/>
      <c r="UTE89" s="322"/>
      <c r="UTI89" s="322"/>
      <c r="UTM89" s="322"/>
      <c r="UTQ89" s="322"/>
      <c r="UTU89" s="322"/>
      <c r="UTY89" s="322"/>
      <c r="UUC89" s="322"/>
      <c r="UUG89" s="322"/>
      <c r="UUK89" s="322"/>
      <c r="UUO89" s="322"/>
      <c r="UUS89" s="322"/>
      <c r="UUW89" s="322"/>
      <c r="UVA89" s="322"/>
      <c r="UVE89" s="322"/>
      <c r="UVI89" s="322"/>
      <c r="UVM89" s="322"/>
      <c r="UVQ89" s="322"/>
      <c r="UVU89" s="322"/>
      <c r="UVY89" s="322"/>
      <c r="UWC89" s="322"/>
      <c r="UWG89" s="322"/>
      <c r="UWK89" s="322"/>
      <c r="UWO89" s="322"/>
      <c r="UWS89" s="322"/>
      <c r="UWW89" s="322"/>
      <c r="UXA89" s="322"/>
      <c r="UXE89" s="322"/>
      <c r="UXI89" s="322"/>
      <c r="UXM89" s="322"/>
      <c r="UXQ89" s="322"/>
      <c r="UXU89" s="322"/>
      <c r="UXY89" s="322"/>
      <c r="UYC89" s="322"/>
      <c r="UYG89" s="322"/>
      <c r="UYK89" s="322"/>
      <c r="UYO89" s="322"/>
      <c r="UYS89" s="322"/>
      <c r="UYW89" s="322"/>
      <c r="UZA89" s="322"/>
      <c r="UZE89" s="322"/>
      <c r="UZI89" s="322"/>
      <c r="UZM89" s="322"/>
      <c r="UZQ89" s="322"/>
      <c r="UZU89" s="322"/>
      <c r="UZY89" s="322"/>
      <c r="VAC89" s="322"/>
      <c r="VAG89" s="322"/>
      <c r="VAK89" s="322"/>
      <c r="VAO89" s="322"/>
      <c r="VAS89" s="322"/>
      <c r="VAW89" s="322"/>
      <c r="VBA89" s="322"/>
      <c r="VBE89" s="322"/>
      <c r="VBI89" s="322"/>
      <c r="VBM89" s="322"/>
      <c r="VBQ89" s="322"/>
      <c r="VBU89" s="322"/>
      <c r="VBY89" s="322"/>
      <c r="VCC89" s="322"/>
      <c r="VCG89" s="322"/>
      <c r="VCK89" s="322"/>
      <c r="VCO89" s="322"/>
      <c r="VCS89" s="322"/>
      <c r="VCW89" s="322"/>
      <c r="VDA89" s="322"/>
      <c r="VDE89" s="322"/>
      <c r="VDI89" s="322"/>
      <c r="VDM89" s="322"/>
      <c r="VDQ89" s="322"/>
      <c r="VDU89" s="322"/>
      <c r="VDY89" s="322"/>
      <c r="VEC89" s="322"/>
      <c r="VEG89" s="322"/>
      <c r="VEK89" s="322"/>
      <c r="VEO89" s="322"/>
      <c r="VES89" s="322"/>
      <c r="VEW89" s="322"/>
      <c r="VFA89" s="322"/>
      <c r="VFE89" s="322"/>
      <c r="VFI89" s="322"/>
      <c r="VFM89" s="322"/>
      <c r="VFQ89" s="322"/>
      <c r="VFU89" s="322"/>
      <c r="VFY89" s="322"/>
      <c r="VGC89" s="322"/>
      <c r="VGG89" s="322"/>
      <c r="VGK89" s="322"/>
      <c r="VGO89" s="322"/>
      <c r="VGS89" s="322"/>
      <c r="VGW89" s="322"/>
      <c r="VHA89" s="322"/>
      <c r="VHE89" s="322"/>
      <c r="VHI89" s="322"/>
      <c r="VHM89" s="322"/>
      <c r="VHQ89" s="322"/>
      <c r="VHU89" s="322"/>
      <c r="VHY89" s="322"/>
      <c r="VIC89" s="322"/>
      <c r="VIG89" s="322"/>
      <c r="VIK89" s="322"/>
      <c r="VIO89" s="322"/>
      <c r="VIS89" s="322"/>
      <c r="VIW89" s="322"/>
      <c r="VJA89" s="322"/>
      <c r="VJE89" s="322"/>
      <c r="VJI89" s="322"/>
      <c r="VJM89" s="322"/>
      <c r="VJQ89" s="322"/>
      <c r="VJU89" s="322"/>
      <c r="VJY89" s="322"/>
      <c r="VKC89" s="322"/>
      <c r="VKG89" s="322"/>
      <c r="VKK89" s="322"/>
      <c r="VKO89" s="322"/>
      <c r="VKS89" s="322"/>
      <c r="VKW89" s="322"/>
      <c r="VLA89" s="322"/>
      <c r="VLE89" s="322"/>
      <c r="VLI89" s="322"/>
      <c r="VLM89" s="322"/>
      <c r="VLQ89" s="322"/>
      <c r="VLU89" s="322"/>
      <c r="VLY89" s="322"/>
      <c r="VMC89" s="322"/>
      <c r="VMG89" s="322"/>
      <c r="VMK89" s="322"/>
      <c r="VMO89" s="322"/>
      <c r="VMS89" s="322"/>
      <c r="VMW89" s="322"/>
      <c r="VNA89" s="322"/>
      <c r="VNE89" s="322"/>
      <c r="VNI89" s="322"/>
      <c r="VNM89" s="322"/>
      <c r="VNQ89" s="322"/>
      <c r="VNU89" s="322"/>
      <c r="VNY89" s="322"/>
      <c r="VOC89" s="322"/>
      <c r="VOG89" s="322"/>
      <c r="VOK89" s="322"/>
      <c r="VOO89" s="322"/>
      <c r="VOS89" s="322"/>
      <c r="VOW89" s="322"/>
      <c r="VPA89" s="322"/>
      <c r="VPE89" s="322"/>
      <c r="VPI89" s="322"/>
      <c r="VPM89" s="322"/>
      <c r="VPQ89" s="322"/>
      <c r="VPU89" s="322"/>
      <c r="VPY89" s="322"/>
      <c r="VQC89" s="322"/>
      <c r="VQG89" s="322"/>
      <c r="VQK89" s="322"/>
      <c r="VQO89" s="322"/>
      <c r="VQS89" s="322"/>
      <c r="VQW89" s="322"/>
      <c r="VRA89" s="322"/>
      <c r="VRE89" s="322"/>
      <c r="VRI89" s="322"/>
      <c r="VRM89" s="322"/>
      <c r="VRQ89" s="322"/>
      <c r="VRU89" s="322"/>
      <c r="VRY89" s="322"/>
      <c r="VSC89" s="322"/>
      <c r="VSG89" s="322"/>
      <c r="VSK89" s="322"/>
      <c r="VSO89" s="322"/>
      <c r="VSS89" s="322"/>
      <c r="VSW89" s="322"/>
      <c r="VTA89" s="322"/>
      <c r="VTE89" s="322"/>
      <c r="VTI89" s="322"/>
      <c r="VTM89" s="322"/>
      <c r="VTQ89" s="322"/>
      <c r="VTU89" s="322"/>
      <c r="VTY89" s="322"/>
      <c r="VUC89" s="322"/>
      <c r="VUG89" s="322"/>
      <c r="VUK89" s="322"/>
      <c r="VUO89" s="322"/>
      <c r="VUS89" s="322"/>
      <c r="VUW89" s="322"/>
      <c r="VVA89" s="322"/>
      <c r="VVE89" s="322"/>
      <c r="VVI89" s="322"/>
      <c r="VVM89" s="322"/>
      <c r="VVQ89" s="322"/>
      <c r="VVU89" s="322"/>
      <c r="VVY89" s="322"/>
      <c r="VWC89" s="322"/>
      <c r="VWG89" s="322"/>
      <c r="VWK89" s="322"/>
      <c r="VWO89" s="322"/>
      <c r="VWS89" s="322"/>
      <c r="VWW89" s="322"/>
      <c r="VXA89" s="322"/>
      <c r="VXE89" s="322"/>
      <c r="VXI89" s="322"/>
      <c r="VXM89" s="322"/>
      <c r="VXQ89" s="322"/>
      <c r="VXU89" s="322"/>
      <c r="VXY89" s="322"/>
      <c r="VYC89" s="322"/>
      <c r="VYG89" s="322"/>
      <c r="VYK89" s="322"/>
      <c r="VYO89" s="322"/>
      <c r="VYS89" s="322"/>
      <c r="VYW89" s="322"/>
      <c r="VZA89" s="322"/>
      <c r="VZE89" s="322"/>
      <c r="VZI89" s="322"/>
      <c r="VZM89" s="322"/>
      <c r="VZQ89" s="322"/>
      <c r="VZU89" s="322"/>
      <c r="VZY89" s="322"/>
      <c r="WAC89" s="322"/>
      <c r="WAG89" s="322"/>
      <c r="WAK89" s="322"/>
      <c r="WAO89" s="322"/>
      <c r="WAS89" s="322"/>
      <c r="WAW89" s="322"/>
      <c r="WBA89" s="322"/>
      <c r="WBE89" s="322"/>
      <c r="WBI89" s="322"/>
      <c r="WBM89" s="322"/>
      <c r="WBQ89" s="322"/>
      <c r="WBU89" s="322"/>
      <c r="WBY89" s="322"/>
      <c r="WCC89" s="322"/>
      <c r="WCG89" s="322"/>
      <c r="WCK89" s="322"/>
      <c r="WCO89" s="322"/>
      <c r="WCS89" s="322"/>
      <c r="WCW89" s="322"/>
      <c r="WDA89" s="322"/>
      <c r="WDE89" s="322"/>
      <c r="WDI89" s="322"/>
      <c r="WDM89" s="322"/>
      <c r="WDQ89" s="322"/>
      <c r="WDU89" s="322"/>
      <c r="WDY89" s="322"/>
      <c r="WEC89" s="322"/>
      <c r="WEG89" s="322"/>
      <c r="WEK89" s="322"/>
      <c r="WEO89" s="322"/>
      <c r="WES89" s="322"/>
      <c r="WEW89" s="322"/>
      <c r="WFA89" s="322"/>
      <c r="WFE89" s="322"/>
      <c r="WFI89" s="322"/>
      <c r="WFM89" s="322"/>
      <c r="WFQ89" s="322"/>
      <c r="WFU89" s="322"/>
      <c r="WFY89" s="322"/>
      <c r="WGC89" s="322"/>
      <c r="WGG89" s="322"/>
      <c r="WGK89" s="322"/>
      <c r="WGO89" s="322"/>
      <c r="WGS89" s="322"/>
      <c r="WGW89" s="322"/>
      <c r="WHA89" s="322"/>
      <c r="WHE89" s="322"/>
      <c r="WHI89" s="322"/>
      <c r="WHM89" s="322"/>
      <c r="WHQ89" s="322"/>
      <c r="WHU89" s="322"/>
      <c r="WHY89" s="322"/>
      <c r="WIC89" s="322"/>
      <c r="WIG89" s="322"/>
      <c r="WIK89" s="322"/>
      <c r="WIO89" s="322"/>
      <c r="WIS89" s="322"/>
      <c r="WIW89" s="322"/>
      <c r="WJA89" s="322"/>
      <c r="WJE89" s="322"/>
      <c r="WJI89" s="322"/>
      <c r="WJM89" s="322"/>
      <c r="WJQ89" s="322"/>
      <c r="WJU89" s="322"/>
      <c r="WJY89" s="322"/>
      <c r="WKC89" s="322"/>
      <c r="WKG89" s="322"/>
      <c r="WKK89" s="322"/>
      <c r="WKO89" s="322"/>
      <c r="WKS89" s="322"/>
      <c r="WKW89" s="322"/>
      <c r="WLA89" s="322"/>
      <c r="WLE89" s="322"/>
      <c r="WLI89" s="322"/>
      <c r="WLM89" s="322"/>
      <c r="WLQ89" s="322"/>
      <c r="WLU89" s="322"/>
      <c r="WLY89" s="322"/>
      <c r="WMC89" s="322"/>
      <c r="WMG89" s="322"/>
      <c r="WMK89" s="322"/>
      <c r="WMO89" s="322"/>
      <c r="WMS89" s="322"/>
      <c r="WMW89" s="322"/>
      <c r="WNA89" s="322"/>
      <c r="WNE89" s="322"/>
      <c r="WNI89" s="322"/>
      <c r="WNM89" s="322"/>
      <c r="WNQ89" s="322"/>
      <c r="WNU89" s="322"/>
      <c r="WNY89" s="322"/>
      <c r="WOC89" s="322"/>
      <c r="WOG89" s="322"/>
      <c r="WOK89" s="322"/>
      <c r="WOO89" s="322"/>
      <c r="WOS89" s="322"/>
      <c r="WOW89" s="322"/>
      <c r="WPA89" s="322"/>
      <c r="WPE89" s="322"/>
      <c r="WPI89" s="322"/>
      <c r="WPM89" s="322"/>
      <c r="WPQ89" s="322"/>
      <c r="WPU89" s="322"/>
      <c r="WPY89" s="322"/>
      <c r="WQC89" s="322"/>
      <c r="WQG89" s="322"/>
      <c r="WQK89" s="322"/>
      <c r="WQO89" s="322"/>
      <c r="WQS89" s="322"/>
      <c r="WQW89" s="322"/>
      <c r="WRA89" s="322"/>
      <c r="WRE89" s="322"/>
      <c r="WRI89" s="322"/>
      <c r="WRM89" s="322"/>
      <c r="WRQ89" s="322"/>
      <c r="WRU89" s="322"/>
      <c r="WRY89" s="322"/>
      <c r="WSC89" s="322"/>
      <c r="WSG89" s="322"/>
      <c r="WSK89" s="322"/>
      <c r="WSO89" s="322"/>
      <c r="WSS89" s="322"/>
      <c r="WSW89" s="322"/>
      <c r="WTA89" s="322"/>
      <c r="WTE89" s="322"/>
      <c r="WTI89" s="322"/>
      <c r="WTM89" s="322"/>
      <c r="WTQ89" s="322"/>
      <c r="WTU89" s="322"/>
      <c r="WTY89" s="322"/>
      <c r="WUC89" s="322"/>
      <c r="WUG89" s="322"/>
      <c r="WUK89" s="322"/>
      <c r="WUO89" s="322"/>
      <c r="WUS89" s="322"/>
      <c r="WUW89" s="322"/>
      <c r="WVA89" s="322"/>
      <c r="WVE89" s="322"/>
      <c r="WVI89" s="322"/>
      <c r="WVM89" s="322"/>
      <c r="WVQ89" s="322"/>
      <c r="WVU89" s="322"/>
      <c r="WVY89" s="322"/>
      <c r="WWC89" s="322"/>
      <c r="WWG89" s="322"/>
      <c r="WWK89" s="322"/>
      <c r="WWO89" s="322"/>
      <c r="WWS89" s="322"/>
      <c r="WWW89" s="322"/>
      <c r="WXA89" s="322"/>
      <c r="WXE89" s="322"/>
      <c r="WXI89" s="322"/>
      <c r="WXM89" s="322"/>
      <c r="WXQ89" s="322"/>
      <c r="WXU89" s="322"/>
      <c r="WXY89" s="322"/>
      <c r="WYC89" s="322"/>
      <c r="WYG89" s="322"/>
      <c r="WYK89" s="322"/>
      <c r="WYO89" s="322"/>
      <c r="WYS89" s="322"/>
      <c r="WYW89" s="322"/>
      <c r="WZA89" s="322"/>
      <c r="WZE89" s="322"/>
      <c r="WZI89" s="322"/>
      <c r="WZM89" s="322"/>
      <c r="WZQ89" s="322"/>
      <c r="WZU89" s="322"/>
      <c r="WZY89" s="322"/>
      <c r="XAC89" s="322"/>
      <c r="XAG89" s="322"/>
      <c r="XAK89" s="322"/>
      <c r="XAO89" s="322"/>
      <c r="XAS89" s="322"/>
      <c r="XAW89" s="322"/>
      <c r="XBA89" s="322"/>
      <c r="XBE89" s="322"/>
      <c r="XBI89" s="322"/>
      <c r="XBM89" s="322"/>
      <c r="XBQ89" s="322"/>
      <c r="XBU89" s="322"/>
      <c r="XBY89" s="322"/>
      <c r="XCC89" s="322"/>
      <c r="XCG89" s="322"/>
      <c r="XCK89" s="322"/>
      <c r="XCO89" s="322"/>
      <c r="XCS89" s="322"/>
      <c r="XCW89" s="322"/>
      <c r="XDA89" s="322"/>
      <c r="XDE89" s="322"/>
      <c r="XDI89" s="322"/>
      <c r="XDM89" s="322"/>
      <c r="XDQ89" s="322"/>
      <c r="XDU89" s="322"/>
      <c r="XDY89" s="322"/>
      <c r="XEC89" s="322"/>
      <c r="XEG89" s="322"/>
      <c r="XEK89" s="322"/>
      <c r="XEO89" s="322"/>
      <c r="XES89" s="322"/>
      <c r="XEW89" s="322"/>
      <c r="XFA89" s="322"/>
    </row>
    <row r="90" spans="1:1021 1025:2045 2049:3069 3073:4093 4097:5117 5121:6141 6145:7165 7169:8189 8193:9213 9217:10237 10241:11261 11265:12285 12289:13309 13313:14333 14337:15357 15361:16381" s="327" customFormat="1" ht="17.25" customHeight="1" x14ac:dyDescent="0.25">
      <c r="A90" s="326" t="s">
        <v>597</v>
      </c>
      <c r="E90" s="326"/>
      <c r="I90" s="326"/>
      <c r="M90" s="326"/>
      <c r="Q90" s="326"/>
      <c r="U90" s="326"/>
      <c r="Y90" s="326"/>
      <c r="AC90" s="326"/>
      <c r="AG90" s="326"/>
      <c r="AK90" s="326"/>
      <c r="AO90" s="326"/>
      <c r="AS90" s="326"/>
      <c r="AW90" s="326"/>
      <c r="BA90" s="326"/>
      <c r="BE90" s="326"/>
      <c r="BI90" s="326"/>
      <c r="BM90" s="326"/>
      <c r="BQ90" s="326"/>
      <c r="BU90" s="326"/>
      <c r="BY90" s="326"/>
      <c r="CC90" s="326"/>
      <c r="CG90" s="326"/>
      <c r="CK90" s="326"/>
      <c r="CO90" s="326"/>
      <c r="CS90" s="326"/>
      <c r="CW90" s="326"/>
      <c r="DA90" s="326"/>
      <c r="DE90" s="326"/>
      <c r="DI90" s="326"/>
      <c r="DM90" s="326"/>
      <c r="DQ90" s="326"/>
      <c r="DU90" s="326"/>
      <c r="DY90" s="326"/>
      <c r="EC90" s="326"/>
      <c r="EG90" s="326"/>
      <c r="EK90" s="326"/>
      <c r="EO90" s="326"/>
      <c r="ES90" s="326"/>
      <c r="EW90" s="326"/>
      <c r="FA90" s="326"/>
      <c r="FE90" s="326"/>
      <c r="FI90" s="326"/>
      <c r="FM90" s="326"/>
      <c r="FQ90" s="326"/>
      <c r="FU90" s="326"/>
      <c r="FY90" s="326"/>
      <c r="GC90" s="326"/>
      <c r="GG90" s="326"/>
      <c r="GK90" s="326"/>
      <c r="GO90" s="326"/>
      <c r="GS90" s="326"/>
      <c r="GW90" s="326"/>
      <c r="HA90" s="326"/>
      <c r="HE90" s="326"/>
      <c r="HI90" s="326"/>
      <c r="HM90" s="326"/>
      <c r="HQ90" s="326"/>
      <c r="HU90" s="326"/>
      <c r="HY90" s="326"/>
      <c r="IC90" s="326"/>
      <c r="IG90" s="326"/>
      <c r="IK90" s="326"/>
      <c r="IO90" s="326"/>
      <c r="IS90" s="326"/>
      <c r="IW90" s="326"/>
      <c r="JA90" s="326"/>
      <c r="JE90" s="326"/>
      <c r="JI90" s="326"/>
      <c r="JM90" s="326"/>
      <c r="JQ90" s="326"/>
      <c r="JU90" s="326"/>
      <c r="JY90" s="326"/>
      <c r="KC90" s="326"/>
      <c r="KG90" s="326"/>
      <c r="KK90" s="326"/>
      <c r="KO90" s="326"/>
      <c r="KS90" s="326"/>
      <c r="KW90" s="326"/>
      <c r="LA90" s="326"/>
      <c r="LE90" s="326"/>
      <c r="LI90" s="326"/>
      <c r="LM90" s="326"/>
      <c r="LQ90" s="326"/>
      <c r="LU90" s="326"/>
      <c r="LY90" s="326"/>
      <c r="MC90" s="326"/>
      <c r="MG90" s="326"/>
      <c r="MK90" s="326"/>
      <c r="MO90" s="326"/>
      <c r="MS90" s="326"/>
      <c r="MW90" s="326"/>
      <c r="NA90" s="326"/>
      <c r="NE90" s="326"/>
      <c r="NI90" s="326"/>
      <c r="NM90" s="326"/>
      <c r="NQ90" s="326"/>
      <c r="NU90" s="326"/>
      <c r="NY90" s="326"/>
      <c r="OC90" s="326"/>
      <c r="OG90" s="326"/>
      <c r="OK90" s="326"/>
      <c r="OO90" s="326"/>
      <c r="OS90" s="326"/>
      <c r="OW90" s="326"/>
      <c r="PA90" s="326"/>
      <c r="PE90" s="326"/>
      <c r="PI90" s="326"/>
      <c r="PM90" s="326"/>
      <c r="PQ90" s="326"/>
      <c r="PU90" s="326"/>
      <c r="PY90" s="326"/>
      <c r="QC90" s="326"/>
      <c r="QG90" s="326"/>
      <c r="QK90" s="326"/>
      <c r="QO90" s="326"/>
      <c r="QS90" s="326"/>
      <c r="QW90" s="326"/>
      <c r="RA90" s="326"/>
      <c r="RE90" s="326"/>
      <c r="RI90" s="326"/>
      <c r="RM90" s="326"/>
      <c r="RQ90" s="326"/>
      <c r="RU90" s="326"/>
      <c r="RY90" s="326"/>
      <c r="SC90" s="326"/>
      <c r="SG90" s="326"/>
      <c r="SK90" s="326"/>
      <c r="SO90" s="326"/>
      <c r="SS90" s="326"/>
      <c r="SW90" s="326"/>
      <c r="TA90" s="326"/>
      <c r="TE90" s="326"/>
      <c r="TI90" s="326"/>
      <c r="TM90" s="326"/>
      <c r="TQ90" s="326"/>
      <c r="TU90" s="326"/>
      <c r="TY90" s="326"/>
      <c r="UC90" s="326"/>
      <c r="UG90" s="326"/>
      <c r="UK90" s="326"/>
      <c r="UO90" s="326"/>
      <c r="US90" s="326"/>
      <c r="UW90" s="326"/>
      <c r="VA90" s="326"/>
      <c r="VE90" s="326"/>
      <c r="VI90" s="326"/>
      <c r="VM90" s="326"/>
      <c r="VQ90" s="326"/>
      <c r="VU90" s="326"/>
      <c r="VY90" s="326"/>
      <c r="WC90" s="326"/>
      <c r="WG90" s="326"/>
      <c r="WK90" s="326"/>
      <c r="WO90" s="326"/>
      <c r="WS90" s="326"/>
      <c r="WW90" s="326"/>
      <c r="XA90" s="326"/>
      <c r="XE90" s="326"/>
      <c r="XI90" s="326"/>
      <c r="XM90" s="326"/>
      <c r="XQ90" s="326"/>
      <c r="XU90" s="326"/>
      <c r="XY90" s="326"/>
      <c r="YC90" s="326"/>
      <c r="YG90" s="326"/>
      <c r="YK90" s="326"/>
      <c r="YO90" s="326"/>
      <c r="YS90" s="326"/>
      <c r="YW90" s="326"/>
      <c r="ZA90" s="326"/>
      <c r="ZE90" s="326"/>
      <c r="ZI90" s="326"/>
      <c r="ZM90" s="326"/>
      <c r="ZQ90" s="326"/>
      <c r="ZU90" s="326"/>
      <c r="ZY90" s="326"/>
      <c r="AAC90" s="326"/>
      <c r="AAG90" s="326"/>
      <c r="AAK90" s="326"/>
      <c r="AAO90" s="326"/>
      <c r="AAS90" s="326"/>
      <c r="AAW90" s="326"/>
      <c r="ABA90" s="326"/>
      <c r="ABE90" s="326"/>
      <c r="ABI90" s="326"/>
      <c r="ABM90" s="326"/>
      <c r="ABQ90" s="326"/>
      <c r="ABU90" s="326"/>
      <c r="ABY90" s="326"/>
      <c r="ACC90" s="326"/>
      <c r="ACG90" s="326"/>
      <c r="ACK90" s="326"/>
      <c r="ACO90" s="326"/>
      <c r="ACS90" s="326"/>
      <c r="ACW90" s="326"/>
      <c r="ADA90" s="326"/>
      <c r="ADE90" s="326"/>
      <c r="ADI90" s="326"/>
      <c r="ADM90" s="326"/>
      <c r="ADQ90" s="326"/>
      <c r="ADU90" s="326"/>
      <c r="ADY90" s="326"/>
      <c r="AEC90" s="326"/>
      <c r="AEG90" s="326"/>
      <c r="AEK90" s="326"/>
      <c r="AEO90" s="326"/>
      <c r="AES90" s="326"/>
      <c r="AEW90" s="326"/>
      <c r="AFA90" s="326"/>
      <c r="AFE90" s="326"/>
      <c r="AFI90" s="326"/>
      <c r="AFM90" s="326"/>
      <c r="AFQ90" s="326"/>
      <c r="AFU90" s="326"/>
      <c r="AFY90" s="326"/>
      <c r="AGC90" s="326"/>
      <c r="AGG90" s="326"/>
      <c r="AGK90" s="326"/>
      <c r="AGO90" s="326"/>
      <c r="AGS90" s="326"/>
      <c r="AGW90" s="326"/>
      <c r="AHA90" s="326"/>
      <c r="AHE90" s="326"/>
      <c r="AHI90" s="326"/>
      <c r="AHM90" s="326"/>
      <c r="AHQ90" s="326"/>
      <c r="AHU90" s="326"/>
      <c r="AHY90" s="326"/>
      <c r="AIC90" s="326"/>
      <c r="AIG90" s="326"/>
      <c r="AIK90" s="326"/>
      <c r="AIO90" s="326"/>
      <c r="AIS90" s="326"/>
      <c r="AIW90" s="326"/>
      <c r="AJA90" s="326"/>
      <c r="AJE90" s="326"/>
      <c r="AJI90" s="326"/>
      <c r="AJM90" s="326"/>
      <c r="AJQ90" s="326"/>
      <c r="AJU90" s="326"/>
      <c r="AJY90" s="326"/>
      <c r="AKC90" s="326"/>
      <c r="AKG90" s="326"/>
      <c r="AKK90" s="326"/>
      <c r="AKO90" s="326"/>
      <c r="AKS90" s="326"/>
      <c r="AKW90" s="326"/>
      <c r="ALA90" s="326"/>
      <c r="ALE90" s="326"/>
      <c r="ALI90" s="326"/>
      <c r="ALM90" s="326"/>
      <c r="ALQ90" s="326"/>
      <c r="ALU90" s="326"/>
      <c r="ALY90" s="326"/>
      <c r="AMC90" s="326"/>
      <c r="AMG90" s="326"/>
      <c r="AMK90" s="326"/>
      <c r="AMO90" s="326"/>
      <c r="AMS90" s="326"/>
      <c r="AMW90" s="326"/>
      <c r="ANA90" s="326"/>
      <c r="ANE90" s="326"/>
      <c r="ANI90" s="326"/>
      <c r="ANM90" s="326"/>
      <c r="ANQ90" s="326"/>
      <c r="ANU90" s="326"/>
      <c r="ANY90" s="326"/>
      <c r="AOC90" s="326"/>
      <c r="AOG90" s="326"/>
      <c r="AOK90" s="326"/>
      <c r="AOO90" s="326"/>
      <c r="AOS90" s="326"/>
      <c r="AOW90" s="326"/>
      <c r="APA90" s="326"/>
      <c r="APE90" s="326"/>
      <c r="API90" s="326"/>
      <c r="APM90" s="326"/>
      <c r="APQ90" s="326"/>
      <c r="APU90" s="326"/>
      <c r="APY90" s="326"/>
      <c r="AQC90" s="326"/>
      <c r="AQG90" s="326"/>
      <c r="AQK90" s="326"/>
      <c r="AQO90" s="326"/>
      <c r="AQS90" s="326"/>
      <c r="AQW90" s="326"/>
      <c r="ARA90" s="326"/>
      <c r="ARE90" s="326"/>
      <c r="ARI90" s="326"/>
      <c r="ARM90" s="326"/>
      <c r="ARQ90" s="326"/>
      <c r="ARU90" s="326"/>
      <c r="ARY90" s="326"/>
      <c r="ASC90" s="326"/>
      <c r="ASG90" s="326"/>
      <c r="ASK90" s="326"/>
      <c r="ASO90" s="326"/>
      <c r="ASS90" s="326"/>
      <c r="ASW90" s="326"/>
      <c r="ATA90" s="326"/>
      <c r="ATE90" s="326"/>
      <c r="ATI90" s="326"/>
      <c r="ATM90" s="326"/>
      <c r="ATQ90" s="326"/>
      <c r="ATU90" s="326"/>
      <c r="ATY90" s="326"/>
      <c r="AUC90" s="326"/>
      <c r="AUG90" s="326"/>
      <c r="AUK90" s="326"/>
      <c r="AUO90" s="326"/>
      <c r="AUS90" s="326"/>
      <c r="AUW90" s="326"/>
      <c r="AVA90" s="326"/>
      <c r="AVE90" s="326"/>
      <c r="AVI90" s="326"/>
      <c r="AVM90" s="326"/>
      <c r="AVQ90" s="326"/>
      <c r="AVU90" s="326"/>
      <c r="AVY90" s="326"/>
      <c r="AWC90" s="326"/>
      <c r="AWG90" s="326"/>
      <c r="AWK90" s="326"/>
      <c r="AWO90" s="326"/>
      <c r="AWS90" s="326"/>
      <c r="AWW90" s="326"/>
      <c r="AXA90" s="326"/>
      <c r="AXE90" s="326"/>
      <c r="AXI90" s="326"/>
      <c r="AXM90" s="326"/>
      <c r="AXQ90" s="326"/>
      <c r="AXU90" s="326"/>
      <c r="AXY90" s="326"/>
      <c r="AYC90" s="326"/>
      <c r="AYG90" s="326"/>
      <c r="AYK90" s="326"/>
      <c r="AYO90" s="326"/>
      <c r="AYS90" s="326"/>
      <c r="AYW90" s="326"/>
      <c r="AZA90" s="326"/>
      <c r="AZE90" s="326"/>
      <c r="AZI90" s="326"/>
      <c r="AZM90" s="326"/>
      <c r="AZQ90" s="326"/>
      <c r="AZU90" s="326"/>
      <c r="AZY90" s="326"/>
      <c r="BAC90" s="326"/>
      <c r="BAG90" s="326"/>
      <c r="BAK90" s="326"/>
      <c r="BAO90" s="326"/>
      <c r="BAS90" s="326"/>
      <c r="BAW90" s="326"/>
      <c r="BBA90" s="326"/>
      <c r="BBE90" s="326"/>
      <c r="BBI90" s="326"/>
      <c r="BBM90" s="326"/>
      <c r="BBQ90" s="326"/>
      <c r="BBU90" s="326"/>
      <c r="BBY90" s="326"/>
      <c r="BCC90" s="326"/>
      <c r="BCG90" s="326"/>
      <c r="BCK90" s="326"/>
      <c r="BCO90" s="326"/>
      <c r="BCS90" s="326"/>
      <c r="BCW90" s="326"/>
      <c r="BDA90" s="326"/>
      <c r="BDE90" s="326"/>
      <c r="BDI90" s="326"/>
      <c r="BDM90" s="326"/>
      <c r="BDQ90" s="326"/>
      <c r="BDU90" s="326"/>
      <c r="BDY90" s="326"/>
      <c r="BEC90" s="326"/>
      <c r="BEG90" s="326"/>
      <c r="BEK90" s="326"/>
      <c r="BEO90" s="326"/>
      <c r="BES90" s="326"/>
      <c r="BEW90" s="326"/>
      <c r="BFA90" s="326"/>
      <c r="BFE90" s="326"/>
      <c r="BFI90" s="326"/>
      <c r="BFM90" s="326"/>
      <c r="BFQ90" s="326"/>
      <c r="BFU90" s="326"/>
      <c r="BFY90" s="326"/>
      <c r="BGC90" s="326"/>
      <c r="BGG90" s="326"/>
      <c r="BGK90" s="326"/>
      <c r="BGO90" s="326"/>
      <c r="BGS90" s="326"/>
      <c r="BGW90" s="326"/>
      <c r="BHA90" s="326"/>
      <c r="BHE90" s="326"/>
      <c r="BHI90" s="326"/>
      <c r="BHM90" s="326"/>
      <c r="BHQ90" s="326"/>
      <c r="BHU90" s="326"/>
      <c r="BHY90" s="326"/>
      <c r="BIC90" s="326"/>
      <c r="BIG90" s="326"/>
      <c r="BIK90" s="326"/>
      <c r="BIO90" s="326"/>
      <c r="BIS90" s="326"/>
      <c r="BIW90" s="326"/>
      <c r="BJA90" s="326"/>
      <c r="BJE90" s="326"/>
      <c r="BJI90" s="326"/>
      <c r="BJM90" s="326"/>
      <c r="BJQ90" s="326"/>
      <c r="BJU90" s="326"/>
      <c r="BJY90" s="326"/>
      <c r="BKC90" s="326"/>
      <c r="BKG90" s="326"/>
      <c r="BKK90" s="326"/>
      <c r="BKO90" s="326"/>
      <c r="BKS90" s="326"/>
      <c r="BKW90" s="326"/>
      <c r="BLA90" s="326"/>
      <c r="BLE90" s="326"/>
      <c r="BLI90" s="326"/>
      <c r="BLM90" s="326"/>
      <c r="BLQ90" s="326"/>
      <c r="BLU90" s="326"/>
      <c r="BLY90" s="326"/>
      <c r="BMC90" s="326"/>
      <c r="BMG90" s="326"/>
      <c r="BMK90" s="326"/>
      <c r="BMO90" s="326"/>
      <c r="BMS90" s="326"/>
      <c r="BMW90" s="326"/>
      <c r="BNA90" s="326"/>
      <c r="BNE90" s="326"/>
      <c r="BNI90" s="326"/>
      <c r="BNM90" s="326"/>
      <c r="BNQ90" s="326"/>
      <c r="BNU90" s="326"/>
      <c r="BNY90" s="326"/>
      <c r="BOC90" s="326"/>
      <c r="BOG90" s="326"/>
      <c r="BOK90" s="326"/>
      <c r="BOO90" s="326"/>
      <c r="BOS90" s="326"/>
      <c r="BOW90" s="326"/>
      <c r="BPA90" s="326"/>
      <c r="BPE90" s="326"/>
      <c r="BPI90" s="326"/>
      <c r="BPM90" s="326"/>
      <c r="BPQ90" s="326"/>
      <c r="BPU90" s="326"/>
      <c r="BPY90" s="326"/>
      <c r="BQC90" s="326"/>
      <c r="BQG90" s="326"/>
      <c r="BQK90" s="326"/>
      <c r="BQO90" s="326"/>
      <c r="BQS90" s="326"/>
      <c r="BQW90" s="326"/>
      <c r="BRA90" s="326"/>
      <c r="BRE90" s="326"/>
      <c r="BRI90" s="326"/>
      <c r="BRM90" s="326"/>
      <c r="BRQ90" s="326"/>
      <c r="BRU90" s="326"/>
      <c r="BRY90" s="326"/>
      <c r="BSC90" s="326"/>
      <c r="BSG90" s="326"/>
      <c r="BSK90" s="326"/>
      <c r="BSO90" s="326"/>
      <c r="BSS90" s="326"/>
      <c r="BSW90" s="326"/>
      <c r="BTA90" s="326"/>
      <c r="BTE90" s="326"/>
      <c r="BTI90" s="326"/>
      <c r="BTM90" s="326"/>
      <c r="BTQ90" s="326"/>
      <c r="BTU90" s="326"/>
      <c r="BTY90" s="326"/>
      <c r="BUC90" s="326"/>
      <c r="BUG90" s="326"/>
      <c r="BUK90" s="326"/>
      <c r="BUO90" s="326"/>
      <c r="BUS90" s="326"/>
      <c r="BUW90" s="326"/>
      <c r="BVA90" s="326"/>
      <c r="BVE90" s="326"/>
      <c r="BVI90" s="326"/>
      <c r="BVM90" s="326"/>
      <c r="BVQ90" s="326"/>
      <c r="BVU90" s="326"/>
      <c r="BVY90" s="326"/>
      <c r="BWC90" s="326"/>
      <c r="BWG90" s="326"/>
      <c r="BWK90" s="326"/>
      <c r="BWO90" s="326"/>
      <c r="BWS90" s="326"/>
      <c r="BWW90" s="326"/>
      <c r="BXA90" s="326"/>
      <c r="BXE90" s="326"/>
      <c r="BXI90" s="326"/>
      <c r="BXM90" s="326"/>
      <c r="BXQ90" s="326"/>
      <c r="BXU90" s="326"/>
      <c r="BXY90" s="326"/>
      <c r="BYC90" s="326"/>
      <c r="BYG90" s="326"/>
      <c r="BYK90" s="326"/>
      <c r="BYO90" s="326"/>
      <c r="BYS90" s="326"/>
      <c r="BYW90" s="326"/>
      <c r="BZA90" s="326"/>
      <c r="BZE90" s="326"/>
      <c r="BZI90" s="326"/>
      <c r="BZM90" s="326"/>
      <c r="BZQ90" s="326"/>
      <c r="BZU90" s="326"/>
      <c r="BZY90" s="326"/>
      <c r="CAC90" s="326"/>
      <c r="CAG90" s="326"/>
      <c r="CAK90" s="326"/>
      <c r="CAO90" s="326"/>
      <c r="CAS90" s="326"/>
      <c r="CAW90" s="326"/>
      <c r="CBA90" s="326"/>
      <c r="CBE90" s="326"/>
      <c r="CBI90" s="326"/>
      <c r="CBM90" s="326"/>
      <c r="CBQ90" s="326"/>
      <c r="CBU90" s="326"/>
      <c r="CBY90" s="326"/>
      <c r="CCC90" s="326"/>
      <c r="CCG90" s="326"/>
      <c r="CCK90" s="326"/>
      <c r="CCO90" s="326"/>
      <c r="CCS90" s="326"/>
      <c r="CCW90" s="326"/>
      <c r="CDA90" s="326"/>
      <c r="CDE90" s="326"/>
      <c r="CDI90" s="326"/>
      <c r="CDM90" s="326"/>
      <c r="CDQ90" s="326"/>
      <c r="CDU90" s="326"/>
      <c r="CDY90" s="326"/>
      <c r="CEC90" s="326"/>
      <c r="CEG90" s="326"/>
      <c r="CEK90" s="326"/>
      <c r="CEO90" s="326"/>
      <c r="CES90" s="326"/>
      <c r="CEW90" s="326"/>
      <c r="CFA90" s="326"/>
      <c r="CFE90" s="326"/>
      <c r="CFI90" s="326"/>
      <c r="CFM90" s="326"/>
      <c r="CFQ90" s="326"/>
      <c r="CFU90" s="326"/>
      <c r="CFY90" s="326"/>
      <c r="CGC90" s="326"/>
      <c r="CGG90" s="326"/>
      <c r="CGK90" s="326"/>
      <c r="CGO90" s="326"/>
      <c r="CGS90" s="326"/>
      <c r="CGW90" s="326"/>
      <c r="CHA90" s="326"/>
      <c r="CHE90" s="326"/>
      <c r="CHI90" s="326"/>
      <c r="CHM90" s="326"/>
      <c r="CHQ90" s="326"/>
      <c r="CHU90" s="326"/>
      <c r="CHY90" s="326"/>
      <c r="CIC90" s="326"/>
      <c r="CIG90" s="326"/>
      <c r="CIK90" s="326"/>
      <c r="CIO90" s="326"/>
      <c r="CIS90" s="326"/>
      <c r="CIW90" s="326"/>
      <c r="CJA90" s="326"/>
      <c r="CJE90" s="326"/>
      <c r="CJI90" s="326"/>
      <c r="CJM90" s="326"/>
      <c r="CJQ90" s="326"/>
      <c r="CJU90" s="326"/>
      <c r="CJY90" s="326"/>
      <c r="CKC90" s="326"/>
      <c r="CKG90" s="326"/>
      <c r="CKK90" s="326"/>
      <c r="CKO90" s="326"/>
      <c r="CKS90" s="326"/>
      <c r="CKW90" s="326"/>
      <c r="CLA90" s="326"/>
      <c r="CLE90" s="326"/>
      <c r="CLI90" s="326"/>
      <c r="CLM90" s="326"/>
      <c r="CLQ90" s="326"/>
      <c r="CLU90" s="326"/>
      <c r="CLY90" s="326"/>
      <c r="CMC90" s="326"/>
      <c r="CMG90" s="326"/>
      <c r="CMK90" s="326"/>
      <c r="CMO90" s="326"/>
      <c r="CMS90" s="326"/>
      <c r="CMW90" s="326"/>
      <c r="CNA90" s="326"/>
      <c r="CNE90" s="326"/>
      <c r="CNI90" s="326"/>
      <c r="CNM90" s="326"/>
      <c r="CNQ90" s="326"/>
      <c r="CNU90" s="326"/>
      <c r="CNY90" s="326"/>
      <c r="COC90" s="326"/>
      <c r="COG90" s="326"/>
      <c r="COK90" s="326"/>
      <c r="COO90" s="326"/>
      <c r="COS90" s="326"/>
      <c r="COW90" s="326"/>
      <c r="CPA90" s="326"/>
      <c r="CPE90" s="326"/>
      <c r="CPI90" s="326"/>
      <c r="CPM90" s="326"/>
      <c r="CPQ90" s="326"/>
      <c r="CPU90" s="326"/>
      <c r="CPY90" s="326"/>
      <c r="CQC90" s="326"/>
      <c r="CQG90" s="326"/>
      <c r="CQK90" s="326"/>
      <c r="CQO90" s="326"/>
      <c r="CQS90" s="326"/>
      <c r="CQW90" s="326"/>
      <c r="CRA90" s="326"/>
      <c r="CRE90" s="326"/>
      <c r="CRI90" s="326"/>
      <c r="CRM90" s="326"/>
      <c r="CRQ90" s="326"/>
      <c r="CRU90" s="326"/>
      <c r="CRY90" s="326"/>
      <c r="CSC90" s="326"/>
      <c r="CSG90" s="326"/>
      <c r="CSK90" s="326"/>
      <c r="CSO90" s="326"/>
      <c r="CSS90" s="326"/>
      <c r="CSW90" s="326"/>
      <c r="CTA90" s="326"/>
      <c r="CTE90" s="326"/>
      <c r="CTI90" s="326"/>
      <c r="CTM90" s="326"/>
      <c r="CTQ90" s="326"/>
      <c r="CTU90" s="326"/>
      <c r="CTY90" s="326"/>
      <c r="CUC90" s="326"/>
      <c r="CUG90" s="326"/>
      <c r="CUK90" s="326"/>
      <c r="CUO90" s="326"/>
      <c r="CUS90" s="326"/>
      <c r="CUW90" s="326"/>
      <c r="CVA90" s="326"/>
      <c r="CVE90" s="326"/>
      <c r="CVI90" s="326"/>
      <c r="CVM90" s="326"/>
      <c r="CVQ90" s="326"/>
      <c r="CVU90" s="326"/>
      <c r="CVY90" s="326"/>
      <c r="CWC90" s="326"/>
      <c r="CWG90" s="326"/>
      <c r="CWK90" s="326"/>
      <c r="CWO90" s="326"/>
      <c r="CWS90" s="326"/>
      <c r="CWW90" s="326"/>
      <c r="CXA90" s="326"/>
      <c r="CXE90" s="326"/>
      <c r="CXI90" s="326"/>
      <c r="CXM90" s="326"/>
      <c r="CXQ90" s="326"/>
      <c r="CXU90" s="326"/>
      <c r="CXY90" s="326"/>
      <c r="CYC90" s="326"/>
      <c r="CYG90" s="326"/>
      <c r="CYK90" s="326"/>
      <c r="CYO90" s="326"/>
      <c r="CYS90" s="326"/>
      <c r="CYW90" s="326"/>
      <c r="CZA90" s="326"/>
      <c r="CZE90" s="326"/>
      <c r="CZI90" s="326"/>
      <c r="CZM90" s="326"/>
      <c r="CZQ90" s="326"/>
      <c r="CZU90" s="326"/>
      <c r="CZY90" s="326"/>
      <c r="DAC90" s="326"/>
      <c r="DAG90" s="326"/>
      <c r="DAK90" s="326"/>
      <c r="DAO90" s="326"/>
      <c r="DAS90" s="326"/>
      <c r="DAW90" s="326"/>
      <c r="DBA90" s="326"/>
      <c r="DBE90" s="326"/>
      <c r="DBI90" s="326"/>
      <c r="DBM90" s="326"/>
      <c r="DBQ90" s="326"/>
      <c r="DBU90" s="326"/>
      <c r="DBY90" s="326"/>
      <c r="DCC90" s="326"/>
      <c r="DCG90" s="326"/>
      <c r="DCK90" s="326"/>
      <c r="DCO90" s="326"/>
      <c r="DCS90" s="326"/>
      <c r="DCW90" s="326"/>
      <c r="DDA90" s="326"/>
      <c r="DDE90" s="326"/>
      <c r="DDI90" s="326"/>
      <c r="DDM90" s="326"/>
      <c r="DDQ90" s="326"/>
      <c r="DDU90" s="326"/>
      <c r="DDY90" s="326"/>
      <c r="DEC90" s="326"/>
      <c r="DEG90" s="326"/>
      <c r="DEK90" s="326"/>
      <c r="DEO90" s="326"/>
      <c r="DES90" s="326"/>
      <c r="DEW90" s="326"/>
      <c r="DFA90" s="326"/>
      <c r="DFE90" s="326"/>
      <c r="DFI90" s="326"/>
      <c r="DFM90" s="326"/>
      <c r="DFQ90" s="326"/>
      <c r="DFU90" s="326"/>
      <c r="DFY90" s="326"/>
      <c r="DGC90" s="326"/>
      <c r="DGG90" s="326"/>
      <c r="DGK90" s="326"/>
      <c r="DGO90" s="326"/>
      <c r="DGS90" s="326"/>
      <c r="DGW90" s="326"/>
      <c r="DHA90" s="326"/>
      <c r="DHE90" s="326"/>
      <c r="DHI90" s="326"/>
      <c r="DHM90" s="326"/>
      <c r="DHQ90" s="326"/>
      <c r="DHU90" s="326"/>
      <c r="DHY90" s="326"/>
      <c r="DIC90" s="326"/>
      <c r="DIG90" s="326"/>
      <c r="DIK90" s="326"/>
      <c r="DIO90" s="326"/>
      <c r="DIS90" s="326"/>
      <c r="DIW90" s="326"/>
      <c r="DJA90" s="326"/>
      <c r="DJE90" s="326"/>
      <c r="DJI90" s="326"/>
      <c r="DJM90" s="326"/>
      <c r="DJQ90" s="326"/>
      <c r="DJU90" s="326"/>
      <c r="DJY90" s="326"/>
      <c r="DKC90" s="326"/>
      <c r="DKG90" s="326"/>
      <c r="DKK90" s="326"/>
      <c r="DKO90" s="326"/>
      <c r="DKS90" s="326"/>
      <c r="DKW90" s="326"/>
      <c r="DLA90" s="326"/>
      <c r="DLE90" s="326"/>
      <c r="DLI90" s="326"/>
      <c r="DLM90" s="326"/>
      <c r="DLQ90" s="326"/>
      <c r="DLU90" s="326"/>
      <c r="DLY90" s="326"/>
      <c r="DMC90" s="326"/>
      <c r="DMG90" s="326"/>
      <c r="DMK90" s="326"/>
      <c r="DMO90" s="326"/>
      <c r="DMS90" s="326"/>
      <c r="DMW90" s="326"/>
      <c r="DNA90" s="326"/>
      <c r="DNE90" s="326"/>
      <c r="DNI90" s="326"/>
      <c r="DNM90" s="326"/>
      <c r="DNQ90" s="326"/>
      <c r="DNU90" s="326"/>
      <c r="DNY90" s="326"/>
      <c r="DOC90" s="326"/>
      <c r="DOG90" s="326"/>
      <c r="DOK90" s="326"/>
      <c r="DOO90" s="326"/>
      <c r="DOS90" s="326"/>
      <c r="DOW90" s="326"/>
      <c r="DPA90" s="326"/>
      <c r="DPE90" s="326"/>
      <c r="DPI90" s="326"/>
      <c r="DPM90" s="326"/>
      <c r="DPQ90" s="326"/>
      <c r="DPU90" s="326"/>
      <c r="DPY90" s="326"/>
      <c r="DQC90" s="326"/>
      <c r="DQG90" s="326"/>
      <c r="DQK90" s="326"/>
      <c r="DQO90" s="326"/>
      <c r="DQS90" s="326"/>
      <c r="DQW90" s="326"/>
      <c r="DRA90" s="326"/>
      <c r="DRE90" s="326"/>
      <c r="DRI90" s="326"/>
      <c r="DRM90" s="326"/>
      <c r="DRQ90" s="326"/>
      <c r="DRU90" s="326"/>
      <c r="DRY90" s="326"/>
      <c r="DSC90" s="326"/>
      <c r="DSG90" s="326"/>
      <c r="DSK90" s="326"/>
      <c r="DSO90" s="326"/>
      <c r="DSS90" s="326"/>
      <c r="DSW90" s="326"/>
      <c r="DTA90" s="326"/>
      <c r="DTE90" s="326"/>
      <c r="DTI90" s="326"/>
      <c r="DTM90" s="326"/>
      <c r="DTQ90" s="326"/>
      <c r="DTU90" s="326"/>
      <c r="DTY90" s="326"/>
      <c r="DUC90" s="326"/>
      <c r="DUG90" s="326"/>
      <c r="DUK90" s="326"/>
      <c r="DUO90" s="326"/>
      <c r="DUS90" s="326"/>
      <c r="DUW90" s="326"/>
      <c r="DVA90" s="326"/>
      <c r="DVE90" s="326"/>
      <c r="DVI90" s="326"/>
      <c r="DVM90" s="326"/>
      <c r="DVQ90" s="326"/>
      <c r="DVU90" s="326"/>
      <c r="DVY90" s="326"/>
      <c r="DWC90" s="326"/>
      <c r="DWG90" s="326"/>
      <c r="DWK90" s="326"/>
      <c r="DWO90" s="326"/>
      <c r="DWS90" s="326"/>
      <c r="DWW90" s="326"/>
      <c r="DXA90" s="326"/>
      <c r="DXE90" s="326"/>
      <c r="DXI90" s="326"/>
      <c r="DXM90" s="326"/>
      <c r="DXQ90" s="326"/>
      <c r="DXU90" s="326"/>
      <c r="DXY90" s="326"/>
      <c r="DYC90" s="326"/>
      <c r="DYG90" s="326"/>
      <c r="DYK90" s="326"/>
      <c r="DYO90" s="326"/>
      <c r="DYS90" s="326"/>
      <c r="DYW90" s="326"/>
      <c r="DZA90" s="326"/>
      <c r="DZE90" s="326"/>
      <c r="DZI90" s="326"/>
      <c r="DZM90" s="326"/>
      <c r="DZQ90" s="326"/>
      <c r="DZU90" s="326"/>
      <c r="DZY90" s="326"/>
      <c r="EAC90" s="326"/>
      <c r="EAG90" s="326"/>
      <c r="EAK90" s="326"/>
      <c r="EAO90" s="326"/>
      <c r="EAS90" s="326"/>
      <c r="EAW90" s="326"/>
      <c r="EBA90" s="326"/>
      <c r="EBE90" s="326"/>
      <c r="EBI90" s="326"/>
      <c r="EBM90" s="326"/>
      <c r="EBQ90" s="326"/>
      <c r="EBU90" s="326"/>
      <c r="EBY90" s="326"/>
      <c r="ECC90" s="326"/>
      <c r="ECG90" s="326"/>
      <c r="ECK90" s="326"/>
      <c r="ECO90" s="326"/>
      <c r="ECS90" s="326"/>
      <c r="ECW90" s="326"/>
      <c r="EDA90" s="326"/>
      <c r="EDE90" s="326"/>
      <c r="EDI90" s="326"/>
      <c r="EDM90" s="326"/>
      <c r="EDQ90" s="326"/>
      <c r="EDU90" s="326"/>
      <c r="EDY90" s="326"/>
      <c r="EEC90" s="326"/>
      <c r="EEG90" s="326"/>
      <c r="EEK90" s="326"/>
      <c r="EEO90" s="326"/>
      <c r="EES90" s="326"/>
      <c r="EEW90" s="326"/>
      <c r="EFA90" s="326"/>
      <c r="EFE90" s="326"/>
      <c r="EFI90" s="326"/>
      <c r="EFM90" s="326"/>
      <c r="EFQ90" s="326"/>
      <c r="EFU90" s="326"/>
      <c r="EFY90" s="326"/>
      <c r="EGC90" s="326"/>
      <c r="EGG90" s="326"/>
      <c r="EGK90" s="326"/>
      <c r="EGO90" s="326"/>
      <c r="EGS90" s="326"/>
      <c r="EGW90" s="326"/>
      <c r="EHA90" s="326"/>
      <c r="EHE90" s="326"/>
      <c r="EHI90" s="326"/>
      <c r="EHM90" s="326"/>
      <c r="EHQ90" s="326"/>
      <c r="EHU90" s="326"/>
      <c r="EHY90" s="326"/>
      <c r="EIC90" s="326"/>
      <c r="EIG90" s="326"/>
      <c r="EIK90" s="326"/>
      <c r="EIO90" s="326"/>
      <c r="EIS90" s="326"/>
      <c r="EIW90" s="326"/>
      <c r="EJA90" s="326"/>
      <c r="EJE90" s="326"/>
      <c r="EJI90" s="326"/>
      <c r="EJM90" s="326"/>
      <c r="EJQ90" s="326"/>
      <c r="EJU90" s="326"/>
      <c r="EJY90" s="326"/>
      <c r="EKC90" s="326"/>
      <c r="EKG90" s="326"/>
      <c r="EKK90" s="326"/>
      <c r="EKO90" s="326"/>
      <c r="EKS90" s="326"/>
      <c r="EKW90" s="326"/>
      <c r="ELA90" s="326"/>
      <c r="ELE90" s="326"/>
      <c r="ELI90" s="326"/>
      <c r="ELM90" s="326"/>
      <c r="ELQ90" s="326"/>
      <c r="ELU90" s="326"/>
      <c r="ELY90" s="326"/>
      <c r="EMC90" s="326"/>
      <c r="EMG90" s="326"/>
      <c r="EMK90" s="326"/>
      <c r="EMO90" s="326"/>
      <c r="EMS90" s="326"/>
      <c r="EMW90" s="326"/>
      <c r="ENA90" s="326"/>
      <c r="ENE90" s="326"/>
      <c r="ENI90" s="326"/>
      <c r="ENM90" s="326"/>
      <c r="ENQ90" s="326"/>
      <c r="ENU90" s="326"/>
      <c r="ENY90" s="326"/>
      <c r="EOC90" s="326"/>
      <c r="EOG90" s="326"/>
      <c r="EOK90" s="326"/>
      <c r="EOO90" s="326"/>
      <c r="EOS90" s="326"/>
      <c r="EOW90" s="326"/>
      <c r="EPA90" s="326"/>
      <c r="EPE90" s="326"/>
      <c r="EPI90" s="326"/>
      <c r="EPM90" s="326"/>
      <c r="EPQ90" s="326"/>
      <c r="EPU90" s="326"/>
      <c r="EPY90" s="326"/>
      <c r="EQC90" s="326"/>
      <c r="EQG90" s="326"/>
      <c r="EQK90" s="326"/>
      <c r="EQO90" s="326"/>
      <c r="EQS90" s="326"/>
      <c r="EQW90" s="326"/>
      <c r="ERA90" s="326"/>
      <c r="ERE90" s="326"/>
      <c r="ERI90" s="326"/>
      <c r="ERM90" s="326"/>
      <c r="ERQ90" s="326"/>
      <c r="ERU90" s="326"/>
      <c r="ERY90" s="326"/>
      <c r="ESC90" s="326"/>
      <c r="ESG90" s="326"/>
      <c r="ESK90" s="326"/>
      <c r="ESO90" s="326"/>
      <c r="ESS90" s="326"/>
      <c r="ESW90" s="326"/>
      <c r="ETA90" s="326"/>
      <c r="ETE90" s="326"/>
      <c r="ETI90" s="326"/>
      <c r="ETM90" s="326"/>
      <c r="ETQ90" s="326"/>
      <c r="ETU90" s="326"/>
      <c r="ETY90" s="326"/>
      <c r="EUC90" s="326"/>
      <c r="EUG90" s="326"/>
      <c r="EUK90" s="326"/>
      <c r="EUO90" s="326"/>
      <c r="EUS90" s="326"/>
      <c r="EUW90" s="326"/>
      <c r="EVA90" s="326"/>
      <c r="EVE90" s="326"/>
      <c r="EVI90" s="326"/>
      <c r="EVM90" s="326"/>
      <c r="EVQ90" s="326"/>
      <c r="EVU90" s="326"/>
      <c r="EVY90" s="326"/>
      <c r="EWC90" s="326"/>
      <c r="EWG90" s="326"/>
      <c r="EWK90" s="326"/>
      <c r="EWO90" s="326"/>
      <c r="EWS90" s="326"/>
      <c r="EWW90" s="326"/>
      <c r="EXA90" s="326"/>
      <c r="EXE90" s="326"/>
      <c r="EXI90" s="326"/>
      <c r="EXM90" s="326"/>
      <c r="EXQ90" s="326"/>
      <c r="EXU90" s="326"/>
      <c r="EXY90" s="326"/>
      <c r="EYC90" s="326"/>
      <c r="EYG90" s="326"/>
      <c r="EYK90" s="326"/>
      <c r="EYO90" s="326"/>
      <c r="EYS90" s="326"/>
      <c r="EYW90" s="326"/>
      <c r="EZA90" s="326"/>
      <c r="EZE90" s="326"/>
      <c r="EZI90" s="326"/>
      <c r="EZM90" s="326"/>
      <c r="EZQ90" s="326"/>
      <c r="EZU90" s="326"/>
      <c r="EZY90" s="326"/>
      <c r="FAC90" s="326"/>
      <c r="FAG90" s="326"/>
      <c r="FAK90" s="326"/>
      <c r="FAO90" s="326"/>
      <c r="FAS90" s="326"/>
      <c r="FAW90" s="326"/>
      <c r="FBA90" s="326"/>
      <c r="FBE90" s="326"/>
      <c r="FBI90" s="326"/>
      <c r="FBM90" s="326"/>
      <c r="FBQ90" s="326"/>
      <c r="FBU90" s="326"/>
      <c r="FBY90" s="326"/>
      <c r="FCC90" s="326"/>
      <c r="FCG90" s="326"/>
      <c r="FCK90" s="326"/>
      <c r="FCO90" s="326"/>
      <c r="FCS90" s="326"/>
      <c r="FCW90" s="326"/>
      <c r="FDA90" s="326"/>
      <c r="FDE90" s="326"/>
      <c r="FDI90" s="326"/>
      <c r="FDM90" s="326"/>
      <c r="FDQ90" s="326"/>
      <c r="FDU90" s="326"/>
      <c r="FDY90" s="326"/>
      <c r="FEC90" s="326"/>
      <c r="FEG90" s="326"/>
      <c r="FEK90" s="326"/>
      <c r="FEO90" s="326"/>
      <c r="FES90" s="326"/>
      <c r="FEW90" s="326"/>
      <c r="FFA90" s="326"/>
      <c r="FFE90" s="326"/>
      <c r="FFI90" s="326"/>
      <c r="FFM90" s="326"/>
      <c r="FFQ90" s="326"/>
      <c r="FFU90" s="326"/>
      <c r="FFY90" s="326"/>
      <c r="FGC90" s="326"/>
      <c r="FGG90" s="326"/>
      <c r="FGK90" s="326"/>
      <c r="FGO90" s="326"/>
      <c r="FGS90" s="326"/>
      <c r="FGW90" s="326"/>
      <c r="FHA90" s="326"/>
      <c r="FHE90" s="326"/>
      <c r="FHI90" s="326"/>
      <c r="FHM90" s="326"/>
      <c r="FHQ90" s="326"/>
      <c r="FHU90" s="326"/>
      <c r="FHY90" s="326"/>
      <c r="FIC90" s="326"/>
      <c r="FIG90" s="326"/>
      <c r="FIK90" s="326"/>
      <c r="FIO90" s="326"/>
      <c r="FIS90" s="326"/>
      <c r="FIW90" s="326"/>
      <c r="FJA90" s="326"/>
      <c r="FJE90" s="326"/>
      <c r="FJI90" s="326"/>
      <c r="FJM90" s="326"/>
      <c r="FJQ90" s="326"/>
      <c r="FJU90" s="326"/>
      <c r="FJY90" s="326"/>
      <c r="FKC90" s="326"/>
      <c r="FKG90" s="326"/>
      <c r="FKK90" s="326"/>
      <c r="FKO90" s="326"/>
      <c r="FKS90" s="326"/>
      <c r="FKW90" s="326"/>
      <c r="FLA90" s="326"/>
      <c r="FLE90" s="326"/>
      <c r="FLI90" s="326"/>
      <c r="FLM90" s="326"/>
      <c r="FLQ90" s="326"/>
      <c r="FLU90" s="326"/>
      <c r="FLY90" s="326"/>
      <c r="FMC90" s="326"/>
      <c r="FMG90" s="326"/>
      <c r="FMK90" s="326"/>
      <c r="FMO90" s="326"/>
      <c r="FMS90" s="326"/>
      <c r="FMW90" s="326"/>
      <c r="FNA90" s="326"/>
      <c r="FNE90" s="326"/>
      <c r="FNI90" s="326"/>
      <c r="FNM90" s="326"/>
      <c r="FNQ90" s="326"/>
      <c r="FNU90" s="326"/>
      <c r="FNY90" s="326"/>
      <c r="FOC90" s="326"/>
      <c r="FOG90" s="326"/>
      <c r="FOK90" s="326"/>
      <c r="FOO90" s="326"/>
      <c r="FOS90" s="326"/>
      <c r="FOW90" s="326"/>
      <c r="FPA90" s="326"/>
      <c r="FPE90" s="326"/>
      <c r="FPI90" s="326"/>
      <c r="FPM90" s="326"/>
      <c r="FPQ90" s="326"/>
      <c r="FPU90" s="326"/>
      <c r="FPY90" s="326"/>
      <c r="FQC90" s="326"/>
      <c r="FQG90" s="326"/>
      <c r="FQK90" s="326"/>
      <c r="FQO90" s="326"/>
      <c r="FQS90" s="326"/>
      <c r="FQW90" s="326"/>
      <c r="FRA90" s="326"/>
      <c r="FRE90" s="326"/>
      <c r="FRI90" s="326"/>
      <c r="FRM90" s="326"/>
      <c r="FRQ90" s="326"/>
      <c r="FRU90" s="326"/>
      <c r="FRY90" s="326"/>
      <c r="FSC90" s="326"/>
      <c r="FSG90" s="326"/>
      <c r="FSK90" s="326"/>
      <c r="FSO90" s="326"/>
      <c r="FSS90" s="326"/>
      <c r="FSW90" s="326"/>
      <c r="FTA90" s="326"/>
      <c r="FTE90" s="326"/>
      <c r="FTI90" s="326"/>
      <c r="FTM90" s="326"/>
      <c r="FTQ90" s="326"/>
      <c r="FTU90" s="326"/>
      <c r="FTY90" s="326"/>
      <c r="FUC90" s="326"/>
      <c r="FUG90" s="326"/>
      <c r="FUK90" s="326"/>
      <c r="FUO90" s="326"/>
      <c r="FUS90" s="326"/>
      <c r="FUW90" s="326"/>
      <c r="FVA90" s="326"/>
      <c r="FVE90" s="326"/>
      <c r="FVI90" s="326"/>
      <c r="FVM90" s="326"/>
      <c r="FVQ90" s="326"/>
      <c r="FVU90" s="326"/>
      <c r="FVY90" s="326"/>
      <c r="FWC90" s="326"/>
      <c r="FWG90" s="326"/>
      <c r="FWK90" s="326"/>
      <c r="FWO90" s="326"/>
      <c r="FWS90" s="326"/>
      <c r="FWW90" s="326"/>
      <c r="FXA90" s="326"/>
      <c r="FXE90" s="326"/>
      <c r="FXI90" s="326"/>
      <c r="FXM90" s="326"/>
      <c r="FXQ90" s="326"/>
      <c r="FXU90" s="326"/>
      <c r="FXY90" s="326"/>
      <c r="FYC90" s="326"/>
      <c r="FYG90" s="326"/>
      <c r="FYK90" s="326"/>
      <c r="FYO90" s="326"/>
      <c r="FYS90" s="326"/>
      <c r="FYW90" s="326"/>
      <c r="FZA90" s="326"/>
      <c r="FZE90" s="326"/>
      <c r="FZI90" s="326"/>
      <c r="FZM90" s="326"/>
      <c r="FZQ90" s="326"/>
      <c r="FZU90" s="326"/>
      <c r="FZY90" s="326"/>
      <c r="GAC90" s="326"/>
      <c r="GAG90" s="326"/>
      <c r="GAK90" s="326"/>
      <c r="GAO90" s="326"/>
      <c r="GAS90" s="326"/>
      <c r="GAW90" s="326"/>
      <c r="GBA90" s="326"/>
      <c r="GBE90" s="326"/>
      <c r="GBI90" s="326"/>
      <c r="GBM90" s="326"/>
      <c r="GBQ90" s="326"/>
      <c r="GBU90" s="326"/>
      <c r="GBY90" s="326"/>
      <c r="GCC90" s="326"/>
      <c r="GCG90" s="326"/>
      <c r="GCK90" s="326"/>
      <c r="GCO90" s="326"/>
      <c r="GCS90" s="326"/>
      <c r="GCW90" s="326"/>
      <c r="GDA90" s="326"/>
      <c r="GDE90" s="326"/>
      <c r="GDI90" s="326"/>
      <c r="GDM90" s="326"/>
      <c r="GDQ90" s="326"/>
      <c r="GDU90" s="326"/>
      <c r="GDY90" s="326"/>
      <c r="GEC90" s="326"/>
      <c r="GEG90" s="326"/>
      <c r="GEK90" s="326"/>
      <c r="GEO90" s="326"/>
      <c r="GES90" s="326"/>
      <c r="GEW90" s="326"/>
      <c r="GFA90" s="326"/>
      <c r="GFE90" s="326"/>
      <c r="GFI90" s="326"/>
      <c r="GFM90" s="326"/>
      <c r="GFQ90" s="326"/>
      <c r="GFU90" s="326"/>
      <c r="GFY90" s="326"/>
      <c r="GGC90" s="326"/>
      <c r="GGG90" s="326"/>
      <c r="GGK90" s="326"/>
      <c r="GGO90" s="326"/>
      <c r="GGS90" s="326"/>
      <c r="GGW90" s="326"/>
      <c r="GHA90" s="326"/>
      <c r="GHE90" s="326"/>
      <c r="GHI90" s="326"/>
      <c r="GHM90" s="326"/>
      <c r="GHQ90" s="326"/>
      <c r="GHU90" s="326"/>
      <c r="GHY90" s="326"/>
      <c r="GIC90" s="326"/>
      <c r="GIG90" s="326"/>
      <c r="GIK90" s="326"/>
      <c r="GIO90" s="326"/>
      <c r="GIS90" s="326"/>
      <c r="GIW90" s="326"/>
      <c r="GJA90" s="326"/>
      <c r="GJE90" s="326"/>
      <c r="GJI90" s="326"/>
      <c r="GJM90" s="326"/>
      <c r="GJQ90" s="326"/>
      <c r="GJU90" s="326"/>
      <c r="GJY90" s="326"/>
      <c r="GKC90" s="326"/>
      <c r="GKG90" s="326"/>
      <c r="GKK90" s="326"/>
      <c r="GKO90" s="326"/>
      <c r="GKS90" s="326"/>
      <c r="GKW90" s="326"/>
      <c r="GLA90" s="326"/>
      <c r="GLE90" s="326"/>
      <c r="GLI90" s="326"/>
      <c r="GLM90" s="326"/>
      <c r="GLQ90" s="326"/>
      <c r="GLU90" s="326"/>
      <c r="GLY90" s="326"/>
      <c r="GMC90" s="326"/>
      <c r="GMG90" s="326"/>
      <c r="GMK90" s="326"/>
      <c r="GMO90" s="326"/>
      <c r="GMS90" s="326"/>
      <c r="GMW90" s="326"/>
      <c r="GNA90" s="326"/>
      <c r="GNE90" s="326"/>
      <c r="GNI90" s="326"/>
      <c r="GNM90" s="326"/>
      <c r="GNQ90" s="326"/>
      <c r="GNU90" s="326"/>
      <c r="GNY90" s="326"/>
      <c r="GOC90" s="326"/>
      <c r="GOG90" s="326"/>
      <c r="GOK90" s="326"/>
      <c r="GOO90" s="326"/>
      <c r="GOS90" s="326"/>
      <c r="GOW90" s="326"/>
      <c r="GPA90" s="326"/>
      <c r="GPE90" s="326"/>
      <c r="GPI90" s="326"/>
      <c r="GPM90" s="326"/>
      <c r="GPQ90" s="326"/>
      <c r="GPU90" s="326"/>
      <c r="GPY90" s="326"/>
      <c r="GQC90" s="326"/>
      <c r="GQG90" s="326"/>
      <c r="GQK90" s="326"/>
      <c r="GQO90" s="326"/>
      <c r="GQS90" s="326"/>
      <c r="GQW90" s="326"/>
      <c r="GRA90" s="326"/>
      <c r="GRE90" s="326"/>
      <c r="GRI90" s="326"/>
      <c r="GRM90" s="326"/>
      <c r="GRQ90" s="326"/>
      <c r="GRU90" s="326"/>
      <c r="GRY90" s="326"/>
      <c r="GSC90" s="326"/>
      <c r="GSG90" s="326"/>
      <c r="GSK90" s="326"/>
      <c r="GSO90" s="326"/>
      <c r="GSS90" s="326"/>
      <c r="GSW90" s="326"/>
      <c r="GTA90" s="326"/>
      <c r="GTE90" s="326"/>
      <c r="GTI90" s="326"/>
      <c r="GTM90" s="326"/>
      <c r="GTQ90" s="326"/>
      <c r="GTU90" s="326"/>
      <c r="GTY90" s="326"/>
      <c r="GUC90" s="326"/>
      <c r="GUG90" s="326"/>
      <c r="GUK90" s="326"/>
      <c r="GUO90" s="326"/>
      <c r="GUS90" s="326"/>
      <c r="GUW90" s="326"/>
      <c r="GVA90" s="326"/>
      <c r="GVE90" s="326"/>
      <c r="GVI90" s="326"/>
      <c r="GVM90" s="326"/>
      <c r="GVQ90" s="326"/>
      <c r="GVU90" s="326"/>
      <c r="GVY90" s="326"/>
      <c r="GWC90" s="326"/>
      <c r="GWG90" s="326"/>
      <c r="GWK90" s="326"/>
      <c r="GWO90" s="326"/>
      <c r="GWS90" s="326"/>
      <c r="GWW90" s="326"/>
      <c r="GXA90" s="326"/>
      <c r="GXE90" s="326"/>
      <c r="GXI90" s="326"/>
      <c r="GXM90" s="326"/>
      <c r="GXQ90" s="326"/>
      <c r="GXU90" s="326"/>
      <c r="GXY90" s="326"/>
      <c r="GYC90" s="326"/>
      <c r="GYG90" s="326"/>
      <c r="GYK90" s="326"/>
      <c r="GYO90" s="326"/>
      <c r="GYS90" s="326"/>
      <c r="GYW90" s="326"/>
      <c r="GZA90" s="326"/>
      <c r="GZE90" s="326"/>
      <c r="GZI90" s="326"/>
      <c r="GZM90" s="326"/>
      <c r="GZQ90" s="326"/>
      <c r="GZU90" s="326"/>
      <c r="GZY90" s="326"/>
      <c r="HAC90" s="326"/>
      <c r="HAG90" s="326"/>
      <c r="HAK90" s="326"/>
      <c r="HAO90" s="326"/>
      <c r="HAS90" s="326"/>
      <c r="HAW90" s="326"/>
      <c r="HBA90" s="326"/>
      <c r="HBE90" s="326"/>
      <c r="HBI90" s="326"/>
      <c r="HBM90" s="326"/>
      <c r="HBQ90" s="326"/>
      <c r="HBU90" s="326"/>
      <c r="HBY90" s="326"/>
      <c r="HCC90" s="326"/>
      <c r="HCG90" s="326"/>
      <c r="HCK90" s="326"/>
      <c r="HCO90" s="326"/>
      <c r="HCS90" s="326"/>
      <c r="HCW90" s="326"/>
      <c r="HDA90" s="326"/>
      <c r="HDE90" s="326"/>
      <c r="HDI90" s="326"/>
      <c r="HDM90" s="326"/>
      <c r="HDQ90" s="326"/>
      <c r="HDU90" s="326"/>
      <c r="HDY90" s="326"/>
      <c r="HEC90" s="326"/>
      <c r="HEG90" s="326"/>
      <c r="HEK90" s="326"/>
      <c r="HEO90" s="326"/>
      <c r="HES90" s="326"/>
      <c r="HEW90" s="326"/>
      <c r="HFA90" s="326"/>
      <c r="HFE90" s="326"/>
      <c r="HFI90" s="326"/>
      <c r="HFM90" s="326"/>
      <c r="HFQ90" s="326"/>
      <c r="HFU90" s="326"/>
      <c r="HFY90" s="326"/>
      <c r="HGC90" s="326"/>
      <c r="HGG90" s="326"/>
      <c r="HGK90" s="326"/>
      <c r="HGO90" s="326"/>
      <c r="HGS90" s="326"/>
      <c r="HGW90" s="326"/>
      <c r="HHA90" s="326"/>
      <c r="HHE90" s="326"/>
      <c r="HHI90" s="326"/>
      <c r="HHM90" s="326"/>
      <c r="HHQ90" s="326"/>
      <c r="HHU90" s="326"/>
      <c r="HHY90" s="326"/>
      <c r="HIC90" s="326"/>
      <c r="HIG90" s="326"/>
      <c r="HIK90" s="326"/>
      <c r="HIO90" s="326"/>
      <c r="HIS90" s="326"/>
      <c r="HIW90" s="326"/>
      <c r="HJA90" s="326"/>
      <c r="HJE90" s="326"/>
      <c r="HJI90" s="326"/>
      <c r="HJM90" s="326"/>
      <c r="HJQ90" s="326"/>
      <c r="HJU90" s="326"/>
      <c r="HJY90" s="326"/>
      <c r="HKC90" s="326"/>
      <c r="HKG90" s="326"/>
      <c r="HKK90" s="326"/>
      <c r="HKO90" s="326"/>
      <c r="HKS90" s="326"/>
      <c r="HKW90" s="326"/>
      <c r="HLA90" s="326"/>
      <c r="HLE90" s="326"/>
      <c r="HLI90" s="326"/>
      <c r="HLM90" s="326"/>
      <c r="HLQ90" s="326"/>
      <c r="HLU90" s="326"/>
      <c r="HLY90" s="326"/>
      <c r="HMC90" s="326"/>
      <c r="HMG90" s="326"/>
      <c r="HMK90" s="326"/>
      <c r="HMO90" s="326"/>
      <c r="HMS90" s="326"/>
      <c r="HMW90" s="326"/>
      <c r="HNA90" s="326"/>
      <c r="HNE90" s="326"/>
      <c r="HNI90" s="326"/>
      <c r="HNM90" s="326"/>
      <c r="HNQ90" s="326"/>
      <c r="HNU90" s="326"/>
      <c r="HNY90" s="326"/>
      <c r="HOC90" s="326"/>
      <c r="HOG90" s="326"/>
      <c r="HOK90" s="326"/>
      <c r="HOO90" s="326"/>
      <c r="HOS90" s="326"/>
      <c r="HOW90" s="326"/>
      <c r="HPA90" s="326"/>
      <c r="HPE90" s="326"/>
      <c r="HPI90" s="326"/>
      <c r="HPM90" s="326"/>
      <c r="HPQ90" s="326"/>
      <c r="HPU90" s="326"/>
      <c r="HPY90" s="326"/>
      <c r="HQC90" s="326"/>
      <c r="HQG90" s="326"/>
      <c r="HQK90" s="326"/>
      <c r="HQO90" s="326"/>
      <c r="HQS90" s="326"/>
      <c r="HQW90" s="326"/>
      <c r="HRA90" s="326"/>
      <c r="HRE90" s="326"/>
      <c r="HRI90" s="326"/>
      <c r="HRM90" s="326"/>
      <c r="HRQ90" s="326"/>
      <c r="HRU90" s="326"/>
      <c r="HRY90" s="326"/>
      <c r="HSC90" s="326"/>
      <c r="HSG90" s="326"/>
      <c r="HSK90" s="326"/>
      <c r="HSO90" s="326"/>
      <c r="HSS90" s="326"/>
      <c r="HSW90" s="326"/>
      <c r="HTA90" s="326"/>
      <c r="HTE90" s="326"/>
      <c r="HTI90" s="326"/>
      <c r="HTM90" s="326"/>
      <c r="HTQ90" s="326"/>
      <c r="HTU90" s="326"/>
      <c r="HTY90" s="326"/>
      <c r="HUC90" s="326"/>
      <c r="HUG90" s="326"/>
      <c r="HUK90" s="326"/>
      <c r="HUO90" s="326"/>
      <c r="HUS90" s="326"/>
      <c r="HUW90" s="326"/>
      <c r="HVA90" s="326"/>
      <c r="HVE90" s="326"/>
      <c r="HVI90" s="326"/>
      <c r="HVM90" s="326"/>
      <c r="HVQ90" s="326"/>
      <c r="HVU90" s="326"/>
      <c r="HVY90" s="326"/>
      <c r="HWC90" s="326"/>
      <c r="HWG90" s="326"/>
      <c r="HWK90" s="326"/>
      <c r="HWO90" s="326"/>
      <c r="HWS90" s="326"/>
      <c r="HWW90" s="326"/>
      <c r="HXA90" s="326"/>
      <c r="HXE90" s="326"/>
      <c r="HXI90" s="326"/>
      <c r="HXM90" s="326"/>
      <c r="HXQ90" s="326"/>
      <c r="HXU90" s="326"/>
      <c r="HXY90" s="326"/>
      <c r="HYC90" s="326"/>
      <c r="HYG90" s="326"/>
      <c r="HYK90" s="326"/>
      <c r="HYO90" s="326"/>
      <c r="HYS90" s="326"/>
      <c r="HYW90" s="326"/>
      <c r="HZA90" s="326"/>
      <c r="HZE90" s="326"/>
      <c r="HZI90" s="326"/>
      <c r="HZM90" s="326"/>
      <c r="HZQ90" s="326"/>
      <c r="HZU90" s="326"/>
      <c r="HZY90" s="326"/>
      <c r="IAC90" s="326"/>
      <c r="IAG90" s="326"/>
      <c r="IAK90" s="326"/>
      <c r="IAO90" s="326"/>
      <c r="IAS90" s="326"/>
      <c r="IAW90" s="326"/>
      <c r="IBA90" s="326"/>
      <c r="IBE90" s="326"/>
      <c r="IBI90" s="326"/>
      <c r="IBM90" s="326"/>
      <c r="IBQ90" s="326"/>
      <c r="IBU90" s="326"/>
      <c r="IBY90" s="326"/>
      <c r="ICC90" s="326"/>
      <c r="ICG90" s="326"/>
      <c r="ICK90" s="326"/>
      <c r="ICO90" s="326"/>
      <c r="ICS90" s="326"/>
      <c r="ICW90" s="326"/>
      <c r="IDA90" s="326"/>
      <c r="IDE90" s="326"/>
      <c r="IDI90" s="326"/>
      <c r="IDM90" s="326"/>
      <c r="IDQ90" s="326"/>
      <c r="IDU90" s="326"/>
      <c r="IDY90" s="326"/>
      <c r="IEC90" s="326"/>
      <c r="IEG90" s="326"/>
      <c r="IEK90" s="326"/>
      <c r="IEO90" s="326"/>
      <c r="IES90" s="326"/>
      <c r="IEW90" s="326"/>
      <c r="IFA90" s="326"/>
      <c r="IFE90" s="326"/>
      <c r="IFI90" s="326"/>
      <c r="IFM90" s="326"/>
      <c r="IFQ90" s="326"/>
      <c r="IFU90" s="326"/>
      <c r="IFY90" s="326"/>
      <c r="IGC90" s="326"/>
      <c r="IGG90" s="326"/>
      <c r="IGK90" s="326"/>
      <c r="IGO90" s="326"/>
      <c r="IGS90" s="326"/>
      <c r="IGW90" s="326"/>
      <c r="IHA90" s="326"/>
      <c r="IHE90" s="326"/>
      <c r="IHI90" s="326"/>
      <c r="IHM90" s="326"/>
      <c r="IHQ90" s="326"/>
      <c r="IHU90" s="326"/>
      <c r="IHY90" s="326"/>
      <c r="IIC90" s="326"/>
      <c r="IIG90" s="326"/>
      <c r="IIK90" s="326"/>
      <c r="IIO90" s="326"/>
      <c r="IIS90" s="326"/>
      <c r="IIW90" s="326"/>
      <c r="IJA90" s="326"/>
      <c r="IJE90" s="326"/>
      <c r="IJI90" s="326"/>
      <c r="IJM90" s="326"/>
      <c r="IJQ90" s="326"/>
      <c r="IJU90" s="326"/>
      <c r="IJY90" s="326"/>
      <c r="IKC90" s="326"/>
      <c r="IKG90" s="326"/>
      <c r="IKK90" s="326"/>
      <c r="IKO90" s="326"/>
      <c r="IKS90" s="326"/>
      <c r="IKW90" s="326"/>
      <c r="ILA90" s="326"/>
      <c r="ILE90" s="326"/>
      <c r="ILI90" s="326"/>
      <c r="ILM90" s="326"/>
      <c r="ILQ90" s="326"/>
      <c r="ILU90" s="326"/>
      <c r="ILY90" s="326"/>
      <c r="IMC90" s="326"/>
      <c r="IMG90" s="326"/>
      <c r="IMK90" s="326"/>
      <c r="IMO90" s="326"/>
      <c r="IMS90" s="326"/>
      <c r="IMW90" s="326"/>
      <c r="INA90" s="326"/>
      <c r="INE90" s="326"/>
      <c r="INI90" s="326"/>
      <c r="INM90" s="326"/>
      <c r="INQ90" s="326"/>
      <c r="INU90" s="326"/>
      <c r="INY90" s="326"/>
      <c r="IOC90" s="326"/>
      <c r="IOG90" s="326"/>
      <c r="IOK90" s="326"/>
      <c r="IOO90" s="326"/>
      <c r="IOS90" s="326"/>
      <c r="IOW90" s="326"/>
      <c r="IPA90" s="326"/>
      <c r="IPE90" s="326"/>
      <c r="IPI90" s="326"/>
      <c r="IPM90" s="326"/>
      <c r="IPQ90" s="326"/>
      <c r="IPU90" s="326"/>
      <c r="IPY90" s="326"/>
      <c r="IQC90" s="326"/>
      <c r="IQG90" s="326"/>
      <c r="IQK90" s="326"/>
      <c r="IQO90" s="326"/>
      <c r="IQS90" s="326"/>
      <c r="IQW90" s="326"/>
      <c r="IRA90" s="326"/>
      <c r="IRE90" s="326"/>
      <c r="IRI90" s="326"/>
      <c r="IRM90" s="326"/>
      <c r="IRQ90" s="326"/>
      <c r="IRU90" s="326"/>
      <c r="IRY90" s="326"/>
      <c r="ISC90" s="326"/>
      <c r="ISG90" s="326"/>
      <c r="ISK90" s="326"/>
      <c r="ISO90" s="326"/>
      <c r="ISS90" s="326"/>
      <c r="ISW90" s="326"/>
      <c r="ITA90" s="326"/>
      <c r="ITE90" s="326"/>
      <c r="ITI90" s="326"/>
      <c r="ITM90" s="326"/>
      <c r="ITQ90" s="326"/>
      <c r="ITU90" s="326"/>
      <c r="ITY90" s="326"/>
      <c r="IUC90" s="326"/>
      <c r="IUG90" s="326"/>
      <c r="IUK90" s="326"/>
      <c r="IUO90" s="326"/>
      <c r="IUS90" s="326"/>
      <c r="IUW90" s="326"/>
      <c r="IVA90" s="326"/>
      <c r="IVE90" s="326"/>
      <c r="IVI90" s="326"/>
      <c r="IVM90" s="326"/>
      <c r="IVQ90" s="326"/>
      <c r="IVU90" s="326"/>
      <c r="IVY90" s="326"/>
      <c r="IWC90" s="326"/>
      <c r="IWG90" s="326"/>
      <c r="IWK90" s="326"/>
      <c r="IWO90" s="326"/>
      <c r="IWS90" s="326"/>
      <c r="IWW90" s="326"/>
      <c r="IXA90" s="326"/>
      <c r="IXE90" s="326"/>
      <c r="IXI90" s="326"/>
      <c r="IXM90" s="326"/>
      <c r="IXQ90" s="326"/>
      <c r="IXU90" s="326"/>
      <c r="IXY90" s="326"/>
      <c r="IYC90" s="326"/>
      <c r="IYG90" s="326"/>
      <c r="IYK90" s="326"/>
      <c r="IYO90" s="326"/>
      <c r="IYS90" s="326"/>
      <c r="IYW90" s="326"/>
      <c r="IZA90" s="326"/>
      <c r="IZE90" s="326"/>
      <c r="IZI90" s="326"/>
      <c r="IZM90" s="326"/>
      <c r="IZQ90" s="326"/>
      <c r="IZU90" s="326"/>
      <c r="IZY90" s="326"/>
      <c r="JAC90" s="326"/>
      <c r="JAG90" s="326"/>
      <c r="JAK90" s="326"/>
      <c r="JAO90" s="326"/>
      <c r="JAS90" s="326"/>
      <c r="JAW90" s="326"/>
      <c r="JBA90" s="326"/>
      <c r="JBE90" s="326"/>
      <c r="JBI90" s="326"/>
      <c r="JBM90" s="326"/>
      <c r="JBQ90" s="326"/>
      <c r="JBU90" s="326"/>
      <c r="JBY90" s="326"/>
      <c r="JCC90" s="326"/>
      <c r="JCG90" s="326"/>
      <c r="JCK90" s="326"/>
      <c r="JCO90" s="326"/>
      <c r="JCS90" s="326"/>
      <c r="JCW90" s="326"/>
      <c r="JDA90" s="326"/>
      <c r="JDE90" s="326"/>
      <c r="JDI90" s="326"/>
      <c r="JDM90" s="326"/>
      <c r="JDQ90" s="326"/>
      <c r="JDU90" s="326"/>
      <c r="JDY90" s="326"/>
      <c r="JEC90" s="326"/>
      <c r="JEG90" s="326"/>
      <c r="JEK90" s="326"/>
      <c r="JEO90" s="326"/>
      <c r="JES90" s="326"/>
      <c r="JEW90" s="326"/>
      <c r="JFA90" s="326"/>
      <c r="JFE90" s="326"/>
      <c r="JFI90" s="326"/>
      <c r="JFM90" s="326"/>
      <c r="JFQ90" s="326"/>
      <c r="JFU90" s="326"/>
      <c r="JFY90" s="326"/>
      <c r="JGC90" s="326"/>
      <c r="JGG90" s="326"/>
      <c r="JGK90" s="326"/>
      <c r="JGO90" s="326"/>
      <c r="JGS90" s="326"/>
      <c r="JGW90" s="326"/>
      <c r="JHA90" s="326"/>
      <c r="JHE90" s="326"/>
      <c r="JHI90" s="326"/>
      <c r="JHM90" s="326"/>
      <c r="JHQ90" s="326"/>
      <c r="JHU90" s="326"/>
      <c r="JHY90" s="326"/>
      <c r="JIC90" s="326"/>
      <c r="JIG90" s="326"/>
      <c r="JIK90" s="326"/>
      <c r="JIO90" s="326"/>
      <c r="JIS90" s="326"/>
      <c r="JIW90" s="326"/>
      <c r="JJA90" s="326"/>
      <c r="JJE90" s="326"/>
      <c r="JJI90" s="326"/>
      <c r="JJM90" s="326"/>
      <c r="JJQ90" s="326"/>
      <c r="JJU90" s="326"/>
      <c r="JJY90" s="326"/>
      <c r="JKC90" s="326"/>
      <c r="JKG90" s="326"/>
      <c r="JKK90" s="326"/>
      <c r="JKO90" s="326"/>
      <c r="JKS90" s="326"/>
      <c r="JKW90" s="326"/>
      <c r="JLA90" s="326"/>
      <c r="JLE90" s="326"/>
      <c r="JLI90" s="326"/>
      <c r="JLM90" s="326"/>
      <c r="JLQ90" s="326"/>
      <c r="JLU90" s="326"/>
      <c r="JLY90" s="326"/>
      <c r="JMC90" s="326"/>
      <c r="JMG90" s="326"/>
      <c r="JMK90" s="326"/>
      <c r="JMO90" s="326"/>
      <c r="JMS90" s="326"/>
      <c r="JMW90" s="326"/>
      <c r="JNA90" s="326"/>
      <c r="JNE90" s="326"/>
      <c r="JNI90" s="326"/>
      <c r="JNM90" s="326"/>
      <c r="JNQ90" s="326"/>
      <c r="JNU90" s="326"/>
      <c r="JNY90" s="326"/>
      <c r="JOC90" s="326"/>
      <c r="JOG90" s="326"/>
      <c r="JOK90" s="326"/>
      <c r="JOO90" s="326"/>
      <c r="JOS90" s="326"/>
      <c r="JOW90" s="326"/>
      <c r="JPA90" s="326"/>
      <c r="JPE90" s="326"/>
      <c r="JPI90" s="326"/>
      <c r="JPM90" s="326"/>
      <c r="JPQ90" s="326"/>
      <c r="JPU90" s="326"/>
      <c r="JPY90" s="326"/>
      <c r="JQC90" s="326"/>
      <c r="JQG90" s="326"/>
      <c r="JQK90" s="326"/>
      <c r="JQO90" s="326"/>
      <c r="JQS90" s="326"/>
      <c r="JQW90" s="326"/>
      <c r="JRA90" s="326"/>
      <c r="JRE90" s="326"/>
      <c r="JRI90" s="326"/>
      <c r="JRM90" s="326"/>
      <c r="JRQ90" s="326"/>
      <c r="JRU90" s="326"/>
      <c r="JRY90" s="326"/>
      <c r="JSC90" s="326"/>
      <c r="JSG90" s="326"/>
      <c r="JSK90" s="326"/>
      <c r="JSO90" s="326"/>
      <c r="JSS90" s="326"/>
      <c r="JSW90" s="326"/>
      <c r="JTA90" s="326"/>
      <c r="JTE90" s="326"/>
      <c r="JTI90" s="326"/>
      <c r="JTM90" s="326"/>
      <c r="JTQ90" s="326"/>
      <c r="JTU90" s="326"/>
      <c r="JTY90" s="326"/>
      <c r="JUC90" s="326"/>
      <c r="JUG90" s="326"/>
      <c r="JUK90" s="326"/>
      <c r="JUO90" s="326"/>
      <c r="JUS90" s="326"/>
      <c r="JUW90" s="326"/>
      <c r="JVA90" s="326"/>
      <c r="JVE90" s="326"/>
      <c r="JVI90" s="326"/>
      <c r="JVM90" s="326"/>
      <c r="JVQ90" s="326"/>
      <c r="JVU90" s="326"/>
      <c r="JVY90" s="326"/>
      <c r="JWC90" s="326"/>
      <c r="JWG90" s="326"/>
      <c r="JWK90" s="326"/>
      <c r="JWO90" s="326"/>
      <c r="JWS90" s="326"/>
      <c r="JWW90" s="326"/>
      <c r="JXA90" s="326"/>
      <c r="JXE90" s="326"/>
      <c r="JXI90" s="326"/>
      <c r="JXM90" s="326"/>
      <c r="JXQ90" s="326"/>
      <c r="JXU90" s="326"/>
      <c r="JXY90" s="326"/>
      <c r="JYC90" s="326"/>
      <c r="JYG90" s="326"/>
      <c r="JYK90" s="326"/>
      <c r="JYO90" s="326"/>
      <c r="JYS90" s="326"/>
      <c r="JYW90" s="326"/>
      <c r="JZA90" s="326"/>
      <c r="JZE90" s="326"/>
      <c r="JZI90" s="326"/>
      <c r="JZM90" s="326"/>
      <c r="JZQ90" s="326"/>
      <c r="JZU90" s="326"/>
      <c r="JZY90" s="326"/>
      <c r="KAC90" s="326"/>
      <c r="KAG90" s="326"/>
      <c r="KAK90" s="326"/>
      <c r="KAO90" s="326"/>
      <c r="KAS90" s="326"/>
      <c r="KAW90" s="326"/>
      <c r="KBA90" s="326"/>
      <c r="KBE90" s="326"/>
      <c r="KBI90" s="326"/>
      <c r="KBM90" s="326"/>
      <c r="KBQ90" s="326"/>
      <c r="KBU90" s="326"/>
      <c r="KBY90" s="326"/>
      <c r="KCC90" s="326"/>
      <c r="KCG90" s="326"/>
      <c r="KCK90" s="326"/>
      <c r="KCO90" s="326"/>
      <c r="KCS90" s="326"/>
      <c r="KCW90" s="326"/>
      <c r="KDA90" s="326"/>
      <c r="KDE90" s="326"/>
      <c r="KDI90" s="326"/>
      <c r="KDM90" s="326"/>
      <c r="KDQ90" s="326"/>
      <c r="KDU90" s="326"/>
      <c r="KDY90" s="326"/>
      <c r="KEC90" s="326"/>
      <c r="KEG90" s="326"/>
      <c r="KEK90" s="326"/>
      <c r="KEO90" s="326"/>
      <c r="KES90" s="326"/>
      <c r="KEW90" s="326"/>
      <c r="KFA90" s="326"/>
      <c r="KFE90" s="326"/>
      <c r="KFI90" s="326"/>
      <c r="KFM90" s="326"/>
      <c r="KFQ90" s="326"/>
      <c r="KFU90" s="326"/>
      <c r="KFY90" s="326"/>
      <c r="KGC90" s="326"/>
      <c r="KGG90" s="326"/>
      <c r="KGK90" s="326"/>
      <c r="KGO90" s="326"/>
      <c r="KGS90" s="326"/>
      <c r="KGW90" s="326"/>
      <c r="KHA90" s="326"/>
      <c r="KHE90" s="326"/>
      <c r="KHI90" s="326"/>
      <c r="KHM90" s="326"/>
      <c r="KHQ90" s="326"/>
      <c r="KHU90" s="326"/>
      <c r="KHY90" s="326"/>
      <c r="KIC90" s="326"/>
      <c r="KIG90" s="326"/>
      <c r="KIK90" s="326"/>
      <c r="KIO90" s="326"/>
      <c r="KIS90" s="326"/>
      <c r="KIW90" s="326"/>
      <c r="KJA90" s="326"/>
      <c r="KJE90" s="326"/>
      <c r="KJI90" s="326"/>
      <c r="KJM90" s="326"/>
      <c r="KJQ90" s="326"/>
      <c r="KJU90" s="326"/>
      <c r="KJY90" s="326"/>
      <c r="KKC90" s="326"/>
      <c r="KKG90" s="326"/>
      <c r="KKK90" s="326"/>
      <c r="KKO90" s="326"/>
      <c r="KKS90" s="326"/>
      <c r="KKW90" s="326"/>
      <c r="KLA90" s="326"/>
      <c r="KLE90" s="326"/>
      <c r="KLI90" s="326"/>
      <c r="KLM90" s="326"/>
      <c r="KLQ90" s="326"/>
      <c r="KLU90" s="326"/>
      <c r="KLY90" s="326"/>
      <c r="KMC90" s="326"/>
      <c r="KMG90" s="326"/>
      <c r="KMK90" s="326"/>
      <c r="KMO90" s="326"/>
      <c r="KMS90" s="326"/>
      <c r="KMW90" s="326"/>
      <c r="KNA90" s="326"/>
      <c r="KNE90" s="326"/>
      <c r="KNI90" s="326"/>
      <c r="KNM90" s="326"/>
      <c r="KNQ90" s="326"/>
      <c r="KNU90" s="326"/>
      <c r="KNY90" s="326"/>
      <c r="KOC90" s="326"/>
      <c r="KOG90" s="326"/>
      <c r="KOK90" s="326"/>
      <c r="KOO90" s="326"/>
      <c r="KOS90" s="326"/>
      <c r="KOW90" s="326"/>
      <c r="KPA90" s="326"/>
      <c r="KPE90" s="326"/>
      <c r="KPI90" s="326"/>
      <c r="KPM90" s="326"/>
      <c r="KPQ90" s="326"/>
      <c r="KPU90" s="326"/>
      <c r="KPY90" s="326"/>
      <c r="KQC90" s="326"/>
      <c r="KQG90" s="326"/>
      <c r="KQK90" s="326"/>
      <c r="KQO90" s="326"/>
      <c r="KQS90" s="326"/>
      <c r="KQW90" s="326"/>
      <c r="KRA90" s="326"/>
      <c r="KRE90" s="326"/>
      <c r="KRI90" s="326"/>
      <c r="KRM90" s="326"/>
      <c r="KRQ90" s="326"/>
      <c r="KRU90" s="326"/>
      <c r="KRY90" s="326"/>
      <c r="KSC90" s="326"/>
      <c r="KSG90" s="326"/>
      <c r="KSK90" s="326"/>
      <c r="KSO90" s="326"/>
      <c r="KSS90" s="326"/>
      <c r="KSW90" s="326"/>
      <c r="KTA90" s="326"/>
      <c r="KTE90" s="326"/>
      <c r="KTI90" s="326"/>
      <c r="KTM90" s="326"/>
      <c r="KTQ90" s="326"/>
      <c r="KTU90" s="326"/>
      <c r="KTY90" s="326"/>
      <c r="KUC90" s="326"/>
      <c r="KUG90" s="326"/>
      <c r="KUK90" s="326"/>
      <c r="KUO90" s="326"/>
      <c r="KUS90" s="326"/>
      <c r="KUW90" s="326"/>
      <c r="KVA90" s="326"/>
      <c r="KVE90" s="326"/>
      <c r="KVI90" s="326"/>
      <c r="KVM90" s="326"/>
      <c r="KVQ90" s="326"/>
      <c r="KVU90" s="326"/>
      <c r="KVY90" s="326"/>
      <c r="KWC90" s="326"/>
      <c r="KWG90" s="326"/>
      <c r="KWK90" s="326"/>
      <c r="KWO90" s="326"/>
      <c r="KWS90" s="326"/>
      <c r="KWW90" s="326"/>
      <c r="KXA90" s="326"/>
      <c r="KXE90" s="326"/>
      <c r="KXI90" s="326"/>
      <c r="KXM90" s="326"/>
      <c r="KXQ90" s="326"/>
      <c r="KXU90" s="326"/>
      <c r="KXY90" s="326"/>
      <c r="KYC90" s="326"/>
      <c r="KYG90" s="326"/>
      <c r="KYK90" s="326"/>
      <c r="KYO90" s="326"/>
      <c r="KYS90" s="326"/>
      <c r="KYW90" s="326"/>
      <c r="KZA90" s="326"/>
      <c r="KZE90" s="326"/>
      <c r="KZI90" s="326"/>
      <c r="KZM90" s="326"/>
      <c r="KZQ90" s="326"/>
      <c r="KZU90" s="326"/>
      <c r="KZY90" s="326"/>
      <c r="LAC90" s="326"/>
      <c r="LAG90" s="326"/>
      <c r="LAK90" s="326"/>
      <c r="LAO90" s="326"/>
      <c r="LAS90" s="326"/>
      <c r="LAW90" s="326"/>
      <c r="LBA90" s="326"/>
      <c r="LBE90" s="326"/>
      <c r="LBI90" s="326"/>
      <c r="LBM90" s="326"/>
      <c r="LBQ90" s="326"/>
      <c r="LBU90" s="326"/>
      <c r="LBY90" s="326"/>
      <c r="LCC90" s="326"/>
      <c r="LCG90" s="326"/>
      <c r="LCK90" s="326"/>
      <c r="LCO90" s="326"/>
      <c r="LCS90" s="326"/>
      <c r="LCW90" s="326"/>
      <c r="LDA90" s="326"/>
      <c r="LDE90" s="326"/>
      <c r="LDI90" s="326"/>
      <c r="LDM90" s="326"/>
      <c r="LDQ90" s="326"/>
      <c r="LDU90" s="326"/>
      <c r="LDY90" s="326"/>
      <c r="LEC90" s="326"/>
      <c r="LEG90" s="326"/>
      <c r="LEK90" s="326"/>
      <c r="LEO90" s="326"/>
      <c r="LES90" s="326"/>
      <c r="LEW90" s="326"/>
      <c r="LFA90" s="326"/>
      <c r="LFE90" s="326"/>
      <c r="LFI90" s="326"/>
      <c r="LFM90" s="326"/>
      <c r="LFQ90" s="326"/>
      <c r="LFU90" s="326"/>
      <c r="LFY90" s="326"/>
      <c r="LGC90" s="326"/>
      <c r="LGG90" s="326"/>
      <c r="LGK90" s="326"/>
      <c r="LGO90" s="326"/>
      <c r="LGS90" s="326"/>
      <c r="LGW90" s="326"/>
      <c r="LHA90" s="326"/>
      <c r="LHE90" s="326"/>
      <c r="LHI90" s="326"/>
      <c r="LHM90" s="326"/>
      <c r="LHQ90" s="326"/>
      <c r="LHU90" s="326"/>
      <c r="LHY90" s="326"/>
      <c r="LIC90" s="326"/>
      <c r="LIG90" s="326"/>
      <c r="LIK90" s="326"/>
      <c r="LIO90" s="326"/>
      <c r="LIS90" s="326"/>
      <c r="LIW90" s="326"/>
      <c r="LJA90" s="326"/>
      <c r="LJE90" s="326"/>
      <c r="LJI90" s="326"/>
      <c r="LJM90" s="326"/>
      <c r="LJQ90" s="326"/>
      <c r="LJU90" s="326"/>
      <c r="LJY90" s="326"/>
      <c r="LKC90" s="326"/>
      <c r="LKG90" s="326"/>
      <c r="LKK90" s="326"/>
      <c r="LKO90" s="326"/>
      <c r="LKS90" s="326"/>
      <c r="LKW90" s="326"/>
      <c r="LLA90" s="326"/>
      <c r="LLE90" s="326"/>
      <c r="LLI90" s="326"/>
      <c r="LLM90" s="326"/>
      <c r="LLQ90" s="326"/>
      <c r="LLU90" s="326"/>
      <c r="LLY90" s="326"/>
      <c r="LMC90" s="326"/>
      <c r="LMG90" s="326"/>
      <c r="LMK90" s="326"/>
      <c r="LMO90" s="326"/>
      <c r="LMS90" s="326"/>
      <c r="LMW90" s="326"/>
      <c r="LNA90" s="326"/>
      <c r="LNE90" s="326"/>
      <c r="LNI90" s="326"/>
      <c r="LNM90" s="326"/>
      <c r="LNQ90" s="326"/>
      <c r="LNU90" s="326"/>
      <c r="LNY90" s="326"/>
      <c r="LOC90" s="326"/>
      <c r="LOG90" s="326"/>
      <c r="LOK90" s="326"/>
      <c r="LOO90" s="326"/>
      <c r="LOS90" s="326"/>
      <c r="LOW90" s="326"/>
      <c r="LPA90" s="326"/>
      <c r="LPE90" s="326"/>
      <c r="LPI90" s="326"/>
      <c r="LPM90" s="326"/>
      <c r="LPQ90" s="326"/>
      <c r="LPU90" s="326"/>
      <c r="LPY90" s="326"/>
      <c r="LQC90" s="326"/>
      <c r="LQG90" s="326"/>
      <c r="LQK90" s="326"/>
      <c r="LQO90" s="326"/>
      <c r="LQS90" s="326"/>
      <c r="LQW90" s="326"/>
      <c r="LRA90" s="326"/>
      <c r="LRE90" s="326"/>
      <c r="LRI90" s="326"/>
      <c r="LRM90" s="326"/>
      <c r="LRQ90" s="326"/>
      <c r="LRU90" s="326"/>
      <c r="LRY90" s="326"/>
      <c r="LSC90" s="326"/>
      <c r="LSG90" s="326"/>
      <c r="LSK90" s="326"/>
      <c r="LSO90" s="326"/>
      <c r="LSS90" s="326"/>
      <c r="LSW90" s="326"/>
      <c r="LTA90" s="326"/>
      <c r="LTE90" s="326"/>
      <c r="LTI90" s="326"/>
      <c r="LTM90" s="326"/>
      <c r="LTQ90" s="326"/>
      <c r="LTU90" s="326"/>
      <c r="LTY90" s="326"/>
      <c r="LUC90" s="326"/>
      <c r="LUG90" s="326"/>
      <c r="LUK90" s="326"/>
      <c r="LUO90" s="326"/>
      <c r="LUS90" s="326"/>
      <c r="LUW90" s="326"/>
      <c r="LVA90" s="326"/>
      <c r="LVE90" s="326"/>
      <c r="LVI90" s="326"/>
      <c r="LVM90" s="326"/>
      <c r="LVQ90" s="326"/>
      <c r="LVU90" s="326"/>
      <c r="LVY90" s="326"/>
      <c r="LWC90" s="326"/>
      <c r="LWG90" s="326"/>
      <c r="LWK90" s="326"/>
      <c r="LWO90" s="326"/>
      <c r="LWS90" s="326"/>
      <c r="LWW90" s="326"/>
      <c r="LXA90" s="326"/>
      <c r="LXE90" s="326"/>
      <c r="LXI90" s="326"/>
      <c r="LXM90" s="326"/>
      <c r="LXQ90" s="326"/>
      <c r="LXU90" s="326"/>
      <c r="LXY90" s="326"/>
      <c r="LYC90" s="326"/>
      <c r="LYG90" s="326"/>
      <c r="LYK90" s="326"/>
      <c r="LYO90" s="326"/>
      <c r="LYS90" s="326"/>
      <c r="LYW90" s="326"/>
      <c r="LZA90" s="326"/>
      <c r="LZE90" s="326"/>
      <c r="LZI90" s="326"/>
      <c r="LZM90" s="326"/>
      <c r="LZQ90" s="326"/>
      <c r="LZU90" s="326"/>
      <c r="LZY90" s="326"/>
      <c r="MAC90" s="326"/>
      <c r="MAG90" s="326"/>
      <c r="MAK90" s="326"/>
      <c r="MAO90" s="326"/>
      <c r="MAS90" s="326"/>
      <c r="MAW90" s="326"/>
      <c r="MBA90" s="326"/>
      <c r="MBE90" s="326"/>
      <c r="MBI90" s="326"/>
      <c r="MBM90" s="326"/>
      <c r="MBQ90" s="326"/>
      <c r="MBU90" s="326"/>
      <c r="MBY90" s="326"/>
      <c r="MCC90" s="326"/>
      <c r="MCG90" s="326"/>
      <c r="MCK90" s="326"/>
      <c r="MCO90" s="326"/>
      <c r="MCS90" s="326"/>
      <c r="MCW90" s="326"/>
      <c r="MDA90" s="326"/>
      <c r="MDE90" s="326"/>
      <c r="MDI90" s="326"/>
      <c r="MDM90" s="326"/>
      <c r="MDQ90" s="326"/>
      <c r="MDU90" s="326"/>
      <c r="MDY90" s="326"/>
      <c r="MEC90" s="326"/>
      <c r="MEG90" s="326"/>
      <c r="MEK90" s="326"/>
      <c r="MEO90" s="326"/>
      <c r="MES90" s="326"/>
      <c r="MEW90" s="326"/>
      <c r="MFA90" s="326"/>
      <c r="MFE90" s="326"/>
      <c r="MFI90" s="326"/>
      <c r="MFM90" s="326"/>
      <c r="MFQ90" s="326"/>
      <c r="MFU90" s="326"/>
      <c r="MFY90" s="326"/>
      <c r="MGC90" s="326"/>
      <c r="MGG90" s="326"/>
      <c r="MGK90" s="326"/>
      <c r="MGO90" s="326"/>
      <c r="MGS90" s="326"/>
      <c r="MGW90" s="326"/>
      <c r="MHA90" s="326"/>
      <c r="MHE90" s="326"/>
      <c r="MHI90" s="326"/>
      <c r="MHM90" s="326"/>
      <c r="MHQ90" s="326"/>
      <c r="MHU90" s="326"/>
      <c r="MHY90" s="326"/>
      <c r="MIC90" s="326"/>
      <c r="MIG90" s="326"/>
      <c r="MIK90" s="326"/>
      <c r="MIO90" s="326"/>
      <c r="MIS90" s="326"/>
      <c r="MIW90" s="326"/>
      <c r="MJA90" s="326"/>
      <c r="MJE90" s="326"/>
      <c r="MJI90" s="326"/>
      <c r="MJM90" s="326"/>
      <c r="MJQ90" s="326"/>
      <c r="MJU90" s="326"/>
      <c r="MJY90" s="326"/>
      <c r="MKC90" s="326"/>
      <c r="MKG90" s="326"/>
      <c r="MKK90" s="326"/>
      <c r="MKO90" s="326"/>
      <c r="MKS90" s="326"/>
      <c r="MKW90" s="326"/>
      <c r="MLA90" s="326"/>
      <c r="MLE90" s="326"/>
      <c r="MLI90" s="326"/>
      <c r="MLM90" s="326"/>
      <c r="MLQ90" s="326"/>
      <c r="MLU90" s="326"/>
      <c r="MLY90" s="326"/>
      <c r="MMC90" s="326"/>
      <c r="MMG90" s="326"/>
      <c r="MMK90" s="326"/>
      <c r="MMO90" s="326"/>
      <c r="MMS90" s="326"/>
      <c r="MMW90" s="326"/>
      <c r="MNA90" s="326"/>
      <c r="MNE90" s="326"/>
      <c r="MNI90" s="326"/>
      <c r="MNM90" s="326"/>
      <c r="MNQ90" s="326"/>
      <c r="MNU90" s="326"/>
      <c r="MNY90" s="326"/>
      <c r="MOC90" s="326"/>
      <c r="MOG90" s="326"/>
      <c r="MOK90" s="326"/>
      <c r="MOO90" s="326"/>
      <c r="MOS90" s="326"/>
      <c r="MOW90" s="326"/>
      <c r="MPA90" s="326"/>
      <c r="MPE90" s="326"/>
      <c r="MPI90" s="326"/>
      <c r="MPM90" s="326"/>
      <c r="MPQ90" s="326"/>
      <c r="MPU90" s="326"/>
      <c r="MPY90" s="326"/>
      <c r="MQC90" s="326"/>
      <c r="MQG90" s="326"/>
      <c r="MQK90" s="326"/>
      <c r="MQO90" s="326"/>
      <c r="MQS90" s="326"/>
      <c r="MQW90" s="326"/>
      <c r="MRA90" s="326"/>
      <c r="MRE90" s="326"/>
      <c r="MRI90" s="326"/>
      <c r="MRM90" s="326"/>
      <c r="MRQ90" s="326"/>
      <c r="MRU90" s="326"/>
      <c r="MRY90" s="326"/>
      <c r="MSC90" s="326"/>
      <c r="MSG90" s="326"/>
      <c r="MSK90" s="326"/>
      <c r="MSO90" s="326"/>
      <c r="MSS90" s="326"/>
      <c r="MSW90" s="326"/>
      <c r="MTA90" s="326"/>
      <c r="MTE90" s="326"/>
      <c r="MTI90" s="326"/>
      <c r="MTM90" s="326"/>
      <c r="MTQ90" s="326"/>
      <c r="MTU90" s="326"/>
      <c r="MTY90" s="326"/>
      <c r="MUC90" s="326"/>
      <c r="MUG90" s="326"/>
      <c r="MUK90" s="326"/>
      <c r="MUO90" s="326"/>
      <c r="MUS90" s="326"/>
      <c r="MUW90" s="326"/>
      <c r="MVA90" s="326"/>
      <c r="MVE90" s="326"/>
      <c r="MVI90" s="326"/>
      <c r="MVM90" s="326"/>
      <c r="MVQ90" s="326"/>
      <c r="MVU90" s="326"/>
      <c r="MVY90" s="326"/>
      <c r="MWC90" s="326"/>
      <c r="MWG90" s="326"/>
      <c r="MWK90" s="326"/>
      <c r="MWO90" s="326"/>
      <c r="MWS90" s="326"/>
      <c r="MWW90" s="326"/>
      <c r="MXA90" s="326"/>
      <c r="MXE90" s="326"/>
      <c r="MXI90" s="326"/>
      <c r="MXM90" s="326"/>
      <c r="MXQ90" s="326"/>
      <c r="MXU90" s="326"/>
      <c r="MXY90" s="326"/>
      <c r="MYC90" s="326"/>
      <c r="MYG90" s="326"/>
      <c r="MYK90" s="326"/>
      <c r="MYO90" s="326"/>
      <c r="MYS90" s="326"/>
      <c r="MYW90" s="326"/>
      <c r="MZA90" s="326"/>
      <c r="MZE90" s="326"/>
      <c r="MZI90" s="326"/>
      <c r="MZM90" s="326"/>
      <c r="MZQ90" s="326"/>
      <c r="MZU90" s="326"/>
      <c r="MZY90" s="326"/>
      <c r="NAC90" s="326"/>
      <c r="NAG90" s="326"/>
      <c r="NAK90" s="326"/>
      <c r="NAO90" s="326"/>
      <c r="NAS90" s="326"/>
      <c r="NAW90" s="326"/>
      <c r="NBA90" s="326"/>
      <c r="NBE90" s="326"/>
      <c r="NBI90" s="326"/>
      <c r="NBM90" s="326"/>
      <c r="NBQ90" s="326"/>
      <c r="NBU90" s="326"/>
      <c r="NBY90" s="326"/>
      <c r="NCC90" s="326"/>
      <c r="NCG90" s="326"/>
      <c r="NCK90" s="326"/>
      <c r="NCO90" s="326"/>
      <c r="NCS90" s="326"/>
      <c r="NCW90" s="326"/>
      <c r="NDA90" s="326"/>
      <c r="NDE90" s="326"/>
      <c r="NDI90" s="326"/>
      <c r="NDM90" s="326"/>
      <c r="NDQ90" s="326"/>
      <c r="NDU90" s="326"/>
      <c r="NDY90" s="326"/>
      <c r="NEC90" s="326"/>
      <c r="NEG90" s="326"/>
      <c r="NEK90" s="326"/>
      <c r="NEO90" s="326"/>
      <c r="NES90" s="326"/>
      <c r="NEW90" s="326"/>
      <c r="NFA90" s="326"/>
      <c r="NFE90" s="326"/>
      <c r="NFI90" s="326"/>
      <c r="NFM90" s="326"/>
      <c r="NFQ90" s="326"/>
      <c r="NFU90" s="326"/>
      <c r="NFY90" s="326"/>
      <c r="NGC90" s="326"/>
      <c r="NGG90" s="326"/>
      <c r="NGK90" s="326"/>
      <c r="NGO90" s="326"/>
      <c r="NGS90" s="326"/>
      <c r="NGW90" s="326"/>
      <c r="NHA90" s="326"/>
      <c r="NHE90" s="326"/>
      <c r="NHI90" s="326"/>
      <c r="NHM90" s="326"/>
      <c r="NHQ90" s="326"/>
      <c r="NHU90" s="326"/>
      <c r="NHY90" s="326"/>
      <c r="NIC90" s="326"/>
      <c r="NIG90" s="326"/>
      <c r="NIK90" s="326"/>
      <c r="NIO90" s="326"/>
      <c r="NIS90" s="326"/>
      <c r="NIW90" s="326"/>
      <c r="NJA90" s="326"/>
      <c r="NJE90" s="326"/>
      <c r="NJI90" s="326"/>
      <c r="NJM90" s="326"/>
      <c r="NJQ90" s="326"/>
      <c r="NJU90" s="326"/>
      <c r="NJY90" s="326"/>
      <c r="NKC90" s="326"/>
      <c r="NKG90" s="326"/>
      <c r="NKK90" s="326"/>
      <c r="NKO90" s="326"/>
      <c r="NKS90" s="326"/>
      <c r="NKW90" s="326"/>
      <c r="NLA90" s="326"/>
      <c r="NLE90" s="326"/>
      <c r="NLI90" s="326"/>
      <c r="NLM90" s="326"/>
      <c r="NLQ90" s="326"/>
      <c r="NLU90" s="326"/>
      <c r="NLY90" s="326"/>
      <c r="NMC90" s="326"/>
      <c r="NMG90" s="326"/>
      <c r="NMK90" s="326"/>
      <c r="NMO90" s="326"/>
      <c r="NMS90" s="326"/>
      <c r="NMW90" s="326"/>
      <c r="NNA90" s="326"/>
      <c r="NNE90" s="326"/>
      <c r="NNI90" s="326"/>
      <c r="NNM90" s="326"/>
      <c r="NNQ90" s="326"/>
      <c r="NNU90" s="326"/>
      <c r="NNY90" s="326"/>
      <c r="NOC90" s="326"/>
      <c r="NOG90" s="326"/>
      <c r="NOK90" s="326"/>
      <c r="NOO90" s="326"/>
      <c r="NOS90" s="326"/>
      <c r="NOW90" s="326"/>
      <c r="NPA90" s="326"/>
      <c r="NPE90" s="326"/>
      <c r="NPI90" s="326"/>
      <c r="NPM90" s="326"/>
      <c r="NPQ90" s="326"/>
      <c r="NPU90" s="326"/>
      <c r="NPY90" s="326"/>
      <c r="NQC90" s="326"/>
      <c r="NQG90" s="326"/>
      <c r="NQK90" s="326"/>
      <c r="NQO90" s="326"/>
      <c r="NQS90" s="326"/>
      <c r="NQW90" s="326"/>
      <c r="NRA90" s="326"/>
      <c r="NRE90" s="326"/>
      <c r="NRI90" s="326"/>
      <c r="NRM90" s="326"/>
      <c r="NRQ90" s="326"/>
      <c r="NRU90" s="326"/>
      <c r="NRY90" s="326"/>
      <c r="NSC90" s="326"/>
      <c r="NSG90" s="326"/>
      <c r="NSK90" s="326"/>
      <c r="NSO90" s="326"/>
      <c r="NSS90" s="326"/>
      <c r="NSW90" s="326"/>
      <c r="NTA90" s="326"/>
      <c r="NTE90" s="326"/>
      <c r="NTI90" s="326"/>
      <c r="NTM90" s="326"/>
      <c r="NTQ90" s="326"/>
      <c r="NTU90" s="326"/>
      <c r="NTY90" s="326"/>
      <c r="NUC90" s="326"/>
      <c r="NUG90" s="326"/>
      <c r="NUK90" s="326"/>
      <c r="NUO90" s="326"/>
      <c r="NUS90" s="326"/>
      <c r="NUW90" s="326"/>
      <c r="NVA90" s="326"/>
      <c r="NVE90" s="326"/>
      <c r="NVI90" s="326"/>
      <c r="NVM90" s="326"/>
      <c r="NVQ90" s="326"/>
      <c r="NVU90" s="326"/>
      <c r="NVY90" s="326"/>
      <c r="NWC90" s="326"/>
      <c r="NWG90" s="326"/>
      <c r="NWK90" s="326"/>
      <c r="NWO90" s="326"/>
      <c r="NWS90" s="326"/>
      <c r="NWW90" s="326"/>
      <c r="NXA90" s="326"/>
      <c r="NXE90" s="326"/>
      <c r="NXI90" s="326"/>
      <c r="NXM90" s="326"/>
      <c r="NXQ90" s="326"/>
      <c r="NXU90" s="326"/>
      <c r="NXY90" s="326"/>
      <c r="NYC90" s="326"/>
      <c r="NYG90" s="326"/>
      <c r="NYK90" s="326"/>
      <c r="NYO90" s="326"/>
      <c r="NYS90" s="326"/>
      <c r="NYW90" s="326"/>
      <c r="NZA90" s="326"/>
      <c r="NZE90" s="326"/>
      <c r="NZI90" s="326"/>
      <c r="NZM90" s="326"/>
      <c r="NZQ90" s="326"/>
      <c r="NZU90" s="326"/>
      <c r="NZY90" s="326"/>
      <c r="OAC90" s="326"/>
      <c r="OAG90" s="326"/>
      <c r="OAK90" s="326"/>
      <c r="OAO90" s="326"/>
      <c r="OAS90" s="326"/>
      <c r="OAW90" s="326"/>
      <c r="OBA90" s="326"/>
      <c r="OBE90" s="326"/>
      <c r="OBI90" s="326"/>
      <c r="OBM90" s="326"/>
      <c r="OBQ90" s="326"/>
      <c r="OBU90" s="326"/>
      <c r="OBY90" s="326"/>
      <c r="OCC90" s="326"/>
      <c r="OCG90" s="326"/>
      <c r="OCK90" s="326"/>
      <c r="OCO90" s="326"/>
      <c r="OCS90" s="326"/>
      <c r="OCW90" s="326"/>
      <c r="ODA90" s="326"/>
      <c r="ODE90" s="326"/>
      <c r="ODI90" s="326"/>
      <c r="ODM90" s="326"/>
      <c r="ODQ90" s="326"/>
      <c r="ODU90" s="326"/>
      <c r="ODY90" s="326"/>
      <c r="OEC90" s="326"/>
      <c r="OEG90" s="326"/>
      <c r="OEK90" s="326"/>
      <c r="OEO90" s="326"/>
      <c r="OES90" s="326"/>
      <c r="OEW90" s="326"/>
      <c r="OFA90" s="326"/>
      <c r="OFE90" s="326"/>
      <c r="OFI90" s="326"/>
      <c r="OFM90" s="326"/>
      <c r="OFQ90" s="326"/>
      <c r="OFU90" s="326"/>
      <c r="OFY90" s="326"/>
      <c r="OGC90" s="326"/>
      <c r="OGG90" s="326"/>
      <c r="OGK90" s="326"/>
      <c r="OGO90" s="326"/>
      <c r="OGS90" s="326"/>
      <c r="OGW90" s="326"/>
      <c r="OHA90" s="326"/>
      <c r="OHE90" s="326"/>
      <c r="OHI90" s="326"/>
      <c r="OHM90" s="326"/>
      <c r="OHQ90" s="326"/>
      <c r="OHU90" s="326"/>
      <c r="OHY90" s="326"/>
      <c r="OIC90" s="326"/>
      <c r="OIG90" s="326"/>
      <c r="OIK90" s="326"/>
      <c r="OIO90" s="326"/>
      <c r="OIS90" s="326"/>
      <c r="OIW90" s="326"/>
      <c r="OJA90" s="326"/>
      <c r="OJE90" s="326"/>
      <c r="OJI90" s="326"/>
      <c r="OJM90" s="326"/>
      <c r="OJQ90" s="326"/>
      <c r="OJU90" s="326"/>
      <c r="OJY90" s="326"/>
      <c r="OKC90" s="326"/>
      <c r="OKG90" s="326"/>
      <c r="OKK90" s="326"/>
      <c r="OKO90" s="326"/>
      <c r="OKS90" s="326"/>
      <c r="OKW90" s="326"/>
      <c r="OLA90" s="326"/>
      <c r="OLE90" s="326"/>
      <c r="OLI90" s="326"/>
      <c r="OLM90" s="326"/>
      <c r="OLQ90" s="326"/>
      <c r="OLU90" s="326"/>
      <c r="OLY90" s="326"/>
      <c r="OMC90" s="326"/>
      <c r="OMG90" s="326"/>
      <c r="OMK90" s="326"/>
      <c r="OMO90" s="326"/>
      <c r="OMS90" s="326"/>
      <c r="OMW90" s="326"/>
      <c r="ONA90" s="326"/>
      <c r="ONE90" s="326"/>
      <c r="ONI90" s="326"/>
      <c r="ONM90" s="326"/>
      <c r="ONQ90" s="326"/>
      <c r="ONU90" s="326"/>
      <c r="ONY90" s="326"/>
      <c r="OOC90" s="326"/>
      <c r="OOG90" s="326"/>
      <c r="OOK90" s="326"/>
      <c r="OOO90" s="326"/>
      <c r="OOS90" s="326"/>
      <c r="OOW90" s="326"/>
      <c r="OPA90" s="326"/>
      <c r="OPE90" s="326"/>
      <c r="OPI90" s="326"/>
      <c r="OPM90" s="326"/>
      <c r="OPQ90" s="326"/>
      <c r="OPU90" s="326"/>
      <c r="OPY90" s="326"/>
      <c r="OQC90" s="326"/>
      <c r="OQG90" s="326"/>
      <c r="OQK90" s="326"/>
      <c r="OQO90" s="326"/>
      <c r="OQS90" s="326"/>
      <c r="OQW90" s="326"/>
      <c r="ORA90" s="326"/>
      <c r="ORE90" s="326"/>
      <c r="ORI90" s="326"/>
      <c r="ORM90" s="326"/>
      <c r="ORQ90" s="326"/>
      <c r="ORU90" s="326"/>
      <c r="ORY90" s="326"/>
      <c r="OSC90" s="326"/>
      <c r="OSG90" s="326"/>
      <c r="OSK90" s="326"/>
      <c r="OSO90" s="326"/>
      <c r="OSS90" s="326"/>
      <c r="OSW90" s="326"/>
      <c r="OTA90" s="326"/>
      <c r="OTE90" s="326"/>
      <c r="OTI90" s="326"/>
      <c r="OTM90" s="326"/>
      <c r="OTQ90" s="326"/>
      <c r="OTU90" s="326"/>
      <c r="OTY90" s="326"/>
      <c r="OUC90" s="326"/>
      <c r="OUG90" s="326"/>
      <c r="OUK90" s="326"/>
      <c r="OUO90" s="326"/>
      <c r="OUS90" s="326"/>
      <c r="OUW90" s="326"/>
      <c r="OVA90" s="326"/>
      <c r="OVE90" s="326"/>
      <c r="OVI90" s="326"/>
      <c r="OVM90" s="326"/>
      <c r="OVQ90" s="326"/>
      <c r="OVU90" s="326"/>
      <c r="OVY90" s="326"/>
      <c r="OWC90" s="326"/>
      <c r="OWG90" s="326"/>
      <c r="OWK90" s="326"/>
      <c r="OWO90" s="326"/>
      <c r="OWS90" s="326"/>
      <c r="OWW90" s="326"/>
      <c r="OXA90" s="326"/>
      <c r="OXE90" s="326"/>
      <c r="OXI90" s="326"/>
      <c r="OXM90" s="326"/>
      <c r="OXQ90" s="326"/>
      <c r="OXU90" s="326"/>
      <c r="OXY90" s="326"/>
      <c r="OYC90" s="326"/>
      <c r="OYG90" s="326"/>
      <c r="OYK90" s="326"/>
      <c r="OYO90" s="326"/>
      <c r="OYS90" s="326"/>
      <c r="OYW90" s="326"/>
      <c r="OZA90" s="326"/>
      <c r="OZE90" s="326"/>
      <c r="OZI90" s="326"/>
      <c r="OZM90" s="326"/>
      <c r="OZQ90" s="326"/>
      <c r="OZU90" s="326"/>
      <c r="OZY90" s="326"/>
      <c r="PAC90" s="326"/>
      <c r="PAG90" s="326"/>
      <c r="PAK90" s="326"/>
      <c r="PAO90" s="326"/>
      <c r="PAS90" s="326"/>
      <c r="PAW90" s="326"/>
      <c r="PBA90" s="326"/>
      <c r="PBE90" s="326"/>
      <c r="PBI90" s="326"/>
      <c r="PBM90" s="326"/>
      <c r="PBQ90" s="326"/>
      <c r="PBU90" s="326"/>
      <c r="PBY90" s="326"/>
      <c r="PCC90" s="326"/>
      <c r="PCG90" s="326"/>
      <c r="PCK90" s="326"/>
      <c r="PCO90" s="326"/>
      <c r="PCS90" s="326"/>
      <c r="PCW90" s="326"/>
      <c r="PDA90" s="326"/>
      <c r="PDE90" s="326"/>
      <c r="PDI90" s="326"/>
      <c r="PDM90" s="326"/>
      <c r="PDQ90" s="326"/>
      <c r="PDU90" s="326"/>
      <c r="PDY90" s="326"/>
      <c r="PEC90" s="326"/>
      <c r="PEG90" s="326"/>
      <c r="PEK90" s="326"/>
      <c r="PEO90" s="326"/>
      <c r="PES90" s="326"/>
      <c r="PEW90" s="326"/>
      <c r="PFA90" s="326"/>
      <c r="PFE90" s="326"/>
      <c r="PFI90" s="326"/>
      <c r="PFM90" s="326"/>
      <c r="PFQ90" s="326"/>
      <c r="PFU90" s="326"/>
      <c r="PFY90" s="326"/>
      <c r="PGC90" s="326"/>
      <c r="PGG90" s="326"/>
      <c r="PGK90" s="326"/>
      <c r="PGO90" s="326"/>
      <c r="PGS90" s="326"/>
      <c r="PGW90" s="326"/>
      <c r="PHA90" s="326"/>
      <c r="PHE90" s="326"/>
      <c r="PHI90" s="326"/>
      <c r="PHM90" s="326"/>
      <c r="PHQ90" s="326"/>
      <c r="PHU90" s="326"/>
      <c r="PHY90" s="326"/>
      <c r="PIC90" s="326"/>
      <c r="PIG90" s="326"/>
      <c r="PIK90" s="326"/>
      <c r="PIO90" s="326"/>
      <c r="PIS90" s="326"/>
      <c r="PIW90" s="326"/>
      <c r="PJA90" s="326"/>
      <c r="PJE90" s="326"/>
      <c r="PJI90" s="326"/>
      <c r="PJM90" s="326"/>
      <c r="PJQ90" s="326"/>
      <c r="PJU90" s="326"/>
      <c r="PJY90" s="326"/>
      <c r="PKC90" s="326"/>
      <c r="PKG90" s="326"/>
      <c r="PKK90" s="326"/>
      <c r="PKO90" s="326"/>
      <c r="PKS90" s="326"/>
      <c r="PKW90" s="326"/>
      <c r="PLA90" s="326"/>
      <c r="PLE90" s="326"/>
      <c r="PLI90" s="326"/>
      <c r="PLM90" s="326"/>
      <c r="PLQ90" s="326"/>
      <c r="PLU90" s="326"/>
      <c r="PLY90" s="326"/>
      <c r="PMC90" s="326"/>
      <c r="PMG90" s="326"/>
      <c r="PMK90" s="326"/>
      <c r="PMO90" s="326"/>
      <c r="PMS90" s="326"/>
      <c r="PMW90" s="326"/>
      <c r="PNA90" s="326"/>
      <c r="PNE90" s="326"/>
      <c r="PNI90" s="326"/>
      <c r="PNM90" s="326"/>
      <c r="PNQ90" s="326"/>
      <c r="PNU90" s="326"/>
      <c r="PNY90" s="326"/>
      <c r="POC90" s="326"/>
      <c r="POG90" s="326"/>
      <c r="POK90" s="326"/>
      <c r="POO90" s="326"/>
      <c r="POS90" s="326"/>
      <c r="POW90" s="326"/>
      <c r="PPA90" s="326"/>
      <c r="PPE90" s="326"/>
      <c r="PPI90" s="326"/>
      <c r="PPM90" s="326"/>
      <c r="PPQ90" s="326"/>
      <c r="PPU90" s="326"/>
      <c r="PPY90" s="326"/>
      <c r="PQC90" s="326"/>
      <c r="PQG90" s="326"/>
      <c r="PQK90" s="326"/>
      <c r="PQO90" s="326"/>
      <c r="PQS90" s="326"/>
      <c r="PQW90" s="326"/>
      <c r="PRA90" s="326"/>
      <c r="PRE90" s="326"/>
      <c r="PRI90" s="326"/>
      <c r="PRM90" s="326"/>
      <c r="PRQ90" s="326"/>
      <c r="PRU90" s="326"/>
      <c r="PRY90" s="326"/>
      <c r="PSC90" s="326"/>
      <c r="PSG90" s="326"/>
      <c r="PSK90" s="326"/>
      <c r="PSO90" s="326"/>
      <c r="PSS90" s="326"/>
      <c r="PSW90" s="326"/>
      <c r="PTA90" s="326"/>
      <c r="PTE90" s="326"/>
      <c r="PTI90" s="326"/>
      <c r="PTM90" s="326"/>
      <c r="PTQ90" s="326"/>
      <c r="PTU90" s="326"/>
      <c r="PTY90" s="326"/>
      <c r="PUC90" s="326"/>
      <c r="PUG90" s="326"/>
      <c r="PUK90" s="326"/>
      <c r="PUO90" s="326"/>
      <c r="PUS90" s="326"/>
      <c r="PUW90" s="326"/>
      <c r="PVA90" s="326"/>
      <c r="PVE90" s="326"/>
      <c r="PVI90" s="326"/>
      <c r="PVM90" s="326"/>
      <c r="PVQ90" s="326"/>
      <c r="PVU90" s="326"/>
      <c r="PVY90" s="326"/>
      <c r="PWC90" s="326"/>
      <c r="PWG90" s="326"/>
      <c r="PWK90" s="326"/>
      <c r="PWO90" s="326"/>
      <c r="PWS90" s="326"/>
      <c r="PWW90" s="326"/>
      <c r="PXA90" s="326"/>
      <c r="PXE90" s="326"/>
      <c r="PXI90" s="326"/>
      <c r="PXM90" s="326"/>
      <c r="PXQ90" s="326"/>
      <c r="PXU90" s="326"/>
      <c r="PXY90" s="326"/>
      <c r="PYC90" s="326"/>
      <c r="PYG90" s="326"/>
      <c r="PYK90" s="326"/>
      <c r="PYO90" s="326"/>
      <c r="PYS90" s="326"/>
      <c r="PYW90" s="326"/>
      <c r="PZA90" s="326"/>
      <c r="PZE90" s="326"/>
      <c r="PZI90" s="326"/>
      <c r="PZM90" s="326"/>
      <c r="PZQ90" s="326"/>
      <c r="PZU90" s="326"/>
      <c r="PZY90" s="326"/>
      <c r="QAC90" s="326"/>
      <c r="QAG90" s="326"/>
      <c r="QAK90" s="326"/>
      <c r="QAO90" s="326"/>
      <c r="QAS90" s="326"/>
      <c r="QAW90" s="326"/>
      <c r="QBA90" s="326"/>
      <c r="QBE90" s="326"/>
      <c r="QBI90" s="326"/>
      <c r="QBM90" s="326"/>
      <c r="QBQ90" s="326"/>
      <c r="QBU90" s="326"/>
      <c r="QBY90" s="326"/>
      <c r="QCC90" s="326"/>
      <c r="QCG90" s="326"/>
      <c r="QCK90" s="326"/>
      <c r="QCO90" s="326"/>
      <c r="QCS90" s="326"/>
      <c r="QCW90" s="326"/>
      <c r="QDA90" s="326"/>
      <c r="QDE90" s="326"/>
      <c r="QDI90" s="326"/>
      <c r="QDM90" s="326"/>
      <c r="QDQ90" s="326"/>
      <c r="QDU90" s="326"/>
      <c r="QDY90" s="326"/>
      <c r="QEC90" s="326"/>
      <c r="QEG90" s="326"/>
      <c r="QEK90" s="326"/>
      <c r="QEO90" s="326"/>
      <c r="QES90" s="326"/>
      <c r="QEW90" s="326"/>
      <c r="QFA90" s="326"/>
      <c r="QFE90" s="326"/>
      <c r="QFI90" s="326"/>
      <c r="QFM90" s="326"/>
      <c r="QFQ90" s="326"/>
      <c r="QFU90" s="326"/>
      <c r="QFY90" s="326"/>
      <c r="QGC90" s="326"/>
      <c r="QGG90" s="326"/>
      <c r="QGK90" s="326"/>
      <c r="QGO90" s="326"/>
      <c r="QGS90" s="326"/>
      <c r="QGW90" s="326"/>
      <c r="QHA90" s="326"/>
      <c r="QHE90" s="326"/>
      <c r="QHI90" s="326"/>
      <c r="QHM90" s="326"/>
      <c r="QHQ90" s="326"/>
      <c r="QHU90" s="326"/>
      <c r="QHY90" s="326"/>
      <c r="QIC90" s="326"/>
      <c r="QIG90" s="326"/>
      <c r="QIK90" s="326"/>
      <c r="QIO90" s="326"/>
      <c r="QIS90" s="326"/>
      <c r="QIW90" s="326"/>
      <c r="QJA90" s="326"/>
      <c r="QJE90" s="326"/>
      <c r="QJI90" s="326"/>
      <c r="QJM90" s="326"/>
      <c r="QJQ90" s="326"/>
      <c r="QJU90" s="326"/>
      <c r="QJY90" s="326"/>
      <c r="QKC90" s="326"/>
      <c r="QKG90" s="326"/>
      <c r="QKK90" s="326"/>
      <c r="QKO90" s="326"/>
      <c r="QKS90" s="326"/>
      <c r="QKW90" s="326"/>
      <c r="QLA90" s="326"/>
      <c r="QLE90" s="326"/>
      <c r="QLI90" s="326"/>
      <c r="QLM90" s="326"/>
      <c r="QLQ90" s="326"/>
      <c r="QLU90" s="326"/>
      <c r="QLY90" s="326"/>
      <c r="QMC90" s="326"/>
      <c r="QMG90" s="326"/>
      <c r="QMK90" s="326"/>
      <c r="QMO90" s="326"/>
      <c r="QMS90" s="326"/>
      <c r="QMW90" s="326"/>
      <c r="QNA90" s="326"/>
      <c r="QNE90" s="326"/>
      <c r="QNI90" s="326"/>
      <c r="QNM90" s="326"/>
      <c r="QNQ90" s="326"/>
      <c r="QNU90" s="326"/>
      <c r="QNY90" s="326"/>
      <c r="QOC90" s="326"/>
      <c r="QOG90" s="326"/>
      <c r="QOK90" s="326"/>
      <c r="QOO90" s="326"/>
      <c r="QOS90" s="326"/>
      <c r="QOW90" s="326"/>
      <c r="QPA90" s="326"/>
      <c r="QPE90" s="326"/>
      <c r="QPI90" s="326"/>
      <c r="QPM90" s="326"/>
      <c r="QPQ90" s="326"/>
      <c r="QPU90" s="326"/>
      <c r="QPY90" s="326"/>
      <c r="QQC90" s="326"/>
      <c r="QQG90" s="326"/>
      <c r="QQK90" s="326"/>
      <c r="QQO90" s="326"/>
      <c r="QQS90" s="326"/>
      <c r="QQW90" s="326"/>
      <c r="QRA90" s="326"/>
      <c r="QRE90" s="326"/>
      <c r="QRI90" s="326"/>
      <c r="QRM90" s="326"/>
      <c r="QRQ90" s="326"/>
      <c r="QRU90" s="326"/>
      <c r="QRY90" s="326"/>
      <c r="QSC90" s="326"/>
      <c r="QSG90" s="326"/>
      <c r="QSK90" s="326"/>
      <c r="QSO90" s="326"/>
      <c r="QSS90" s="326"/>
      <c r="QSW90" s="326"/>
      <c r="QTA90" s="326"/>
      <c r="QTE90" s="326"/>
      <c r="QTI90" s="326"/>
      <c r="QTM90" s="326"/>
      <c r="QTQ90" s="326"/>
      <c r="QTU90" s="326"/>
      <c r="QTY90" s="326"/>
      <c r="QUC90" s="326"/>
      <c r="QUG90" s="326"/>
      <c r="QUK90" s="326"/>
      <c r="QUO90" s="326"/>
      <c r="QUS90" s="326"/>
      <c r="QUW90" s="326"/>
      <c r="QVA90" s="326"/>
      <c r="QVE90" s="326"/>
      <c r="QVI90" s="326"/>
      <c r="QVM90" s="326"/>
      <c r="QVQ90" s="326"/>
      <c r="QVU90" s="326"/>
      <c r="QVY90" s="326"/>
      <c r="QWC90" s="326"/>
      <c r="QWG90" s="326"/>
      <c r="QWK90" s="326"/>
      <c r="QWO90" s="326"/>
      <c r="QWS90" s="326"/>
      <c r="QWW90" s="326"/>
      <c r="QXA90" s="326"/>
      <c r="QXE90" s="326"/>
      <c r="QXI90" s="326"/>
      <c r="QXM90" s="326"/>
      <c r="QXQ90" s="326"/>
      <c r="QXU90" s="326"/>
      <c r="QXY90" s="326"/>
      <c r="QYC90" s="326"/>
      <c r="QYG90" s="326"/>
      <c r="QYK90" s="326"/>
      <c r="QYO90" s="326"/>
      <c r="QYS90" s="326"/>
      <c r="QYW90" s="326"/>
      <c r="QZA90" s="326"/>
      <c r="QZE90" s="326"/>
      <c r="QZI90" s="326"/>
      <c r="QZM90" s="326"/>
      <c r="QZQ90" s="326"/>
      <c r="QZU90" s="326"/>
      <c r="QZY90" s="326"/>
      <c r="RAC90" s="326"/>
      <c r="RAG90" s="326"/>
      <c r="RAK90" s="326"/>
      <c r="RAO90" s="326"/>
      <c r="RAS90" s="326"/>
      <c r="RAW90" s="326"/>
      <c r="RBA90" s="326"/>
      <c r="RBE90" s="326"/>
      <c r="RBI90" s="326"/>
      <c r="RBM90" s="326"/>
      <c r="RBQ90" s="326"/>
      <c r="RBU90" s="326"/>
      <c r="RBY90" s="326"/>
      <c r="RCC90" s="326"/>
      <c r="RCG90" s="326"/>
      <c r="RCK90" s="326"/>
      <c r="RCO90" s="326"/>
      <c r="RCS90" s="326"/>
      <c r="RCW90" s="326"/>
      <c r="RDA90" s="326"/>
      <c r="RDE90" s="326"/>
      <c r="RDI90" s="326"/>
      <c r="RDM90" s="326"/>
      <c r="RDQ90" s="326"/>
      <c r="RDU90" s="326"/>
      <c r="RDY90" s="326"/>
      <c r="REC90" s="326"/>
      <c r="REG90" s="326"/>
      <c r="REK90" s="326"/>
      <c r="REO90" s="326"/>
      <c r="RES90" s="326"/>
      <c r="REW90" s="326"/>
      <c r="RFA90" s="326"/>
      <c r="RFE90" s="326"/>
      <c r="RFI90" s="326"/>
      <c r="RFM90" s="326"/>
      <c r="RFQ90" s="326"/>
      <c r="RFU90" s="326"/>
      <c r="RFY90" s="326"/>
      <c r="RGC90" s="326"/>
      <c r="RGG90" s="326"/>
      <c r="RGK90" s="326"/>
      <c r="RGO90" s="326"/>
      <c r="RGS90" s="326"/>
      <c r="RGW90" s="326"/>
      <c r="RHA90" s="326"/>
      <c r="RHE90" s="326"/>
      <c r="RHI90" s="326"/>
      <c r="RHM90" s="326"/>
      <c r="RHQ90" s="326"/>
      <c r="RHU90" s="326"/>
      <c r="RHY90" s="326"/>
      <c r="RIC90" s="326"/>
      <c r="RIG90" s="326"/>
      <c r="RIK90" s="326"/>
      <c r="RIO90" s="326"/>
      <c r="RIS90" s="326"/>
      <c r="RIW90" s="326"/>
      <c r="RJA90" s="326"/>
      <c r="RJE90" s="326"/>
      <c r="RJI90" s="326"/>
      <c r="RJM90" s="326"/>
      <c r="RJQ90" s="326"/>
      <c r="RJU90" s="326"/>
      <c r="RJY90" s="326"/>
      <c r="RKC90" s="326"/>
      <c r="RKG90" s="326"/>
      <c r="RKK90" s="326"/>
      <c r="RKO90" s="326"/>
      <c r="RKS90" s="326"/>
      <c r="RKW90" s="326"/>
      <c r="RLA90" s="326"/>
      <c r="RLE90" s="326"/>
      <c r="RLI90" s="326"/>
      <c r="RLM90" s="326"/>
      <c r="RLQ90" s="326"/>
      <c r="RLU90" s="326"/>
      <c r="RLY90" s="326"/>
      <c r="RMC90" s="326"/>
      <c r="RMG90" s="326"/>
      <c r="RMK90" s="326"/>
      <c r="RMO90" s="326"/>
      <c r="RMS90" s="326"/>
      <c r="RMW90" s="326"/>
      <c r="RNA90" s="326"/>
      <c r="RNE90" s="326"/>
      <c r="RNI90" s="326"/>
      <c r="RNM90" s="326"/>
      <c r="RNQ90" s="326"/>
      <c r="RNU90" s="326"/>
      <c r="RNY90" s="326"/>
      <c r="ROC90" s="326"/>
      <c r="ROG90" s="326"/>
      <c r="ROK90" s="326"/>
      <c r="ROO90" s="326"/>
      <c r="ROS90" s="326"/>
      <c r="ROW90" s="326"/>
      <c r="RPA90" s="326"/>
      <c r="RPE90" s="326"/>
      <c r="RPI90" s="326"/>
      <c r="RPM90" s="326"/>
      <c r="RPQ90" s="326"/>
      <c r="RPU90" s="326"/>
      <c r="RPY90" s="326"/>
      <c r="RQC90" s="326"/>
      <c r="RQG90" s="326"/>
      <c r="RQK90" s="326"/>
      <c r="RQO90" s="326"/>
      <c r="RQS90" s="326"/>
      <c r="RQW90" s="326"/>
      <c r="RRA90" s="326"/>
      <c r="RRE90" s="326"/>
      <c r="RRI90" s="326"/>
      <c r="RRM90" s="326"/>
      <c r="RRQ90" s="326"/>
      <c r="RRU90" s="326"/>
      <c r="RRY90" s="326"/>
      <c r="RSC90" s="326"/>
      <c r="RSG90" s="326"/>
      <c r="RSK90" s="326"/>
      <c r="RSO90" s="326"/>
      <c r="RSS90" s="326"/>
      <c r="RSW90" s="326"/>
      <c r="RTA90" s="326"/>
      <c r="RTE90" s="326"/>
      <c r="RTI90" s="326"/>
      <c r="RTM90" s="326"/>
      <c r="RTQ90" s="326"/>
      <c r="RTU90" s="326"/>
      <c r="RTY90" s="326"/>
      <c r="RUC90" s="326"/>
      <c r="RUG90" s="326"/>
      <c r="RUK90" s="326"/>
      <c r="RUO90" s="326"/>
      <c r="RUS90" s="326"/>
      <c r="RUW90" s="326"/>
      <c r="RVA90" s="326"/>
      <c r="RVE90" s="326"/>
      <c r="RVI90" s="326"/>
      <c r="RVM90" s="326"/>
      <c r="RVQ90" s="326"/>
      <c r="RVU90" s="326"/>
      <c r="RVY90" s="326"/>
      <c r="RWC90" s="326"/>
      <c r="RWG90" s="326"/>
      <c r="RWK90" s="326"/>
      <c r="RWO90" s="326"/>
      <c r="RWS90" s="326"/>
      <c r="RWW90" s="326"/>
      <c r="RXA90" s="326"/>
      <c r="RXE90" s="326"/>
      <c r="RXI90" s="326"/>
      <c r="RXM90" s="326"/>
      <c r="RXQ90" s="326"/>
      <c r="RXU90" s="326"/>
      <c r="RXY90" s="326"/>
      <c r="RYC90" s="326"/>
      <c r="RYG90" s="326"/>
      <c r="RYK90" s="326"/>
      <c r="RYO90" s="326"/>
      <c r="RYS90" s="326"/>
      <c r="RYW90" s="326"/>
      <c r="RZA90" s="326"/>
      <c r="RZE90" s="326"/>
      <c r="RZI90" s="326"/>
      <c r="RZM90" s="326"/>
      <c r="RZQ90" s="326"/>
      <c r="RZU90" s="326"/>
      <c r="RZY90" s="326"/>
      <c r="SAC90" s="326"/>
      <c r="SAG90" s="326"/>
      <c r="SAK90" s="326"/>
      <c r="SAO90" s="326"/>
      <c r="SAS90" s="326"/>
      <c r="SAW90" s="326"/>
      <c r="SBA90" s="326"/>
      <c r="SBE90" s="326"/>
      <c r="SBI90" s="326"/>
      <c r="SBM90" s="326"/>
      <c r="SBQ90" s="326"/>
      <c r="SBU90" s="326"/>
      <c r="SBY90" s="326"/>
      <c r="SCC90" s="326"/>
      <c r="SCG90" s="326"/>
      <c r="SCK90" s="326"/>
      <c r="SCO90" s="326"/>
      <c r="SCS90" s="326"/>
      <c r="SCW90" s="326"/>
      <c r="SDA90" s="326"/>
      <c r="SDE90" s="326"/>
      <c r="SDI90" s="326"/>
      <c r="SDM90" s="326"/>
      <c r="SDQ90" s="326"/>
      <c r="SDU90" s="326"/>
      <c r="SDY90" s="326"/>
      <c r="SEC90" s="326"/>
      <c r="SEG90" s="326"/>
      <c r="SEK90" s="326"/>
      <c r="SEO90" s="326"/>
      <c r="SES90" s="326"/>
      <c r="SEW90" s="326"/>
      <c r="SFA90" s="326"/>
      <c r="SFE90" s="326"/>
      <c r="SFI90" s="326"/>
      <c r="SFM90" s="326"/>
      <c r="SFQ90" s="326"/>
      <c r="SFU90" s="326"/>
      <c r="SFY90" s="326"/>
      <c r="SGC90" s="326"/>
      <c r="SGG90" s="326"/>
      <c r="SGK90" s="326"/>
      <c r="SGO90" s="326"/>
      <c r="SGS90" s="326"/>
      <c r="SGW90" s="326"/>
      <c r="SHA90" s="326"/>
      <c r="SHE90" s="326"/>
      <c r="SHI90" s="326"/>
      <c r="SHM90" s="326"/>
      <c r="SHQ90" s="326"/>
      <c r="SHU90" s="326"/>
      <c r="SHY90" s="326"/>
      <c r="SIC90" s="326"/>
      <c r="SIG90" s="326"/>
      <c r="SIK90" s="326"/>
      <c r="SIO90" s="326"/>
      <c r="SIS90" s="326"/>
      <c r="SIW90" s="326"/>
      <c r="SJA90" s="326"/>
      <c r="SJE90" s="326"/>
      <c r="SJI90" s="326"/>
      <c r="SJM90" s="326"/>
      <c r="SJQ90" s="326"/>
      <c r="SJU90" s="326"/>
      <c r="SJY90" s="326"/>
      <c r="SKC90" s="326"/>
      <c r="SKG90" s="326"/>
      <c r="SKK90" s="326"/>
      <c r="SKO90" s="326"/>
      <c r="SKS90" s="326"/>
      <c r="SKW90" s="326"/>
      <c r="SLA90" s="326"/>
      <c r="SLE90" s="326"/>
      <c r="SLI90" s="326"/>
      <c r="SLM90" s="326"/>
      <c r="SLQ90" s="326"/>
      <c r="SLU90" s="326"/>
      <c r="SLY90" s="326"/>
      <c r="SMC90" s="326"/>
      <c r="SMG90" s="326"/>
      <c r="SMK90" s="326"/>
      <c r="SMO90" s="326"/>
      <c r="SMS90" s="326"/>
      <c r="SMW90" s="326"/>
      <c r="SNA90" s="326"/>
      <c r="SNE90" s="326"/>
      <c r="SNI90" s="326"/>
      <c r="SNM90" s="326"/>
      <c r="SNQ90" s="326"/>
      <c r="SNU90" s="326"/>
      <c r="SNY90" s="326"/>
      <c r="SOC90" s="326"/>
      <c r="SOG90" s="326"/>
      <c r="SOK90" s="326"/>
      <c r="SOO90" s="326"/>
      <c r="SOS90" s="326"/>
      <c r="SOW90" s="326"/>
      <c r="SPA90" s="326"/>
      <c r="SPE90" s="326"/>
      <c r="SPI90" s="326"/>
      <c r="SPM90" s="326"/>
      <c r="SPQ90" s="326"/>
      <c r="SPU90" s="326"/>
      <c r="SPY90" s="326"/>
      <c r="SQC90" s="326"/>
      <c r="SQG90" s="326"/>
      <c r="SQK90" s="326"/>
      <c r="SQO90" s="326"/>
      <c r="SQS90" s="326"/>
      <c r="SQW90" s="326"/>
      <c r="SRA90" s="326"/>
      <c r="SRE90" s="326"/>
      <c r="SRI90" s="326"/>
      <c r="SRM90" s="326"/>
      <c r="SRQ90" s="326"/>
      <c r="SRU90" s="326"/>
      <c r="SRY90" s="326"/>
      <c r="SSC90" s="326"/>
      <c r="SSG90" s="326"/>
      <c r="SSK90" s="326"/>
      <c r="SSO90" s="326"/>
      <c r="SSS90" s="326"/>
      <c r="SSW90" s="326"/>
      <c r="STA90" s="326"/>
      <c r="STE90" s="326"/>
      <c r="STI90" s="326"/>
      <c r="STM90" s="326"/>
      <c r="STQ90" s="326"/>
      <c r="STU90" s="326"/>
      <c r="STY90" s="326"/>
      <c r="SUC90" s="326"/>
      <c r="SUG90" s="326"/>
      <c r="SUK90" s="326"/>
      <c r="SUO90" s="326"/>
      <c r="SUS90" s="326"/>
      <c r="SUW90" s="326"/>
      <c r="SVA90" s="326"/>
      <c r="SVE90" s="326"/>
      <c r="SVI90" s="326"/>
      <c r="SVM90" s="326"/>
      <c r="SVQ90" s="326"/>
      <c r="SVU90" s="326"/>
      <c r="SVY90" s="326"/>
      <c r="SWC90" s="326"/>
      <c r="SWG90" s="326"/>
      <c r="SWK90" s="326"/>
      <c r="SWO90" s="326"/>
      <c r="SWS90" s="326"/>
      <c r="SWW90" s="326"/>
      <c r="SXA90" s="326"/>
      <c r="SXE90" s="326"/>
      <c r="SXI90" s="326"/>
      <c r="SXM90" s="326"/>
      <c r="SXQ90" s="326"/>
      <c r="SXU90" s="326"/>
      <c r="SXY90" s="326"/>
      <c r="SYC90" s="326"/>
      <c r="SYG90" s="326"/>
      <c r="SYK90" s="326"/>
      <c r="SYO90" s="326"/>
      <c r="SYS90" s="326"/>
      <c r="SYW90" s="326"/>
      <c r="SZA90" s="326"/>
      <c r="SZE90" s="326"/>
      <c r="SZI90" s="326"/>
      <c r="SZM90" s="326"/>
      <c r="SZQ90" s="326"/>
      <c r="SZU90" s="326"/>
      <c r="SZY90" s="326"/>
      <c r="TAC90" s="326"/>
      <c r="TAG90" s="326"/>
      <c r="TAK90" s="326"/>
      <c r="TAO90" s="326"/>
      <c r="TAS90" s="326"/>
      <c r="TAW90" s="326"/>
      <c r="TBA90" s="326"/>
      <c r="TBE90" s="326"/>
      <c r="TBI90" s="326"/>
      <c r="TBM90" s="326"/>
      <c r="TBQ90" s="326"/>
      <c r="TBU90" s="326"/>
      <c r="TBY90" s="326"/>
      <c r="TCC90" s="326"/>
      <c r="TCG90" s="326"/>
      <c r="TCK90" s="326"/>
      <c r="TCO90" s="326"/>
      <c r="TCS90" s="326"/>
      <c r="TCW90" s="326"/>
      <c r="TDA90" s="326"/>
      <c r="TDE90" s="326"/>
      <c r="TDI90" s="326"/>
      <c r="TDM90" s="326"/>
      <c r="TDQ90" s="326"/>
      <c r="TDU90" s="326"/>
      <c r="TDY90" s="326"/>
      <c r="TEC90" s="326"/>
      <c r="TEG90" s="326"/>
      <c r="TEK90" s="326"/>
      <c r="TEO90" s="326"/>
      <c r="TES90" s="326"/>
      <c r="TEW90" s="326"/>
      <c r="TFA90" s="326"/>
      <c r="TFE90" s="326"/>
      <c r="TFI90" s="326"/>
      <c r="TFM90" s="326"/>
      <c r="TFQ90" s="326"/>
      <c r="TFU90" s="326"/>
      <c r="TFY90" s="326"/>
      <c r="TGC90" s="326"/>
      <c r="TGG90" s="326"/>
      <c r="TGK90" s="326"/>
      <c r="TGO90" s="326"/>
      <c r="TGS90" s="326"/>
      <c r="TGW90" s="326"/>
      <c r="THA90" s="326"/>
      <c r="THE90" s="326"/>
      <c r="THI90" s="326"/>
      <c r="THM90" s="326"/>
      <c r="THQ90" s="326"/>
      <c r="THU90" s="326"/>
      <c r="THY90" s="326"/>
      <c r="TIC90" s="326"/>
      <c r="TIG90" s="326"/>
      <c r="TIK90" s="326"/>
      <c r="TIO90" s="326"/>
      <c r="TIS90" s="326"/>
      <c r="TIW90" s="326"/>
      <c r="TJA90" s="326"/>
      <c r="TJE90" s="326"/>
      <c r="TJI90" s="326"/>
      <c r="TJM90" s="326"/>
      <c r="TJQ90" s="326"/>
      <c r="TJU90" s="326"/>
      <c r="TJY90" s="326"/>
      <c r="TKC90" s="326"/>
      <c r="TKG90" s="326"/>
      <c r="TKK90" s="326"/>
      <c r="TKO90" s="326"/>
      <c r="TKS90" s="326"/>
      <c r="TKW90" s="326"/>
      <c r="TLA90" s="326"/>
      <c r="TLE90" s="326"/>
      <c r="TLI90" s="326"/>
      <c r="TLM90" s="326"/>
      <c r="TLQ90" s="326"/>
      <c r="TLU90" s="326"/>
      <c r="TLY90" s="326"/>
      <c r="TMC90" s="326"/>
      <c r="TMG90" s="326"/>
      <c r="TMK90" s="326"/>
      <c r="TMO90" s="326"/>
      <c r="TMS90" s="326"/>
      <c r="TMW90" s="326"/>
      <c r="TNA90" s="326"/>
      <c r="TNE90" s="326"/>
      <c r="TNI90" s="326"/>
      <c r="TNM90" s="326"/>
      <c r="TNQ90" s="326"/>
      <c r="TNU90" s="326"/>
      <c r="TNY90" s="326"/>
      <c r="TOC90" s="326"/>
      <c r="TOG90" s="326"/>
      <c r="TOK90" s="326"/>
      <c r="TOO90" s="326"/>
      <c r="TOS90" s="326"/>
      <c r="TOW90" s="326"/>
      <c r="TPA90" s="326"/>
      <c r="TPE90" s="326"/>
      <c r="TPI90" s="326"/>
      <c r="TPM90" s="326"/>
      <c r="TPQ90" s="326"/>
      <c r="TPU90" s="326"/>
      <c r="TPY90" s="326"/>
      <c r="TQC90" s="326"/>
      <c r="TQG90" s="326"/>
      <c r="TQK90" s="326"/>
      <c r="TQO90" s="326"/>
      <c r="TQS90" s="326"/>
      <c r="TQW90" s="326"/>
      <c r="TRA90" s="326"/>
      <c r="TRE90" s="326"/>
      <c r="TRI90" s="326"/>
      <c r="TRM90" s="326"/>
      <c r="TRQ90" s="326"/>
      <c r="TRU90" s="326"/>
      <c r="TRY90" s="326"/>
      <c r="TSC90" s="326"/>
      <c r="TSG90" s="326"/>
      <c r="TSK90" s="326"/>
      <c r="TSO90" s="326"/>
      <c r="TSS90" s="326"/>
      <c r="TSW90" s="326"/>
      <c r="TTA90" s="326"/>
      <c r="TTE90" s="326"/>
      <c r="TTI90" s="326"/>
      <c r="TTM90" s="326"/>
      <c r="TTQ90" s="326"/>
      <c r="TTU90" s="326"/>
      <c r="TTY90" s="326"/>
      <c r="TUC90" s="326"/>
      <c r="TUG90" s="326"/>
      <c r="TUK90" s="326"/>
      <c r="TUO90" s="326"/>
      <c r="TUS90" s="326"/>
      <c r="TUW90" s="326"/>
      <c r="TVA90" s="326"/>
      <c r="TVE90" s="326"/>
      <c r="TVI90" s="326"/>
      <c r="TVM90" s="326"/>
      <c r="TVQ90" s="326"/>
      <c r="TVU90" s="326"/>
      <c r="TVY90" s="326"/>
      <c r="TWC90" s="326"/>
      <c r="TWG90" s="326"/>
      <c r="TWK90" s="326"/>
      <c r="TWO90" s="326"/>
      <c r="TWS90" s="326"/>
      <c r="TWW90" s="326"/>
      <c r="TXA90" s="326"/>
      <c r="TXE90" s="326"/>
      <c r="TXI90" s="326"/>
      <c r="TXM90" s="326"/>
      <c r="TXQ90" s="326"/>
      <c r="TXU90" s="326"/>
      <c r="TXY90" s="326"/>
      <c r="TYC90" s="326"/>
      <c r="TYG90" s="326"/>
      <c r="TYK90" s="326"/>
      <c r="TYO90" s="326"/>
      <c r="TYS90" s="326"/>
      <c r="TYW90" s="326"/>
      <c r="TZA90" s="326"/>
      <c r="TZE90" s="326"/>
      <c r="TZI90" s="326"/>
      <c r="TZM90" s="326"/>
      <c r="TZQ90" s="326"/>
      <c r="TZU90" s="326"/>
      <c r="TZY90" s="326"/>
      <c r="UAC90" s="326"/>
      <c r="UAG90" s="326"/>
      <c r="UAK90" s="326"/>
      <c r="UAO90" s="326"/>
      <c r="UAS90" s="326"/>
      <c r="UAW90" s="326"/>
      <c r="UBA90" s="326"/>
      <c r="UBE90" s="326"/>
      <c r="UBI90" s="326"/>
      <c r="UBM90" s="326"/>
      <c r="UBQ90" s="326"/>
      <c r="UBU90" s="326"/>
      <c r="UBY90" s="326"/>
      <c r="UCC90" s="326"/>
      <c r="UCG90" s="326"/>
      <c r="UCK90" s="326"/>
      <c r="UCO90" s="326"/>
      <c r="UCS90" s="326"/>
      <c r="UCW90" s="326"/>
      <c r="UDA90" s="326"/>
      <c r="UDE90" s="326"/>
      <c r="UDI90" s="326"/>
      <c r="UDM90" s="326"/>
      <c r="UDQ90" s="326"/>
      <c r="UDU90" s="326"/>
      <c r="UDY90" s="326"/>
      <c r="UEC90" s="326"/>
      <c r="UEG90" s="326"/>
      <c r="UEK90" s="326"/>
      <c r="UEO90" s="326"/>
      <c r="UES90" s="326"/>
      <c r="UEW90" s="326"/>
      <c r="UFA90" s="326"/>
      <c r="UFE90" s="326"/>
      <c r="UFI90" s="326"/>
      <c r="UFM90" s="326"/>
      <c r="UFQ90" s="326"/>
      <c r="UFU90" s="326"/>
      <c r="UFY90" s="326"/>
      <c r="UGC90" s="326"/>
      <c r="UGG90" s="326"/>
      <c r="UGK90" s="326"/>
      <c r="UGO90" s="326"/>
      <c r="UGS90" s="326"/>
      <c r="UGW90" s="326"/>
      <c r="UHA90" s="326"/>
      <c r="UHE90" s="326"/>
      <c r="UHI90" s="326"/>
      <c r="UHM90" s="326"/>
      <c r="UHQ90" s="326"/>
      <c r="UHU90" s="326"/>
      <c r="UHY90" s="326"/>
      <c r="UIC90" s="326"/>
      <c r="UIG90" s="326"/>
      <c r="UIK90" s="326"/>
      <c r="UIO90" s="326"/>
      <c r="UIS90" s="326"/>
      <c r="UIW90" s="326"/>
      <c r="UJA90" s="326"/>
      <c r="UJE90" s="326"/>
      <c r="UJI90" s="326"/>
      <c r="UJM90" s="326"/>
      <c r="UJQ90" s="326"/>
      <c r="UJU90" s="326"/>
      <c r="UJY90" s="326"/>
      <c r="UKC90" s="326"/>
      <c r="UKG90" s="326"/>
      <c r="UKK90" s="326"/>
      <c r="UKO90" s="326"/>
      <c r="UKS90" s="326"/>
      <c r="UKW90" s="326"/>
      <c r="ULA90" s="326"/>
      <c r="ULE90" s="326"/>
      <c r="ULI90" s="326"/>
      <c r="ULM90" s="326"/>
      <c r="ULQ90" s="326"/>
      <c r="ULU90" s="326"/>
      <c r="ULY90" s="326"/>
      <c r="UMC90" s="326"/>
      <c r="UMG90" s="326"/>
      <c r="UMK90" s="326"/>
      <c r="UMO90" s="326"/>
      <c r="UMS90" s="326"/>
      <c r="UMW90" s="326"/>
      <c r="UNA90" s="326"/>
      <c r="UNE90" s="326"/>
      <c r="UNI90" s="326"/>
      <c r="UNM90" s="326"/>
      <c r="UNQ90" s="326"/>
      <c r="UNU90" s="326"/>
      <c r="UNY90" s="326"/>
      <c r="UOC90" s="326"/>
      <c r="UOG90" s="326"/>
      <c r="UOK90" s="326"/>
      <c r="UOO90" s="326"/>
      <c r="UOS90" s="326"/>
      <c r="UOW90" s="326"/>
      <c r="UPA90" s="326"/>
      <c r="UPE90" s="326"/>
      <c r="UPI90" s="326"/>
      <c r="UPM90" s="326"/>
      <c r="UPQ90" s="326"/>
      <c r="UPU90" s="326"/>
      <c r="UPY90" s="326"/>
      <c r="UQC90" s="326"/>
      <c r="UQG90" s="326"/>
      <c r="UQK90" s="326"/>
      <c r="UQO90" s="326"/>
      <c r="UQS90" s="326"/>
      <c r="UQW90" s="326"/>
      <c r="URA90" s="326"/>
      <c r="URE90" s="326"/>
      <c r="URI90" s="326"/>
      <c r="URM90" s="326"/>
      <c r="URQ90" s="326"/>
      <c r="URU90" s="326"/>
      <c r="URY90" s="326"/>
      <c r="USC90" s="326"/>
      <c r="USG90" s="326"/>
      <c r="USK90" s="326"/>
      <c r="USO90" s="326"/>
      <c r="USS90" s="326"/>
      <c r="USW90" s="326"/>
      <c r="UTA90" s="326"/>
      <c r="UTE90" s="326"/>
      <c r="UTI90" s="326"/>
      <c r="UTM90" s="326"/>
      <c r="UTQ90" s="326"/>
      <c r="UTU90" s="326"/>
      <c r="UTY90" s="326"/>
      <c r="UUC90" s="326"/>
      <c r="UUG90" s="326"/>
      <c r="UUK90" s="326"/>
      <c r="UUO90" s="326"/>
      <c r="UUS90" s="326"/>
      <c r="UUW90" s="326"/>
      <c r="UVA90" s="326"/>
      <c r="UVE90" s="326"/>
      <c r="UVI90" s="326"/>
      <c r="UVM90" s="326"/>
      <c r="UVQ90" s="326"/>
      <c r="UVU90" s="326"/>
      <c r="UVY90" s="326"/>
      <c r="UWC90" s="326"/>
      <c r="UWG90" s="326"/>
      <c r="UWK90" s="326"/>
      <c r="UWO90" s="326"/>
      <c r="UWS90" s="326"/>
      <c r="UWW90" s="326"/>
      <c r="UXA90" s="326"/>
      <c r="UXE90" s="326"/>
      <c r="UXI90" s="326"/>
      <c r="UXM90" s="326"/>
      <c r="UXQ90" s="326"/>
      <c r="UXU90" s="326"/>
      <c r="UXY90" s="326"/>
      <c r="UYC90" s="326"/>
      <c r="UYG90" s="326"/>
      <c r="UYK90" s="326"/>
      <c r="UYO90" s="326"/>
      <c r="UYS90" s="326"/>
      <c r="UYW90" s="326"/>
      <c r="UZA90" s="326"/>
      <c r="UZE90" s="326"/>
      <c r="UZI90" s="326"/>
      <c r="UZM90" s="326"/>
      <c r="UZQ90" s="326"/>
      <c r="UZU90" s="326"/>
      <c r="UZY90" s="326"/>
      <c r="VAC90" s="326"/>
      <c r="VAG90" s="326"/>
      <c r="VAK90" s="326"/>
      <c r="VAO90" s="326"/>
      <c r="VAS90" s="326"/>
      <c r="VAW90" s="326"/>
      <c r="VBA90" s="326"/>
      <c r="VBE90" s="326"/>
      <c r="VBI90" s="326"/>
      <c r="VBM90" s="326"/>
      <c r="VBQ90" s="326"/>
      <c r="VBU90" s="326"/>
      <c r="VBY90" s="326"/>
      <c r="VCC90" s="326"/>
      <c r="VCG90" s="326"/>
      <c r="VCK90" s="326"/>
      <c r="VCO90" s="326"/>
      <c r="VCS90" s="326"/>
      <c r="VCW90" s="326"/>
      <c r="VDA90" s="326"/>
      <c r="VDE90" s="326"/>
      <c r="VDI90" s="326"/>
      <c r="VDM90" s="326"/>
      <c r="VDQ90" s="326"/>
      <c r="VDU90" s="326"/>
      <c r="VDY90" s="326"/>
      <c r="VEC90" s="326"/>
      <c r="VEG90" s="326"/>
      <c r="VEK90" s="326"/>
      <c r="VEO90" s="326"/>
      <c r="VES90" s="326"/>
      <c r="VEW90" s="326"/>
      <c r="VFA90" s="326"/>
      <c r="VFE90" s="326"/>
      <c r="VFI90" s="326"/>
      <c r="VFM90" s="326"/>
      <c r="VFQ90" s="326"/>
      <c r="VFU90" s="326"/>
      <c r="VFY90" s="326"/>
      <c r="VGC90" s="326"/>
      <c r="VGG90" s="326"/>
      <c r="VGK90" s="326"/>
      <c r="VGO90" s="326"/>
      <c r="VGS90" s="326"/>
      <c r="VGW90" s="326"/>
      <c r="VHA90" s="326"/>
      <c r="VHE90" s="326"/>
      <c r="VHI90" s="326"/>
      <c r="VHM90" s="326"/>
      <c r="VHQ90" s="326"/>
      <c r="VHU90" s="326"/>
      <c r="VHY90" s="326"/>
      <c r="VIC90" s="326"/>
      <c r="VIG90" s="326"/>
      <c r="VIK90" s="326"/>
      <c r="VIO90" s="326"/>
      <c r="VIS90" s="326"/>
      <c r="VIW90" s="326"/>
      <c r="VJA90" s="326"/>
      <c r="VJE90" s="326"/>
      <c r="VJI90" s="326"/>
      <c r="VJM90" s="326"/>
      <c r="VJQ90" s="326"/>
      <c r="VJU90" s="326"/>
      <c r="VJY90" s="326"/>
      <c r="VKC90" s="326"/>
      <c r="VKG90" s="326"/>
      <c r="VKK90" s="326"/>
      <c r="VKO90" s="326"/>
      <c r="VKS90" s="326"/>
      <c r="VKW90" s="326"/>
      <c r="VLA90" s="326"/>
      <c r="VLE90" s="326"/>
      <c r="VLI90" s="326"/>
      <c r="VLM90" s="326"/>
      <c r="VLQ90" s="326"/>
      <c r="VLU90" s="326"/>
      <c r="VLY90" s="326"/>
      <c r="VMC90" s="326"/>
      <c r="VMG90" s="326"/>
      <c r="VMK90" s="326"/>
      <c r="VMO90" s="326"/>
      <c r="VMS90" s="326"/>
      <c r="VMW90" s="326"/>
      <c r="VNA90" s="326"/>
      <c r="VNE90" s="326"/>
      <c r="VNI90" s="326"/>
      <c r="VNM90" s="326"/>
      <c r="VNQ90" s="326"/>
      <c r="VNU90" s="326"/>
      <c r="VNY90" s="326"/>
      <c r="VOC90" s="326"/>
      <c r="VOG90" s="326"/>
      <c r="VOK90" s="326"/>
      <c r="VOO90" s="326"/>
      <c r="VOS90" s="326"/>
      <c r="VOW90" s="326"/>
      <c r="VPA90" s="326"/>
      <c r="VPE90" s="326"/>
      <c r="VPI90" s="326"/>
      <c r="VPM90" s="326"/>
      <c r="VPQ90" s="326"/>
      <c r="VPU90" s="326"/>
      <c r="VPY90" s="326"/>
      <c r="VQC90" s="326"/>
      <c r="VQG90" s="326"/>
      <c r="VQK90" s="326"/>
      <c r="VQO90" s="326"/>
      <c r="VQS90" s="326"/>
      <c r="VQW90" s="326"/>
      <c r="VRA90" s="326"/>
      <c r="VRE90" s="326"/>
      <c r="VRI90" s="326"/>
      <c r="VRM90" s="326"/>
      <c r="VRQ90" s="326"/>
      <c r="VRU90" s="326"/>
      <c r="VRY90" s="326"/>
      <c r="VSC90" s="326"/>
      <c r="VSG90" s="326"/>
      <c r="VSK90" s="326"/>
      <c r="VSO90" s="326"/>
      <c r="VSS90" s="326"/>
      <c r="VSW90" s="326"/>
      <c r="VTA90" s="326"/>
      <c r="VTE90" s="326"/>
      <c r="VTI90" s="326"/>
      <c r="VTM90" s="326"/>
      <c r="VTQ90" s="326"/>
      <c r="VTU90" s="326"/>
      <c r="VTY90" s="326"/>
      <c r="VUC90" s="326"/>
      <c r="VUG90" s="326"/>
      <c r="VUK90" s="326"/>
      <c r="VUO90" s="326"/>
      <c r="VUS90" s="326"/>
      <c r="VUW90" s="326"/>
      <c r="VVA90" s="326"/>
      <c r="VVE90" s="326"/>
      <c r="VVI90" s="326"/>
      <c r="VVM90" s="326"/>
      <c r="VVQ90" s="326"/>
      <c r="VVU90" s="326"/>
      <c r="VVY90" s="326"/>
      <c r="VWC90" s="326"/>
      <c r="VWG90" s="326"/>
      <c r="VWK90" s="326"/>
      <c r="VWO90" s="326"/>
      <c r="VWS90" s="326"/>
      <c r="VWW90" s="326"/>
      <c r="VXA90" s="326"/>
      <c r="VXE90" s="326"/>
      <c r="VXI90" s="326"/>
      <c r="VXM90" s="326"/>
      <c r="VXQ90" s="326"/>
      <c r="VXU90" s="326"/>
      <c r="VXY90" s="326"/>
      <c r="VYC90" s="326"/>
      <c r="VYG90" s="326"/>
      <c r="VYK90" s="326"/>
      <c r="VYO90" s="326"/>
      <c r="VYS90" s="326"/>
      <c r="VYW90" s="326"/>
      <c r="VZA90" s="326"/>
      <c r="VZE90" s="326"/>
      <c r="VZI90" s="326"/>
      <c r="VZM90" s="326"/>
      <c r="VZQ90" s="326"/>
      <c r="VZU90" s="326"/>
      <c r="VZY90" s="326"/>
      <c r="WAC90" s="326"/>
      <c r="WAG90" s="326"/>
      <c r="WAK90" s="326"/>
      <c r="WAO90" s="326"/>
      <c r="WAS90" s="326"/>
      <c r="WAW90" s="326"/>
      <c r="WBA90" s="326"/>
      <c r="WBE90" s="326"/>
      <c r="WBI90" s="326"/>
      <c r="WBM90" s="326"/>
      <c r="WBQ90" s="326"/>
      <c r="WBU90" s="326"/>
      <c r="WBY90" s="326"/>
      <c r="WCC90" s="326"/>
      <c r="WCG90" s="326"/>
      <c r="WCK90" s="326"/>
      <c r="WCO90" s="326"/>
      <c r="WCS90" s="326"/>
      <c r="WCW90" s="326"/>
      <c r="WDA90" s="326"/>
      <c r="WDE90" s="326"/>
      <c r="WDI90" s="326"/>
      <c r="WDM90" s="326"/>
      <c r="WDQ90" s="326"/>
      <c r="WDU90" s="326"/>
      <c r="WDY90" s="326"/>
      <c r="WEC90" s="326"/>
      <c r="WEG90" s="326"/>
      <c r="WEK90" s="326"/>
      <c r="WEO90" s="326"/>
      <c r="WES90" s="326"/>
      <c r="WEW90" s="326"/>
      <c r="WFA90" s="326"/>
      <c r="WFE90" s="326"/>
      <c r="WFI90" s="326"/>
      <c r="WFM90" s="326"/>
      <c r="WFQ90" s="326"/>
      <c r="WFU90" s="326"/>
      <c r="WFY90" s="326"/>
      <c r="WGC90" s="326"/>
      <c r="WGG90" s="326"/>
      <c r="WGK90" s="326"/>
      <c r="WGO90" s="326"/>
      <c r="WGS90" s="326"/>
      <c r="WGW90" s="326"/>
      <c r="WHA90" s="326"/>
      <c r="WHE90" s="326"/>
      <c r="WHI90" s="326"/>
      <c r="WHM90" s="326"/>
      <c r="WHQ90" s="326"/>
      <c r="WHU90" s="326"/>
      <c r="WHY90" s="326"/>
      <c r="WIC90" s="326"/>
      <c r="WIG90" s="326"/>
      <c r="WIK90" s="326"/>
      <c r="WIO90" s="326"/>
      <c r="WIS90" s="326"/>
      <c r="WIW90" s="326"/>
      <c r="WJA90" s="326"/>
      <c r="WJE90" s="326"/>
      <c r="WJI90" s="326"/>
      <c r="WJM90" s="326"/>
      <c r="WJQ90" s="326"/>
      <c r="WJU90" s="326"/>
      <c r="WJY90" s="326"/>
      <c r="WKC90" s="326"/>
      <c r="WKG90" s="326"/>
      <c r="WKK90" s="326"/>
      <c r="WKO90" s="326"/>
      <c r="WKS90" s="326"/>
      <c r="WKW90" s="326"/>
      <c r="WLA90" s="326"/>
      <c r="WLE90" s="326"/>
      <c r="WLI90" s="326"/>
      <c r="WLM90" s="326"/>
      <c r="WLQ90" s="326"/>
      <c r="WLU90" s="326"/>
      <c r="WLY90" s="326"/>
      <c r="WMC90" s="326"/>
      <c r="WMG90" s="326"/>
      <c r="WMK90" s="326"/>
      <c r="WMO90" s="326"/>
      <c r="WMS90" s="326"/>
      <c r="WMW90" s="326"/>
      <c r="WNA90" s="326"/>
      <c r="WNE90" s="326"/>
      <c r="WNI90" s="326"/>
      <c r="WNM90" s="326"/>
      <c r="WNQ90" s="326"/>
      <c r="WNU90" s="326"/>
      <c r="WNY90" s="326"/>
      <c r="WOC90" s="326"/>
      <c r="WOG90" s="326"/>
      <c r="WOK90" s="326"/>
      <c r="WOO90" s="326"/>
      <c r="WOS90" s="326"/>
      <c r="WOW90" s="326"/>
      <c r="WPA90" s="326"/>
      <c r="WPE90" s="326"/>
      <c r="WPI90" s="326"/>
      <c r="WPM90" s="326"/>
      <c r="WPQ90" s="326"/>
      <c r="WPU90" s="326"/>
      <c r="WPY90" s="326"/>
      <c r="WQC90" s="326"/>
      <c r="WQG90" s="326"/>
      <c r="WQK90" s="326"/>
      <c r="WQO90" s="326"/>
      <c r="WQS90" s="326"/>
      <c r="WQW90" s="326"/>
      <c r="WRA90" s="326"/>
      <c r="WRE90" s="326"/>
      <c r="WRI90" s="326"/>
      <c r="WRM90" s="326"/>
      <c r="WRQ90" s="326"/>
      <c r="WRU90" s="326"/>
      <c r="WRY90" s="326"/>
      <c r="WSC90" s="326"/>
      <c r="WSG90" s="326"/>
      <c r="WSK90" s="326"/>
      <c r="WSO90" s="326"/>
      <c r="WSS90" s="326"/>
      <c r="WSW90" s="326"/>
      <c r="WTA90" s="326"/>
      <c r="WTE90" s="326"/>
      <c r="WTI90" s="326"/>
      <c r="WTM90" s="326"/>
      <c r="WTQ90" s="326"/>
      <c r="WTU90" s="326"/>
      <c r="WTY90" s="326"/>
      <c r="WUC90" s="326"/>
      <c r="WUG90" s="326"/>
      <c r="WUK90" s="326"/>
      <c r="WUO90" s="326"/>
      <c r="WUS90" s="326"/>
      <c r="WUW90" s="326"/>
      <c r="WVA90" s="326"/>
      <c r="WVE90" s="326"/>
      <c r="WVI90" s="326"/>
      <c r="WVM90" s="326"/>
      <c r="WVQ90" s="326"/>
      <c r="WVU90" s="326"/>
      <c r="WVY90" s="326"/>
      <c r="WWC90" s="326"/>
      <c r="WWG90" s="326"/>
      <c r="WWK90" s="326"/>
      <c r="WWO90" s="326"/>
      <c r="WWS90" s="326"/>
      <c r="WWW90" s="326"/>
      <c r="WXA90" s="326"/>
      <c r="WXE90" s="326"/>
      <c r="WXI90" s="326"/>
      <c r="WXM90" s="326"/>
      <c r="WXQ90" s="326"/>
      <c r="WXU90" s="326"/>
      <c r="WXY90" s="326"/>
      <c r="WYC90" s="326"/>
      <c r="WYG90" s="326"/>
      <c r="WYK90" s="326"/>
      <c r="WYO90" s="326"/>
      <c r="WYS90" s="326"/>
      <c r="WYW90" s="326"/>
      <c r="WZA90" s="326"/>
      <c r="WZE90" s="326"/>
      <c r="WZI90" s="326"/>
      <c r="WZM90" s="326"/>
      <c r="WZQ90" s="326"/>
      <c r="WZU90" s="326"/>
      <c r="WZY90" s="326"/>
      <c r="XAC90" s="326"/>
      <c r="XAG90" s="326"/>
      <c r="XAK90" s="326"/>
      <c r="XAO90" s="326"/>
      <c r="XAS90" s="326"/>
      <c r="XAW90" s="326"/>
      <c r="XBA90" s="326"/>
      <c r="XBE90" s="326"/>
      <c r="XBI90" s="326"/>
      <c r="XBM90" s="326"/>
      <c r="XBQ90" s="326"/>
      <c r="XBU90" s="326"/>
      <c r="XBY90" s="326"/>
      <c r="XCC90" s="326"/>
      <c r="XCG90" s="326"/>
      <c r="XCK90" s="326"/>
      <c r="XCO90" s="326"/>
      <c r="XCS90" s="326"/>
      <c r="XCW90" s="326"/>
      <c r="XDA90" s="326"/>
      <c r="XDE90" s="326"/>
      <c r="XDI90" s="326"/>
      <c r="XDM90" s="326"/>
      <c r="XDQ90" s="326"/>
      <c r="XDU90" s="326"/>
      <c r="XDY90" s="326"/>
      <c r="XEC90" s="326"/>
      <c r="XEG90" s="326"/>
      <c r="XEK90" s="326"/>
      <c r="XEO90" s="326"/>
      <c r="XES90" s="326"/>
      <c r="XEW90" s="326"/>
      <c r="XFA90" s="326"/>
    </row>
    <row r="91" spans="1:1021 1025:2045 2049:3069 3073:4093 4097:5117 5121:6141 6145:7165 7169:8189 8193:9213 9217:10237 10241:11261 11265:12285 12289:13309 13313:14333 14337:15357 15361:16381" s="327" customFormat="1" ht="17.25" customHeight="1" x14ac:dyDescent="0.25">
      <c r="A91" s="327" t="s">
        <v>598</v>
      </c>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GASTOS VIGENCIA DICIEMBRE 2026</vt:lpstr>
      <vt:lpstr>RESERVAS ENERO 2026 </vt:lpstr>
      <vt:lpstr>CXP ENERO 2026</vt:lpstr>
      <vt:lpstr>'CXP ENERO 2026'!Área_de_impresión</vt:lpstr>
      <vt:lpstr>'RESERVAS ENERO 2026 '!Área_de_impresión</vt:lpstr>
      <vt:lpstr>'CXP ENERO 2026'!Títulos_a_imprimir</vt:lpstr>
      <vt:lpstr>'GASTOS VIGENCIA DICIEMBRE 2026'!Títulos_a_imprimir</vt:lpstr>
      <vt:lpstr>'RESERVAS ENERO 2026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2026-02-24T18:50:46Z</dcterms:created>
  <dcterms:modified xsi:type="dcterms:W3CDTF">2026-02-24T19:02:08Z</dcterms:modified>
</cp:coreProperties>
</file>