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argo\Downloads\"/>
    </mc:Choice>
  </mc:AlternateContent>
  <xr:revisionPtr revIDLastSave="0" documentId="13_ncr:1_{C9F6BCB4-120B-4E23-97D1-6C7BEE91CEB1}" xr6:coauthVersionLast="47" xr6:coauthVersionMax="47" xr10:uidLastSave="{00000000-0000-0000-0000-000000000000}"/>
  <bookViews>
    <workbookView xWindow="-120" yWindow="-120" windowWidth="20730" windowHeight="11160" tabRatio="364" xr2:uid="{025C23F7-A20B-4985-92AA-C25ADCDD3E5D}"/>
  </bookViews>
  <sheets>
    <sheet name="Tablero" sheetId="1" r:id="rId1"/>
    <sheet name="Hoja1" sheetId="2" r:id="rId2"/>
    <sheet name="Hoja2" sheetId="3" r:id="rId3"/>
  </sheets>
  <externalReferences>
    <externalReference r:id="rId4"/>
  </externalReferences>
  <definedNames>
    <definedName name="_xlnm._FilterDatabase" localSheetId="0" hidden="1">Tablero!$C$10:$AO$35</definedName>
    <definedName name="Afirmación">[1]Desplegable!$B$422</definedName>
    <definedName name="clasificacion">[1]Desplegable!$B$111:$B$115</definedName>
    <definedName name="CNCEVC">[1]Desplegable!$B$415:$B$418</definedName>
    <definedName name="Dimensión">[1]Desplegable!$B$343:$B$349</definedName>
    <definedName name="DimensiónMIPG" localSheetId="0">[1]Desplegable!#REF!</definedName>
    <definedName name="DimensiónMIPG">[1]Desplegable!#REF!</definedName>
    <definedName name="Foco" localSheetId="0">[1]Desplegable!#REF!</definedName>
    <definedName name="Foco">[1]Desplegable!#REF!</definedName>
    <definedName name="focoe">[1]Desplegable!$B$269:$B$271</definedName>
    <definedName name="focoestrategico" localSheetId="0">[1]Desplegable!#REF!</definedName>
    <definedName name="focoestrategico">[1]Desplegable!#REF!</definedName>
    <definedName name="Gerenciaogrupo">[1]Desplegable!$B$137:$B$183</definedName>
    <definedName name="GR">[1]Desplegable!$B$395:$B$398</definedName>
    <definedName name="indicador">[1]Desplegable!$B$118:$B$123</definedName>
    <definedName name="IndicadorPE" localSheetId="0">[1]Desplegable!#REF!</definedName>
    <definedName name="IndicadorPE">[1]Desplegable!#REF!</definedName>
    <definedName name="IP">[1]Desplegable!$B$408:$B$412</definedName>
    <definedName name="IPI">[1]Desplegable!$B$372:$B$383</definedName>
    <definedName name="MECI">[1]Desplegable!$B$401:$B$405</definedName>
    <definedName name="MV">[1]Desplegable!$B$250:$B$254</definedName>
    <definedName name="objetivoestrategico" localSheetId="0">[1]Desplegable!#REF!</definedName>
    <definedName name="objetivoestrategico">[1]Desplegable!#REF!</definedName>
    <definedName name="Objetivos">[1]Desplegable!$B$300:$B$303</definedName>
    <definedName name="objetivosdecalidad" localSheetId="0">[1]Desplegable!#REF!</definedName>
    <definedName name="objetivosdecalidad">[1]Desplegable!#REF!</definedName>
    <definedName name="objetivose">[1]Desplegable!$B$274:$B$279</definedName>
    <definedName name="objetivosestrategicos" localSheetId="0">[1]Desplegable!#REF!</definedName>
    <definedName name="objetivosestrategicos">[1]Desplegable!#REF!</definedName>
    <definedName name="ODS">[1]Desplegable!$B$425:$B$441</definedName>
    <definedName name="PAAC">[1]Desplegable!$B$386:$B$392</definedName>
    <definedName name="Periocidad" localSheetId="0">[1]Desplegable!#REF!</definedName>
    <definedName name="Periocidad">[1]Desplegable!#REF!</definedName>
    <definedName name="politicaadministrativa" localSheetId="0">[1]Desplegable!#REF!</definedName>
    <definedName name="politicaadministrativa">[1]Desplegable!#REF!</definedName>
    <definedName name="PoliticaMIPG">[1]Desplegable!$B$352:$B$368</definedName>
    <definedName name="PolíticaMIPG" localSheetId="0">[1]Desplegable!#REF!</definedName>
    <definedName name="PolíticaMIPG">[1]Desplegable!#REF!</definedName>
    <definedName name="proceso">[1]Desplegable!$B$257:$B$266</definedName>
    <definedName name="proyectoe">[1]Desplegable!$B$282:$B$296</definedName>
    <definedName name="pyecto">[1]Desplegable!$B$186:$B$247</definedName>
    <definedName name="Regionalización">[1]Desplegable!$B$306:$B$340</definedName>
    <definedName name="_xlnm.Print_Titles" localSheetId="0">Tablero!#REF!</definedName>
    <definedName name="Unidaddemedida">[1]Desplegable!$B$4:$B$108</definedName>
    <definedName name="unidadPE" localSheetId="0">[1]Desplegable!#REF!</definedName>
    <definedName name="unidadPE">[1]Desplegable!#REF!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5" i="1" l="1"/>
  <c r="AJ27" i="1"/>
  <c r="AJ28" i="1"/>
  <c r="AM28" i="1"/>
  <c r="AM27" i="1"/>
  <c r="AM35" i="1"/>
  <c r="AI35" i="1"/>
  <c r="AM29" i="1"/>
  <c r="AI29" i="1"/>
  <c r="AM26" i="1"/>
  <c r="AI26" i="1"/>
  <c r="AM25" i="1"/>
  <c r="AM24" i="1"/>
  <c r="AM23" i="1"/>
  <c r="AM22" i="1"/>
  <c r="AM21" i="1"/>
  <c r="AI21" i="1"/>
  <c r="AM20" i="1"/>
  <c r="AI20" i="1"/>
  <c r="AM19" i="1"/>
  <c r="AI19" i="1"/>
  <c r="AM18" i="1"/>
  <c r="AI18" i="1"/>
  <c r="AM16" i="1"/>
  <c r="AM15" i="1"/>
  <c r="AI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F11" authorId="0" shapeId="0" xr:uid="{F9FCFB05-EDC9-4B36-A363-8B8992BCB039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sharedStrings.xml><?xml version="1.0" encoding="utf-8"?>
<sst xmlns="http://schemas.openxmlformats.org/spreadsheetml/2006/main" count="309" uniqueCount="185">
  <si>
    <r>
      <t xml:space="preserve">% Avance 
</t>
    </r>
    <r>
      <rPr>
        <b/>
        <sz val="24"/>
        <color theme="0"/>
        <rFont val="Candara"/>
        <family val="2"/>
      </rPr>
      <t>(Respecto a meta acumulada al corte)</t>
    </r>
  </si>
  <si>
    <t>Ocultar</t>
  </si>
  <si>
    <t>Focos Estratégicos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</si>
  <si>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</si>
  <si>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</si>
  <si>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</si>
  <si>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</si>
  <si>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</si>
  <si>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</si>
  <si>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</si>
  <si>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</si>
  <si>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Ponderación %</t>
  </si>
  <si>
    <t>% cumplimiento
Proyecto</t>
  </si>
  <si>
    <t>Acción</t>
  </si>
  <si>
    <t>% cumplimiento plan de
acción</t>
  </si>
  <si>
    <t>% Respecto al acumulado del corte</t>
  </si>
  <si>
    <t>Responsable</t>
  </si>
  <si>
    <t>Indicador</t>
  </si>
  <si>
    <t>Unidad de Medida</t>
  </si>
  <si>
    <t>Meta Acumulada mes de corte</t>
  </si>
  <si>
    <t>Avance Acumulado
mes de corte</t>
  </si>
  <si>
    <t>% Avance respecto a la meta acumulada a mes de corte</t>
  </si>
  <si>
    <t>% Avance
Meta 2020</t>
  </si>
  <si>
    <t>Alerta</t>
  </si>
  <si>
    <t>Observaciones</t>
  </si>
  <si>
    <t>ODS</t>
  </si>
  <si>
    <t>n</t>
  </si>
  <si>
    <r>
      <t xml:space="preserve">% Avance 
</t>
    </r>
    <r>
      <rPr>
        <b/>
        <sz val="24"/>
        <color theme="0"/>
        <rFont val="Candara"/>
        <family val="2"/>
      </rPr>
      <t>(Respecto a meta de 2021)</t>
    </r>
  </si>
  <si>
    <t>AGENCIA NACIONAL DE INFRAESTRUCTURA</t>
  </si>
  <si>
    <t>Plan de Acción inicial, pendiente de aprobación por parte del Consejo Directivo de acuerdo con lo establecido en el Decreto 4165/11</t>
  </si>
  <si>
    <t>Meta 2023</t>
  </si>
  <si>
    <t>FOCO 2. Gestión de la construcción a escala humana en los contratos existentes que genere infraestructura sostenible, segura e incluyente</t>
  </si>
  <si>
    <t>FOCO 3. Mejorar los indicadores de servicio en los proyectos de los diferentes modos de transporte para una movilidad segura</t>
  </si>
  <si>
    <t>FOCO 4. Fortalecimiento de los servicios tecnológicos que soporten la movilidad segura y sostenible</t>
  </si>
  <si>
    <t>FOCO 5. Fortalecimiento de la relación con los grupos de interés con el fin de generar confianza y transparencia en la gestión</t>
  </si>
  <si>
    <t>TRANSFORMACIÓN PLAN NACIONAL DE DESARROLLO</t>
  </si>
  <si>
    <t>LINEA ESTRATEGICA SECTORIAL</t>
  </si>
  <si>
    <t>Línea 1. Infraestructura resiliente con vocación social</t>
  </si>
  <si>
    <t>Convergencia Regional</t>
  </si>
  <si>
    <t>1.1. Formular e implementar el programa de Infraestructura Social desde la gente y para la gente.</t>
  </si>
  <si>
    <t>1.2. Fortalecer el proceso de estructuración de proyectos de APP seguros con la vida y sostenibles.</t>
  </si>
  <si>
    <t>OBJETIVO 2.1. Gestionar el desarrollo de los proyectos de infraestructura a través del esquema de APP.</t>
  </si>
  <si>
    <t>1.1.1 Formular el portafolio de proyectos de infraestructura social desde la gente y para la gente, bajo el mecanismo APP.</t>
  </si>
  <si>
    <t>1.1.2 Gestionar nuevas fuentes de financiación para inversión en infraestructura</t>
  </si>
  <si>
    <t>1.1.3 Implementar el programa de infraestructura regional</t>
  </si>
  <si>
    <t>1.2.1 Estandarizar la minuta del contrato de concesión del modo ferroviario</t>
  </si>
  <si>
    <t>1.2.2 Incluir en las nuevas estructuraciones los lineamientos de infraestructura verde sostenible</t>
  </si>
  <si>
    <t>2.1.1 Adjudicar Proyectos de Concesión bajo esquema de asociación publico privada -APP.</t>
  </si>
  <si>
    <t>2.1.2 Monitorear la gestión del avance de los proyectos de concesión del modo carretero - Km construidos</t>
  </si>
  <si>
    <t>2.1.3 Monitorear la gestión del avance de los proyectos de concesión del modo carretero - Km rehabilitados</t>
  </si>
  <si>
    <t>2.1.4 Monitorear la gestión del avance de los proyectos de concesión del modo carretero - Km en operación</t>
  </si>
  <si>
    <t>2.1.5 Monitorear la gestión del avance de los proyectos de concesión del modo carretero - Proyectos en etapa de operación y mantenimiento</t>
  </si>
  <si>
    <t>2.1.6 Modernizar la infraestructura en los aeropuertos concesionados.</t>
  </si>
  <si>
    <t>2.1.7 Modernizar la infraestructura en los puertos concesionados.</t>
  </si>
  <si>
    <t>2.1.8 Implementar buenas practicas ambientales y sociales en los proyectos a cargo de la Agencia.</t>
  </si>
  <si>
    <t xml:space="preserve">2.1.9 Gestionar la disponibilidad de los corredores férreos a cargo de la ANI para su operación </t>
  </si>
  <si>
    <t>Línea 2. Movilidad segura y sostenible en el territorio</t>
  </si>
  <si>
    <t>3.1. Implementar con los concesionarios mecanismos que promuevan una movilidad segura.</t>
  </si>
  <si>
    <t>3.1.1 Estructurar proyectos APP férreos, fluviales, portuarios, aeroportuarios y carreteros con enfoque social desde la gente y para la gente</t>
  </si>
  <si>
    <t>3.1.2 Estructurar proyectos de infraestructura logística especializada que promueva el intercambio modal.</t>
  </si>
  <si>
    <t>3.1.3 Verificar el cumplimiento de la normatividad vigente respecto de los planes estratégicos de seguridad vial en vías concesionadas.</t>
  </si>
  <si>
    <t>4.1. Implementar herramientas tecnológicas que permitan el seguimiento y monitoreo al desarrollo de los proyectos de los diferentes modos garantizando la transparencia en la gestión.</t>
  </si>
  <si>
    <t>Línea 3. Instituciones confiables al servicio de las regiones</t>
  </si>
  <si>
    <t>4.1.1 Desarrollar la infraestructura de datos de la Agencia para generar gobierno de datos.</t>
  </si>
  <si>
    <t xml:space="preserve">4.1.2 Implementar servicios digitales de información para la toma de decisiones. </t>
  </si>
  <si>
    <t>5.1. Implementar nuevos mecanismos de solución de conflictos en los proyectos a cargo de la ANI.</t>
  </si>
  <si>
    <t>5.1.1 Definir e implementar estrategias para la atención de necesidades de los diferentes territorios de manera integral y articulada</t>
  </si>
  <si>
    <t>Documentos de estrategia formulados</t>
  </si>
  <si>
    <t>PLAN DE ACCIÓN 2023</t>
  </si>
  <si>
    <t>Presupuesto Asignado</t>
  </si>
  <si>
    <t>Meta
Cuatrenio</t>
  </si>
  <si>
    <t>Documento de política aprobado</t>
  </si>
  <si>
    <t>Documento</t>
  </si>
  <si>
    <t>Fuentes de financiación implementadas</t>
  </si>
  <si>
    <t>Fuente</t>
  </si>
  <si>
    <t>Programa Implementado</t>
  </si>
  <si>
    <t>Programa</t>
  </si>
  <si>
    <t>Minuta Implementada</t>
  </si>
  <si>
    <t>Minuta</t>
  </si>
  <si>
    <t>Número de estructuraciones con lineamientos de infraestructura verde incluidos</t>
  </si>
  <si>
    <t>Número</t>
  </si>
  <si>
    <t>Proyectos de APP adjudicados</t>
  </si>
  <si>
    <t>Proyecto</t>
  </si>
  <si>
    <t>Km de vía primaria construidos bajo el esquema de APP</t>
  </si>
  <si>
    <t>Km</t>
  </si>
  <si>
    <t>Km de vía primaria rehabilitados bajo el esquema de APP</t>
  </si>
  <si>
    <t>Km de vía primaria en operación en proyectos de concesión</t>
  </si>
  <si>
    <t>Número de proyectos que inician etapa de operación y mantenimiento</t>
  </si>
  <si>
    <t>Proyectos</t>
  </si>
  <si>
    <t>Número de intervenciones en aeropuertos concesionados realizadas</t>
  </si>
  <si>
    <t>Intervención</t>
  </si>
  <si>
    <t>Número de intervenciones en puertos concesionados realizadas</t>
  </si>
  <si>
    <t>Manual de buenas prácticas implementado</t>
  </si>
  <si>
    <t>Manual</t>
  </si>
  <si>
    <t>Porcentaje de meses de disponibilidad de operación de los corredores férreos con contrato de concesión</t>
  </si>
  <si>
    <t>%</t>
  </si>
  <si>
    <t>Número de proyectos de APP estructurados</t>
  </si>
  <si>
    <t>Número de proyectos de infraestructura logística estructurados</t>
  </si>
  <si>
    <t>Proyecto de concesión carretero con plan implementado</t>
  </si>
  <si>
    <t>% Plan de infraestructura de datos implementado</t>
  </si>
  <si>
    <t>% Plan de servicios digitales implementado</t>
  </si>
  <si>
    <t>Documentos de informe de estrategias implementadas presentados</t>
  </si>
  <si>
    <t>5.2. Fortalecer estructuralmente la Agencia para atender los nuevos retos</t>
  </si>
  <si>
    <t>5.2.1 Fortalecer la implementación del Modelo Integrado de Planeación y Gestión</t>
  </si>
  <si>
    <t>5.2.2 Generar acciones que permitan el fortalecimiento de la entidad, con el fin de mejorar las  condiciones de operación de la Agencia</t>
  </si>
  <si>
    <t>5.2.3 Potencializar la comunicación  para el mejoramiento de la gestión institucional y fortalecimiento de la cultura organizacional.</t>
  </si>
  <si>
    <t>Puntaje FURAG obtenido</t>
  </si>
  <si>
    <t>Puntaje</t>
  </si>
  <si>
    <t>% Plan de implementación desarrollado</t>
  </si>
  <si>
    <t>% plan de comunicaciones ejecutado</t>
  </si>
  <si>
    <t>% plan de fortalecimiento implementado</t>
  </si>
  <si>
    <t>Ponderación
Foco</t>
  </si>
  <si>
    <t>Ponderación
Objetivo</t>
  </si>
  <si>
    <t>Ponderación 
Proyecto</t>
  </si>
  <si>
    <t>Estructurar el portafolio de proyectos para infraestructura social de acuerdo con las  necesidades técnicas, administrativas, social, predial, ambiental, financieros, contable y jurídicos a cargo de la Agencia</t>
  </si>
  <si>
    <t>Vicepresidencia de Estructuración</t>
  </si>
  <si>
    <t>Portafolio de infraestructura social estructurado</t>
  </si>
  <si>
    <t>1,5,8,9,13</t>
  </si>
  <si>
    <t>Vicepresidencia Ejecutiva</t>
  </si>
  <si>
    <t>N/A</t>
  </si>
  <si>
    <t>Vicepresidencia Jurídica</t>
  </si>
  <si>
    <t>Elaborar la minuta estándar del contrato de concesión del modo ferroviario</t>
  </si>
  <si>
    <t>Documento minuta estándar aprobado</t>
  </si>
  <si>
    <t>8,9,13</t>
  </si>
  <si>
    <t>Adjudicar la IP del Aeropuerto Rafael Nuñez de Cartagena</t>
  </si>
  <si>
    <t>Proyecto adjudicado</t>
  </si>
  <si>
    <t xml:space="preserve">
Km de vía primaria construidos bajo el esquema de APP
</t>
  </si>
  <si>
    <t xml:space="preserve">Km de vía primaria rehabilitados bajo el esquema de APP
</t>
  </si>
  <si>
    <t xml:space="preserve">Km de vía primaria en operación en proyectos de concesión
</t>
  </si>
  <si>
    <t>Monitorear la gestión del avance de los proyectos de concesión del modo carretero - Km construidos</t>
  </si>
  <si>
    <t>Monitorear la gestión del avance de los proyectos de concesión del modo carretero - Km rehabilitados</t>
  </si>
  <si>
    <t>Monitorear la gestión del avance de los proyectos de concesión del modo carretero - Km en operación</t>
  </si>
  <si>
    <t>1,5,6,7,8,9,10,11,12,13,15</t>
  </si>
  <si>
    <t xml:space="preserve">Monitorear los planes de modernización de los aeropuertos a cargo de la ANI
</t>
  </si>
  <si>
    <t>Vicepresidencia de Gestión Contractual</t>
  </si>
  <si>
    <t>Número de intervenciones en puertos con obras de modernización</t>
  </si>
  <si>
    <t>Número de intervenciones en aeropuertos con obras de modernización</t>
  </si>
  <si>
    <t xml:space="preserve">Monitorear los planes de modernización de los puertos a cargo de la ANI
</t>
  </si>
  <si>
    <t>Vicepresidencia de Planeación, Riesgos y Entorno</t>
  </si>
  <si>
    <t>Desarrollar plan de trabajo para la formulación del manual de buenas prácticas ambientales y sociales en los proyectos a cargo de la Agencia.</t>
  </si>
  <si>
    <t>Plan de trabajo desarrollado</t>
  </si>
  <si>
    <t>Avanzar en la estructuración de los proyectos: Corredor férreo entre Bogotá y Sistema Ferroviario Central, Corredor primer tercio Bogotá-Villavicencio, Proyecto borde norte de Bogotá, Proyecto fluvial Río Meta, Proyectos muelles tipo del modo fluvial.</t>
  </si>
  <si>
    <t>Avanzar con la estructuración con lineamientos de infraestructura verde los proyectos: Corredor férreo entre Bogotá y Sistema Ferroviario Central, Corredor primer tercio Bogotá-Villavicencio, Proyecto borde norte de Bogotá, Proyecto fluvial Río Meta, Proyectos muelles tipo del modo fluvial.</t>
  </si>
  <si>
    <t xml:space="preserve">
% de avance en la estructuración de los proyectos
</t>
  </si>
  <si>
    <t>Los recursos correspondientes a esta actividad son los relacionados en la actividad de estrcuturación de proyectos con lineamientos de infraestructura verde.</t>
  </si>
  <si>
    <t>% de avance en la estructuración de los proyectos</t>
  </si>
  <si>
    <t>Contratar consultoría integral para la estructuración a nivel de prefactibilidad  para infraestructura logistica especializada</t>
  </si>
  <si>
    <t>Contrato</t>
  </si>
  <si>
    <t>Contrato de consultoría suscrito</t>
  </si>
  <si>
    <t>Expedir la Resolución de Distribución para la aplicación de la contribución nacional de valorización en un proyecto carretero</t>
  </si>
  <si>
    <t>Resolución de distribución expedida</t>
  </si>
  <si>
    <t>Monitorear proyectos que inician etapa de operación y mantenimiento</t>
  </si>
  <si>
    <t>Esta actividad comparte recursos con las actividades de infraestructura de datos y servicios digitales de información.</t>
  </si>
  <si>
    <t>Elaborar diagnóstico para la Implementación del Modelo de Gobierno Datos</t>
  </si>
  <si>
    <t>Documento diagnóstico para la Implementación del Modelo de Gobierno Datos elaborado</t>
  </si>
  <si>
    <t>Módulo</t>
  </si>
  <si>
    <t>Módulos implementados</t>
  </si>
  <si>
    <t xml:space="preserve">Mejorar de la seguridad de la plataforma de ANiscopio en los componentes de Azure
</t>
  </si>
  <si>
    <t>Proyecto de mejoramiento de seguridad implementado</t>
  </si>
  <si>
    <t>Sin meta en la vigencia.</t>
  </si>
  <si>
    <t>5,8,10,12,16,17</t>
  </si>
  <si>
    <t>Documentos de estrategia de atención formulado</t>
  </si>
  <si>
    <t>Elaborar y hacer seguimiento al Plan de Implementación del Modelo Integrado de Planeación y Gestión</t>
  </si>
  <si>
    <t>Vicepresidencia de Gestión Corporativa</t>
  </si>
  <si>
    <t>Oficina de Comunicaciones</t>
  </si>
  <si>
    <t xml:space="preserve">Realizar el proceso de fortalecimiento de la comunicación interna
</t>
  </si>
  <si>
    <t xml:space="preserve">Presentar informe de disponibilidad de la red férrea concesionada a cargo de la Agencia.
</t>
  </si>
  <si>
    <t>Informe de disponibilidad presentado.</t>
  </si>
  <si>
    <t>5,8,9,13</t>
  </si>
  <si>
    <t>8,9,10</t>
  </si>
  <si>
    <t>% plan de trabajo implementado</t>
  </si>
  <si>
    <t xml:space="preserve">Implementar nuevas funcionalidades al módulo de contratación
</t>
  </si>
  <si>
    <t>Elaborar el documento de estrategia de atención de necesidades en los departamentos con mayor conflictividad</t>
  </si>
  <si>
    <t>Proyecto estratégico</t>
  </si>
  <si>
    <t>Acción propuesta</t>
  </si>
  <si>
    <t>Meta</t>
  </si>
  <si>
    <t>Presentar informe de disponibilidad de la red férrea concesionada a cargo de la Agencia.</t>
  </si>
  <si>
    <t>Informes de consultoría entregados</t>
  </si>
  <si>
    <t xml:space="preserve">Apoyar las actividades del proyecto de rediseño institucional y la revisión de los entregables de la consultoría
</t>
  </si>
  <si>
    <t>FOCO 1. Ampliar la infraestructura social generadora de competitividad y empleo mediante la estructuración y adjudicación de proyectos de APP.</t>
  </si>
  <si>
    <t>FOCO 2. Gestionar la construcción a escala humana en los contratos existentes que genere infraestructura sostenible, segura e incluyente.</t>
  </si>
  <si>
    <t>FOCO 4. Fortalecer los servicios tecnológicos que soporten la movilidad segura y sostenible</t>
  </si>
  <si>
    <t>FOCO 5. Fortalecer la relación con los grupos de interés con el fin de generar confianza y transparencia en la gestión.</t>
  </si>
  <si>
    <t>Fecha de actualización 27/03/2023</t>
  </si>
  <si>
    <t>5.2.4 Fortalecer los sistemas de información de apoyo  que faciliten la gestión misional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</si>
</sst>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&quot;$&quot;#,##0;[Red]\-&quot;$&quot;#,##0"/>
    <numFmt numFmtId="165" formatCode="0.0%"/>
    <numFmt numFmtId="166" formatCode="_-&quot;$&quot;\ * #,##0_-;\-&quot;$&quot;\ * #,##0_-;_-&quot;$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ndara"/>
      <family val="2"/>
    </font>
    <font>
      <sz val="20"/>
      <name val="Candara"/>
      <family val="2"/>
    </font>
    <font>
      <b/>
      <sz val="20"/>
      <color theme="1"/>
      <name val="Candara"/>
      <family val="2"/>
    </font>
    <font>
      <b/>
      <sz val="36"/>
      <color theme="1"/>
      <name val="Candara"/>
      <family val="2"/>
    </font>
    <font>
      <b/>
      <sz val="20"/>
      <name val="Candara"/>
      <family val="2"/>
    </font>
    <font>
      <b/>
      <sz val="36"/>
      <color theme="0"/>
      <name val="Candara"/>
      <family val="2"/>
    </font>
    <font>
      <b/>
      <sz val="24"/>
      <color theme="0"/>
      <name val="Candara"/>
      <family val="2"/>
    </font>
    <font>
      <sz val="20"/>
      <color rgb="FF3333CC"/>
      <name val="Candara"/>
      <family val="2"/>
    </font>
    <font>
      <sz val="20"/>
      <color theme="0"/>
      <name val="Candara"/>
      <family val="2"/>
    </font>
    <font>
      <b/>
      <sz val="20"/>
      <color theme="0"/>
      <name val="Candara"/>
      <family val="2"/>
    </font>
    <font>
      <b/>
      <sz val="48"/>
      <color theme="1"/>
      <name val="Webdings"/>
      <family val="1"/>
      <charset val="2"/>
    </font>
    <font>
      <b/>
      <sz val="48"/>
      <color rgb="FF00B050"/>
      <name val="Webdings"/>
      <family val="1"/>
      <charset val="2"/>
    </font>
    <font>
      <b/>
      <sz val="48"/>
      <color theme="0" tint="-0.499984740745262"/>
      <name val="Webdings"/>
      <family val="1"/>
      <charset val="2"/>
    </font>
    <font>
      <b/>
      <sz val="48"/>
      <color rgb="FFFFC000"/>
      <name val="Webdings"/>
      <family val="1"/>
      <charset val="2"/>
    </font>
    <font>
      <b/>
      <sz val="9"/>
      <color indexed="81"/>
      <name val="Tahoma"/>
      <family val="2"/>
    </font>
    <font>
      <sz val="72"/>
      <color theme="1"/>
      <name val="Candara"/>
      <family val="2"/>
    </font>
    <font>
      <b/>
      <sz val="24"/>
      <color theme="1"/>
      <name val="Candara"/>
      <family val="2"/>
    </font>
    <font>
      <sz val="10"/>
      <color theme="1"/>
      <name val="Candar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3" fillId="8" borderId="3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9" fontId="4" fillId="10" borderId="11" xfId="1" applyFont="1" applyFill="1" applyBorder="1" applyAlignment="1">
      <alignment horizontal="center" vertical="center" wrapText="1"/>
    </xf>
    <xf numFmtId="10" fontId="2" fillId="4" borderId="11" xfId="1" applyNumberFormat="1" applyFont="1" applyFill="1" applyBorder="1" applyAlignment="1">
      <alignment horizontal="center" vertical="center" wrapText="1"/>
    </xf>
    <xf numFmtId="10" fontId="2" fillId="5" borderId="11" xfId="1" applyNumberFormat="1" applyFont="1" applyFill="1" applyBorder="1" applyAlignment="1">
      <alignment horizontal="center" vertical="center" wrapText="1"/>
    </xf>
    <xf numFmtId="10" fontId="2" fillId="6" borderId="11" xfId="1" applyNumberFormat="1" applyFont="1" applyFill="1" applyBorder="1" applyAlignment="1">
      <alignment horizontal="center" vertical="center" wrapText="1"/>
    </xf>
    <xf numFmtId="10" fontId="2" fillId="11" borderId="11" xfId="1" applyNumberFormat="1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9" fontId="4" fillId="11" borderId="11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0" fontId="2" fillId="12" borderId="11" xfId="1" applyNumberFormat="1" applyFont="1" applyFill="1" applyBorder="1" applyAlignment="1">
      <alignment horizontal="center" vertical="center" wrapText="1"/>
    </xf>
    <xf numFmtId="0" fontId="10" fillId="0" borderId="1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4" fillId="10" borderId="1" xfId="1" applyFont="1" applyFill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 vertical="center" wrapText="1"/>
    </xf>
    <xf numFmtId="10" fontId="2" fillId="5" borderId="1" xfId="1" applyNumberFormat="1" applyFont="1" applyFill="1" applyBorder="1" applyAlignment="1">
      <alignment horizontal="center" vertical="center" wrapText="1"/>
    </xf>
    <xf numFmtId="10" fontId="2" fillId="6" borderId="1" xfId="1" applyNumberFormat="1" applyFont="1" applyFill="1" applyBorder="1" applyAlignment="1">
      <alignment horizontal="center" vertical="center" wrapText="1"/>
    </xf>
    <xf numFmtId="10" fontId="2" fillId="11" borderId="1" xfId="1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12" borderId="1" xfId="1" applyNumberFormat="1" applyFont="1" applyFill="1" applyBorder="1" applyAlignment="1">
      <alignment horizontal="center" vertical="center" wrapText="1"/>
    </xf>
    <xf numFmtId="10" fontId="4" fillId="11" borderId="1" xfId="1" applyNumberFormat="1" applyFont="1" applyFill="1" applyBorder="1" applyAlignment="1">
      <alignment horizontal="center" vertical="center" wrapText="1"/>
    </xf>
    <xf numFmtId="9" fontId="4" fillId="11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2" fillId="12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10" borderId="1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9" fontId="6" fillId="10" borderId="1" xfId="1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2" fillId="2" borderId="2" xfId="1" applyFont="1" applyFill="1" applyBorder="1" applyAlignment="1">
      <alignment horizontal="center" vertical="center" wrapText="1"/>
    </xf>
    <xf numFmtId="9" fontId="3" fillId="5" borderId="2" xfId="0" applyNumberFormat="1" applyFont="1" applyFill="1" applyBorder="1" applyAlignment="1">
      <alignment horizontal="center" vertical="center" wrapText="1"/>
    </xf>
    <xf numFmtId="9" fontId="2" fillId="5" borderId="11" xfId="0" applyNumberFormat="1" applyFont="1" applyFill="1" applyBorder="1" applyAlignment="1">
      <alignment vertical="center" wrapText="1"/>
    </xf>
    <xf numFmtId="9" fontId="2" fillId="6" borderId="11" xfId="0" applyNumberFormat="1" applyFont="1" applyFill="1" applyBorder="1" applyAlignment="1">
      <alignment vertical="center" wrapText="1"/>
    </xf>
    <xf numFmtId="9" fontId="3" fillId="11" borderId="11" xfId="0" applyNumberFormat="1" applyFont="1" applyFill="1" applyBorder="1" applyAlignment="1">
      <alignment horizontal="center" vertical="center" wrapText="1"/>
    </xf>
    <xf numFmtId="9" fontId="2" fillId="2" borderId="11" xfId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10" fontId="4" fillId="11" borderId="11" xfId="1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9" fontId="2" fillId="5" borderId="1" xfId="0" applyNumberFormat="1" applyFont="1" applyFill="1" applyBorder="1" applyAlignment="1">
      <alignment vertical="center" wrapText="1"/>
    </xf>
    <xf numFmtId="9" fontId="2" fillId="6" borderId="1" xfId="0" applyNumberFormat="1" applyFont="1" applyFill="1" applyBorder="1" applyAlignment="1">
      <alignment vertical="center" wrapText="1"/>
    </xf>
    <xf numFmtId="9" fontId="3" fillId="4" borderId="15" xfId="0" applyNumberFormat="1" applyFont="1" applyFill="1" applyBorder="1" applyAlignment="1">
      <alignment vertical="center" wrapText="1"/>
    </xf>
    <xf numFmtId="9" fontId="3" fillId="5" borderId="15" xfId="1" applyFont="1" applyFill="1" applyBorder="1" applyAlignment="1">
      <alignment vertical="center" wrapText="1"/>
    </xf>
    <xf numFmtId="9" fontId="3" fillId="6" borderId="15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9" fontId="3" fillId="4" borderId="2" xfId="0" applyNumberFormat="1" applyFont="1" applyFill="1" applyBorder="1" applyAlignment="1">
      <alignment horizontal="center" vertical="center" wrapText="1"/>
    </xf>
    <xf numFmtId="9" fontId="3" fillId="4" borderId="11" xfId="0" applyNumberFormat="1" applyFont="1" applyFill="1" applyBorder="1" applyAlignment="1">
      <alignment vertical="center" wrapText="1"/>
    </xf>
    <xf numFmtId="9" fontId="3" fillId="5" borderId="11" xfId="0" applyNumberFormat="1" applyFont="1" applyFill="1" applyBorder="1" applyAlignment="1">
      <alignment vertical="center" wrapText="1"/>
    </xf>
    <xf numFmtId="9" fontId="3" fillId="6" borderId="11" xfId="0" applyNumberFormat="1" applyFont="1" applyFill="1" applyBorder="1" applyAlignment="1">
      <alignment vertical="center" wrapText="1"/>
    </xf>
    <xf numFmtId="9" fontId="3" fillId="4" borderId="11" xfId="0" applyNumberFormat="1" applyFont="1" applyFill="1" applyBorder="1" applyAlignment="1">
      <alignment horizontal="center" vertical="center" wrapText="1"/>
    </xf>
    <xf numFmtId="9" fontId="3" fillId="5" borderId="11" xfId="0" applyNumberFormat="1" applyFont="1" applyFill="1" applyBorder="1" applyAlignment="1">
      <alignment horizontal="center" vertical="center" wrapText="1"/>
    </xf>
    <xf numFmtId="9" fontId="3" fillId="6" borderId="11" xfId="0" applyNumberFormat="1" applyFont="1" applyFill="1" applyBorder="1" applyAlignment="1">
      <alignment horizontal="center" vertical="center" wrapText="1"/>
    </xf>
    <xf numFmtId="2" fontId="2" fillId="10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3" fillId="4" borderId="1" xfId="0" applyNumberFormat="1" applyFont="1" applyFill="1" applyBorder="1" applyAlignment="1">
      <alignment vertical="center" wrapText="1"/>
    </xf>
    <xf numFmtId="9" fontId="3" fillId="5" borderId="1" xfId="0" applyNumberFormat="1" applyFont="1" applyFill="1" applyBorder="1" applyAlignment="1">
      <alignment vertical="center" wrapText="1"/>
    </xf>
    <xf numFmtId="9" fontId="3" fillId="6" borderId="1" xfId="0" applyNumberFormat="1" applyFont="1" applyFill="1" applyBorder="1" applyAlignment="1">
      <alignment vertical="center" wrapText="1"/>
    </xf>
    <xf numFmtId="9" fontId="3" fillId="11" borderId="1" xfId="0" applyNumberFormat="1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vertical="center" wrapText="1"/>
    </xf>
    <xf numFmtId="9" fontId="3" fillId="5" borderId="2" xfId="0" applyNumberFormat="1" applyFont="1" applyFill="1" applyBorder="1" applyAlignment="1">
      <alignment vertical="center" wrapText="1"/>
    </xf>
    <xf numFmtId="9" fontId="3" fillId="6" borderId="2" xfId="0" applyNumberFormat="1" applyFont="1" applyFill="1" applyBorder="1" applyAlignment="1">
      <alignment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vertical="center" wrapText="1"/>
    </xf>
    <xf numFmtId="9" fontId="2" fillId="5" borderId="22" xfId="0" applyNumberFormat="1" applyFont="1" applyFill="1" applyBorder="1" applyAlignment="1">
      <alignment vertical="center" wrapText="1"/>
    </xf>
    <xf numFmtId="9" fontId="2" fillId="6" borderId="22" xfId="0" applyNumberFormat="1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9" fontId="3" fillId="5" borderId="22" xfId="0" applyNumberFormat="1" applyFont="1" applyFill="1" applyBorder="1" applyAlignment="1">
      <alignment vertical="center" wrapText="1"/>
    </xf>
    <xf numFmtId="9" fontId="3" fillId="6" borderId="22" xfId="0" applyNumberFormat="1" applyFont="1" applyFill="1" applyBorder="1" applyAlignment="1">
      <alignment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9" fontId="4" fillId="10" borderId="22" xfId="1" applyFont="1" applyFill="1" applyBorder="1" applyAlignment="1">
      <alignment horizontal="center" vertical="center" wrapText="1"/>
    </xf>
    <xf numFmtId="10" fontId="2" fillId="4" borderId="22" xfId="1" applyNumberFormat="1" applyFont="1" applyFill="1" applyBorder="1" applyAlignment="1">
      <alignment horizontal="center" vertical="center" wrapText="1"/>
    </xf>
    <xf numFmtId="10" fontId="2" fillId="5" borderId="22" xfId="1" applyNumberFormat="1" applyFont="1" applyFill="1" applyBorder="1" applyAlignment="1">
      <alignment horizontal="center" vertical="center" wrapText="1"/>
    </xf>
    <xf numFmtId="10" fontId="2" fillId="6" borderId="22" xfId="1" applyNumberFormat="1" applyFont="1" applyFill="1" applyBorder="1" applyAlignment="1">
      <alignment horizontal="center" vertical="center" wrapText="1"/>
    </xf>
    <xf numFmtId="10" fontId="2" fillId="11" borderId="22" xfId="1" applyNumberFormat="1" applyFont="1" applyFill="1" applyBorder="1" applyAlignment="1">
      <alignment horizontal="center" vertical="center" wrapText="1"/>
    </xf>
    <xf numFmtId="9" fontId="2" fillId="2" borderId="22" xfId="1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10" fontId="4" fillId="11" borderId="22" xfId="1" applyNumberFormat="1" applyFont="1" applyFill="1" applyBorder="1" applyAlignment="1">
      <alignment horizontal="center" vertical="center" wrapText="1"/>
    </xf>
    <xf numFmtId="9" fontId="4" fillId="11" borderId="22" xfId="1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0" fontId="2" fillId="12" borderId="22" xfId="1" applyNumberFormat="1" applyFont="1" applyFill="1" applyBorder="1" applyAlignment="1">
      <alignment horizontal="center" vertical="center" wrapText="1"/>
    </xf>
    <xf numFmtId="0" fontId="10" fillId="0" borderId="22" xfId="1" applyNumberFormat="1" applyFont="1" applyFill="1" applyBorder="1" applyAlignment="1">
      <alignment horizontal="center" vertical="center" wrapText="1"/>
    </xf>
    <xf numFmtId="9" fontId="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2" fillId="12" borderId="1" xfId="0" applyNumberFormat="1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9" fontId="3" fillId="11" borderId="20" xfId="0" applyNumberFormat="1" applyFont="1" applyFill="1" applyBorder="1" applyAlignment="1">
      <alignment horizontal="center" vertical="center" wrapText="1"/>
    </xf>
    <xf numFmtId="9" fontId="3" fillId="11" borderId="15" xfId="0" applyNumberFormat="1" applyFont="1" applyFill="1" applyBorder="1" applyAlignment="1">
      <alignment horizontal="center" vertical="center" wrapText="1"/>
    </xf>
    <xf numFmtId="165" fontId="3" fillId="4" borderId="16" xfId="0" applyNumberFormat="1" applyFont="1" applyFill="1" applyBorder="1" applyAlignment="1">
      <alignment horizontal="center" vertical="center" wrapText="1"/>
    </xf>
    <xf numFmtId="165" fontId="3" fillId="5" borderId="16" xfId="0" applyNumberFormat="1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9" fontId="2" fillId="5" borderId="11" xfId="1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9" fontId="2" fillId="5" borderId="2" xfId="1" applyFont="1" applyFill="1" applyBorder="1" applyAlignment="1">
      <alignment horizontal="center" vertical="center" wrapText="1"/>
    </xf>
    <xf numFmtId="9" fontId="2" fillId="6" borderId="11" xfId="1" applyFont="1" applyFill="1" applyBorder="1" applyAlignment="1">
      <alignment horizontal="center" vertical="center" wrapText="1"/>
    </xf>
    <xf numFmtId="9" fontId="2" fillId="6" borderId="1" xfId="1" applyFont="1" applyFill="1" applyBorder="1" applyAlignment="1">
      <alignment horizontal="center" vertical="center" wrapText="1"/>
    </xf>
    <xf numFmtId="9" fontId="2" fillId="6" borderId="2" xfId="1" applyFont="1" applyFill="1" applyBorder="1" applyAlignment="1">
      <alignment horizontal="center" vertical="center" wrapText="1"/>
    </xf>
    <xf numFmtId="165" fontId="2" fillId="11" borderId="1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9" fontId="2" fillId="11" borderId="15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4" fillId="10" borderId="16" xfId="1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165" fontId="3" fillId="11" borderId="1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2" fillId="2" borderId="16" xfId="0" applyNumberFormat="1" applyFont="1" applyFill="1" applyBorder="1" applyAlignment="1">
      <alignment horizontal="center" vertical="center" wrapText="1"/>
    </xf>
    <xf numFmtId="0" fontId="2" fillId="12" borderId="16" xfId="1" applyNumberFormat="1" applyFont="1" applyFill="1" applyBorder="1" applyAlignment="1">
      <alignment horizontal="center" vertical="center" wrapText="1"/>
    </xf>
    <xf numFmtId="9" fontId="3" fillId="11" borderId="18" xfId="0" applyNumberFormat="1" applyFont="1" applyFill="1" applyBorder="1" applyAlignment="1">
      <alignment horizontal="center" vertical="center" wrapText="1"/>
    </xf>
    <xf numFmtId="165" fontId="3" fillId="11" borderId="1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13" xfId="0" applyFont="1" applyBorder="1" applyAlignment="1">
      <alignment horizontal="center" vertical="center" wrapText="1"/>
    </xf>
    <xf numFmtId="10" fontId="2" fillId="4" borderId="16" xfId="1" applyNumberFormat="1" applyFont="1" applyFill="1" applyBorder="1" applyAlignment="1">
      <alignment horizontal="center" vertical="center" wrapText="1"/>
    </xf>
    <xf numFmtId="10" fontId="2" fillId="5" borderId="16" xfId="1" applyNumberFormat="1" applyFont="1" applyFill="1" applyBorder="1" applyAlignment="1">
      <alignment horizontal="center" vertical="center" wrapText="1"/>
    </xf>
    <xf numFmtId="10" fontId="2" fillId="6" borderId="16" xfId="1" applyNumberFormat="1" applyFont="1" applyFill="1" applyBorder="1" applyAlignment="1">
      <alignment horizontal="center" vertical="center" wrapText="1"/>
    </xf>
    <xf numFmtId="10" fontId="2" fillId="11" borderId="16" xfId="1" applyNumberFormat="1" applyFont="1" applyFill="1" applyBorder="1" applyAlignment="1">
      <alignment horizontal="center" vertical="center" wrapText="1"/>
    </xf>
    <xf numFmtId="10" fontId="4" fillId="11" borderId="16" xfId="1" applyNumberFormat="1" applyFont="1" applyFill="1" applyBorder="1" applyAlignment="1">
      <alignment horizontal="center" vertical="center" wrapText="1"/>
    </xf>
    <xf numFmtId="9" fontId="4" fillId="11" borderId="16" xfId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0" fontId="2" fillId="12" borderId="16" xfId="1" applyNumberFormat="1" applyFont="1" applyFill="1" applyBorder="1" applyAlignment="1">
      <alignment horizontal="center" vertical="center" wrapText="1"/>
    </xf>
    <xf numFmtId="0" fontId="10" fillId="0" borderId="16" xfId="1" applyNumberFormat="1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 wrapText="1"/>
    </xf>
    <xf numFmtId="0" fontId="2" fillId="12" borderId="11" xfId="1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165" fontId="2" fillId="4" borderId="16" xfId="0" applyNumberFormat="1" applyFont="1" applyFill="1" applyBorder="1" applyAlignment="1">
      <alignment horizontal="center" vertical="center" wrapText="1"/>
    </xf>
    <xf numFmtId="9" fontId="2" fillId="5" borderId="16" xfId="1" applyFont="1" applyFill="1" applyBorder="1" applyAlignment="1">
      <alignment horizontal="center" vertical="center" wrapText="1"/>
    </xf>
    <xf numFmtId="9" fontId="2" fillId="6" borderId="16" xfId="1" applyFont="1" applyFill="1" applyBorder="1" applyAlignment="1">
      <alignment horizontal="center" vertical="center" wrapText="1"/>
    </xf>
    <xf numFmtId="165" fontId="2" fillId="11" borderId="16" xfId="0" applyNumberFormat="1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9" fontId="2" fillId="5" borderId="16" xfId="0" applyNumberFormat="1" applyFont="1" applyFill="1" applyBorder="1" applyAlignment="1">
      <alignment vertical="center" wrapText="1"/>
    </xf>
    <xf numFmtId="9" fontId="2" fillId="6" borderId="16" xfId="0" applyNumberFormat="1" applyFont="1" applyFill="1" applyBorder="1" applyAlignment="1">
      <alignment vertical="center" wrapText="1"/>
    </xf>
    <xf numFmtId="9" fontId="2" fillId="4" borderId="1" xfId="0" applyNumberFormat="1" applyFont="1" applyFill="1" applyBorder="1" applyAlignment="1">
      <alignment vertical="center" wrapText="1"/>
    </xf>
    <xf numFmtId="9" fontId="2" fillId="11" borderId="1" xfId="0" applyNumberFormat="1" applyFont="1" applyFill="1" applyBorder="1" applyAlignment="1">
      <alignment horizontal="center" vertical="center" wrapText="1"/>
    </xf>
    <xf numFmtId="9" fontId="3" fillId="5" borderId="1" xfId="1" applyFont="1" applyFill="1" applyBorder="1" applyAlignment="1">
      <alignment vertical="center" wrapText="1"/>
    </xf>
    <xf numFmtId="9" fontId="3" fillId="6" borderId="1" xfId="1" applyFont="1" applyFill="1" applyBorder="1" applyAlignment="1">
      <alignment vertical="center" wrapText="1"/>
    </xf>
    <xf numFmtId="9" fontId="3" fillId="5" borderId="1" xfId="1" applyFont="1" applyFill="1" applyBorder="1" applyAlignment="1">
      <alignment horizontal="center" vertical="center" wrapText="1"/>
    </xf>
    <xf numFmtId="9" fontId="3" fillId="6" borderId="1" xfId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9" fontId="3" fillId="5" borderId="16" xfId="0" applyNumberFormat="1" applyFont="1" applyFill="1" applyBorder="1" applyAlignment="1">
      <alignment vertical="center" wrapText="1"/>
    </xf>
    <xf numFmtId="9" fontId="3" fillId="6" borderId="16" xfId="0" applyNumberFormat="1" applyFont="1" applyFill="1" applyBorder="1" applyAlignment="1">
      <alignment vertical="center" wrapText="1"/>
    </xf>
    <xf numFmtId="9" fontId="2" fillId="11" borderId="18" xfId="0" applyNumberFormat="1" applyFont="1" applyFill="1" applyBorder="1" applyAlignment="1">
      <alignment horizontal="center" vertical="center" wrapText="1"/>
    </xf>
    <xf numFmtId="9" fontId="3" fillId="4" borderId="18" xfId="0" applyNumberFormat="1" applyFont="1" applyFill="1" applyBorder="1" applyAlignment="1">
      <alignment vertical="center" wrapText="1"/>
    </xf>
    <xf numFmtId="9" fontId="3" fillId="5" borderId="18" xfId="1" applyFont="1" applyFill="1" applyBorder="1" applyAlignment="1">
      <alignment vertical="center" wrapText="1"/>
    </xf>
    <xf numFmtId="9" fontId="3" fillId="6" borderId="18" xfId="1" applyFont="1" applyFill="1" applyBorder="1" applyAlignment="1">
      <alignment vertical="center" wrapText="1"/>
    </xf>
    <xf numFmtId="9" fontId="3" fillId="11" borderId="22" xfId="0" applyNumberFormat="1" applyFont="1" applyFill="1" applyBorder="1" applyAlignment="1">
      <alignment horizontal="center" vertical="center" wrapText="1"/>
    </xf>
    <xf numFmtId="9" fontId="3" fillId="4" borderId="22" xfId="0" applyNumberFormat="1" applyFont="1" applyFill="1" applyBorder="1" applyAlignment="1">
      <alignment horizontal="center" vertical="center" wrapText="1"/>
    </xf>
    <xf numFmtId="9" fontId="3" fillId="5" borderId="22" xfId="1" applyFont="1" applyFill="1" applyBorder="1" applyAlignment="1">
      <alignment horizontal="center" vertical="center" wrapText="1"/>
    </xf>
    <xf numFmtId="0" fontId="3" fillId="6" borderId="22" xfId="1" applyNumberFormat="1" applyFont="1" applyFill="1" applyBorder="1" applyAlignment="1">
      <alignment horizontal="center" vertical="center" wrapText="1"/>
    </xf>
    <xf numFmtId="0" fontId="2" fillId="12" borderId="22" xfId="1" applyNumberFormat="1" applyFont="1" applyFill="1" applyBorder="1" applyAlignment="1">
      <alignment horizontal="center" vertical="center" wrapText="1"/>
    </xf>
    <xf numFmtId="0" fontId="2" fillId="10" borderId="22" xfId="1" applyNumberFormat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3" fillId="4" borderId="16" xfId="0" applyFont="1" applyFill="1" applyBorder="1" applyAlignment="1">
      <alignment vertical="center" wrapText="1"/>
    </xf>
    <xf numFmtId="9" fontId="3" fillId="5" borderId="22" xfId="0" applyNumberFormat="1" applyFont="1" applyFill="1" applyBorder="1" applyAlignment="1">
      <alignment horizontal="center" vertical="center" wrapText="1"/>
    </xf>
    <xf numFmtId="9" fontId="3" fillId="6" borderId="22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9" fontId="2" fillId="5" borderId="22" xfId="1" applyFont="1" applyFill="1" applyBorder="1" applyAlignment="1">
      <alignment horizontal="center" vertical="center" wrapText="1"/>
    </xf>
    <xf numFmtId="9" fontId="2" fillId="6" borderId="22" xfId="1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center" wrapText="1"/>
    </xf>
    <xf numFmtId="165" fontId="3" fillId="4" borderId="22" xfId="0" applyNumberFormat="1" applyFont="1" applyFill="1" applyBorder="1" applyAlignment="1">
      <alignment horizontal="center" vertical="center" wrapText="1"/>
    </xf>
    <xf numFmtId="165" fontId="3" fillId="5" borderId="22" xfId="0" applyNumberFormat="1" applyFont="1" applyFill="1" applyBorder="1" applyAlignment="1">
      <alignment horizontal="center" vertical="center" wrapText="1"/>
    </xf>
    <xf numFmtId="165" fontId="3" fillId="6" borderId="22" xfId="0" applyNumberFormat="1" applyFont="1" applyFill="1" applyBorder="1" applyAlignment="1">
      <alignment horizontal="center" vertical="center" wrapText="1"/>
    </xf>
    <xf numFmtId="165" fontId="3" fillId="11" borderId="22" xfId="0" applyNumberFormat="1" applyFont="1" applyFill="1" applyBorder="1" applyAlignment="1">
      <alignment horizontal="center" vertical="center" wrapText="1"/>
    </xf>
    <xf numFmtId="10" fontId="3" fillId="6" borderId="22" xfId="0" applyNumberFormat="1" applyFont="1" applyFill="1" applyBorder="1" applyAlignment="1">
      <alignment horizontal="center" vertical="center" wrapText="1"/>
    </xf>
    <xf numFmtId="9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9" fontId="2" fillId="5" borderId="2" xfId="0" applyNumberFormat="1" applyFont="1" applyFill="1" applyBorder="1" applyAlignment="1">
      <alignment vertical="center" wrapText="1"/>
    </xf>
    <xf numFmtId="9" fontId="2" fillId="6" borderId="2" xfId="0" applyNumberFormat="1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9" fontId="2" fillId="11" borderId="11" xfId="0" applyNumberFormat="1" applyFont="1" applyFill="1" applyBorder="1" applyAlignment="1">
      <alignment horizontal="center" vertical="center" wrapText="1"/>
    </xf>
    <xf numFmtId="9" fontId="2" fillId="11" borderId="22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9" fontId="4" fillId="10" borderId="20" xfId="1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9" fontId="3" fillId="11" borderId="16" xfId="0" applyNumberFormat="1" applyFont="1" applyFill="1" applyBorder="1" applyAlignment="1">
      <alignment horizontal="center" vertical="center" wrapText="1"/>
    </xf>
    <xf numFmtId="6" fontId="2" fillId="2" borderId="11" xfId="0" applyNumberFormat="1" applyFont="1" applyFill="1" applyBorder="1" applyAlignment="1">
      <alignment horizontal="center" vertical="center" wrapText="1"/>
    </xf>
    <xf numFmtId="6" fontId="2" fillId="2" borderId="16" xfId="0" applyNumberFormat="1" applyFont="1" applyFill="1" applyBorder="1" applyAlignment="1">
      <alignment horizontal="center" vertical="center" wrapText="1"/>
    </xf>
    <xf numFmtId="0" fontId="2" fillId="10" borderId="1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1" fontId="2" fillId="12" borderId="11" xfId="1" applyNumberFormat="1" applyFont="1" applyFill="1" applyBorder="1" applyAlignment="1">
      <alignment horizontal="center" vertical="center" wrapText="1"/>
    </xf>
    <xf numFmtId="166" fontId="2" fillId="2" borderId="22" xfId="0" applyNumberFormat="1" applyFont="1" applyFill="1" applyBorder="1" applyAlignment="1">
      <alignment horizontal="left" vertical="center" wrapText="1"/>
    </xf>
    <xf numFmtId="2" fontId="2" fillId="10" borderId="22" xfId="0" applyNumberFormat="1" applyFont="1" applyFill="1" applyBorder="1" applyAlignment="1">
      <alignment horizontal="center" vertical="center" wrapText="1"/>
    </xf>
    <xf numFmtId="165" fontId="4" fillId="11" borderId="22" xfId="1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6" fontId="2" fillId="2" borderId="22" xfId="0" applyNumberFormat="1" applyFont="1" applyFill="1" applyBorder="1" applyAlignment="1">
      <alignment horizontal="center" vertical="center" wrapText="1"/>
    </xf>
    <xf numFmtId="10" fontId="2" fillId="4" borderId="20" xfId="1" applyNumberFormat="1" applyFont="1" applyFill="1" applyBorder="1" applyAlignment="1">
      <alignment horizontal="center" vertical="center" wrapText="1"/>
    </xf>
    <xf numFmtId="10" fontId="2" fillId="5" borderId="20" xfId="1" applyNumberFormat="1" applyFont="1" applyFill="1" applyBorder="1" applyAlignment="1">
      <alignment horizontal="center" vertical="center" wrapText="1"/>
    </xf>
    <xf numFmtId="10" fontId="2" fillId="6" borderId="20" xfId="1" applyNumberFormat="1" applyFont="1" applyFill="1" applyBorder="1" applyAlignment="1">
      <alignment horizontal="center" vertical="center" wrapText="1"/>
    </xf>
    <xf numFmtId="10" fontId="2" fillId="11" borderId="20" xfId="1" applyNumberFormat="1" applyFont="1" applyFill="1" applyBorder="1" applyAlignment="1">
      <alignment horizontal="center" vertical="center" wrapText="1"/>
    </xf>
    <xf numFmtId="6" fontId="2" fillId="2" borderId="11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9" fontId="4" fillId="10" borderId="20" xfId="1" applyFont="1" applyFill="1" applyBorder="1" applyAlignment="1">
      <alignment horizontal="center" vertical="center" wrapText="1"/>
    </xf>
    <xf numFmtId="9" fontId="4" fillId="10" borderId="15" xfId="1" applyFont="1" applyFill="1" applyBorder="1" applyAlignment="1">
      <alignment horizontal="center" vertical="center" wrapText="1"/>
    </xf>
    <xf numFmtId="9" fontId="4" fillId="10" borderId="18" xfId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9" fontId="4" fillId="10" borderId="11" xfId="1" applyFont="1" applyFill="1" applyBorder="1" applyAlignment="1">
      <alignment horizontal="center" vertical="center" wrapText="1"/>
    </xf>
    <xf numFmtId="9" fontId="4" fillId="10" borderId="22" xfId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15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166" fontId="2" fillId="2" borderId="20" xfId="0" applyNumberFormat="1" applyFont="1" applyFill="1" applyBorder="1" applyAlignment="1">
      <alignment horizontal="center" vertical="center" wrapText="1"/>
    </xf>
    <xf numFmtId="166" fontId="2" fillId="2" borderId="18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3" fillId="11" borderId="11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9" fontId="4" fillId="10" borderId="16" xfId="1" applyFont="1" applyFill="1" applyBorder="1" applyAlignment="1">
      <alignment horizontal="center" vertical="center" wrapText="1"/>
    </xf>
    <xf numFmtId="9" fontId="4" fillId="10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3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1ANI/Documentos/Plan%20de%20Acci&#243;n/2020/seguimiento/Diciembre/Presentaciones/Matriz%20de%20Programaci&#243;n%20y%20Seguimiento%202020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ro"/>
      <sheetName val="Hoja1"/>
      <sheetName val="Metas por Proyecto"/>
      <sheetName val="Proyectos"/>
      <sheetName val="ODS"/>
      <sheetName val="Hoja2"/>
      <sheetName val="Campos"/>
      <sheetName val="Desplegable"/>
      <sheetName val="Metas ajustadas junio"/>
    </sheetNames>
    <sheetDataSet>
      <sheetData sheetId="0"/>
      <sheetData sheetId="1">
        <row r="28">
          <cell r="D28">
            <v>0.9291064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Accion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Billones de pesos</v>
          </cell>
        </row>
        <row r="17">
          <cell r="B17" t="str">
            <v>boletin</v>
          </cell>
        </row>
        <row r="18">
          <cell r="B18" t="str">
            <v>Campaña</v>
          </cell>
        </row>
        <row r="19">
          <cell r="B19" t="str">
            <v>Capacitacion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Cuadro Seguimiento</v>
          </cell>
        </row>
        <row r="30">
          <cell r="B30" t="str">
            <v>Cuestionario</v>
          </cell>
        </row>
        <row r="31">
          <cell r="B31" t="str">
            <v>Cumplidos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Dolares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Numero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Solicitudes atendas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Tunel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1">
          <cell r="B111" t="str">
            <v>Impacto</v>
          </cell>
        </row>
        <row r="112">
          <cell r="B112" t="str">
            <v>Insumo</v>
          </cell>
        </row>
        <row r="113">
          <cell r="B113" t="str">
            <v>Proceso</v>
          </cell>
        </row>
        <row r="114">
          <cell r="B114" t="str">
            <v>Producto</v>
          </cell>
        </row>
        <row r="115">
          <cell r="B115" t="str">
            <v>Resultado</v>
          </cell>
        </row>
        <row r="118">
          <cell r="B118" t="str">
            <v>Ambiental</v>
          </cell>
        </row>
        <row r="119">
          <cell r="B119" t="str">
            <v>Economia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Administrativa y Financiera</v>
          </cell>
        </row>
        <row r="137">
          <cell r="B137" t="str">
            <v>Carretero 1 VEJ</v>
          </cell>
        </row>
        <row r="138">
          <cell r="B138" t="str">
            <v>Carretero 2 VEJ</v>
          </cell>
        </row>
        <row r="139">
          <cell r="B139" t="str">
            <v>Carretero 3 VEJ</v>
          </cell>
        </row>
        <row r="140">
          <cell r="B140" t="str">
            <v>Carretero 4 VEJ</v>
          </cell>
        </row>
        <row r="141">
          <cell r="B141" t="str">
            <v>Carretero férreo 5 VEJ</v>
          </cell>
        </row>
        <row r="142">
          <cell r="B142" t="str">
            <v>Equipo Financiero VEJ</v>
          </cell>
        </row>
        <row r="143">
          <cell r="B143" t="str">
            <v>Carretero 1 VGC</v>
          </cell>
        </row>
        <row r="144">
          <cell r="B144" t="str">
            <v>Carretero 2 VGC</v>
          </cell>
        </row>
        <row r="145">
          <cell r="B145" t="str">
            <v>Carretero 3 VGC</v>
          </cell>
        </row>
        <row r="146">
          <cell r="B146" t="str">
            <v>Carretero 4 VGC</v>
          </cell>
        </row>
        <row r="147">
          <cell r="B147" t="str">
            <v>Carretero 5 VGC</v>
          </cell>
        </row>
        <row r="148">
          <cell r="B148" t="str">
            <v>Oficina de Comunicaciones</v>
          </cell>
        </row>
        <row r="149">
          <cell r="B149" t="str">
            <v>Presidencia</v>
          </cell>
        </row>
        <row r="150">
          <cell r="B150" t="str">
            <v>Oficina de Control Interno</v>
          </cell>
        </row>
        <row r="151">
          <cell r="B151" t="str">
            <v>Vicepresidencia Ejecutiva</v>
          </cell>
        </row>
        <row r="152">
          <cell r="B152" t="str">
            <v>Vicepresidencia de Estructuración</v>
          </cell>
        </row>
        <row r="153">
          <cell r="B153" t="str">
            <v>Vicepresidencia de Gestión Contractual</v>
          </cell>
        </row>
        <row r="154">
          <cell r="B154" t="str">
            <v xml:space="preserve">Vicepresidencia de Planeación, Riesgos y Entorno </v>
          </cell>
        </row>
        <row r="155">
          <cell r="B155" t="str">
            <v>Vicepresidencia Jurídica</v>
          </cell>
        </row>
        <row r="156">
          <cell r="B156" t="str">
            <v>Vicepresidencia Administrativa y Financiera</v>
          </cell>
        </row>
        <row r="157">
          <cell r="B157" t="str">
            <v xml:space="preserve">Equipo Proyectos Férreos </v>
          </cell>
        </row>
        <row r="158">
          <cell r="B158" t="str">
            <v>Equipo Proyectos Portuarios</v>
          </cell>
        </row>
        <row r="159">
          <cell r="B159" t="str">
            <v>Grupo Interno de Trabajo Financiero 1</v>
          </cell>
        </row>
        <row r="160">
          <cell r="B160" t="str">
            <v>Grupo Interno de Trabajo Financiero 2</v>
          </cell>
        </row>
        <row r="161">
          <cell r="B161" t="str">
            <v>Equipo Proyectos Aeroportuarios</v>
          </cell>
        </row>
        <row r="162">
          <cell r="B162" t="str">
            <v>Grupo Interno de Trabajo Planeación</v>
          </cell>
        </row>
        <row r="163">
          <cell r="B163" t="str">
            <v>Grupo Interno de Trabajo Riesgos</v>
          </cell>
        </row>
        <row r="164">
          <cell r="B164" t="str">
            <v>Grupo Interno de Trabajo Social</v>
          </cell>
        </row>
        <row r="165">
          <cell r="B165" t="str">
            <v>Grupo Interno de Trabajo Ambiental</v>
          </cell>
        </row>
        <row r="166">
          <cell r="B166" t="str">
            <v>Grupo Interno de Trabajo Predial</v>
          </cell>
        </row>
        <row r="167">
          <cell r="B167" t="str">
            <v>Grupo Interno de Trabajo Juridico Predial</v>
          </cell>
        </row>
        <row r="168">
          <cell r="B168" t="str">
            <v>Grupo Interno de Trabajo Tecnologías de la Información y las Telecomunicaciones</v>
          </cell>
        </row>
        <row r="169">
          <cell r="B169" t="str">
            <v>Grupo Interno de Trabajo Defensa Judicial</v>
          </cell>
        </row>
        <row r="170">
          <cell r="B170" t="str">
            <v>Grupo Interno de Trabajo Contratación</v>
          </cell>
        </row>
        <row r="171">
          <cell r="B171" t="str">
            <v>Grupo Interno de Trabajo Asesoría Estructuración</v>
          </cell>
        </row>
        <row r="172">
          <cell r="B172" t="str">
            <v>Grupo Interno de Trabajo Asesoría Gestión Contractual 1</v>
          </cell>
        </row>
        <row r="173">
          <cell r="B173" t="str">
            <v>Grupo Interno de Trabajo Asesoría Gestión Contractual 2</v>
          </cell>
        </row>
        <row r="174">
          <cell r="B174" t="str">
            <v>Equipo Asesoría de Gestión Contractual 3</v>
          </cell>
        </row>
        <row r="175">
          <cell r="B175" t="str">
            <v>Equipo Procesos Sancionatorios</v>
          </cell>
        </row>
        <row r="176">
          <cell r="B176" t="str">
            <v>Grupo Interno de Trabajo de Talento Humano</v>
          </cell>
        </row>
        <row r="177">
          <cell r="B177" t="str">
            <v xml:space="preserve">Disciplinario </v>
          </cell>
        </row>
        <row r="178">
          <cell r="B178" t="str">
            <v>Servicio al Ciudadano</v>
          </cell>
        </row>
        <row r="179">
          <cell r="B179" t="str">
            <v>Archivo y correspondencia</v>
          </cell>
        </row>
        <row r="180">
          <cell r="B180" t="str">
            <v>Servicios Generales</v>
          </cell>
        </row>
        <row r="181">
          <cell r="B181" t="str">
            <v>Presupuesto</v>
          </cell>
        </row>
        <row r="182">
          <cell r="B182" t="str">
            <v>Contabilidad</v>
          </cell>
        </row>
        <row r="183">
          <cell r="B183" t="str">
            <v>Tesoreria</v>
          </cell>
        </row>
        <row r="186">
          <cell r="B186" t="str">
            <v xml:space="preserve">Autopista al Mar I </v>
          </cell>
        </row>
        <row r="187">
          <cell r="B187" t="str">
            <v>Bogotá - Villavicencio</v>
          </cell>
        </row>
        <row r="188">
          <cell r="B188" t="str">
            <v>Villavicencio - Yopal</v>
          </cell>
        </row>
        <row r="189">
          <cell r="B189" t="str">
            <v>Puerta del Hierro-Carreto-Cruz del Viso</v>
          </cell>
        </row>
        <row r="190">
          <cell r="B190" t="str">
            <v>Chirajara - Fundadores</v>
          </cell>
        </row>
        <row r="191">
          <cell r="B191" t="str">
            <v>Cucuta - Pamplona</v>
          </cell>
        </row>
        <row r="192">
          <cell r="B192" t="str">
            <v>Autopista Conexión Pacífico I</v>
          </cell>
        </row>
        <row r="193">
          <cell r="B193" t="str">
            <v>Bogotá - Facatativá - Los Alpes</v>
          </cell>
        </row>
        <row r="194">
          <cell r="B194" t="str">
            <v>Bogotá - Girardot (Tercer Carril)</v>
          </cell>
        </row>
        <row r="195">
          <cell r="B195" t="str">
            <v>Briceño - Tunja - Sogamoso</v>
          </cell>
        </row>
        <row r="196">
          <cell r="B196" t="str">
            <v>Concesión autopista Bogotá – Girardot</v>
          </cell>
        </row>
        <row r="197">
          <cell r="B197" t="str">
            <v>Zona Metropolitana de Bucaramanga</v>
          </cell>
        </row>
        <row r="198">
          <cell r="B198" t="str">
            <v>Rumichaca – Pasto – Chachagüi</v>
          </cell>
        </row>
        <row r="199">
          <cell r="B199" t="str">
            <v>Vía al Puerto (Buga - Buenaventura)</v>
          </cell>
        </row>
        <row r="200">
          <cell r="B200" t="str">
            <v>Ruta del Sol III</v>
          </cell>
        </row>
        <row r="201">
          <cell r="B201" t="str">
            <v>Malla Vial del Valle del Cauca y Cauca</v>
          </cell>
        </row>
        <row r="202">
          <cell r="B202" t="str">
            <v>Ruta del Sol III</v>
          </cell>
        </row>
        <row r="203">
          <cell r="B203" t="str">
            <v xml:space="preserve">Mulalo – Loboguerrero </v>
          </cell>
        </row>
        <row r="204">
          <cell r="B204" t="str">
            <v>Ruta del Sol III</v>
          </cell>
        </row>
        <row r="205">
          <cell r="B205" t="str">
            <v>Ip Neiva - Espinal - Girardot</v>
          </cell>
        </row>
        <row r="206">
          <cell r="B206" t="str">
            <v>Girardot Honda Puerto Salgar 4g</v>
          </cell>
        </row>
        <row r="207">
          <cell r="B207" t="str">
            <v xml:space="preserve">Bucaramanga- Barranca -Yondo </v>
          </cell>
        </row>
        <row r="208">
          <cell r="B208" t="str">
            <v>Bucaramanga  - Pamplona</v>
          </cell>
        </row>
        <row r="209">
          <cell r="B209" t="str">
            <v>Ruta Caribe</v>
          </cell>
        </row>
        <row r="210">
          <cell r="B210" t="str">
            <v>Girardot - Ibagué - Cajamarca (3g)</v>
          </cell>
        </row>
        <row r="211">
          <cell r="B211" t="str">
            <v>Ip Girardot - Ibagué - Cajamarca GICA (4g)</v>
          </cell>
        </row>
        <row r="212">
          <cell r="B212" t="str">
            <v>Devinorte</v>
          </cell>
        </row>
        <row r="213">
          <cell r="B213" t="str">
            <v>Perimetral del Oriente de Cundinamarca</v>
          </cell>
        </row>
        <row r="214">
          <cell r="B214" t="str">
            <v xml:space="preserve">Sisga el Secreto </v>
          </cell>
        </row>
        <row r="215">
          <cell r="B215" t="str">
            <v>Ip Malla Vial del Meta</v>
          </cell>
        </row>
        <row r="216">
          <cell r="B216" t="str">
            <v>Pereira la Victoria</v>
          </cell>
        </row>
        <row r="217">
          <cell r="B217" t="str">
            <v>Bogotá - Villeta</v>
          </cell>
        </row>
        <row r="218">
          <cell r="B218" t="str">
            <v>Cordoba - Sucre</v>
          </cell>
        </row>
        <row r="219">
          <cell r="B219" t="str">
            <v>Area Metropolticana de Cúcuta</v>
          </cell>
        </row>
        <row r="220">
          <cell r="B220" t="str">
            <v xml:space="preserve">Ip Accesos Norte </v>
          </cell>
        </row>
        <row r="221">
          <cell r="B221" t="str">
            <v>Malla Vial del Meta (mvm) - y Zipaquirá Palenque (proyectos revertidos)</v>
          </cell>
        </row>
        <row r="222">
          <cell r="B222" t="str">
            <v xml:space="preserve">Popayan - Santander de Quilichao </v>
          </cell>
        </row>
        <row r="223">
          <cell r="B223" t="str">
            <v xml:space="preserve">Rumichaca- Pasto </v>
          </cell>
        </row>
        <row r="224">
          <cell r="B224" t="str">
            <v>Santana - Mocoa- Neiva</v>
          </cell>
        </row>
        <row r="225">
          <cell r="B225" t="str">
            <v>Pacifico 3</v>
          </cell>
        </row>
        <row r="226">
          <cell r="B226" t="str">
            <v>Pacifico 2</v>
          </cell>
        </row>
        <row r="227">
          <cell r="B227" t="str">
            <v>Pacifico 1</v>
          </cell>
        </row>
        <row r="228">
          <cell r="B228" t="str">
            <v>Conexión  Norte</v>
          </cell>
        </row>
        <row r="229">
          <cell r="B229" t="str">
            <v>Armenia - Pereira - Manizales</v>
          </cell>
        </row>
        <row r="230">
          <cell r="B230" t="str">
            <v xml:space="preserve">Autopista Rio Magdalena 2 </v>
          </cell>
        </row>
        <row r="231">
          <cell r="B231" t="str">
            <v>Cambao - Manizales</v>
          </cell>
        </row>
        <row r="232">
          <cell r="B232" t="str">
            <v>Devimed</v>
          </cell>
        </row>
        <row r="233">
          <cell r="B233" t="str">
            <v>Vias del Nus</v>
          </cell>
        </row>
        <row r="234">
          <cell r="B234" t="str">
            <v>Santa Marta - Riohacha - Paraguachón</v>
          </cell>
        </row>
        <row r="235">
          <cell r="B235" t="str">
            <v>Cartagena Barranquilla - Circunvalar de la Prosperidad 4g</v>
          </cell>
        </row>
        <row r="236">
          <cell r="B236" t="str">
            <v>Cartagena Barranquiilla - Via al Mar 1g</v>
          </cell>
        </row>
        <row r="237">
          <cell r="B237" t="str">
            <v xml:space="preserve">Transversal de las Americas </v>
          </cell>
        </row>
        <row r="238">
          <cell r="B238" t="str">
            <v>Ip Cesar Guajira</v>
          </cell>
        </row>
        <row r="239">
          <cell r="B239" t="str">
            <v>Autopista Mar 2</v>
          </cell>
        </row>
        <row r="240">
          <cell r="B240" t="str">
            <v>Antioquia - Bolivar</v>
          </cell>
        </row>
        <row r="241">
          <cell r="B241" t="str">
            <v>Ferreo-Contrato de Concesión- Fenoco s.a.</v>
          </cell>
        </row>
        <row r="242">
          <cell r="B242" t="str">
            <v>Ferreo-Contrato de obra - Dorada Chiriguana</v>
          </cell>
        </row>
        <row r="243">
          <cell r="B243" t="str">
            <v>Ferreo-Contrato de obra - Bogotá – Belencito, la Caro Zipaquirá y Bogotá -  Facatativá</v>
          </cell>
        </row>
        <row r="244">
          <cell r="B244" t="str">
            <v xml:space="preserve">Ferreo-red férrea del Pacifico </v>
          </cell>
        </row>
        <row r="245">
          <cell r="B245" t="str">
            <v xml:space="preserve">Ferreo-tren de Occidente </v>
          </cell>
        </row>
        <row r="246">
          <cell r="B246" t="str">
            <v>Tercer Carril</v>
          </cell>
        </row>
        <row r="247">
          <cell r="B247" t="str">
            <v>N.A.</v>
          </cell>
        </row>
        <row r="250">
          <cell r="B250" t="str">
            <v>Carretero</v>
          </cell>
        </row>
        <row r="251">
          <cell r="B251" t="str">
            <v>Ferreo</v>
          </cell>
        </row>
        <row r="252">
          <cell r="B252" t="str">
            <v>Portuario</v>
          </cell>
        </row>
        <row r="253">
          <cell r="B253" t="str">
            <v>Aeroportuario</v>
          </cell>
        </row>
        <row r="254">
          <cell r="B254" t="str">
            <v>N.A.</v>
          </cell>
        </row>
        <row r="257">
          <cell r="B257" t="str">
            <v>Sistema Estratégico de Planeación y Gestión</v>
          </cell>
        </row>
        <row r="258">
          <cell r="B258" t="str">
            <v>Estructuración de Proyectos de Infraestructura de Transporte</v>
          </cell>
        </row>
        <row r="259">
          <cell r="B259" t="str">
            <v>Gestión de la Contratación Pública</v>
          </cell>
        </row>
        <row r="260">
          <cell r="B260" t="str">
            <v xml:space="preserve">Gestión Contractual y Seguimiento de Proyectos de Infraestructura de Transporte </v>
          </cell>
        </row>
        <row r="261">
          <cell r="B261" t="str">
            <v>Gestión del Talento Humano</v>
          </cell>
        </row>
        <row r="262">
          <cell r="B262" t="str">
            <v>Gestión Administrativa y Financiera</v>
          </cell>
        </row>
        <row r="263">
          <cell r="B263" t="str">
            <v>Gestión Tecnológica</v>
          </cell>
        </row>
        <row r="264">
          <cell r="B264" t="str">
            <v>Gestión Jurídica</v>
          </cell>
        </row>
        <row r="265">
          <cell r="B265" t="str">
            <v>Transparencia, Participación, Servicio al Ciudadano y Comunicación</v>
          </cell>
        </row>
        <row r="266">
          <cell r="B266" t="str">
            <v>Evaluación y Control Institucional</v>
          </cell>
        </row>
        <row r="269">
          <cell r="B269" t="str">
            <v xml:space="preserve"> 1.Gobernanza e institucionalidad moderna para el transporte y la logística eficientes y seguros</v>
          </cell>
        </row>
        <row r="270">
          <cell r="B270" t="str">
            <v>2. Desarrollar proyectos de Asociación Público Privada que propendan por la intermodalidad, la movilidad y la sostenibilidad</v>
          </cell>
        </row>
        <row r="274">
          <cell r="B274" t="str">
            <v>1.1.  Fortalecer la institucionalidad de la Entidad</v>
          </cell>
        </row>
        <row r="275">
          <cell r="B275" t="str">
            <v>1.2. Generar confianza en los ciudadanos, Estado e inversionistas</v>
          </cell>
        </row>
        <row r="276">
          <cell r="B276" t="str">
            <v xml:space="preserve">2.1. Estructurar proyectos de infraestructura de transporte </v>
          </cell>
        </row>
        <row r="277">
          <cell r="B277" t="str">
            <v>2.2. Gestionar la ejecución de proyectos de infraestructura  de transporte</v>
          </cell>
        </row>
        <row r="278">
          <cell r="B278" t="str">
            <v>2.3. Gestionar la ejecución de proyectos en otros modos de transporte</v>
          </cell>
        </row>
        <row r="279">
          <cell r="B279" t="str">
            <v>2.4. Gestionar la implementación de protolocos de bioseguridad en los proyectos de infraestructura de transporte</v>
          </cell>
        </row>
        <row r="282">
          <cell r="B282" t="str">
            <v>1.1.1 Diseño e Implementación  del nuevo esquema de Gobierno Corporativo  de la ANI</v>
          </cell>
        </row>
        <row r="283">
          <cell r="B283" t="str">
            <v xml:space="preserve">1.1.2 Fortalecimiento de la capacidad de gestión y eficiencia de la ANI </v>
          </cell>
        </row>
        <row r="284">
          <cell r="B284" t="str">
            <v>1.1.3 Optimización del  sistema de información misional de la Entidad</v>
          </cell>
        </row>
        <row r="285">
          <cell r="B285" t="str">
            <v xml:space="preserve">1.2.1 Socialización con las partes interesadas, de todos los proyectos de infraestructura de transporte a cargo de la ANI.  </v>
          </cell>
        </row>
        <row r="286">
          <cell r="B286" t="str">
            <v>1.2.2 Implementación y optimización de mecanismos de transparencia para la gestión de la Entidad.</v>
          </cell>
        </row>
        <row r="287">
          <cell r="B287" t="str">
            <v>2.1.1 Diseño e implementación del Programa de concesiones 5G</v>
          </cell>
        </row>
        <row r="288">
          <cell r="B288" t="str">
            <v>2.1.2 Adjudicación de Proyectos de Infraestructura de Transporte, bajo el esquema de Asociación Público Privada</v>
          </cell>
        </row>
        <row r="289">
          <cell r="B289" t="str">
            <v>2.2.1 Ampliación de la red vial nacional (proyectos de infraestructura de transporte del modo carretero, 1a a 3a generación de concesiones)</v>
          </cell>
        </row>
        <row r="290">
          <cell r="B290" t="str">
            <v>2.2.2 Finalización de etapa de construcción e inicio de la etapa de operación de los proyectos de cuarta generación</v>
          </cell>
        </row>
        <row r="291">
          <cell r="B291" t="str">
            <v>2.2.3 Gestión para la construcción de las vías primarias bajo el esqeuma de concesiones 4G programadas para el cuatrenio</v>
          </cell>
        </row>
        <row r="292">
          <cell r="B292" t="str">
            <v>2.2.4 Gestión para la rehabilitación y mantenimiento de las vías primarias bajo el esqeuma de concesiones 4G programadas para el cuatrenio</v>
          </cell>
        </row>
        <row r="293">
          <cell r="B293" t="str">
            <v>2.3.1 Reactivación de la operación comercial en vías férreas a cargo de la ANI</v>
          </cell>
        </row>
        <row r="294">
          <cell r="B294" t="str">
            <v>2.3.2 Impulso para modernización de los aeropuertos concesionados</v>
          </cell>
        </row>
        <row r="295">
          <cell r="B295" t="str">
            <v>2.3.3 Impulso para modernización de los puertos concesionados</v>
          </cell>
        </row>
        <row r="296">
          <cell r="B296" t="str">
            <v>2.4.1 Proyectos con protocolo de bioseguridad implementado</v>
          </cell>
        </row>
        <row r="300">
          <cell r="B300" t="str">
            <v>1. Apoyar el desarrollo de la infraestructura de transporte en los diferentes modos.</v>
          </cell>
        </row>
        <row r="301">
          <cell r="B301" t="str">
            <v>2. Gestionar el desarrollo adecuado de los contratos de concesión en ejecución y la adecuada gestión de los riesgos y oportunidades de mejora de los procesos</v>
          </cell>
        </row>
        <row r="302">
          <cell r="B302" t="str">
            <v>3. Generar confianza en los ciudadanos, Estado, inversionistas, y usuarios de infraestructura.</v>
          </cell>
        </row>
        <row r="303">
          <cell r="B303" t="str">
            <v>4. Fortalecer la gestión institucional fundamentados en el mejoramiento continuo.</v>
          </cell>
        </row>
        <row r="306">
          <cell r="B306" t="str">
            <v>Amazonas</v>
          </cell>
        </row>
        <row r="307">
          <cell r="B307" t="str">
            <v>Antioquia</v>
          </cell>
        </row>
        <row r="308">
          <cell r="B308" t="str">
            <v>Arauca</v>
          </cell>
        </row>
        <row r="309">
          <cell r="B309" t="str">
            <v>Atlántico</v>
          </cell>
        </row>
        <row r="310">
          <cell r="B310" t="str">
            <v>Bolívar</v>
          </cell>
        </row>
        <row r="311">
          <cell r="B311" t="str">
            <v>Boyacá</v>
          </cell>
        </row>
        <row r="312">
          <cell r="B312" t="str">
            <v>Caldas</v>
          </cell>
        </row>
        <row r="313">
          <cell r="B313" t="str">
            <v>Caquetá</v>
          </cell>
        </row>
        <row r="314">
          <cell r="B314" t="str">
            <v>Casanare</v>
          </cell>
        </row>
        <row r="315">
          <cell r="B315" t="str">
            <v>Cauca</v>
          </cell>
        </row>
        <row r="316">
          <cell r="B316" t="str">
            <v>Cesar</v>
          </cell>
        </row>
        <row r="317">
          <cell r="B317" t="str">
            <v>Chocó</v>
          </cell>
        </row>
        <row r="318">
          <cell r="B318" t="str">
            <v>Córdoba</v>
          </cell>
        </row>
        <row r="319">
          <cell r="B319" t="str">
            <v>Cundinamarca</v>
          </cell>
        </row>
        <row r="320">
          <cell r="B320" t="str">
            <v>Guainía</v>
          </cell>
        </row>
        <row r="321">
          <cell r="B321" t="str">
            <v>Guaviare</v>
          </cell>
        </row>
        <row r="322">
          <cell r="B322" t="str">
            <v>Huila</v>
          </cell>
        </row>
        <row r="323">
          <cell r="B323" t="str">
            <v>La Guajira</v>
          </cell>
        </row>
        <row r="324">
          <cell r="B324" t="str">
            <v>Magdalena</v>
          </cell>
        </row>
        <row r="325">
          <cell r="B325" t="str">
            <v>Meta</v>
          </cell>
        </row>
        <row r="326">
          <cell r="B326" t="str">
            <v>Nariño</v>
          </cell>
        </row>
        <row r="327">
          <cell r="B327" t="str">
            <v>Norte de Santander</v>
          </cell>
        </row>
        <row r="328">
          <cell r="B328" t="str">
            <v>Putumayo</v>
          </cell>
        </row>
        <row r="329">
          <cell r="B329" t="str">
            <v>Quindío</v>
          </cell>
        </row>
        <row r="330">
          <cell r="B330" t="str">
            <v>Risaralda</v>
          </cell>
        </row>
        <row r="331">
          <cell r="B331" t="str">
            <v>San Andrés y Providencia</v>
          </cell>
        </row>
        <row r="332">
          <cell r="B332" t="str">
            <v>Santander</v>
          </cell>
        </row>
        <row r="333">
          <cell r="B333" t="str">
            <v>Sucre</v>
          </cell>
        </row>
        <row r="334">
          <cell r="B334" t="str">
            <v>Tolima</v>
          </cell>
        </row>
        <row r="335">
          <cell r="B335" t="str">
            <v>Valle del Cauca</v>
          </cell>
        </row>
        <row r="336">
          <cell r="B336" t="str">
            <v>Vaupés</v>
          </cell>
        </row>
        <row r="337">
          <cell r="B337" t="str">
            <v>Vichada</v>
          </cell>
        </row>
        <row r="338">
          <cell r="B338" t="str">
            <v>Vichada</v>
          </cell>
        </row>
        <row r="339">
          <cell r="B339" t="str">
            <v>Nación.</v>
          </cell>
        </row>
        <row r="340">
          <cell r="B340" t="str">
            <v>N.A.</v>
          </cell>
        </row>
        <row r="343">
          <cell r="B343" t="str">
            <v>1. Talento  Humano</v>
          </cell>
        </row>
        <row r="344">
          <cell r="B344" t="str">
            <v>2. Direccionamiento  Estratégico y  planeación</v>
          </cell>
        </row>
        <row r="345">
          <cell r="B345" t="str">
            <v>3. Gestión con Valores para  Resultados</v>
          </cell>
        </row>
        <row r="346">
          <cell r="B346" t="str">
            <v>4. Evaluación  de  Resultados</v>
          </cell>
        </row>
        <row r="347">
          <cell r="B347" t="str">
            <v>5. Información Y  Comunicación</v>
          </cell>
        </row>
        <row r="348">
          <cell r="B348" t="str">
            <v>6. Gestión  del Conocimiento  y  la Innovación</v>
          </cell>
        </row>
        <row r="349">
          <cell r="B349" t="str">
            <v>7. Control  Interno</v>
          </cell>
        </row>
        <row r="352">
          <cell r="B352" t="str">
            <v>1.1.   Política de  Gestión  Estratégica del Talento  Humano - GETH</v>
          </cell>
        </row>
        <row r="353">
          <cell r="B353" t="str">
            <v>1.2.   Política de Integridad</v>
          </cell>
        </row>
        <row r="354">
          <cell r="B354" t="str">
            <v>2.1.   Planeación Institucional</v>
          </cell>
        </row>
        <row r="355">
          <cell r="B355" t="str">
            <v>2.2.   Gestión Presupuestal y Eficiencia del gasto público.</v>
          </cell>
        </row>
        <row r="356">
          <cell r="B356" t="str">
            <v>3.1.   Fortalecimiento organizacional y Simplificación de procesos</v>
          </cell>
        </row>
        <row r="357">
          <cell r="B357" t="str">
            <v>3.2.   Gobierno Digital-TIC para la Gestión</v>
          </cell>
        </row>
        <row r="358">
          <cell r="B358" t="str">
            <v xml:space="preserve">3.3.   Seguridad Digital </v>
          </cell>
        </row>
        <row r="359">
          <cell r="B359" t="str">
            <v>3.4.   Defensa Jurídica</v>
          </cell>
        </row>
        <row r="360">
          <cell r="B360" t="str">
            <v>3.5.   Servicio al Ciudadano</v>
          </cell>
        </row>
        <row r="361">
          <cell r="B361" t="str">
            <v>3.6. Racionalización  de Trámites</v>
          </cell>
        </row>
        <row r="362">
          <cell r="B362" t="str">
            <v>3.7. Participación Ciudadana en la Gestión</v>
          </cell>
        </row>
        <row r="363">
          <cell r="B363" t="str">
            <v xml:space="preserve">3.8. Política Mejora Normativa </v>
          </cell>
        </row>
        <row r="364">
          <cell r="B364" t="str">
            <v xml:space="preserve">4.1. Seguimiento y  Evaluación del Desempeño Institucional </v>
          </cell>
        </row>
        <row r="365">
          <cell r="B365" t="str">
            <v>5.1. Política de Gestión Documental</v>
          </cell>
        </row>
        <row r="366">
          <cell r="B366" t="str">
            <v>5.2. Política de Transparencia, acceso a la Información Pública y lucha contra la corrupción.</v>
          </cell>
        </row>
        <row r="367">
          <cell r="B367" t="str">
            <v>6.1. Gestión del Conocimiento y  la Innovación</v>
          </cell>
        </row>
        <row r="368">
          <cell r="B368" t="str">
            <v>7.1. Control Interno</v>
          </cell>
        </row>
        <row r="372">
          <cell r="B372" t="str">
            <v>PAAC-(Plan Anticorrupción y de Atención al Ciudadano)</v>
          </cell>
        </row>
        <row r="373">
          <cell r="B373" t="str">
            <v>PINAR-(Plan Institucional de Archivos de la Entidad)­</v>
          </cell>
        </row>
        <row r="374">
          <cell r="B374" t="str">
            <v>PAA-(Plan Anual de Adquisiciones)</v>
          </cell>
        </row>
        <row r="375">
          <cell r="B375" t="str">
            <v>PAV-(Plan Anual de Vacantes)</v>
          </cell>
        </row>
        <row r="376">
          <cell r="B376" t="str">
            <v>PPRH-(Plan de Previsión de Recursos Humanos)</v>
          </cell>
        </row>
        <row r="377">
          <cell r="B377" t="str">
            <v>PETH-(Plan Estratégico de Talento Humano)</v>
          </cell>
        </row>
        <row r="378">
          <cell r="B378" t="str">
            <v>PIC-(Plan Institucional de Capacitación)</v>
          </cell>
        </row>
        <row r="379">
          <cell r="B379" t="str">
            <v>PII-(Plan de Incentivos Institucionales)</v>
          </cell>
        </row>
        <row r="380">
          <cell r="B380" t="str">
            <v>PTASST-(Plan de Trabajo Anual en Seguridad y Salud en el Trabajo)</v>
          </cell>
        </row>
        <row r="381">
          <cell r="B381" t="str">
            <v>PETI-(Plan Estratégico de Tecnologías de la Información y las Comunicaciones)</v>
          </cell>
        </row>
        <row r="382">
          <cell r="B382" t="str">
            <v>PTRSPI- (Plan de Tratamiento de Riesgos de Seguridad y Privacidad de la Información)</v>
          </cell>
        </row>
        <row r="383">
          <cell r="B383" t="str">
            <v>PSPI-(Plan de Seguridad y Privacidad de la Información)</v>
          </cell>
        </row>
        <row r="386">
          <cell r="B386" t="str">
            <v>Gestión de riesgos de corrupción – Mapa de Riesgos</v>
          </cell>
        </row>
        <row r="387">
          <cell r="B387" t="str">
            <v>Estrategia de Servicio al Ciudadano</v>
          </cell>
        </row>
        <row r="388">
          <cell r="B388" t="str">
            <v>Estrategia de Participación Ciudadana</v>
          </cell>
        </row>
        <row r="389">
          <cell r="B389" t="str">
            <v xml:space="preserve">Mecanismos de Rendición de Cuentas </v>
          </cell>
        </row>
        <row r="390">
          <cell r="B390" t="str">
            <v>Racionalización de Tramites</v>
          </cell>
        </row>
        <row r="391">
          <cell r="B391" t="str">
            <v>Transparencia en la gestión y acceso a la información pública</v>
          </cell>
        </row>
        <row r="392">
          <cell r="B392" t="str">
            <v>Iniciativas Adicionales</v>
          </cell>
        </row>
        <row r="395">
          <cell r="B395" t="str">
            <v>Actividad Riesgos Procesos-9001</v>
          </cell>
        </row>
        <row r="396">
          <cell r="B396" t="str">
            <v>Actividad Riesgo de Corrupción</v>
          </cell>
        </row>
        <row r="397">
          <cell r="B397" t="str">
            <v>Actividad Riesgo Seguridad de la Información</v>
          </cell>
        </row>
        <row r="398">
          <cell r="B398" t="str">
            <v>Actividad Riesgos Soborno-37001</v>
          </cell>
        </row>
        <row r="401">
          <cell r="B401" t="str">
            <v>Ambiente de control</v>
          </cell>
        </row>
        <row r="402">
          <cell r="B402" t="str">
            <v>Evaluación del riesgo</v>
          </cell>
        </row>
        <row r="403">
          <cell r="B403" t="str">
            <v>Actividades de control</v>
          </cell>
        </row>
        <row r="404">
          <cell r="B404" t="str">
            <v>Información y comunicación</v>
          </cell>
        </row>
        <row r="405">
          <cell r="B405" t="str">
            <v>Actividades de monitoreo</v>
          </cell>
        </row>
        <row r="408">
          <cell r="B408" t="str">
            <v>Construcción de Puentes Peatonales</v>
          </cell>
        </row>
        <row r="409">
          <cell r="B409" t="str">
            <v>Construcción de Puentes Vehiculares</v>
          </cell>
        </row>
        <row r="410">
          <cell r="B410" t="str">
            <v xml:space="preserve">Viaducto  </v>
          </cell>
        </row>
        <row r="411">
          <cell r="B411" t="str">
            <v xml:space="preserve">Intervención túneles </v>
          </cell>
        </row>
        <row r="412">
          <cell r="B412" t="str">
            <v xml:space="preserve">Sitios Críticos </v>
          </cell>
        </row>
        <row r="415">
          <cell r="B415" t="str">
            <v xml:space="preserve">Construcción Doble Calzada </v>
          </cell>
        </row>
        <row r="416">
          <cell r="B416" t="str">
            <v xml:space="preserve">Construcción Segunda Calzada </v>
          </cell>
        </row>
        <row r="417">
          <cell r="B417" t="str">
            <v>Construcción Calzada Sencilla</v>
          </cell>
        </row>
        <row r="418">
          <cell r="B418" t="str">
            <v xml:space="preserve">Construcción Tercer carril </v>
          </cell>
        </row>
        <row r="422">
          <cell r="B422" t="str">
            <v>SI</v>
          </cell>
        </row>
        <row r="425">
          <cell r="B425" t="str">
            <v>1: Fin de la pobreza</v>
          </cell>
        </row>
        <row r="426">
          <cell r="B426" t="str">
            <v>2: Hambre cero</v>
          </cell>
        </row>
        <row r="427">
          <cell r="B427" t="str">
            <v>3: Salud y bienestar</v>
          </cell>
        </row>
        <row r="428">
          <cell r="B428" t="str">
            <v>4: Educación de calidad</v>
          </cell>
        </row>
        <row r="429">
          <cell r="B429" t="str">
            <v>5: Igualdad de Género</v>
          </cell>
        </row>
        <row r="430">
          <cell r="B430" t="str">
            <v>6: Agua limpia y saneamiento</v>
          </cell>
        </row>
        <row r="431">
          <cell r="B431" t="str">
            <v>7: Energía asequible y no contaminante</v>
          </cell>
        </row>
        <row r="432">
          <cell r="B432" t="str">
            <v>8: Trabajo decente y crecimiento económico</v>
          </cell>
        </row>
        <row r="433">
          <cell r="B433" t="str">
            <v>9: Industria, innovación e infraestructura</v>
          </cell>
        </row>
        <row r="434">
          <cell r="B434" t="str">
            <v>10: Reducción de las desigualdades</v>
          </cell>
        </row>
        <row r="435">
          <cell r="B435" t="str">
            <v>11: Ciudades y comunidades sostenibles</v>
          </cell>
        </row>
        <row r="436">
          <cell r="B436" t="str">
            <v>12: Producción y consumo responsable</v>
          </cell>
        </row>
        <row r="437">
          <cell r="B437" t="str">
            <v>13: Acción por el clima</v>
          </cell>
        </row>
        <row r="438">
          <cell r="B438" t="str">
            <v>14: Vida submarina</v>
          </cell>
        </row>
        <row r="439">
          <cell r="B439" t="str">
            <v>15: Vida de ecosistemas terrestres</v>
          </cell>
        </row>
        <row r="440">
          <cell r="B440" t="str">
            <v>16: Paz, justicia e instituciones sólidas</v>
          </cell>
        </row>
        <row r="441">
          <cell r="B441" t="str">
            <v>17: Alianza para lograr los objetivos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9ECD-B78B-43D6-9610-7C691C6D0498}">
  <sheetPr>
    <tabColor rgb="FF3333CC"/>
    <pageSetUpPr fitToPage="1"/>
  </sheetPr>
  <dimension ref="A3:AU37"/>
  <sheetViews>
    <sheetView showGridLines="0" tabSelected="1" topLeftCell="A33" zoomScale="47" zoomScaleNormal="39" zoomScaleSheetLayoutView="55" workbookViewId="0">
      <selection activeCell="O40" sqref="O40"/>
    </sheetView>
  </sheetViews>
  <sheetFormatPr baseColWidth="10" defaultColWidth="11.42578125" defaultRowHeight="26.25" x14ac:dyDescent="0.25"/>
  <cols>
    <col min="1" max="1" width="40.5703125" style="1" customWidth="1"/>
    <col min="2" max="2" width="54.140625" style="1" customWidth="1"/>
    <col min="3" max="3" width="73.85546875" style="1" customWidth="1"/>
    <col min="4" max="4" width="27.140625" style="1" customWidth="1"/>
    <col min="5" max="5" width="37.7109375" style="1" hidden="1" customWidth="1"/>
    <col min="6" max="7" width="27.7109375" style="1" hidden="1" customWidth="1"/>
    <col min="8" max="8" width="34.140625" style="1" hidden="1" customWidth="1"/>
    <col min="9" max="9" width="30.85546875" style="1" customWidth="1"/>
    <col min="10" max="10" width="27.7109375" style="1" customWidth="1"/>
    <col min="11" max="11" width="39.42578125" style="2" hidden="1" customWidth="1"/>
    <col min="12" max="12" width="37.7109375" style="2" hidden="1" customWidth="1"/>
    <col min="13" max="13" width="40.140625" style="2" hidden="1" customWidth="1"/>
    <col min="14" max="14" width="31.28515625" style="2" hidden="1" customWidth="1"/>
    <col min="15" max="18" width="37.5703125" style="2" customWidth="1"/>
    <col min="19" max="19" width="31.28515625" style="2" customWidth="1"/>
    <col min="20" max="20" width="29.85546875" style="2" hidden="1" customWidth="1"/>
    <col min="21" max="22" width="27.7109375" style="2" hidden="1" customWidth="1"/>
    <col min="23" max="23" width="80.7109375" style="1" customWidth="1"/>
    <col min="24" max="24" width="39.140625" style="1" bestFit="1" customWidth="1"/>
    <col min="25" max="26" width="27.7109375" style="1" hidden="1" customWidth="1"/>
    <col min="27" max="27" width="33.140625" style="1" hidden="1" customWidth="1"/>
    <col min="28" max="28" width="27.7109375" style="1" hidden="1" customWidth="1"/>
    <col min="29" max="29" width="45.42578125" style="1" customWidth="1"/>
    <col min="30" max="30" width="76.5703125" style="1" customWidth="1"/>
    <col min="31" max="31" width="27.42578125" style="1" bestFit="1" customWidth="1"/>
    <col min="32" max="32" width="17" style="1" customWidth="1"/>
    <col min="33" max="33" width="26.42578125" style="1" hidden="1" customWidth="1"/>
    <col min="34" max="34" width="33.7109375" style="1" hidden="1" customWidth="1"/>
    <col min="35" max="35" width="24.140625" style="1" hidden="1" customWidth="1"/>
    <col min="36" max="36" width="29.28515625" style="1" hidden="1" customWidth="1"/>
    <col min="37" max="38" width="15.5703125" style="1" hidden="1" customWidth="1"/>
    <col min="39" max="39" width="34.140625" style="1" hidden="1" customWidth="1"/>
    <col min="40" max="40" width="25.85546875" style="1" hidden="1" customWidth="1"/>
    <col min="41" max="41" width="133.5703125" style="1" hidden="1" customWidth="1"/>
    <col min="42" max="42" width="49.42578125" style="1" customWidth="1"/>
    <col min="43" max="43" width="80.140625" style="1" customWidth="1"/>
    <col min="44" max="44" width="14.42578125" style="1" customWidth="1"/>
    <col min="45" max="46" width="11.42578125" style="1"/>
    <col min="47" max="47" width="19" style="1" bestFit="1" customWidth="1"/>
    <col min="48" max="16384" width="11.42578125" style="1"/>
  </cols>
  <sheetData>
    <row r="3" spans="1:47" ht="92.25" x14ac:dyDescent="0.25">
      <c r="A3" s="266" t="s">
        <v>28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</row>
    <row r="4" spans="1:47" ht="92.25" x14ac:dyDescent="0.25">
      <c r="A4" s="266" t="s">
        <v>68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</row>
    <row r="5" spans="1:47" ht="46.5" hidden="1" x14ac:dyDescent="0.25"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4"/>
      <c r="AE5" s="3"/>
      <c r="AF5" s="3"/>
      <c r="AG5" s="3"/>
      <c r="AH5" s="3"/>
      <c r="AI5" s="3"/>
      <c r="AJ5" s="3"/>
      <c r="AK5" s="3"/>
      <c r="AL5" s="3"/>
      <c r="AN5" s="6"/>
      <c r="AO5" s="5"/>
      <c r="AP5" s="5"/>
      <c r="AQ5" s="5"/>
    </row>
    <row r="6" spans="1:47" ht="109.5" hidden="1" x14ac:dyDescent="0.25">
      <c r="C6" s="7" t="s">
        <v>0</v>
      </c>
      <c r="D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N6" s="6"/>
      <c r="AO6" s="9"/>
      <c r="AP6" s="9"/>
      <c r="AQ6" s="9"/>
    </row>
    <row r="7" spans="1:47" ht="78" hidden="1" x14ac:dyDescent="0.25">
      <c r="C7" s="7" t="s">
        <v>27</v>
      </c>
      <c r="D7" s="8"/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N7" s="6"/>
      <c r="AO7" s="10"/>
      <c r="AP7" s="10"/>
      <c r="AQ7" s="10"/>
    </row>
    <row r="8" spans="1:47" ht="27" thickBot="1" x14ac:dyDescent="0.3"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7" ht="47.25" thickBot="1" x14ac:dyDescent="0.3">
      <c r="E9" s="11" t="s">
        <v>1</v>
      </c>
      <c r="F9" s="12" t="s">
        <v>1</v>
      </c>
      <c r="G9" s="13" t="s">
        <v>1</v>
      </c>
      <c r="H9" s="14"/>
      <c r="K9" s="11" t="s">
        <v>1</v>
      </c>
      <c r="L9" s="12" t="s">
        <v>1</v>
      </c>
      <c r="M9" s="13" t="s">
        <v>1</v>
      </c>
      <c r="T9" s="11"/>
      <c r="U9" s="12"/>
      <c r="V9" s="13"/>
      <c r="Y9" s="11" t="s">
        <v>1</v>
      </c>
      <c r="Z9" s="12" t="s">
        <v>1</v>
      </c>
      <c r="AA9" s="13" t="s">
        <v>1</v>
      </c>
      <c r="AB9" s="15" t="s">
        <v>1</v>
      </c>
      <c r="AG9" s="16"/>
      <c r="AI9" s="17" t="s">
        <v>1</v>
      </c>
      <c r="AJ9" s="18"/>
      <c r="AK9" s="17" t="s">
        <v>1</v>
      </c>
      <c r="AL9" s="19"/>
      <c r="AM9" s="17" t="s">
        <v>1</v>
      </c>
    </row>
    <row r="10" spans="1:47" ht="189.75" thickBot="1" x14ac:dyDescent="0.3">
      <c r="A10" s="20" t="s">
        <v>35</v>
      </c>
      <c r="B10" s="20" t="s">
        <v>36</v>
      </c>
      <c r="C10" s="20" t="s">
        <v>2</v>
      </c>
      <c r="D10" s="21" t="s">
        <v>111</v>
      </c>
      <c r="E10" s="22" t="s">
        <v>3</v>
      </c>
      <c r="F10" s="23" t="s">
        <v>4</v>
      </c>
      <c r="G10" s="24" t="s">
        <v>5</v>
      </c>
      <c r="H10" s="21" t="s">
        <v>6</v>
      </c>
      <c r="I10" s="21" t="s">
        <v>7</v>
      </c>
      <c r="J10" s="21" t="s">
        <v>112</v>
      </c>
      <c r="K10" s="22" t="s">
        <v>8</v>
      </c>
      <c r="L10" s="23" t="s">
        <v>4</v>
      </c>
      <c r="M10" s="24" t="s">
        <v>5</v>
      </c>
      <c r="N10" s="21" t="s">
        <v>9</v>
      </c>
      <c r="O10" s="21" t="s">
        <v>10</v>
      </c>
      <c r="P10" s="21" t="s">
        <v>17</v>
      </c>
      <c r="Q10" s="21" t="s">
        <v>18</v>
      </c>
      <c r="R10" s="21" t="s">
        <v>70</v>
      </c>
      <c r="S10" s="21" t="s">
        <v>113</v>
      </c>
      <c r="T10" s="22" t="s">
        <v>12</v>
      </c>
      <c r="U10" s="23" t="s">
        <v>4</v>
      </c>
      <c r="V10" s="24" t="s">
        <v>5</v>
      </c>
      <c r="W10" s="21" t="s">
        <v>13</v>
      </c>
      <c r="X10" s="21" t="s">
        <v>11</v>
      </c>
      <c r="Y10" s="22" t="s">
        <v>14</v>
      </c>
      <c r="Z10" s="23" t="s">
        <v>4</v>
      </c>
      <c r="AA10" s="24" t="s">
        <v>5</v>
      </c>
      <c r="AB10" s="21" t="s">
        <v>15</v>
      </c>
      <c r="AC10" s="21" t="s">
        <v>16</v>
      </c>
      <c r="AD10" s="21" t="s">
        <v>17</v>
      </c>
      <c r="AE10" s="21" t="s">
        <v>18</v>
      </c>
      <c r="AF10" s="21" t="s">
        <v>30</v>
      </c>
      <c r="AG10" s="21" t="s">
        <v>19</v>
      </c>
      <c r="AH10" s="21" t="s">
        <v>20</v>
      </c>
      <c r="AI10" s="267" t="s">
        <v>21</v>
      </c>
      <c r="AJ10" s="268"/>
      <c r="AK10" s="268"/>
      <c r="AL10" s="269"/>
      <c r="AM10" s="25" t="s">
        <v>22</v>
      </c>
      <c r="AN10" s="21" t="s">
        <v>23</v>
      </c>
      <c r="AO10" s="26" t="s">
        <v>24</v>
      </c>
      <c r="AP10" s="26" t="s">
        <v>69</v>
      </c>
      <c r="AQ10" s="26" t="s">
        <v>25</v>
      </c>
    </row>
    <row r="11" spans="1:47" ht="220.5" customHeight="1" x14ac:dyDescent="0.25">
      <c r="A11" s="281" t="s">
        <v>38</v>
      </c>
      <c r="B11" s="281" t="s">
        <v>37</v>
      </c>
      <c r="C11" s="278" t="s">
        <v>179</v>
      </c>
      <c r="D11" s="270">
        <v>0.3</v>
      </c>
      <c r="E11" s="135"/>
      <c r="F11" s="138"/>
      <c r="G11" s="141"/>
      <c r="H11" s="144"/>
      <c r="I11" s="273" t="s">
        <v>39</v>
      </c>
      <c r="J11" s="270">
        <v>0.6</v>
      </c>
      <c r="K11" s="27"/>
      <c r="L11" s="28"/>
      <c r="M11" s="150"/>
      <c r="N11" s="155"/>
      <c r="O11" s="155" t="s">
        <v>42</v>
      </c>
      <c r="P11" s="155" t="s">
        <v>71</v>
      </c>
      <c r="Q11" s="155" t="s">
        <v>72</v>
      </c>
      <c r="R11" s="236">
        <v>1</v>
      </c>
      <c r="S11" s="66">
        <v>0.2</v>
      </c>
      <c r="T11" s="27"/>
      <c r="U11" s="28"/>
      <c r="V11" s="29"/>
      <c r="W11" s="30" t="s">
        <v>114</v>
      </c>
      <c r="X11" s="31">
        <v>1</v>
      </c>
      <c r="Y11" s="32"/>
      <c r="Z11" s="33"/>
      <c r="AA11" s="34"/>
      <c r="AB11" s="35"/>
      <c r="AC11" s="174" t="s">
        <v>115</v>
      </c>
      <c r="AD11" s="30" t="s">
        <v>116</v>
      </c>
      <c r="AE11" s="30" t="s">
        <v>95</v>
      </c>
      <c r="AF11" s="251">
        <v>100</v>
      </c>
      <c r="AG11" s="36"/>
      <c r="AH11" s="36"/>
      <c r="AI11" s="69"/>
      <c r="AJ11" s="37"/>
      <c r="AK11" s="38"/>
      <c r="AL11" s="70"/>
      <c r="AM11" s="40"/>
      <c r="AN11" s="41"/>
      <c r="AO11" s="176"/>
      <c r="AP11" s="248">
        <v>1121626177</v>
      </c>
      <c r="AQ11" s="177" t="s">
        <v>117</v>
      </c>
    </row>
    <row r="12" spans="1:47" ht="153" customHeight="1" x14ac:dyDescent="0.25">
      <c r="A12" s="282"/>
      <c r="B12" s="282"/>
      <c r="C12" s="279"/>
      <c r="D12" s="271"/>
      <c r="E12" s="178"/>
      <c r="F12" s="179"/>
      <c r="G12" s="180"/>
      <c r="H12" s="181"/>
      <c r="I12" s="274"/>
      <c r="J12" s="271"/>
      <c r="K12" s="132"/>
      <c r="L12" s="133"/>
      <c r="M12" s="134"/>
      <c r="N12" s="161"/>
      <c r="O12" s="161" t="s">
        <v>43</v>
      </c>
      <c r="P12" s="161" t="s">
        <v>73</v>
      </c>
      <c r="Q12" s="161" t="s">
        <v>74</v>
      </c>
      <c r="R12" s="237">
        <v>1</v>
      </c>
      <c r="S12" s="240">
        <v>0.6</v>
      </c>
      <c r="T12" s="132"/>
      <c r="U12" s="133"/>
      <c r="V12" s="182"/>
      <c r="W12" s="157" t="s">
        <v>149</v>
      </c>
      <c r="X12" s="153">
        <v>1</v>
      </c>
      <c r="Y12" s="164"/>
      <c r="Z12" s="165"/>
      <c r="AA12" s="166"/>
      <c r="AB12" s="167"/>
      <c r="AC12" s="158" t="s">
        <v>118</v>
      </c>
      <c r="AD12" s="157" t="s">
        <v>150</v>
      </c>
      <c r="AE12" s="157" t="s">
        <v>72</v>
      </c>
      <c r="AF12" s="159">
        <v>1</v>
      </c>
      <c r="AG12" s="183"/>
      <c r="AH12" s="183"/>
      <c r="AI12" s="168"/>
      <c r="AJ12" s="169"/>
      <c r="AK12" s="170"/>
      <c r="AL12" s="171"/>
      <c r="AM12" s="172"/>
      <c r="AN12" s="173"/>
      <c r="AO12" s="184"/>
      <c r="AP12" s="242" t="s">
        <v>119</v>
      </c>
      <c r="AQ12" s="185">
        <v>9</v>
      </c>
    </row>
    <row r="13" spans="1:47" ht="118.9" hidden="1" customHeight="1" x14ac:dyDescent="0.25">
      <c r="A13" s="282"/>
      <c r="B13" s="282"/>
      <c r="C13" s="279"/>
      <c r="D13" s="271"/>
      <c r="E13" s="178"/>
      <c r="F13" s="179"/>
      <c r="G13" s="180"/>
      <c r="H13" s="181"/>
      <c r="I13" s="275"/>
      <c r="J13" s="298"/>
      <c r="K13" s="132"/>
      <c r="L13" s="133"/>
      <c r="M13" s="134"/>
      <c r="N13" s="161"/>
      <c r="O13" s="161" t="s">
        <v>44</v>
      </c>
      <c r="P13" s="161" t="s">
        <v>75</v>
      </c>
      <c r="Q13" s="161" t="s">
        <v>76</v>
      </c>
      <c r="R13" s="237">
        <v>1</v>
      </c>
      <c r="S13" s="240">
        <v>0.2</v>
      </c>
      <c r="T13" s="132"/>
      <c r="U13" s="133"/>
      <c r="V13" s="182"/>
      <c r="W13" s="157" t="s">
        <v>159</v>
      </c>
      <c r="X13" s="153">
        <v>1</v>
      </c>
      <c r="Y13" s="164"/>
      <c r="Z13" s="165"/>
      <c r="AA13" s="166"/>
      <c r="AB13" s="167"/>
      <c r="AC13" s="158" t="s">
        <v>118</v>
      </c>
      <c r="AD13" s="157" t="s">
        <v>119</v>
      </c>
      <c r="AE13" s="157" t="s">
        <v>119</v>
      </c>
      <c r="AF13" s="159" t="s">
        <v>119</v>
      </c>
      <c r="AG13" s="183"/>
      <c r="AH13" s="183"/>
      <c r="AI13" s="168"/>
      <c r="AJ13" s="169"/>
      <c r="AK13" s="170"/>
      <c r="AL13" s="171"/>
      <c r="AM13" s="172"/>
      <c r="AN13" s="173"/>
      <c r="AO13" s="184"/>
      <c r="AP13" s="242" t="s">
        <v>119</v>
      </c>
      <c r="AQ13" s="185">
        <v>17</v>
      </c>
    </row>
    <row r="14" spans="1:47" ht="118.9" customHeight="1" x14ac:dyDescent="0.25">
      <c r="A14" s="282"/>
      <c r="B14" s="282"/>
      <c r="C14" s="279"/>
      <c r="D14" s="271"/>
      <c r="E14" s="178"/>
      <c r="F14" s="179"/>
      <c r="G14" s="180"/>
      <c r="H14" s="181"/>
      <c r="I14" s="276" t="s">
        <v>40</v>
      </c>
      <c r="J14" s="299">
        <v>0.4</v>
      </c>
      <c r="K14" s="132"/>
      <c r="L14" s="133"/>
      <c r="M14" s="134"/>
      <c r="N14" s="161"/>
      <c r="O14" s="161" t="s">
        <v>45</v>
      </c>
      <c r="P14" s="161" t="s">
        <v>77</v>
      </c>
      <c r="Q14" s="161" t="s">
        <v>78</v>
      </c>
      <c r="R14" s="237">
        <v>1</v>
      </c>
      <c r="S14" s="240">
        <v>0.5</v>
      </c>
      <c r="T14" s="132"/>
      <c r="U14" s="133"/>
      <c r="V14" s="182"/>
      <c r="W14" s="157" t="s">
        <v>121</v>
      </c>
      <c r="X14" s="153">
        <v>1</v>
      </c>
      <c r="Y14" s="164"/>
      <c r="Z14" s="165"/>
      <c r="AA14" s="166"/>
      <c r="AB14" s="167"/>
      <c r="AC14" s="158" t="s">
        <v>120</v>
      </c>
      <c r="AD14" s="157" t="s">
        <v>122</v>
      </c>
      <c r="AE14" s="157" t="s">
        <v>72</v>
      </c>
      <c r="AF14" s="159">
        <v>1</v>
      </c>
      <c r="AG14" s="183"/>
      <c r="AH14" s="183"/>
      <c r="AI14" s="168"/>
      <c r="AJ14" s="169"/>
      <c r="AK14" s="170"/>
      <c r="AL14" s="171"/>
      <c r="AM14" s="172"/>
      <c r="AN14" s="173"/>
      <c r="AO14" s="184"/>
      <c r="AP14" s="242" t="s">
        <v>119</v>
      </c>
      <c r="AQ14" s="185">
        <v>9</v>
      </c>
    </row>
    <row r="15" spans="1:47" ht="196.5" customHeight="1" thickBot="1" x14ac:dyDescent="0.3">
      <c r="A15" s="282"/>
      <c r="B15" s="282"/>
      <c r="C15" s="280"/>
      <c r="D15" s="272"/>
      <c r="E15" s="217"/>
      <c r="F15" s="218"/>
      <c r="G15" s="219"/>
      <c r="H15" s="220"/>
      <c r="I15" s="277"/>
      <c r="J15" s="272"/>
      <c r="K15" s="221"/>
      <c r="L15" s="222"/>
      <c r="M15" s="223"/>
      <c r="N15" s="224"/>
      <c r="O15" s="224" t="s">
        <v>46</v>
      </c>
      <c r="P15" s="224" t="s">
        <v>79</v>
      </c>
      <c r="Q15" s="224" t="s">
        <v>80</v>
      </c>
      <c r="R15" s="111">
        <v>15</v>
      </c>
      <c r="S15" s="204">
        <v>0.5</v>
      </c>
      <c r="T15" s="221"/>
      <c r="U15" s="222"/>
      <c r="V15" s="225"/>
      <c r="W15" s="112" t="s">
        <v>142</v>
      </c>
      <c r="X15" s="113">
        <v>1</v>
      </c>
      <c r="Y15" s="114"/>
      <c r="Z15" s="115"/>
      <c r="AA15" s="116"/>
      <c r="AB15" s="117"/>
      <c r="AC15" s="226" t="s">
        <v>115</v>
      </c>
      <c r="AD15" s="112" t="s">
        <v>143</v>
      </c>
      <c r="AE15" s="112" t="s">
        <v>95</v>
      </c>
      <c r="AF15" s="208">
        <v>30</v>
      </c>
      <c r="AG15" s="209">
        <v>90</v>
      </c>
      <c r="AH15" s="209">
        <v>90</v>
      </c>
      <c r="AI15" s="121">
        <f>+IF(AH15/AG15&lt;120%,(AH15/AG15),120%)</f>
        <v>1</v>
      </c>
      <c r="AJ15" s="122">
        <v>1</v>
      </c>
      <c r="AK15" s="123" t="s">
        <v>26</v>
      </c>
      <c r="AL15" s="210" t="s">
        <v>26</v>
      </c>
      <c r="AM15" s="124">
        <f t="shared" ref="AM15:AM25" si="0">+AH15/AF15</f>
        <v>3</v>
      </c>
      <c r="AN15" s="125"/>
      <c r="AO15" s="227"/>
      <c r="AP15" s="247">
        <v>16647860106</v>
      </c>
      <c r="AQ15" s="214" t="s">
        <v>123</v>
      </c>
      <c r="AT15" s="55"/>
      <c r="AU15" s="56"/>
    </row>
    <row r="16" spans="1:47" ht="207.6" customHeight="1" x14ac:dyDescent="0.25">
      <c r="A16" s="282"/>
      <c r="B16" s="282"/>
      <c r="C16" s="279" t="s">
        <v>180</v>
      </c>
      <c r="D16" s="271">
        <v>0.25</v>
      </c>
      <c r="E16" s="215"/>
      <c r="F16" s="179"/>
      <c r="G16" s="180"/>
      <c r="H16" s="216"/>
      <c r="I16" s="274" t="s">
        <v>41</v>
      </c>
      <c r="J16" s="271">
        <v>1</v>
      </c>
      <c r="K16" s="132"/>
      <c r="L16" s="133"/>
      <c r="M16" s="134"/>
      <c r="N16" s="161"/>
      <c r="O16" s="161" t="s">
        <v>47</v>
      </c>
      <c r="P16" s="161" t="s">
        <v>81</v>
      </c>
      <c r="Q16" s="161" t="s">
        <v>82</v>
      </c>
      <c r="R16" s="237">
        <v>8</v>
      </c>
      <c r="S16" s="240">
        <v>0.1</v>
      </c>
      <c r="T16" s="132"/>
      <c r="U16" s="133"/>
      <c r="V16" s="134"/>
      <c r="W16" s="157" t="s">
        <v>124</v>
      </c>
      <c r="X16" s="153">
        <v>1</v>
      </c>
      <c r="Y16" s="164"/>
      <c r="Z16" s="165"/>
      <c r="AA16" s="166"/>
      <c r="AB16" s="167"/>
      <c r="AC16" s="158" t="s">
        <v>115</v>
      </c>
      <c r="AD16" s="157" t="s">
        <v>125</v>
      </c>
      <c r="AE16" s="30" t="s">
        <v>80</v>
      </c>
      <c r="AF16" s="175">
        <v>1</v>
      </c>
      <c r="AG16" s="243">
        <v>95</v>
      </c>
      <c r="AH16" s="243">
        <v>95</v>
      </c>
      <c r="AI16" s="69"/>
      <c r="AJ16" s="37">
        <v>1</v>
      </c>
      <c r="AK16" s="38" t="s">
        <v>26</v>
      </c>
      <c r="AL16" s="70" t="s">
        <v>26</v>
      </c>
      <c r="AM16" s="40">
        <f t="shared" si="0"/>
        <v>95</v>
      </c>
      <c r="AN16" s="41"/>
      <c r="AO16" s="176"/>
      <c r="AP16" s="246" t="s">
        <v>119</v>
      </c>
      <c r="AQ16" s="177">
        <v>9</v>
      </c>
      <c r="AU16" s="55"/>
    </row>
    <row r="17" spans="1:47" ht="166.15" customHeight="1" x14ac:dyDescent="0.25">
      <c r="A17" s="282"/>
      <c r="B17" s="282"/>
      <c r="C17" s="279"/>
      <c r="D17" s="271"/>
      <c r="E17" s="136"/>
      <c r="F17" s="139"/>
      <c r="G17" s="142"/>
      <c r="H17" s="145"/>
      <c r="I17" s="274"/>
      <c r="J17" s="271"/>
      <c r="K17" s="147"/>
      <c r="L17" s="149"/>
      <c r="M17" s="151"/>
      <c r="N17" s="156"/>
      <c r="O17" s="156" t="s">
        <v>48</v>
      </c>
      <c r="P17" s="156" t="s">
        <v>83</v>
      </c>
      <c r="Q17" s="156" t="s">
        <v>84</v>
      </c>
      <c r="R17" s="103">
        <v>700</v>
      </c>
      <c r="S17" s="91">
        <v>0.1</v>
      </c>
      <c r="T17" s="147"/>
      <c r="U17" s="149"/>
      <c r="V17" s="151"/>
      <c r="W17" s="42" t="s">
        <v>129</v>
      </c>
      <c r="X17" s="43">
        <v>1</v>
      </c>
      <c r="Y17" s="44"/>
      <c r="Z17" s="45"/>
      <c r="AA17" s="46"/>
      <c r="AB17" s="47"/>
      <c r="AC17" s="48" t="s">
        <v>118</v>
      </c>
      <c r="AD17" s="42" t="s">
        <v>126</v>
      </c>
      <c r="AE17" s="42" t="s">
        <v>84</v>
      </c>
      <c r="AF17" s="49">
        <v>225.14</v>
      </c>
      <c r="AG17" s="58"/>
      <c r="AH17" s="58"/>
      <c r="AI17" s="50"/>
      <c r="AJ17" s="51"/>
      <c r="AK17" s="52"/>
      <c r="AL17" s="39"/>
      <c r="AM17" s="53"/>
      <c r="AN17" s="54"/>
      <c r="AO17" s="244"/>
      <c r="AP17" s="288">
        <v>4811194871576</v>
      </c>
      <c r="AQ17" s="245">
        <v>9</v>
      </c>
      <c r="AU17" s="55"/>
    </row>
    <row r="18" spans="1:47" ht="185.45" customHeight="1" x14ac:dyDescent="0.25">
      <c r="A18" s="282"/>
      <c r="B18" s="282"/>
      <c r="C18" s="279"/>
      <c r="D18" s="271"/>
      <c r="E18" s="136"/>
      <c r="F18" s="139"/>
      <c r="G18" s="142"/>
      <c r="H18" s="145"/>
      <c r="I18" s="274"/>
      <c r="J18" s="271"/>
      <c r="K18" s="147"/>
      <c r="L18" s="149"/>
      <c r="M18" s="151"/>
      <c r="N18" s="156"/>
      <c r="O18" s="156" t="s">
        <v>49</v>
      </c>
      <c r="P18" s="156" t="s">
        <v>85</v>
      </c>
      <c r="Q18" s="156" t="s">
        <v>84</v>
      </c>
      <c r="R18" s="103">
        <v>1536</v>
      </c>
      <c r="S18" s="91">
        <v>0.1</v>
      </c>
      <c r="T18" s="147"/>
      <c r="U18" s="149"/>
      <c r="V18" s="196"/>
      <c r="W18" s="42" t="s">
        <v>130</v>
      </c>
      <c r="X18" s="43">
        <v>1</v>
      </c>
      <c r="Y18" s="44"/>
      <c r="Z18" s="45"/>
      <c r="AA18" s="46"/>
      <c r="AB18" s="47"/>
      <c r="AC18" s="48" t="s">
        <v>118</v>
      </c>
      <c r="AD18" s="42" t="s">
        <v>127</v>
      </c>
      <c r="AE18" s="42" t="s">
        <v>84</v>
      </c>
      <c r="AF18" s="49">
        <v>310.81</v>
      </c>
      <c r="AG18" s="58">
        <v>0</v>
      </c>
      <c r="AH18" s="58">
        <v>6</v>
      </c>
      <c r="AI18" s="50" t="e">
        <f>+IF(AH18/AG18&lt;120%,(AH18/AG18),120%)</f>
        <v>#DIV/0!</v>
      </c>
      <c r="AJ18" s="51">
        <v>1.2</v>
      </c>
      <c r="AK18" s="52" t="s">
        <v>26</v>
      </c>
      <c r="AL18" s="39" t="s">
        <v>26</v>
      </c>
      <c r="AM18" s="53">
        <f t="shared" si="0"/>
        <v>1.9304398185386571E-2</v>
      </c>
      <c r="AN18" s="54"/>
      <c r="AO18" s="244"/>
      <c r="AP18" s="289"/>
      <c r="AQ18" s="245">
        <v>9</v>
      </c>
    </row>
    <row r="19" spans="1:47" ht="185.45" customHeight="1" x14ac:dyDescent="0.25">
      <c r="A19" s="282"/>
      <c r="B19" s="282"/>
      <c r="C19" s="279"/>
      <c r="D19" s="271"/>
      <c r="E19" s="136"/>
      <c r="F19" s="139"/>
      <c r="G19" s="142"/>
      <c r="H19" s="145"/>
      <c r="I19" s="274"/>
      <c r="J19" s="271"/>
      <c r="K19" s="104"/>
      <c r="L19" s="93"/>
      <c r="M19" s="94"/>
      <c r="N19" s="103"/>
      <c r="O19" s="91" t="s">
        <v>50</v>
      </c>
      <c r="P19" s="91" t="s">
        <v>86</v>
      </c>
      <c r="Q19" s="91" t="s">
        <v>84</v>
      </c>
      <c r="R19" s="103">
        <v>1288</v>
      </c>
      <c r="S19" s="91">
        <v>0.1</v>
      </c>
      <c r="T19" s="92"/>
      <c r="U19" s="93"/>
      <c r="V19" s="94"/>
      <c r="W19" s="42" t="s">
        <v>131</v>
      </c>
      <c r="X19" s="59">
        <v>1</v>
      </c>
      <c r="Y19" s="44"/>
      <c r="Z19" s="45"/>
      <c r="AA19" s="46"/>
      <c r="AB19" s="47"/>
      <c r="AC19" s="48" t="s">
        <v>118</v>
      </c>
      <c r="AD19" s="42" t="s">
        <v>128</v>
      </c>
      <c r="AE19" s="42" t="s">
        <v>84</v>
      </c>
      <c r="AF19" s="49">
        <v>137.15</v>
      </c>
      <c r="AG19" s="57">
        <v>8</v>
      </c>
      <c r="AH19" s="57">
        <v>11</v>
      </c>
      <c r="AI19" s="50">
        <f>+AH19/AG19</f>
        <v>1.375</v>
      </c>
      <c r="AJ19" s="51">
        <v>1.2</v>
      </c>
      <c r="AK19" s="52" t="s">
        <v>26</v>
      </c>
      <c r="AL19" s="39" t="s">
        <v>26</v>
      </c>
      <c r="AM19" s="53">
        <f t="shared" si="0"/>
        <v>8.020415603353992E-2</v>
      </c>
      <c r="AN19" s="54"/>
      <c r="AO19" s="244"/>
      <c r="AP19" s="289"/>
      <c r="AQ19" s="245">
        <v>9</v>
      </c>
    </row>
    <row r="20" spans="1:47" ht="228.6" customHeight="1" x14ac:dyDescent="0.25">
      <c r="A20" s="282"/>
      <c r="B20" s="282"/>
      <c r="C20" s="279"/>
      <c r="D20" s="271"/>
      <c r="E20" s="137"/>
      <c r="F20" s="140"/>
      <c r="G20" s="143"/>
      <c r="H20" s="146"/>
      <c r="I20" s="274"/>
      <c r="J20" s="271"/>
      <c r="K20" s="152"/>
      <c r="L20" s="63"/>
      <c r="M20" s="101"/>
      <c r="N20" s="154"/>
      <c r="O20" s="91" t="s">
        <v>51</v>
      </c>
      <c r="P20" s="91" t="s">
        <v>87</v>
      </c>
      <c r="Q20" s="91" t="s">
        <v>88</v>
      </c>
      <c r="R20" s="103">
        <v>10</v>
      </c>
      <c r="S20" s="91">
        <v>0.1</v>
      </c>
      <c r="T20" s="92"/>
      <c r="U20" s="93"/>
      <c r="V20" s="94"/>
      <c r="W20" s="42" t="s">
        <v>151</v>
      </c>
      <c r="X20" s="59">
        <v>1</v>
      </c>
      <c r="Y20" s="44"/>
      <c r="Z20" s="45"/>
      <c r="AA20" s="46"/>
      <c r="AB20" s="47"/>
      <c r="AC20" s="60" t="s">
        <v>118</v>
      </c>
      <c r="AD20" s="42" t="s">
        <v>87</v>
      </c>
      <c r="AE20" s="42" t="s">
        <v>88</v>
      </c>
      <c r="AF20" s="49">
        <v>4</v>
      </c>
      <c r="AG20" s="57">
        <v>14</v>
      </c>
      <c r="AH20" s="57">
        <v>71</v>
      </c>
      <c r="AI20" s="50">
        <f>+IF(AH20/AG20&lt;120%,(AH20/AG20),120%)</f>
        <v>1.2</v>
      </c>
      <c r="AJ20" s="51">
        <v>1.2</v>
      </c>
      <c r="AK20" s="52" t="s">
        <v>26</v>
      </c>
      <c r="AL20" s="39" t="s">
        <v>26</v>
      </c>
      <c r="AM20" s="53">
        <f t="shared" si="0"/>
        <v>17.75</v>
      </c>
      <c r="AN20" s="54"/>
      <c r="AO20" s="244"/>
      <c r="AP20" s="290"/>
      <c r="AQ20" s="245">
        <v>9</v>
      </c>
    </row>
    <row r="21" spans="1:47" ht="142.9" customHeight="1" x14ac:dyDescent="0.25">
      <c r="A21" s="282"/>
      <c r="B21" s="282"/>
      <c r="C21" s="279"/>
      <c r="D21" s="271"/>
      <c r="E21" s="137"/>
      <c r="F21" s="140"/>
      <c r="G21" s="143"/>
      <c r="H21" s="146"/>
      <c r="I21" s="274"/>
      <c r="J21" s="271"/>
      <c r="K21" s="152"/>
      <c r="L21" s="63"/>
      <c r="M21" s="101"/>
      <c r="N21" s="154"/>
      <c r="O21" s="91" t="s">
        <v>52</v>
      </c>
      <c r="P21" s="91" t="s">
        <v>89</v>
      </c>
      <c r="Q21" s="91" t="s">
        <v>90</v>
      </c>
      <c r="R21" s="103">
        <v>12</v>
      </c>
      <c r="S21" s="91">
        <v>0.1</v>
      </c>
      <c r="T21" s="197"/>
      <c r="U21" s="93"/>
      <c r="V21" s="196"/>
      <c r="W21" s="42" t="s">
        <v>133</v>
      </c>
      <c r="X21" s="59">
        <v>1</v>
      </c>
      <c r="Y21" s="44"/>
      <c r="Z21" s="45"/>
      <c r="AA21" s="46"/>
      <c r="AB21" s="47"/>
      <c r="AC21" s="60" t="s">
        <v>134</v>
      </c>
      <c r="AD21" s="42" t="s">
        <v>136</v>
      </c>
      <c r="AE21" s="42" t="s">
        <v>80</v>
      </c>
      <c r="AF21" s="49">
        <v>3</v>
      </c>
      <c r="AG21" s="57">
        <v>1</v>
      </c>
      <c r="AH21" s="57">
        <v>1</v>
      </c>
      <c r="AI21" s="50">
        <f>+IF(AH21/AG21&lt;120%,(AH21/AG21),120%)</f>
        <v>1</v>
      </c>
      <c r="AJ21" s="51">
        <v>1</v>
      </c>
      <c r="AK21" s="52" t="s">
        <v>26</v>
      </c>
      <c r="AL21" s="39" t="s">
        <v>26</v>
      </c>
      <c r="AM21" s="53">
        <f t="shared" si="0"/>
        <v>0.33333333333333331</v>
      </c>
      <c r="AN21" s="54"/>
      <c r="AO21" s="244"/>
      <c r="AP21" s="250">
        <v>5210000000</v>
      </c>
      <c r="AQ21" s="245" t="s">
        <v>132</v>
      </c>
    </row>
    <row r="22" spans="1:47" ht="147.75" customHeight="1" x14ac:dyDescent="0.25">
      <c r="A22" s="282"/>
      <c r="B22" s="282"/>
      <c r="C22" s="279"/>
      <c r="D22" s="271"/>
      <c r="E22" s="189"/>
      <c r="F22" s="72"/>
      <c r="G22" s="73"/>
      <c r="H22" s="190"/>
      <c r="I22" s="274"/>
      <c r="J22" s="271"/>
      <c r="K22" s="88"/>
      <c r="L22" s="191"/>
      <c r="M22" s="192"/>
      <c r="N22" s="91"/>
      <c r="O22" s="103" t="s">
        <v>53</v>
      </c>
      <c r="P22" s="103" t="s">
        <v>91</v>
      </c>
      <c r="Q22" s="103" t="s">
        <v>90</v>
      </c>
      <c r="R22" s="103">
        <v>8</v>
      </c>
      <c r="S22" s="91">
        <v>0.1</v>
      </c>
      <c r="T22" s="92"/>
      <c r="U22" s="193"/>
      <c r="V22" s="194"/>
      <c r="W22" s="42" t="s">
        <v>137</v>
      </c>
      <c r="X22" s="43">
        <v>1</v>
      </c>
      <c r="Y22" s="44"/>
      <c r="Z22" s="45"/>
      <c r="AA22" s="46"/>
      <c r="AB22" s="47"/>
      <c r="AC22" s="60" t="s">
        <v>134</v>
      </c>
      <c r="AD22" s="42" t="s">
        <v>135</v>
      </c>
      <c r="AE22" s="42" t="s">
        <v>80</v>
      </c>
      <c r="AF22" s="195">
        <v>2</v>
      </c>
      <c r="AG22" s="58">
        <v>1</v>
      </c>
      <c r="AH22" s="58">
        <v>0</v>
      </c>
      <c r="AI22" s="50">
        <v>1.2</v>
      </c>
      <c r="AJ22" s="51">
        <v>1</v>
      </c>
      <c r="AK22" s="52" t="s">
        <v>26</v>
      </c>
      <c r="AL22" s="39" t="s">
        <v>26</v>
      </c>
      <c r="AM22" s="53" t="e">
        <f>+AH22/#REF!</f>
        <v>#REF!</v>
      </c>
      <c r="AN22" s="54"/>
      <c r="AO22" s="244"/>
      <c r="AP22" s="250">
        <v>3746000000</v>
      </c>
      <c r="AQ22" s="245">
        <v>8.9</v>
      </c>
    </row>
    <row r="23" spans="1:47" ht="186.75" customHeight="1" x14ac:dyDescent="0.25">
      <c r="A23" s="282"/>
      <c r="B23" s="282"/>
      <c r="C23" s="279"/>
      <c r="D23" s="271"/>
      <c r="E23" s="186"/>
      <c r="F23" s="187"/>
      <c r="G23" s="188"/>
      <c r="H23" s="148"/>
      <c r="I23" s="274"/>
      <c r="J23" s="271"/>
      <c r="K23" s="74"/>
      <c r="L23" s="75"/>
      <c r="M23" s="76"/>
      <c r="N23" s="131"/>
      <c r="O23" s="103" t="s">
        <v>54</v>
      </c>
      <c r="P23" s="103" t="s">
        <v>92</v>
      </c>
      <c r="Q23" s="103" t="s">
        <v>93</v>
      </c>
      <c r="R23" s="103">
        <v>1</v>
      </c>
      <c r="S23" s="91">
        <v>0.2</v>
      </c>
      <c r="T23" s="92"/>
      <c r="U23" s="193"/>
      <c r="V23" s="194"/>
      <c r="W23" s="42" t="s">
        <v>139</v>
      </c>
      <c r="X23" s="43">
        <v>1</v>
      </c>
      <c r="Y23" s="44"/>
      <c r="Z23" s="45"/>
      <c r="AA23" s="46"/>
      <c r="AB23" s="47"/>
      <c r="AC23" s="60" t="s">
        <v>138</v>
      </c>
      <c r="AD23" s="42" t="s">
        <v>140</v>
      </c>
      <c r="AE23" s="42" t="s">
        <v>95</v>
      </c>
      <c r="AF23" s="195">
        <v>100</v>
      </c>
      <c r="AG23" s="58">
        <v>5</v>
      </c>
      <c r="AH23" s="58">
        <v>3</v>
      </c>
      <c r="AI23" s="50"/>
      <c r="AJ23" s="51">
        <v>0.6</v>
      </c>
      <c r="AK23" s="52" t="s">
        <v>26</v>
      </c>
      <c r="AL23" s="77" t="s">
        <v>26</v>
      </c>
      <c r="AM23" s="53">
        <f>+AH23/AF22</f>
        <v>1.5</v>
      </c>
      <c r="AN23" s="54"/>
      <c r="AO23" s="244"/>
      <c r="AP23" s="42" t="s">
        <v>119</v>
      </c>
      <c r="AQ23" s="245" t="s">
        <v>169</v>
      </c>
    </row>
    <row r="24" spans="1:47" ht="187.5" customHeight="1" thickBot="1" x14ac:dyDescent="0.3">
      <c r="A24" s="282"/>
      <c r="B24" s="283"/>
      <c r="C24" s="280"/>
      <c r="D24" s="272"/>
      <c r="E24" s="105"/>
      <c r="F24" s="106"/>
      <c r="G24" s="107"/>
      <c r="H24" s="200"/>
      <c r="I24" s="277"/>
      <c r="J24" s="272"/>
      <c r="K24" s="201"/>
      <c r="L24" s="202"/>
      <c r="M24" s="203"/>
      <c r="N24" s="160"/>
      <c r="O24" s="111" t="s">
        <v>55</v>
      </c>
      <c r="P24" s="111" t="s">
        <v>94</v>
      </c>
      <c r="Q24" s="111" t="s">
        <v>95</v>
      </c>
      <c r="R24" s="111">
        <v>85</v>
      </c>
      <c r="S24" s="204">
        <v>0.1</v>
      </c>
      <c r="T24" s="205"/>
      <c r="U24" s="206"/>
      <c r="V24" s="207"/>
      <c r="W24" s="112" t="s">
        <v>166</v>
      </c>
      <c r="X24" s="113">
        <v>1</v>
      </c>
      <c r="Y24" s="114"/>
      <c r="Z24" s="115"/>
      <c r="AA24" s="116"/>
      <c r="AB24" s="117"/>
      <c r="AC24" s="60" t="s">
        <v>134</v>
      </c>
      <c r="AD24" s="112" t="s">
        <v>167</v>
      </c>
      <c r="AE24" s="112" t="s">
        <v>72</v>
      </c>
      <c r="AF24" s="208">
        <v>12</v>
      </c>
      <c r="AG24" s="209">
        <v>2</v>
      </c>
      <c r="AH24" s="209">
        <v>2</v>
      </c>
      <c r="AI24" s="121"/>
      <c r="AJ24" s="122">
        <v>1</v>
      </c>
      <c r="AK24" s="123" t="s">
        <v>26</v>
      </c>
      <c r="AL24" s="210" t="s">
        <v>26</v>
      </c>
      <c r="AM24" s="124">
        <f t="shared" si="0"/>
        <v>0.16666666666666666</v>
      </c>
      <c r="AN24" s="125"/>
      <c r="AO24" s="227"/>
      <c r="AP24" s="252">
        <v>135968894272</v>
      </c>
      <c r="AQ24" s="245" t="s">
        <v>168</v>
      </c>
    </row>
    <row r="25" spans="1:47" ht="241.5" customHeight="1" x14ac:dyDescent="0.25">
      <c r="A25" s="282"/>
      <c r="B25" s="281" t="s">
        <v>56</v>
      </c>
      <c r="C25" s="278" t="s">
        <v>32</v>
      </c>
      <c r="D25" s="270">
        <v>0.2</v>
      </c>
      <c r="E25" s="186"/>
      <c r="F25" s="187"/>
      <c r="G25" s="188"/>
      <c r="H25" s="148"/>
      <c r="I25" s="273" t="s">
        <v>57</v>
      </c>
      <c r="J25" s="270">
        <v>1</v>
      </c>
      <c r="K25" s="79"/>
      <c r="L25" s="80"/>
      <c r="M25" s="81"/>
      <c r="N25" s="130"/>
      <c r="O25" s="66" t="s">
        <v>58</v>
      </c>
      <c r="P25" s="66" t="s">
        <v>96</v>
      </c>
      <c r="Q25" s="66" t="s">
        <v>80</v>
      </c>
      <c r="R25" s="236">
        <v>15</v>
      </c>
      <c r="S25" s="66">
        <v>0.3</v>
      </c>
      <c r="T25" s="82"/>
      <c r="U25" s="83"/>
      <c r="V25" s="84"/>
      <c r="W25" s="30" t="s">
        <v>141</v>
      </c>
      <c r="X25" s="31">
        <v>1</v>
      </c>
      <c r="Y25" s="32"/>
      <c r="Z25" s="33"/>
      <c r="AA25" s="34"/>
      <c r="AB25" s="35"/>
      <c r="AC25" s="67" t="s">
        <v>115</v>
      </c>
      <c r="AD25" s="30" t="s">
        <v>145</v>
      </c>
      <c r="AE25" s="30" t="s">
        <v>95</v>
      </c>
      <c r="AF25" s="175">
        <v>30</v>
      </c>
      <c r="AG25" s="85">
        <v>43.82</v>
      </c>
      <c r="AH25" s="36">
        <v>42.33</v>
      </c>
      <c r="AI25" s="69"/>
      <c r="AJ25" s="37">
        <f>AH25/AG25</f>
        <v>0.965997261524418</v>
      </c>
      <c r="AK25" s="38"/>
      <c r="AL25" s="86"/>
      <c r="AM25" s="40">
        <f t="shared" si="0"/>
        <v>1.411</v>
      </c>
      <c r="AN25" s="41"/>
      <c r="AO25" s="176"/>
      <c r="AP25" s="262" t="s">
        <v>144</v>
      </c>
      <c r="AQ25" s="177" t="s">
        <v>117</v>
      </c>
      <c r="AS25" s="87"/>
    </row>
    <row r="26" spans="1:47" ht="244.5" customHeight="1" thickBot="1" x14ac:dyDescent="0.3">
      <c r="A26" s="282"/>
      <c r="B26" s="282"/>
      <c r="C26" s="279"/>
      <c r="D26" s="271"/>
      <c r="E26" s="71"/>
      <c r="F26" s="72"/>
      <c r="G26" s="73"/>
      <c r="H26" s="148"/>
      <c r="I26" s="274"/>
      <c r="J26" s="271"/>
      <c r="K26" s="88"/>
      <c r="L26" s="89"/>
      <c r="M26" s="90"/>
      <c r="N26" s="131"/>
      <c r="O26" s="91" t="s">
        <v>59</v>
      </c>
      <c r="P26" s="91" t="s">
        <v>97</v>
      </c>
      <c r="Q26" s="91" t="s">
        <v>80</v>
      </c>
      <c r="R26" s="103">
        <v>1</v>
      </c>
      <c r="S26" s="91">
        <v>0.3</v>
      </c>
      <c r="T26" s="92"/>
      <c r="U26" s="93"/>
      <c r="V26" s="94"/>
      <c r="W26" s="42" t="s">
        <v>146</v>
      </c>
      <c r="X26" s="43">
        <v>1</v>
      </c>
      <c r="Y26" s="44"/>
      <c r="Z26" s="45"/>
      <c r="AA26" s="46"/>
      <c r="AB26" s="47"/>
      <c r="AC26" s="60" t="s">
        <v>115</v>
      </c>
      <c r="AD26" s="42" t="s">
        <v>148</v>
      </c>
      <c r="AE26" s="42" t="s">
        <v>147</v>
      </c>
      <c r="AF26" s="128">
        <v>1</v>
      </c>
      <c r="AG26" s="96">
        <v>3</v>
      </c>
      <c r="AH26" s="96">
        <v>1</v>
      </c>
      <c r="AI26" s="50">
        <f>+IF(AH26/AG26&lt;120%,(AH26/AG26),120%)</f>
        <v>0.33333333333333331</v>
      </c>
      <c r="AJ26" s="51">
        <v>0.33</v>
      </c>
      <c r="AK26" s="52" t="s">
        <v>26</v>
      </c>
      <c r="AL26" s="95" t="s">
        <v>26</v>
      </c>
      <c r="AM26" s="53">
        <f t="shared" ref="AM26:AM35" si="1">+AH26/AF26</f>
        <v>1</v>
      </c>
      <c r="AN26" s="54"/>
      <c r="AO26" s="244"/>
      <c r="AP26" s="256">
        <v>1000000000</v>
      </c>
      <c r="AQ26" s="245" t="s">
        <v>123</v>
      </c>
      <c r="AS26" s="87"/>
    </row>
    <row r="27" spans="1:47" ht="207.6" hidden="1" customHeight="1" thickBot="1" x14ac:dyDescent="0.3">
      <c r="A27" s="282"/>
      <c r="B27" s="282"/>
      <c r="C27" s="279"/>
      <c r="D27" s="271"/>
      <c r="E27" s="228"/>
      <c r="F27" s="229"/>
      <c r="G27" s="230"/>
      <c r="H27" s="148"/>
      <c r="I27" s="274"/>
      <c r="J27" s="271"/>
      <c r="K27" s="97"/>
      <c r="L27" s="98"/>
      <c r="M27" s="99"/>
      <c r="N27" s="131"/>
      <c r="O27" s="100" t="s">
        <v>60</v>
      </c>
      <c r="P27" s="100" t="s">
        <v>98</v>
      </c>
      <c r="Q27" s="100" t="s">
        <v>82</v>
      </c>
      <c r="R27" s="154">
        <v>44</v>
      </c>
      <c r="S27" s="100">
        <v>0.4</v>
      </c>
      <c r="T27" s="78"/>
      <c r="U27" s="63"/>
      <c r="V27" s="101"/>
      <c r="W27" s="61" t="s">
        <v>159</v>
      </c>
      <c r="X27" s="113">
        <v>1</v>
      </c>
      <c r="Y27" s="114"/>
      <c r="Z27" s="115"/>
      <c r="AA27" s="116"/>
      <c r="AB27" s="117"/>
      <c r="AC27" s="118" t="s">
        <v>118</v>
      </c>
      <c r="AD27" s="112" t="s">
        <v>119</v>
      </c>
      <c r="AE27" s="112" t="s">
        <v>119</v>
      </c>
      <c r="AF27" s="208" t="s">
        <v>119</v>
      </c>
      <c r="AG27" s="253">
        <v>134.99</v>
      </c>
      <c r="AH27" s="120">
        <v>104.66</v>
      </c>
      <c r="AI27" s="121"/>
      <c r="AJ27" s="254">
        <f>+AH27/AG27</f>
        <v>0.77531669012519433</v>
      </c>
      <c r="AK27" s="123"/>
      <c r="AL27" s="255"/>
      <c r="AM27" s="124" t="e">
        <f t="shared" si="1"/>
        <v>#VALUE!</v>
      </c>
      <c r="AN27" s="125"/>
      <c r="AO27" s="227"/>
      <c r="AP27" s="112" t="s">
        <v>119</v>
      </c>
      <c r="AQ27" s="214">
        <v>9</v>
      </c>
      <c r="AS27" s="87"/>
    </row>
    <row r="28" spans="1:47" ht="174" customHeight="1" x14ac:dyDescent="0.25">
      <c r="A28" s="282"/>
      <c r="B28" s="282"/>
      <c r="C28" s="284" t="s">
        <v>181</v>
      </c>
      <c r="D28" s="270">
        <v>0.1</v>
      </c>
      <c r="E28" s="231"/>
      <c r="F28" s="64"/>
      <c r="G28" s="65"/>
      <c r="H28" s="232"/>
      <c r="I28" s="296" t="s">
        <v>61</v>
      </c>
      <c r="J28" s="286">
        <v>1</v>
      </c>
      <c r="K28" s="79"/>
      <c r="L28" s="80"/>
      <c r="M28" s="81"/>
      <c r="N28" s="66"/>
      <c r="O28" s="66" t="s">
        <v>63</v>
      </c>
      <c r="P28" s="66" t="s">
        <v>99</v>
      </c>
      <c r="Q28" s="66" t="s">
        <v>95</v>
      </c>
      <c r="R28" s="236">
        <v>100</v>
      </c>
      <c r="S28" s="66">
        <v>0.5</v>
      </c>
      <c r="T28" s="82"/>
      <c r="U28" s="83"/>
      <c r="V28" s="84"/>
      <c r="W28" s="30" t="s">
        <v>153</v>
      </c>
      <c r="X28" s="31">
        <v>1</v>
      </c>
      <c r="Y28" s="32"/>
      <c r="Z28" s="33"/>
      <c r="AA28" s="34"/>
      <c r="AB28" s="35"/>
      <c r="AC28" s="67" t="s">
        <v>138</v>
      </c>
      <c r="AD28" s="30" t="s">
        <v>154</v>
      </c>
      <c r="AE28" s="30" t="s">
        <v>72</v>
      </c>
      <c r="AF28" s="68">
        <v>1</v>
      </c>
      <c r="AG28" s="85">
        <v>305.73</v>
      </c>
      <c r="AH28" s="36">
        <v>218.32</v>
      </c>
      <c r="AI28" s="69"/>
      <c r="AJ28" s="37">
        <f>+AH28/AG28</f>
        <v>0.714094135348183</v>
      </c>
      <c r="AK28" s="38"/>
      <c r="AL28" s="86"/>
      <c r="AM28" s="40">
        <f t="shared" si="1"/>
        <v>218.32</v>
      </c>
      <c r="AN28" s="41"/>
      <c r="AO28" s="176"/>
      <c r="AP28" s="291">
        <v>6215000000</v>
      </c>
      <c r="AQ28" s="177">
        <v>16.170000000000002</v>
      </c>
      <c r="AS28" s="87"/>
    </row>
    <row r="29" spans="1:47" ht="211.15" customHeight="1" thickBot="1" x14ac:dyDescent="0.3">
      <c r="A29" s="282"/>
      <c r="B29" s="283"/>
      <c r="C29" s="285"/>
      <c r="D29" s="272"/>
      <c r="E29" s="105"/>
      <c r="F29" s="106"/>
      <c r="G29" s="107"/>
      <c r="H29" s="233"/>
      <c r="I29" s="297"/>
      <c r="J29" s="287"/>
      <c r="K29" s="108"/>
      <c r="L29" s="109"/>
      <c r="M29" s="110"/>
      <c r="N29" s="111"/>
      <c r="O29" s="111" t="s">
        <v>64</v>
      </c>
      <c r="P29" s="111" t="s">
        <v>100</v>
      </c>
      <c r="Q29" s="111" t="s">
        <v>95</v>
      </c>
      <c r="R29" s="111">
        <v>100</v>
      </c>
      <c r="S29" s="204">
        <v>0.5</v>
      </c>
      <c r="T29" s="234"/>
      <c r="U29" s="212"/>
      <c r="V29" s="213"/>
      <c r="W29" s="112" t="s">
        <v>171</v>
      </c>
      <c r="X29" s="113">
        <v>1</v>
      </c>
      <c r="Y29" s="114"/>
      <c r="Z29" s="115"/>
      <c r="AA29" s="116"/>
      <c r="AB29" s="117"/>
      <c r="AC29" s="118" t="s">
        <v>138</v>
      </c>
      <c r="AD29" s="112" t="s">
        <v>156</v>
      </c>
      <c r="AE29" s="112" t="s">
        <v>155</v>
      </c>
      <c r="AF29" s="119">
        <v>1</v>
      </c>
      <c r="AG29" s="120">
        <v>1077</v>
      </c>
      <c r="AH29" s="120">
        <v>1077</v>
      </c>
      <c r="AI29" s="121">
        <f>+IF(AH29/AG29&lt;120%,(AH29/AG29),120%)</f>
        <v>1</v>
      </c>
      <c r="AJ29" s="122">
        <v>1</v>
      </c>
      <c r="AK29" s="123" t="s">
        <v>26</v>
      </c>
      <c r="AL29" s="210" t="s">
        <v>26</v>
      </c>
      <c r="AM29" s="124">
        <f t="shared" si="1"/>
        <v>1077</v>
      </c>
      <c r="AN29" s="125"/>
      <c r="AO29" s="227"/>
      <c r="AP29" s="292"/>
      <c r="AQ29" s="214">
        <v>16.170000000000002</v>
      </c>
    </row>
    <row r="30" spans="1:47" ht="216" customHeight="1" thickBot="1" x14ac:dyDescent="0.3">
      <c r="A30" s="282"/>
      <c r="B30" s="281" t="s">
        <v>62</v>
      </c>
      <c r="C30" s="278" t="s">
        <v>182</v>
      </c>
      <c r="D30" s="270">
        <v>0.15</v>
      </c>
      <c r="E30" s="186"/>
      <c r="F30" s="187"/>
      <c r="G30" s="188"/>
      <c r="H30" s="148"/>
      <c r="I30" s="296" t="s">
        <v>65</v>
      </c>
      <c r="J30" s="270">
        <v>0.6</v>
      </c>
      <c r="K30" s="238"/>
      <c r="L30" s="80"/>
      <c r="M30" s="81"/>
      <c r="N30" s="236"/>
      <c r="O30" s="294" t="s">
        <v>66</v>
      </c>
      <c r="P30" s="236" t="s">
        <v>67</v>
      </c>
      <c r="Q30" s="236" t="s">
        <v>72</v>
      </c>
      <c r="R30" s="236">
        <v>24</v>
      </c>
      <c r="S30" s="66">
        <v>0.4</v>
      </c>
      <c r="T30" s="239"/>
      <c r="U30" s="83"/>
      <c r="V30" s="84"/>
      <c r="W30" s="30" t="s">
        <v>172</v>
      </c>
      <c r="X30" s="235">
        <v>0.5</v>
      </c>
      <c r="Y30" s="258"/>
      <c r="Z30" s="259"/>
      <c r="AA30" s="260"/>
      <c r="AB30" s="261"/>
      <c r="AC30" s="62" t="s">
        <v>138</v>
      </c>
      <c r="AD30" s="30" t="s">
        <v>161</v>
      </c>
      <c r="AE30" s="30" t="s">
        <v>72</v>
      </c>
      <c r="AF30" s="68">
        <v>5</v>
      </c>
      <c r="AG30" s="36"/>
      <c r="AH30" s="36"/>
      <c r="AI30" s="69"/>
      <c r="AJ30" s="37"/>
      <c r="AK30" s="38"/>
      <c r="AL30" s="70"/>
      <c r="AM30" s="40"/>
      <c r="AN30" s="41"/>
      <c r="AO30" s="176"/>
      <c r="AP30" s="241" t="s">
        <v>119</v>
      </c>
      <c r="AQ30" s="177" t="s">
        <v>160</v>
      </c>
    </row>
    <row r="31" spans="1:47" ht="167.25" hidden="1" customHeight="1" thickBot="1" x14ac:dyDescent="0.3">
      <c r="A31" s="282"/>
      <c r="B31" s="282"/>
      <c r="C31" s="279"/>
      <c r="D31" s="271"/>
      <c r="E31" s="71"/>
      <c r="F31" s="72"/>
      <c r="G31" s="73"/>
      <c r="H31" s="148"/>
      <c r="I31" s="297"/>
      <c r="J31" s="272"/>
      <c r="K31" s="108"/>
      <c r="L31" s="109"/>
      <c r="M31" s="110"/>
      <c r="N31" s="111"/>
      <c r="O31" s="295"/>
      <c r="P31" s="111" t="s">
        <v>101</v>
      </c>
      <c r="Q31" s="111" t="s">
        <v>72</v>
      </c>
      <c r="R31" s="111">
        <v>24</v>
      </c>
      <c r="S31" s="204">
        <v>0.6</v>
      </c>
      <c r="T31" s="234"/>
      <c r="U31" s="212"/>
      <c r="V31" s="213"/>
      <c r="W31" s="112" t="s">
        <v>159</v>
      </c>
      <c r="X31" s="113">
        <v>0.5</v>
      </c>
      <c r="Y31" s="114"/>
      <c r="Z31" s="115"/>
      <c r="AA31" s="116"/>
      <c r="AB31" s="117"/>
      <c r="AC31" s="118" t="s">
        <v>138</v>
      </c>
      <c r="AD31" s="112" t="s">
        <v>119</v>
      </c>
      <c r="AE31" s="112" t="s">
        <v>119</v>
      </c>
      <c r="AF31" s="119" t="s">
        <v>119</v>
      </c>
      <c r="AG31" s="120"/>
      <c r="AH31" s="120"/>
      <c r="AI31" s="121"/>
      <c r="AJ31" s="122"/>
      <c r="AK31" s="123"/>
      <c r="AL31" s="210"/>
      <c r="AM31" s="124"/>
      <c r="AN31" s="125"/>
      <c r="AO31" s="112"/>
      <c r="AP31" s="257" t="s">
        <v>119</v>
      </c>
      <c r="AQ31" s="214" t="s">
        <v>160</v>
      </c>
    </row>
    <row r="32" spans="1:47" ht="159.75" customHeight="1" x14ac:dyDescent="0.25">
      <c r="A32" s="282"/>
      <c r="B32" s="282"/>
      <c r="C32" s="279"/>
      <c r="D32" s="271"/>
      <c r="E32" s="71"/>
      <c r="F32" s="72"/>
      <c r="G32" s="73"/>
      <c r="H32" s="148"/>
      <c r="I32" s="273" t="s">
        <v>102</v>
      </c>
      <c r="J32" s="270">
        <v>0.4</v>
      </c>
      <c r="K32" s="211"/>
      <c r="L32" s="198"/>
      <c r="M32" s="199"/>
      <c r="N32" s="129"/>
      <c r="O32" s="236" t="s">
        <v>103</v>
      </c>
      <c r="P32" s="236" t="s">
        <v>106</v>
      </c>
      <c r="Q32" s="236" t="s">
        <v>107</v>
      </c>
      <c r="R32" s="236">
        <v>96</v>
      </c>
      <c r="S32" s="66">
        <v>0.25</v>
      </c>
      <c r="T32" s="239"/>
      <c r="U32" s="83"/>
      <c r="V32" s="84"/>
      <c r="W32" s="30" t="s">
        <v>162</v>
      </c>
      <c r="X32" s="31">
        <v>1</v>
      </c>
      <c r="Y32" s="32"/>
      <c r="Z32" s="33"/>
      <c r="AA32" s="34"/>
      <c r="AB32" s="35"/>
      <c r="AC32" s="67" t="s">
        <v>138</v>
      </c>
      <c r="AD32" s="30" t="s">
        <v>108</v>
      </c>
      <c r="AE32" s="30" t="s">
        <v>95</v>
      </c>
      <c r="AF32" s="68">
        <v>100</v>
      </c>
      <c r="AG32" s="36"/>
      <c r="AH32" s="36"/>
      <c r="AI32" s="69"/>
      <c r="AJ32" s="37"/>
      <c r="AK32" s="38"/>
      <c r="AL32" s="70"/>
      <c r="AM32" s="40"/>
      <c r="AN32" s="41"/>
      <c r="AO32" s="176"/>
      <c r="AP32" s="241" t="s">
        <v>119</v>
      </c>
      <c r="AQ32" s="177">
        <v>16</v>
      </c>
    </row>
    <row r="33" spans="1:43" ht="294" customHeight="1" x14ac:dyDescent="0.25">
      <c r="A33" s="282"/>
      <c r="B33" s="282"/>
      <c r="C33" s="279"/>
      <c r="D33" s="271"/>
      <c r="E33" s="71"/>
      <c r="F33" s="72"/>
      <c r="G33" s="73"/>
      <c r="H33" s="148"/>
      <c r="I33" s="274"/>
      <c r="J33" s="271"/>
      <c r="K33" s="211"/>
      <c r="L33" s="198"/>
      <c r="M33" s="199"/>
      <c r="N33" s="129"/>
      <c r="O33" s="103" t="s">
        <v>104</v>
      </c>
      <c r="P33" s="103" t="s">
        <v>108</v>
      </c>
      <c r="Q33" s="103" t="s">
        <v>95</v>
      </c>
      <c r="R33" s="103">
        <v>100</v>
      </c>
      <c r="S33" s="91">
        <v>0.25</v>
      </c>
      <c r="T33" s="104"/>
      <c r="U33" s="93"/>
      <c r="V33" s="94"/>
      <c r="W33" s="42" t="s">
        <v>178</v>
      </c>
      <c r="X33" s="43">
        <v>1</v>
      </c>
      <c r="Y33" s="44"/>
      <c r="Z33" s="45"/>
      <c r="AA33" s="46"/>
      <c r="AB33" s="47"/>
      <c r="AC33" s="60" t="s">
        <v>163</v>
      </c>
      <c r="AD33" s="42" t="s">
        <v>177</v>
      </c>
      <c r="AE33" s="42" t="s">
        <v>72</v>
      </c>
      <c r="AF33" s="195">
        <v>4</v>
      </c>
      <c r="AG33" s="58"/>
      <c r="AH33" s="58"/>
      <c r="AI33" s="50"/>
      <c r="AJ33" s="51"/>
      <c r="AK33" s="52"/>
      <c r="AL33" s="39"/>
      <c r="AM33" s="53"/>
      <c r="AN33" s="54"/>
      <c r="AO33" s="244"/>
      <c r="AP33" s="249" t="s">
        <v>119</v>
      </c>
      <c r="AQ33" s="245">
        <v>8.17</v>
      </c>
    </row>
    <row r="34" spans="1:43" ht="223.5" customHeight="1" x14ac:dyDescent="0.25">
      <c r="A34" s="282"/>
      <c r="B34" s="282"/>
      <c r="C34" s="279"/>
      <c r="D34" s="271"/>
      <c r="E34" s="71"/>
      <c r="F34" s="72"/>
      <c r="G34" s="73"/>
      <c r="H34" s="148"/>
      <c r="I34" s="274"/>
      <c r="J34" s="271"/>
      <c r="K34" s="211"/>
      <c r="L34" s="198"/>
      <c r="M34" s="199"/>
      <c r="N34" s="129"/>
      <c r="O34" s="103" t="s">
        <v>105</v>
      </c>
      <c r="P34" s="103" t="s">
        <v>109</v>
      </c>
      <c r="Q34" s="103" t="s">
        <v>95</v>
      </c>
      <c r="R34" s="103">
        <v>100</v>
      </c>
      <c r="S34" s="91">
        <v>0.25</v>
      </c>
      <c r="T34" s="104"/>
      <c r="U34" s="93"/>
      <c r="V34" s="94"/>
      <c r="W34" s="42" t="s">
        <v>165</v>
      </c>
      <c r="X34" s="43">
        <v>1</v>
      </c>
      <c r="Y34" s="44"/>
      <c r="Z34" s="45"/>
      <c r="AA34" s="46"/>
      <c r="AB34" s="47"/>
      <c r="AC34" s="60" t="s">
        <v>164</v>
      </c>
      <c r="AD34" s="42" t="s">
        <v>170</v>
      </c>
      <c r="AE34" s="42" t="s">
        <v>95</v>
      </c>
      <c r="AF34" s="195">
        <v>100</v>
      </c>
      <c r="AG34" s="58"/>
      <c r="AH34" s="58"/>
      <c r="AI34" s="50"/>
      <c r="AJ34" s="51"/>
      <c r="AK34" s="52"/>
      <c r="AL34" s="39"/>
      <c r="AM34" s="53"/>
      <c r="AN34" s="54"/>
      <c r="AO34" s="244"/>
      <c r="AP34" s="249" t="s">
        <v>119</v>
      </c>
      <c r="AQ34" s="245">
        <v>16.170000000000002</v>
      </c>
    </row>
    <row r="35" spans="1:43" ht="197.25" customHeight="1" thickBot="1" x14ac:dyDescent="0.3">
      <c r="A35" s="283"/>
      <c r="B35" s="283"/>
      <c r="C35" s="280"/>
      <c r="D35" s="272"/>
      <c r="E35" s="105"/>
      <c r="F35" s="106"/>
      <c r="G35" s="107"/>
      <c r="H35" s="200"/>
      <c r="I35" s="277"/>
      <c r="J35" s="272"/>
      <c r="K35" s="102"/>
      <c r="L35" s="89"/>
      <c r="M35" s="90"/>
      <c r="N35" s="129"/>
      <c r="O35" s="111" t="s">
        <v>184</v>
      </c>
      <c r="P35" s="111" t="s">
        <v>110</v>
      </c>
      <c r="Q35" s="111" t="s">
        <v>95</v>
      </c>
      <c r="R35" s="111">
        <v>100</v>
      </c>
      <c r="S35" s="204">
        <v>0.25</v>
      </c>
      <c r="T35" s="234"/>
      <c r="U35" s="212"/>
      <c r="V35" s="213"/>
      <c r="W35" s="112" t="s">
        <v>157</v>
      </c>
      <c r="X35" s="113">
        <v>1</v>
      </c>
      <c r="Y35" s="114"/>
      <c r="Z35" s="115"/>
      <c r="AA35" s="116"/>
      <c r="AB35" s="117"/>
      <c r="AC35" s="118" t="s">
        <v>138</v>
      </c>
      <c r="AD35" s="112" t="s">
        <v>158</v>
      </c>
      <c r="AE35" s="112" t="s">
        <v>82</v>
      </c>
      <c r="AF35" s="208">
        <v>1</v>
      </c>
      <c r="AG35" s="209">
        <v>0</v>
      </c>
      <c r="AH35" s="209">
        <v>3</v>
      </c>
      <c r="AI35" s="121" t="e">
        <f>+IF(AH35/AG35&lt;120%,(AH35/AG35),120%)</f>
        <v>#DIV/0!</v>
      </c>
      <c r="AJ35" s="122">
        <v>1.2</v>
      </c>
      <c r="AK35" s="123" t="s">
        <v>26</v>
      </c>
      <c r="AL35" s="210" t="s">
        <v>26</v>
      </c>
      <c r="AM35" s="124">
        <f t="shared" si="1"/>
        <v>3</v>
      </c>
      <c r="AN35" s="125"/>
      <c r="AO35" s="227"/>
      <c r="AP35" s="257" t="s">
        <v>152</v>
      </c>
      <c r="AQ35" s="214">
        <v>16.170000000000002</v>
      </c>
    </row>
    <row r="36" spans="1:43" ht="31.5" x14ac:dyDescent="0.25">
      <c r="A36" s="293" t="s">
        <v>29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162"/>
      <c r="Q36" s="162"/>
      <c r="R36" s="162"/>
    </row>
    <row r="37" spans="1:43" x14ac:dyDescent="0.25">
      <c r="A37" s="127" t="s">
        <v>183</v>
      </c>
      <c r="AO37" s="126"/>
      <c r="AP37" s="126"/>
      <c r="AQ37" s="126"/>
    </row>
  </sheetData>
  <autoFilter ref="C10:AO35" xr:uid="{0E8F8555-1EAE-49D9-BBA9-1382328AF5D6}">
    <filterColumn colId="32" showButton="0"/>
    <filterColumn colId="33" showButton="0"/>
    <filterColumn colId="34" showButton="0"/>
  </autoFilter>
  <mergeCells count="35">
    <mergeCell ref="B25:B29"/>
    <mergeCell ref="I25:I27"/>
    <mergeCell ref="D25:D27"/>
    <mergeCell ref="A36:O36"/>
    <mergeCell ref="O30:O31"/>
    <mergeCell ref="I30:I31"/>
    <mergeCell ref="J30:J31"/>
    <mergeCell ref="J32:J35"/>
    <mergeCell ref="A11:A35"/>
    <mergeCell ref="B30:B35"/>
    <mergeCell ref="C30:C35"/>
    <mergeCell ref="D30:D35"/>
    <mergeCell ref="J11:J13"/>
    <mergeCell ref="J14:J15"/>
    <mergeCell ref="I32:I35"/>
    <mergeCell ref="I28:I29"/>
    <mergeCell ref="J25:J27"/>
    <mergeCell ref="C28:C29"/>
    <mergeCell ref="J28:J29"/>
    <mergeCell ref="AP17:AP20"/>
    <mergeCell ref="AP28:AP29"/>
    <mergeCell ref="I16:I24"/>
    <mergeCell ref="J16:J24"/>
    <mergeCell ref="C16:C24"/>
    <mergeCell ref="D16:D24"/>
    <mergeCell ref="D28:D29"/>
    <mergeCell ref="C25:C27"/>
    <mergeCell ref="A3:AQ3"/>
    <mergeCell ref="A4:AQ4"/>
    <mergeCell ref="AI10:AL10"/>
    <mergeCell ref="D11:D15"/>
    <mergeCell ref="I11:I13"/>
    <mergeCell ref="I14:I15"/>
    <mergeCell ref="C11:C15"/>
    <mergeCell ref="B11:B24"/>
  </mergeCells>
  <conditionalFormatting sqref="AK23:AK24 AK11:AK21 AK27:AK35">
    <cfRule type="expression" dxfId="22" priority="25">
      <formula>+AND(AG11=0%,AH11=0%)</formula>
    </cfRule>
    <cfRule type="expression" dxfId="21" priority="29">
      <formula>+AND(AI11&gt;=70%,AI11&lt;90%)</formula>
    </cfRule>
    <cfRule type="expression" dxfId="20" priority="30">
      <formula>+AND(AG11&lt;&gt;0%,AH11=0%)</formula>
    </cfRule>
    <cfRule type="expression" dxfId="19" priority="31">
      <formula>AI11&gt;=90%</formula>
    </cfRule>
  </conditionalFormatting>
  <conditionalFormatting sqref="AK15">
    <cfRule type="expression" dxfId="18" priority="26">
      <formula>+AND(AI15&gt;=70%,AI15&lt;90%)</formula>
    </cfRule>
    <cfRule type="expression" dxfId="17" priority="27">
      <formula>+AND(AG15&lt;&gt;0%,AH15=0%)</formula>
    </cfRule>
    <cfRule type="expression" dxfId="16" priority="28">
      <formula>AI15&gt;=90%</formula>
    </cfRule>
  </conditionalFormatting>
  <conditionalFormatting sqref="AK23:AK24 AK11:AK21 AK27:AK35">
    <cfRule type="expression" dxfId="15" priority="24">
      <formula>+AND(AI11&gt;0%,AI11&lt;=69.9999999999999%,AG11&lt;&gt;0%)</formula>
    </cfRule>
  </conditionalFormatting>
  <conditionalFormatting sqref="AK22">
    <cfRule type="expression" dxfId="14" priority="20">
      <formula>+AND(AG22=0%,AH22=0%)</formula>
    </cfRule>
    <cfRule type="expression" dxfId="13" priority="21">
      <formula>+AND(AI22&gt;=70%,AI22&lt;90%)</formula>
    </cfRule>
    <cfRule type="expression" dxfId="12" priority="22">
      <formula>+AND(AG22&lt;&gt;0%,AH22=0%)</formula>
    </cfRule>
    <cfRule type="expression" dxfId="11" priority="23">
      <formula>AI22&gt;=90%</formula>
    </cfRule>
  </conditionalFormatting>
  <conditionalFormatting sqref="AK22">
    <cfRule type="expression" dxfId="10" priority="19">
      <formula>+AND(AI22&gt;0%,AI22&lt;=69.9999999999999%,AG22&lt;&gt;0%)</formula>
    </cfRule>
  </conditionalFormatting>
  <conditionalFormatting sqref="AK25">
    <cfRule type="expression" dxfId="9" priority="7">
      <formula>+AND(AI25&gt;0%,AI25&lt;=69.9999999999999%,AG25&lt;&gt;0%)</formula>
    </cfRule>
  </conditionalFormatting>
  <conditionalFormatting sqref="AK26">
    <cfRule type="expression" dxfId="8" priority="14">
      <formula>+AND(AG26=0%,AH26=0%)</formula>
    </cfRule>
    <cfRule type="expression" dxfId="7" priority="15">
      <formula>+AND(AI26&gt;=70%,AI26&lt;90%)</formula>
    </cfRule>
    <cfRule type="expression" dxfId="6" priority="16">
      <formula>+AND(AG26&lt;&gt;0%,AH26=0%)</formula>
    </cfRule>
    <cfRule type="expression" dxfId="5" priority="17">
      <formula>AI26&gt;=90%</formula>
    </cfRule>
  </conditionalFormatting>
  <conditionalFormatting sqref="AK26">
    <cfRule type="expression" dxfId="4" priority="13">
      <formula>+AND(AI26&gt;0%,AI26&lt;=69.9999999999999%,AG26&lt;&gt;0%)</formula>
    </cfRule>
  </conditionalFormatting>
  <conditionalFormatting sqref="AN26">
    <cfRule type="iconSet" priority="18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K25">
    <cfRule type="expression" dxfId="3" priority="8">
      <formula>+AND(AG25=0%,AH25=0%)</formula>
    </cfRule>
    <cfRule type="expression" dxfId="2" priority="9">
      <formula>+AND(AI25&gt;=70%,AI25&lt;90%)</formula>
    </cfRule>
    <cfRule type="expression" dxfId="1" priority="10">
      <formula>+AND(AG25&lt;&gt;0%,AH25=0%)</formula>
    </cfRule>
    <cfRule type="expression" dxfId="0" priority="11">
      <formula>AI25&gt;=90%</formula>
    </cfRule>
  </conditionalFormatting>
  <conditionalFormatting sqref="AN25">
    <cfRule type="iconSet" priority="12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27:AN35 AN11:AN24">
    <cfRule type="iconSet" priority="38">
      <iconSet iconSet="4TrafficLights">
        <cfvo type="percent" val="0"/>
        <cfvo type="num" val="0" gte="0"/>
        <cfvo type="num" val="70"/>
        <cfvo type="num" val="90" gte="0"/>
      </iconSet>
    </cfRule>
  </conditionalFormatting>
  <printOptions horizontalCentered="1"/>
  <pageMargins left="0.25" right="0.25" top="0.75" bottom="0.75" header="0.3" footer="0.3"/>
  <pageSetup paperSize="8" scale="14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666F-C05C-47C8-95C7-3BF51B41DAF2}">
  <dimension ref="B3:B6"/>
  <sheetViews>
    <sheetView workbookViewId="0">
      <selection activeCell="C3" sqref="C3"/>
    </sheetView>
  </sheetViews>
  <sheetFormatPr baseColWidth="10" defaultRowHeight="15" x14ac:dyDescent="0.25"/>
  <cols>
    <col min="2" max="2" width="28.28515625" customWidth="1"/>
  </cols>
  <sheetData>
    <row r="3" spans="2:2" ht="63.75" x14ac:dyDescent="0.25">
      <c r="B3" s="163" t="s">
        <v>31</v>
      </c>
    </row>
    <row r="4" spans="2:2" ht="51" x14ac:dyDescent="0.25">
      <c r="B4" s="163" t="s">
        <v>32</v>
      </c>
    </row>
    <row r="5" spans="2:2" ht="51" x14ac:dyDescent="0.25">
      <c r="B5" s="163" t="s">
        <v>33</v>
      </c>
    </row>
    <row r="6" spans="2:2" ht="51" x14ac:dyDescent="0.25">
      <c r="B6" s="16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2AF1-B9A1-45C6-8668-085BE97B7FF6}">
  <dimension ref="D4:J5"/>
  <sheetViews>
    <sheetView workbookViewId="0">
      <selection activeCell="F5" sqref="F5"/>
    </sheetView>
  </sheetViews>
  <sheetFormatPr baseColWidth="10" defaultRowHeight="15" x14ac:dyDescent="0.25"/>
  <cols>
    <col min="4" max="6" width="24.5703125" style="263" customWidth="1"/>
    <col min="7" max="10" width="11.42578125" style="263"/>
  </cols>
  <sheetData>
    <row r="4" spans="4:7" x14ac:dyDescent="0.25">
      <c r="D4" s="264" t="s">
        <v>173</v>
      </c>
      <c r="E4" s="264" t="s">
        <v>174</v>
      </c>
      <c r="F4" s="264" t="s">
        <v>17</v>
      </c>
      <c r="G4" s="264" t="s">
        <v>175</v>
      </c>
    </row>
    <row r="5" spans="4:7" ht="81.75" customHeight="1" x14ac:dyDescent="0.25">
      <c r="D5" s="264" t="s">
        <v>55</v>
      </c>
      <c r="E5" s="264" t="s">
        <v>176</v>
      </c>
      <c r="F5" s="264" t="s">
        <v>167</v>
      </c>
      <c r="G5" s="265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Tablero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Diana Carolina Largo Zapata</cp:lastModifiedBy>
  <dcterms:created xsi:type="dcterms:W3CDTF">2021-01-26T03:18:09Z</dcterms:created>
  <dcterms:modified xsi:type="dcterms:W3CDTF">2023-04-12T19:52:12Z</dcterms:modified>
</cp:coreProperties>
</file>