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24226"/>
  <mc:AlternateContent xmlns:mc="http://schemas.openxmlformats.org/markup-compatibility/2006">
    <mc:Choice Requires="x15">
      <x15ac:absPath xmlns:x15ac="http://schemas.microsoft.com/office/spreadsheetml/2010/11/ac" url="C:\Users\Ricardo\Documents\1ANI\Documentos\Plan de Acción\2020\seguimiento\1er trimestre\presentaciones\"/>
    </mc:Choice>
  </mc:AlternateContent>
  <xr:revisionPtr revIDLastSave="0" documentId="13_ncr:1_{7BCC70F5-A604-43D9-B2E3-5827C97337F9}" xr6:coauthVersionLast="45" xr6:coauthVersionMax="45" xr10:uidLastSave="{00000000-0000-0000-0000-000000000000}"/>
  <bookViews>
    <workbookView xWindow="-120" yWindow="-120" windowWidth="29040" windowHeight="15840" tabRatio="508" firstSheet="5" activeTab="5" xr2:uid="{00000000-000D-0000-FFFF-FFFF00000000}"/>
  </bookViews>
  <sheets>
    <sheet name="Carretero Recursos" sheetId="1" state="hidden" r:id="rId1"/>
    <sheet name="Otros Recursos" sheetId="2" state="hidden" r:id="rId2"/>
    <sheet name="Metas por Proyecto" sheetId="3" state="hidden" r:id="rId3"/>
    <sheet name="ODS" sheetId="13" state="hidden" r:id="rId4"/>
    <sheet name="Proyectos" sheetId="12" state="hidden" r:id="rId5"/>
    <sheet name="Tablero" sheetId="11" r:id="rId6"/>
    <sheet name="Hoja1" sheetId="14" state="hidden" r:id="rId7"/>
    <sheet name="Campos" sheetId="9" state="hidden" r:id="rId8"/>
    <sheet name="Desplegable" sheetId="4" state="hidden" r:id="rId9"/>
  </sheets>
  <definedNames>
    <definedName name="_xlnm._FilterDatabase" localSheetId="0" hidden="1">'Carretero Recursos'!#REF!</definedName>
    <definedName name="_xlnm._FilterDatabase" localSheetId="2" hidden="1">'Metas por Proyecto'!$A$1:$DU$446</definedName>
    <definedName name="_xlnm._FilterDatabase" localSheetId="3" hidden="1">ODS!$A$1:$U$446</definedName>
    <definedName name="_xlnm._FilterDatabase" localSheetId="5" hidden="1">Tablero!$B$25:$AK$47</definedName>
    <definedName name="Afirmación" localSheetId="7">#REF!</definedName>
    <definedName name="Afirmación">Desplegable!$B$422</definedName>
    <definedName name="_xlnm.Print_Area" localSheetId="0">'Carretero Recursos'!$A$1:$P$38</definedName>
    <definedName name="_xlnm.Print_Area" localSheetId="2">'Metas por Proyecto'!$C$1:$AM$438</definedName>
    <definedName name="_xlnm.Print_Area" localSheetId="1">'Otros Recursos'!$A$1:$O$41</definedName>
    <definedName name="clasificacion" localSheetId="7">#REF!</definedName>
    <definedName name="clasificacion">Desplegable!$B$111:$B$115</definedName>
    <definedName name="Clasificación" localSheetId="7">#REF!</definedName>
    <definedName name="Clasificación">Desplegable!$B$111:$B$115</definedName>
    <definedName name="CNCEVC">Desplegable!$B$415:$B$418</definedName>
    <definedName name="Dimensión" localSheetId="7">#REF!</definedName>
    <definedName name="Dimensión">Desplegable!$B$343:$B$349</definedName>
    <definedName name="DimensiónMIPG" localSheetId="7">#REF!</definedName>
    <definedName name="DimensiónMIPG">Desplegable!#REF!</definedName>
    <definedName name="Enero" localSheetId="7">#REF!</definedName>
    <definedName name="Enero">'Metas por Proyecto'!$AM$1:$AQ$1</definedName>
    <definedName name="Febrero" localSheetId="7">#REF!</definedName>
    <definedName name="Febrero">'Metas por Proyecto'!$AR$1:$AX$1</definedName>
    <definedName name="Foco" localSheetId="7">#REF!</definedName>
    <definedName name="Foco">Desplegable!#REF!</definedName>
    <definedName name="focoe" localSheetId="7">#REF!</definedName>
    <definedName name="focoe">Desplegable!$B$269:$B$271</definedName>
    <definedName name="focoestrategico" localSheetId="7">#REF!</definedName>
    <definedName name="focoestrategico">Desplegable!#REF!</definedName>
    <definedName name="Gerenciaogrupo" localSheetId="7">#REF!</definedName>
    <definedName name="Gerenciaogrupo">Desplegable!$B$137:$B$183</definedName>
    <definedName name="GR">Desplegable!$B$395:$B$398</definedName>
    <definedName name="indicador" localSheetId="7">#REF!</definedName>
    <definedName name="indicador">Desplegable!$B$118:$B$123</definedName>
    <definedName name="IndicadorPE" localSheetId="7">#REF!</definedName>
    <definedName name="IndicadorPE">Desplegable!#REF!</definedName>
    <definedName name="IP">Desplegable!$B$408:$B$412</definedName>
    <definedName name="IPI">Desplegable!$B$372:$B$383</definedName>
    <definedName name="Marzo" localSheetId="7">#REF!</definedName>
    <definedName name="Marzo">'Metas por Proyecto'!$AY$1:$BE$1</definedName>
    <definedName name="MECI">Desplegable!$B$401:$B$405</definedName>
    <definedName name="Modovial" localSheetId="7">#REF!</definedName>
    <definedName name="Modovial">Desplegable!$B$250:$B$254</definedName>
    <definedName name="MV">Desplegable!$B$250:$B$254</definedName>
    <definedName name="objetivoestrategico" localSheetId="7">#REF!</definedName>
    <definedName name="objetivoestrategico">Desplegable!#REF!</definedName>
    <definedName name="Objetivos" localSheetId="7">#REF!</definedName>
    <definedName name="Objetivos">Desplegable!$B$300:$B$303</definedName>
    <definedName name="objetivosdecalidad" localSheetId="7">#REF!</definedName>
    <definedName name="objetivosdecalidad">Desplegable!#REF!</definedName>
    <definedName name="objetivose" localSheetId="7">#REF!</definedName>
    <definedName name="objetivose">Desplegable!$B$274:$B$279</definedName>
    <definedName name="objetivosestrategicos" localSheetId="7">#REF!</definedName>
    <definedName name="objetivosestrategicos">Desplegable!#REF!</definedName>
    <definedName name="ODS">Desplegable!$B$425:$B$441</definedName>
    <definedName name="PAAC">Desplegable!$B$386:$B$392</definedName>
    <definedName name="Periocidad" localSheetId="7">#REF!</definedName>
    <definedName name="Periocidad">Desplegable!#REF!</definedName>
    <definedName name="politicaadministrativa" localSheetId="7">#REF!</definedName>
    <definedName name="politicaadministrativa">Desplegable!#REF!</definedName>
    <definedName name="PoliticaMIPG" localSheetId="7">#REF!</definedName>
    <definedName name="PoliticaMIPG">Desplegable!$B$352:$B$368</definedName>
    <definedName name="PolíticaMIPG" localSheetId="7">#REF!</definedName>
    <definedName name="PolíticaMIPG">Desplegable!#REF!</definedName>
    <definedName name="proceso">Desplegable!$B$257:$B$266</definedName>
    <definedName name="Procesos" localSheetId="7">#REF!</definedName>
    <definedName name="Procesos">Desplegable!$B$257:$B$266</definedName>
    <definedName name="Proyecto" localSheetId="7">#REF!</definedName>
    <definedName name="Proyecto">Desplegable!$B$186:$B$246</definedName>
    <definedName name="proyectoe" localSheetId="7">#REF!</definedName>
    <definedName name="proyectoe">Desplegable!$B$282:$B$296</definedName>
    <definedName name="pyecto">Desplegable!$B$186:$B$247</definedName>
    <definedName name="regionalizacion" localSheetId="7">#REF!</definedName>
    <definedName name="regionalizacion">Desplegable!$B$306:$B$339</definedName>
    <definedName name="Regionalización" localSheetId="7">#REF!</definedName>
    <definedName name="Regionalización">Desplegable!$B$306:$B$340</definedName>
    <definedName name="Tipo" localSheetId="7">#REF!</definedName>
    <definedName name="Tipo">Desplegable!$B$118:$B$122</definedName>
    <definedName name="tipoindicador" localSheetId="7">#REF!</definedName>
    <definedName name="tipoindicador">Desplegable!$B$118:$B$123</definedName>
    <definedName name="_xlnm.Print_Titles" localSheetId="2">'Metas por Proyecto'!#REF!</definedName>
    <definedName name="_xlnm.Print_Titles" localSheetId="5">Tablero!#REF!</definedName>
    <definedName name="Unidaddemedida" localSheetId="7">#REF!</definedName>
    <definedName name="Unidaddemedida">Desplegable!$B$4:$B$108</definedName>
    <definedName name="unidadPE" localSheetId="7">#REF!</definedName>
    <definedName name="unidadPE">Desplegable!#REF!</definedName>
    <definedName name="Vicepresidencia" localSheetId="7">#REF!</definedName>
    <definedName name="Vicepresidencia">Desplegable!$B$126:$B$134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I153" i="3" l="1"/>
  <c r="BI154" i="3"/>
  <c r="BI155" i="3"/>
  <c r="BI156" i="3"/>
  <c r="BI157" i="3"/>
  <c r="C22" i="11" l="1"/>
  <c r="C21" i="11"/>
  <c r="DS446" i="3" l="1"/>
  <c r="DQ446" i="3"/>
  <c r="DR446" i="3" s="1"/>
  <c r="DM446" i="3"/>
  <c r="DF446" i="3"/>
  <c r="CY446" i="3"/>
  <c r="CR446" i="3"/>
  <c r="CK446" i="3"/>
  <c r="CD446" i="3"/>
  <c r="BW446" i="3"/>
  <c r="BP446" i="3"/>
  <c r="BI446" i="3"/>
  <c r="BB446" i="3"/>
  <c r="AW446" i="3"/>
  <c r="BD446" i="3" s="1"/>
  <c r="BK446" i="3" s="1"/>
  <c r="BR446" i="3" s="1"/>
  <c r="BY446" i="3" s="1"/>
  <c r="CF446" i="3" s="1"/>
  <c r="CM446" i="3" s="1"/>
  <c r="CT446" i="3" s="1"/>
  <c r="DA446" i="3" s="1"/>
  <c r="DH446" i="3" s="1"/>
  <c r="DO446" i="3" s="1"/>
  <c r="AV446" i="3"/>
  <c r="AU446" i="3"/>
  <c r="AQ446" i="3"/>
  <c r="DS445" i="3"/>
  <c r="DQ445" i="3"/>
  <c r="DR445" i="3" s="1"/>
  <c r="DM445" i="3"/>
  <c r="DF445" i="3"/>
  <c r="CY445" i="3"/>
  <c r="CR445" i="3"/>
  <c r="CK445" i="3"/>
  <c r="CD445" i="3"/>
  <c r="BW445" i="3"/>
  <c r="BP445" i="3"/>
  <c r="BI445" i="3"/>
  <c r="BB445" i="3"/>
  <c r="AW445" i="3"/>
  <c r="BD445" i="3" s="1"/>
  <c r="BK445" i="3" s="1"/>
  <c r="BR445" i="3" s="1"/>
  <c r="BY445" i="3" s="1"/>
  <c r="CF445" i="3" s="1"/>
  <c r="CM445" i="3" s="1"/>
  <c r="CT445" i="3" s="1"/>
  <c r="DA445" i="3" s="1"/>
  <c r="DH445" i="3" s="1"/>
  <c r="DO445" i="3" s="1"/>
  <c r="AV445" i="3"/>
  <c r="AU445" i="3"/>
  <c r="AQ445" i="3"/>
  <c r="DS444" i="3"/>
  <c r="DQ444" i="3"/>
  <c r="DR444" i="3" s="1"/>
  <c r="DM444" i="3"/>
  <c r="DF444" i="3"/>
  <c r="CY444" i="3"/>
  <c r="CR444" i="3"/>
  <c r="CK444" i="3"/>
  <c r="CD444" i="3"/>
  <c r="BW444" i="3"/>
  <c r="BP444" i="3"/>
  <c r="BI444" i="3"/>
  <c r="BB444" i="3"/>
  <c r="AW444" i="3"/>
  <c r="BD444" i="3" s="1"/>
  <c r="BK444" i="3" s="1"/>
  <c r="BR444" i="3" s="1"/>
  <c r="BY444" i="3" s="1"/>
  <c r="CF444" i="3" s="1"/>
  <c r="CM444" i="3" s="1"/>
  <c r="CT444" i="3" s="1"/>
  <c r="DA444" i="3" s="1"/>
  <c r="DH444" i="3" s="1"/>
  <c r="DO444" i="3" s="1"/>
  <c r="AV444" i="3"/>
  <c r="BC444" i="3" s="1"/>
  <c r="AU444" i="3"/>
  <c r="AQ444" i="3"/>
  <c r="DS443" i="3"/>
  <c r="DQ443" i="3"/>
  <c r="DR443" i="3" s="1"/>
  <c r="DM443" i="3"/>
  <c r="DF443" i="3"/>
  <c r="CY443" i="3"/>
  <c r="CR443" i="3"/>
  <c r="CK443" i="3"/>
  <c r="CD443" i="3"/>
  <c r="BW443" i="3"/>
  <c r="BP443" i="3"/>
  <c r="BI443" i="3"/>
  <c r="BB443" i="3"/>
  <c r="AW443" i="3"/>
  <c r="BD443" i="3" s="1"/>
  <c r="BK443" i="3" s="1"/>
  <c r="BR443" i="3" s="1"/>
  <c r="BY443" i="3" s="1"/>
  <c r="CF443" i="3" s="1"/>
  <c r="CM443" i="3" s="1"/>
  <c r="CT443" i="3" s="1"/>
  <c r="DA443" i="3" s="1"/>
  <c r="DH443" i="3" s="1"/>
  <c r="DO443" i="3" s="1"/>
  <c r="AV443" i="3"/>
  <c r="BC443" i="3" s="1"/>
  <c r="AU443" i="3"/>
  <c r="AQ443" i="3"/>
  <c r="DS442" i="3"/>
  <c r="DQ442" i="3"/>
  <c r="DR442" i="3" s="1"/>
  <c r="DM442" i="3"/>
  <c r="DF442" i="3"/>
  <c r="CY442" i="3"/>
  <c r="CR442" i="3"/>
  <c r="CK442" i="3"/>
  <c r="CD442" i="3"/>
  <c r="BW442" i="3"/>
  <c r="BP442" i="3"/>
  <c r="BI442" i="3"/>
  <c r="BB442" i="3"/>
  <c r="AW442" i="3"/>
  <c r="AV442" i="3"/>
  <c r="BC442" i="3" s="1"/>
  <c r="AU442" i="3"/>
  <c r="AQ442" i="3"/>
  <c r="DS441" i="3"/>
  <c r="DQ441" i="3"/>
  <c r="DR441" i="3" s="1"/>
  <c r="DM441" i="3"/>
  <c r="DF441" i="3"/>
  <c r="CY441" i="3"/>
  <c r="CR441" i="3"/>
  <c r="CK441" i="3"/>
  <c r="CD441" i="3"/>
  <c r="BW441" i="3"/>
  <c r="BP441" i="3"/>
  <c r="BI441" i="3"/>
  <c r="BB441" i="3"/>
  <c r="AW441" i="3"/>
  <c r="BD441" i="3" s="1"/>
  <c r="BK441" i="3" s="1"/>
  <c r="BR441" i="3" s="1"/>
  <c r="BY441" i="3" s="1"/>
  <c r="CF441" i="3" s="1"/>
  <c r="CM441" i="3" s="1"/>
  <c r="CT441" i="3" s="1"/>
  <c r="DA441" i="3" s="1"/>
  <c r="DH441" i="3" s="1"/>
  <c r="DO441" i="3" s="1"/>
  <c r="AV441" i="3"/>
  <c r="BC441" i="3" s="1"/>
  <c r="AU441" i="3"/>
  <c r="AQ441" i="3"/>
  <c r="DS440" i="3"/>
  <c r="DQ440" i="3"/>
  <c r="DR440" i="3" s="1"/>
  <c r="DM440" i="3"/>
  <c r="DF440" i="3"/>
  <c r="CY440" i="3"/>
  <c r="CR440" i="3"/>
  <c r="CK440" i="3"/>
  <c r="CD440" i="3"/>
  <c r="BW440" i="3"/>
  <c r="BP440" i="3"/>
  <c r="BI440" i="3"/>
  <c r="BB440" i="3"/>
  <c r="AW440" i="3"/>
  <c r="BD440" i="3" s="1"/>
  <c r="BK440" i="3" s="1"/>
  <c r="BR440" i="3" s="1"/>
  <c r="BY440" i="3" s="1"/>
  <c r="CF440" i="3" s="1"/>
  <c r="CM440" i="3" s="1"/>
  <c r="CT440" i="3" s="1"/>
  <c r="DA440" i="3" s="1"/>
  <c r="DH440" i="3" s="1"/>
  <c r="DO440" i="3" s="1"/>
  <c r="AV440" i="3"/>
  <c r="BC440" i="3" s="1"/>
  <c r="AU440" i="3"/>
  <c r="AQ440" i="3"/>
  <c r="DS2" i="3"/>
  <c r="DQ2" i="3"/>
  <c r="DR2" i="3" s="1"/>
  <c r="DM2" i="3"/>
  <c r="DF2" i="3"/>
  <c r="CY2" i="3"/>
  <c r="CR2" i="3"/>
  <c r="CK2" i="3"/>
  <c r="CD2" i="3"/>
  <c r="BW2" i="3"/>
  <c r="BP2" i="3"/>
  <c r="BI2" i="3"/>
  <c r="BB2" i="3"/>
  <c r="AW2" i="3"/>
  <c r="BD2" i="3" s="1"/>
  <c r="BK2" i="3" s="1"/>
  <c r="BR2" i="3" s="1"/>
  <c r="BY2" i="3" s="1"/>
  <c r="CF2" i="3" s="1"/>
  <c r="CM2" i="3" s="1"/>
  <c r="CT2" i="3" s="1"/>
  <c r="DA2" i="3" s="1"/>
  <c r="DH2" i="3" s="1"/>
  <c r="DO2" i="3" s="1"/>
  <c r="AV2" i="3"/>
  <c r="AU2" i="3"/>
  <c r="AQ2" i="3"/>
  <c r="DS165" i="3"/>
  <c r="DQ165" i="3"/>
  <c r="DR165" i="3" s="1"/>
  <c r="DM165" i="3"/>
  <c r="DF165" i="3"/>
  <c r="CY165" i="3"/>
  <c r="CR165" i="3"/>
  <c r="CK165" i="3"/>
  <c r="CD165" i="3"/>
  <c r="BW165" i="3"/>
  <c r="BP165" i="3"/>
  <c r="BI165" i="3"/>
  <c r="BB165" i="3"/>
  <c r="AW165" i="3"/>
  <c r="BD165" i="3" s="1"/>
  <c r="BK165" i="3" s="1"/>
  <c r="BR165" i="3" s="1"/>
  <c r="BY165" i="3" s="1"/>
  <c r="CF165" i="3" s="1"/>
  <c r="CM165" i="3" s="1"/>
  <c r="CT165" i="3" s="1"/>
  <c r="DA165" i="3" s="1"/>
  <c r="DH165" i="3" s="1"/>
  <c r="DO165" i="3" s="1"/>
  <c r="AV165" i="3"/>
  <c r="AU165" i="3"/>
  <c r="AQ165" i="3"/>
  <c r="DQ439" i="3"/>
  <c r="DR439" i="3" s="1"/>
  <c r="DS439" i="3"/>
  <c r="BB439" i="3"/>
  <c r="AW439" i="3"/>
  <c r="BD439" i="3" s="1"/>
  <c r="BK439" i="3" s="1"/>
  <c r="BR439" i="3" s="1"/>
  <c r="BY439" i="3" s="1"/>
  <c r="CF439" i="3" s="1"/>
  <c r="CM439" i="3" s="1"/>
  <c r="CT439" i="3" s="1"/>
  <c r="DA439" i="3" s="1"/>
  <c r="DH439" i="3" s="1"/>
  <c r="DO439" i="3" s="1"/>
  <c r="AV439" i="3"/>
  <c r="BC439" i="3" s="1"/>
  <c r="AU439" i="3"/>
  <c r="D28" i="14"/>
  <c r="D27" i="14"/>
  <c r="D15" i="14"/>
  <c r="C15" i="14"/>
  <c r="D3" i="14"/>
  <c r="C3" i="14"/>
  <c r="H25" i="14"/>
  <c r="G25" i="14"/>
  <c r="H22" i="14"/>
  <c r="G22" i="14"/>
  <c r="H18" i="14"/>
  <c r="G18" i="14"/>
  <c r="H15" i="14"/>
  <c r="G15" i="14"/>
  <c r="H11" i="14"/>
  <c r="G11" i="14"/>
  <c r="H3" i="14"/>
  <c r="G3" i="14"/>
  <c r="L25" i="14"/>
  <c r="K25" i="14"/>
  <c r="L24" i="14"/>
  <c r="K24" i="14"/>
  <c r="L23" i="14"/>
  <c r="K23" i="14"/>
  <c r="L22" i="14"/>
  <c r="K22" i="14"/>
  <c r="L21" i="14"/>
  <c r="K21" i="14"/>
  <c r="L20" i="14"/>
  <c r="K20" i="14"/>
  <c r="L19" i="14"/>
  <c r="K19" i="14"/>
  <c r="L18" i="14"/>
  <c r="K18" i="14"/>
  <c r="L17" i="14"/>
  <c r="K17" i="14"/>
  <c r="L15" i="14"/>
  <c r="K15" i="14"/>
  <c r="L14" i="14"/>
  <c r="K14" i="14"/>
  <c r="L11" i="14"/>
  <c r="K11" i="14"/>
  <c r="L8" i="14"/>
  <c r="K8" i="14" a="1"/>
  <c r="K8" i="14" s="1"/>
  <c r="L4" i="14"/>
  <c r="K4" i="14"/>
  <c r="U25" i="14"/>
  <c r="AX446" i="3" l="1"/>
  <c r="BC446" i="3"/>
  <c r="AX445" i="3"/>
  <c r="AX442" i="3"/>
  <c r="AX443" i="3"/>
  <c r="AX2" i="3"/>
  <c r="BE441" i="3"/>
  <c r="BJ441" i="3"/>
  <c r="BJ444" i="3"/>
  <c r="BE444" i="3"/>
  <c r="BJ440" i="3"/>
  <c r="BE440" i="3"/>
  <c r="BJ442" i="3"/>
  <c r="BJ443" i="3"/>
  <c r="BE443" i="3"/>
  <c r="BC445" i="3"/>
  <c r="AX440" i="3"/>
  <c r="AX444" i="3"/>
  <c r="AX441" i="3"/>
  <c r="BD442" i="3"/>
  <c r="BK442" i="3" s="1"/>
  <c r="BR442" i="3" s="1"/>
  <c r="BY442" i="3" s="1"/>
  <c r="CF442" i="3" s="1"/>
  <c r="CM442" i="3" s="1"/>
  <c r="CT442" i="3" s="1"/>
  <c r="DA442" i="3" s="1"/>
  <c r="DH442" i="3" s="1"/>
  <c r="DO442" i="3" s="1"/>
  <c r="BC2" i="3"/>
  <c r="AX165" i="3"/>
  <c r="AX439" i="3"/>
  <c r="BC165" i="3"/>
  <c r="BJ439" i="3"/>
  <c r="BE439" i="3"/>
  <c r="U24" i="14"/>
  <c r="P24" i="14" s="1"/>
  <c r="T24" i="14"/>
  <c r="U23" i="14"/>
  <c r="T23" i="14"/>
  <c r="U22" i="14"/>
  <c r="T22" i="14"/>
  <c r="U21" i="14"/>
  <c r="T21" i="14"/>
  <c r="U20" i="14"/>
  <c r="P20" i="14" s="1"/>
  <c r="T20" i="14"/>
  <c r="U19" i="14"/>
  <c r="T19" i="14"/>
  <c r="U18" i="14"/>
  <c r="O18" i="14"/>
  <c r="U17" i="14"/>
  <c r="U16" i="14"/>
  <c r="P16" i="14" s="1"/>
  <c r="U15" i="14"/>
  <c r="U14" i="14"/>
  <c r="T14" i="14"/>
  <c r="U13" i="14"/>
  <c r="T13" i="14"/>
  <c r="U12" i="14"/>
  <c r="P12" i="14" s="1"/>
  <c r="T12" i="14"/>
  <c r="U11" i="14"/>
  <c r="U10" i="14"/>
  <c r="T10" i="14"/>
  <c r="U9" i="14"/>
  <c r="U8" i="14"/>
  <c r="P8" i="14" s="1"/>
  <c r="T8" i="14"/>
  <c r="U7" i="14"/>
  <c r="U6" i="14"/>
  <c r="O6" i="14"/>
  <c r="U5" i="14"/>
  <c r="U4" i="14"/>
  <c r="T4" i="14"/>
  <c r="O3" i="14"/>
  <c r="K3" i="14" s="1"/>
  <c r="P25" i="14"/>
  <c r="P23" i="14"/>
  <c r="P22" i="14"/>
  <c r="P21" i="14"/>
  <c r="P19" i="14"/>
  <c r="P18" i="14"/>
  <c r="P17" i="14"/>
  <c r="P15" i="14"/>
  <c r="P14" i="14"/>
  <c r="P13" i="14"/>
  <c r="P11" i="14"/>
  <c r="P10" i="14"/>
  <c r="P9" i="14"/>
  <c r="P7" i="14"/>
  <c r="P6" i="14"/>
  <c r="P5" i="14"/>
  <c r="O25" i="14"/>
  <c r="O17" i="14"/>
  <c r="O16" i="14"/>
  <c r="O15" i="14"/>
  <c r="O11" i="14"/>
  <c r="O9" i="14"/>
  <c r="O7" i="14"/>
  <c r="O5" i="14"/>
  <c r="BE446" i="3" l="1"/>
  <c r="BJ446" i="3"/>
  <c r="BJ445" i="3"/>
  <c r="BE445" i="3"/>
  <c r="BL442" i="3"/>
  <c r="BQ442" i="3"/>
  <c r="BE442" i="3"/>
  <c r="BQ444" i="3"/>
  <c r="BL444" i="3"/>
  <c r="BQ441" i="3"/>
  <c r="BL441" i="3"/>
  <c r="BL443" i="3"/>
  <c r="BQ443" i="3"/>
  <c r="BQ440" i="3"/>
  <c r="BL440" i="3"/>
  <c r="BE2" i="3"/>
  <c r="BJ2" i="3"/>
  <c r="BE165" i="3"/>
  <c r="BJ165" i="3"/>
  <c r="BQ439" i="3"/>
  <c r="BL439" i="3"/>
  <c r="U3" i="14"/>
  <c r="P3" i="14" s="1"/>
  <c r="L3" i="14" s="1"/>
  <c r="P4" i="14"/>
  <c r="O24" i="14"/>
  <c r="O23" i="14"/>
  <c r="O22" i="14"/>
  <c r="O21" i="14"/>
  <c r="O20" i="14"/>
  <c r="O19" i="14"/>
  <c r="O14" i="14"/>
  <c r="O13" i="14"/>
  <c r="O12" i="14"/>
  <c r="O10" i="14"/>
  <c r="O8" i="14"/>
  <c r="O4" i="14"/>
  <c r="BL446" i="3" l="1"/>
  <c r="BQ446" i="3"/>
  <c r="BS442" i="3"/>
  <c r="BX442" i="3"/>
  <c r="BX440" i="3"/>
  <c r="BS440" i="3"/>
  <c r="BS441" i="3"/>
  <c r="BX441" i="3"/>
  <c r="BX444" i="3"/>
  <c r="BS444" i="3"/>
  <c r="BX443" i="3"/>
  <c r="BS443" i="3"/>
  <c r="BL445" i="3"/>
  <c r="BQ445" i="3"/>
  <c r="BL2" i="3"/>
  <c r="BQ2" i="3"/>
  <c r="BL165" i="3"/>
  <c r="BQ165" i="3"/>
  <c r="BS439" i="3"/>
  <c r="BX439" i="3"/>
  <c r="AD100" i="12"/>
  <c r="AC100" i="12"/>
  <c r="AB100" i="12"/>
  <c r="AA100" i="12"/>
  <c r="Z100" i="12"/>
  <c r="Y100" i="12"/>
  <c r="X100" i="12"/>
  <c r="W100" i="12"/>
  <c r="V100" i="12"/>
  <c r="U100" i="12"/>
  <c r="T100" i="12"/>
  <c r="S100" i="12"/>
  <c r="R100" i="12"/>
  <c r="Q100" i="12"/>
  <c r="P100" i="12"/>
  <c r="O100" i="12"/>
  <c r="N100" i="12"/>
  <c r="M100" i="12"/>
  <c r="L100" i="12"/>
  <c r="K100" i="12"/>
  <c r="J100" i="12"/>
  <c r="I100" i="12"/>
  <c r="H100" i="12"/>
  <c r="G100" i="12"/>
  <c r="F100" i="12"/>
  <c r="E100" i="12"/>
  <c r="D100" i="12"/>
  <c r="D43" i="13"/>
  <c r="C43" i="13"/>
  <c r="B43" i="13"/>
  <c r="DS44" i="3"/>
  <c r="DQ44" i="3"/>
  <c r="DR44" i="3" s="1"/>
  <c r="AW44" i="3"/>
  <c r="BD44" i="3" s="1"/>
  <c r="AV44" i="3"/>
  <c r="D3" i="13"/>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437" i="13"/>
  <c r="D438" i="13"/>
  <c r="D439" i="13"/>
  <c r="D440" i="13"/>
  <c r="D441" i="13"/>
  <c r="D442" i="13"/>
  <c r="D443" i="13"/>
  <c r="D444" i="13"/>
  <c r="D445" i="13"/>
  <c r="D446" i="13"/>
  <c r="D2" i="13"/>
  <c r="C3" i="13"/>
  <c r="C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C332" i="13"/>
  <c r="C333" i="13"/>
  <c r="C334"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C419" i="13"/>
  <c r="C420" i="13"/>
  <c r="C421" i="13"/>
  <c r="C422" i="13"/>
  <c r="C423" i="13"/>
  <c r="C424" i="13"/>
  <c r="C425" i="13"/>
  <c r="C426" i="13"/>
  <c r="C427" i="13"/>
  <c r="C428" i="13"/>
  <c r="C429" i="13"/>
  <c r="C430" i="13"/>
  <c r="C431" i="13"/>
  <c r="C432" i="13"/>
  <c r="C433" i="13"/>
  <c r="C434" i="13"/>
  <c r="C435" i="13"/>
  <c r="C436" i="13"/>
  <c r="C437" i="13"/>
  <c r="C438" i="13"/>
  <c r="C439" i="13"/>
  <c r="C440" i="13"/>
  <c r="C441" i="13"/>
  <c r="C442" i="13"/>
  <c r="C443" i="13"/>
  <c r="C444" i="13"/>
  <c r="C445" i="13"/>
  <c r="C446" i="13"/>
  <c r="C2" i="13"/>
  <c r="B19" i="13"/>
  <c r="B20" i="13"/>
  <c r="B21" i="13"/>
  <c r="B22" i="13"/>
  <c r="B23" i="13"/>
  <c r="B24" i="13"/>
  <c r="B25" i="13"/>
  <c r="B26" i="13"/>
  <c r="B27" i="13"/>
  <c r="B28" i="13"/>
  <c r="B29" i="13"/>
  <c r="B30" i="13"/>
  <c r="B31" i="13"/>
  <c r="B32" i="13"/>
  <c r="B33" i="13"/>
  <c r="B34" i="13"/>
  <c r="B35" i="13"/>
  <c r="B36" i="13"/>
  <c r="B37" i="13"/>
  <c r="B38" i="13"/>
  <c r="B39" i="13"/>
  <c r="B40" i="13"/>
  <c r="B41" i="13"/>
  <c r="B42"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306" i="13"/>
  <c r="B307" i="13"/>
  <c r="B308" i="13"/>
  <c r="B309" i="13"/>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334" i="13"/>
  <c r="B335" i="13"/>
  <c r="B336" i="13"/>
  <c r="B337" i="13"/>
  <c r="B338" i="13"/>
  <c r="B339" i="13"/>
  <c r="B340" i="13"/>
  <c r="B341" i="13"/>
  <c r="B342" i="13"/>
  <c r="B343" i="13"/>
  <c r="B344" i="13"/>
  <c r="B345" i="13"/>
  <c r="B346" i="13"/>
  <c r="B347" i="13"/>
  <c r="B348" i="13"/>
  <c r="B349" i="13"/>
  <c r="B350" i="13"/>
  <c r="B351" i="13"/>
  <c r="B352" i="13"/>
  <c r="B353" i="13"/>
  <c r="B354" i="13"/>
  <c r="B355" i="13"/>
  <c r="B356" i="13"/>
  <c r="B357" i="13"/>
  <c r="B358" i="13"/>
  <c r="B359" i="13"/>
  <c r="B360" i="13"/>
  <c r="B361" i="13"/>
  <c r="B362" i="13"/>
  <c r="B363" i="13"/>
  <c r="B364" i="13"/>
  <c r="B365" i="13"/>
  <c r="B366" i="13"/>
  <c r="B367" i="13"/>
  <c r="B368" i="13"/>
  <c r="B369" i="13"/>
  <c r="B370" i="13"/>
  <c r="B371" i="13"/>
  <c r="B372" i="13"/>
  <c r="B373" i="13"/>
  <c r="B374" i="13"/>
  <c r="B375" i="13"/>
  <c r="B376" i="13"/>
  <c r="B377" i="13"/>
  <c r="B378" i="13"/>
  <c r="B379" i="13"/>
  <c r="B380" i="13"/>
  <c r="B381" i="13"/>
  <c r="B382" i="13"/>
  <c r="B383" i="13"/>
  <c r="B384" i="13"/>
  <c r="B385" i="13"/>
  <c r="B386" i="13"/>
  <c r="B387" i="13"/>
  <c r="B388" i="13"/>
  <c r="B389" i="13"/>
  <c r="B390" i="13"/>
  <c r="B391" i="13"/>
  <c r="B392" i="13"/>
  <c r="B393" i="13"/>
  <c r="B394" i="13"/>
  <c r="B395" i="13"/>
  <c r="B396" i="13"/>
  <c r="B397" i="13"/>
  <c r="B398" i="13"/>
  <c r="B399" i="13"/>
  <c r="B400" i="13"/>
  <c r="B401" i="13"/>
  <c r="B402" i="13"/>
  <c r="B403" i="13"/>
  <c r="B404" i="13"/>
  <c r="B405" i="13"/>
  <c r="B406" i="13"/>
  <c r="B407" i="13"/>
  <c r="B408" i="13"/>
  <c r="B409" i="13"/>
  <c r="B410" i="13"/>
  <c r="B411" i="13"/>
  <c r="B412" i="13"/>
  <c r="B413" i="13"/>
  <c r="B414" i="13"/>
  <c r="B415" i="13"/>
  <c r="B416" i="13"/>
  <c r="B417" i="13"/>
  <c r="B418" i="13"/>
  <c r="B419" i="13"/>
  <c r="B420" i="13"/>
  <c r="B421" i="13"/>
  <c r="B422" i="13"/>
  <c r="B423" i="13"/>
  <c r="B424" i="13"/>
  <c r="B425" i="13"/>
  <c r="B426" i="13"/>
  <c r="B427" i="13"/>
  <c r="B428" i="13"/>
  <c r="B429" i="13"/>
  <c r="B430" i="13"/>
  <c r="B431" i="13"/>
  <c r="B432" i="13"/>
  <c r="B433" i="13"/>
  <c r="B434" i="13"/>
  <c r="B435" i="13"/>
  <c r="B436" i="13"/>
  <c r="B437" i="13"/>
  <c r="B438" i="13"/>
  <c r="B439" i="13"/>
  <c r="B440" i="13"/>
  <c r="B441" i="13"/>
  <c r="B442" i="13"/>
  <c r="B443" i="13"/>
  <c r="B444" i="13"/>
  <c r="B445" i="13"/>
  <c r="B446" i="13"/>
  <c r="B4" i="13"/>
  <c r="B5" i="13"/>
  <c r="B6" i="13"/>
  <c r="B7" i="13"/>
  <c r="B8" i="13"/>
  <c r="B9" i="13"/>
  <c r="B10" i="13"/>
  <c r="B11" i="13"/>
  <c r="B12" i="13"/>
  <c r="B13" i="13"/>
  <c r="B14" i="13"/>
  <c r="B15" i="13"/>
  <c r="B16" i="13"/>
  <c r="B17" i="13"/>
  <c r="B18" i="13"/>
  <c r="B3" i="13"/>
  <c r="B2" i="13"/>
  <c r="AE35" i="11"/>
  <c r="AI37" i="11"/>
  <c r="U37" i="11" s="1"/>
  <c r="AI36" i="11"/>
  <c r="AI32" i="11"/>
  <c r="AI31" i="11"/>
  <c r="AI38" i="11"/>
  <c r="U38" i="11" s="1"/>
  <c r="AI39" i="11"/>
  <c r="AB28" i="12"/>
  <c r="Z28" i="12"/>
  <c r="X28" i="12"/>
  <c r="V28" i="12"/>
  <c r="T28" i="12"/>
  <c r="R28" i="12"/>
  <c r="P28" i="12"/>
  <c r="N28" i="12"/>
  <c r="L28" i="12"/>
  <c r="J28" i="12"/>
  <c r="H28" i="12"/>
  <c r="F28" i="12"/>
  <c r="AA28" i="12"/>
  <c r="Y28" i="12"/>
  <c r="W28" i="12"/>
  <c r="U28" i="12"/>
  <c r="S28" i="12"/>
  <c r="Q28" i="12"/>
  <c r="O28" i="12"/>
  <c r="M28" i="12"/>
  <c r="K28" i="12"/>
  <c r="I28" i="12"/>
  <c r="G28" i="12"/>
  <c r="E28" i="12"/>
  <c r="D28" i="12"/>
  <c r="B28" i="12"/>
  <c r="DS269" i="3"/>
  <c r="AW269" i="3"/>
  <c r="BD269" i="3" s="1"/>
  <c r="BK269" i="3" s="1"/>
  <c r="BR269" i="3" s="1"/>
  <c r="BY269" i="3" s="1"/>
  <c r="CF269" i="3" s="1"/>
  <c r="CM269" i="3" s="1"/>
  <c r="CT269" i="3" s="1"/>
  <c r="DA269" i="3" s="1"/>
  <c r="DH269" i="3" s="1"/>
  <c r="DO269" i="3" s="1"/>
  <c r="AV269" i="3"/>
  <c r="BC269" i="3" s="1"/>
  <c r="AF27" i="11"/>
  <c r="AB58" i="12"/>
  <c r="AB57" i="12" s="1"/>
  <c r="Z58" i="12"/>
  <c r="Z57" i="12" s="1"/>
  <c r="X58" i="12"/>
  <c r="X57" i="12" s="1"/>
  <c r="V58" i="12"/>
  <c r="V57" i="12" s="1"/>
  <c r="T58" i="12"/>
  <c r="T57" i="12" s="1"/>
  <c r="R58" i="12"/>
  <c r="R57" i="12" s="1"/>
  <c r="P58" i="12"/>
  <c r="P57" i="12" s="1"/>
  <c r="N58" i="12"/>
  <c r="N57" i="12" s="1"/>
  <c r="L58" i="12"/>
  <c r="L57" i="12" s="1"/>
  <c r="J58" i="12"/>
  <c r="J57" i="12" s="1"/>
  <c r="H58" i="12"/>
  <c r="H57" i="12" s="1"/>
  <c r="F58" i="12"/>
  <c r="F57" i="12" s="1"/>
  <c r="AA58" i="12"/>
  <c r="AA57" i="12" s="1"/>
  <c r="Y58" i="12"/>
  <c r="Y57" i="12" s="1"/>
  <c r="W58" i="12"/>
  <c r="W57" i="12" s="1"/>
  <c r="U58" i="12"/>
  <c r="U57" i="12" s="1"/>
  <c r="S58" i="12"/>
  <c r="S57" i="12" s="1"/>
  <c r="Q58" i="12"/>
  <c r="Q57" i="12" s="1"/>
  <c r="O58" i="12"/>
  <c r="O57" i="12" s="1"/>
  <c r="M58" i="12"/>
  <c r="M57" i="12" s="1"/>
  <c r="K58" i="12"/>
  <c r="I58" i="12"/>
  <c r="I57" i="12" s="1"/>
  <c r="G58" i="12"/>
  <c r="G57" i="12" s="1"/>
  <c r="E58" i="12"/>
  <c r="E57" i="12" s="1"/>
  <c r="D58" i="12"/>
  <c r="D57" i="12" s="1"/>
  <c r="B58" i="12"/>
  <c r="DS387" i="3"/>
  <c r="DQ387" i="3"/>
  <c r="DR387" i="3" s="1"/>
  <c r="AW387" i="3"/>
  <c r="BD387" i="3" s="1"/>
  <c r="BK387" i="3" s="1"/>
  <c r="BR387" i="3" s="1"/>
  <c r="BY387" i="3" s="1"/>
  <c r="CF387" i="3" s="1"/>
  <c r="CM387" i="3" s="1"/>
  <c r="CT387" i="3" s="1"/>
  <c r="DA387" i="3" s="1"/>
  <c r="DH387" i="3" s="1"/>
  <c r="DO387" i="3" s="1"/>
  <c r="AV387" i="3"/>
  <c r="AQ421" i="3"/>
  <c r="AQ422" i="3"/>
  <c r="AQ423" i="3"/>
  <c r="AQ424" i="3"/>
  <c r="AQ425" i="3"/>
  <c r="AQ426" i="3"/>
  <c r="AQ427" i="3"/>
  <c r="AQ428" i="3"/>
  <c r="AV378" i="3"/>
  <c r="BC378" i="3" s="1"/>
  <c r="BB362" i="3"/>
  <c r="BB91" i="3"/>
  <c r="BB99" i="3"/>
  <c r="BB115" i="3"/>
  <c r="AQ155" i="3"/>
  <c r="AQ156" i="3"/>
  <c r="P14" i="12"/>
  <c r="E94" i="12"/>
  <c r="E93" i="12" s="1"/>
  <c r="AB99" i="12"/>
  <c r="AB98" i="12"/>
  <c r="Z99" i="12"/>
  <c r="Z98" i="12"/>
  <c r="X99" i="12"/>
  <c r="X98" i="12"/>
  <c r="V99" i="12"/>
  <c r="V98" i="12"/>
  <c r="T99" i="12"/>
  <c r="T98" i="12"/>
  <c r="R99" i="12"/>
  <c r="R98" i="12"/>
  <c r="P99" i="12"/>
  <c r="P98" i="12"/>
  <c r="N99" i="12"/>
  <c r="N98" i="12"/>
  <c r="L99" i="12"/>
  <c r="L98" i="12"/>
  <c r="J99" i="12"/>
  <c r="J98" i="12"/>
  <c r="K98" i="12"/>
  <c r="H99" i="12"/>
  <c r="H98" i="12"/>
  <c r="I98" i="12"/>
  <c r="F99" i="12"/>
  <c r="F98" i="12"/>
  <c r="AA99" i="12"/>
  <c r="AA98" i="12"/>
  <c r="Y99" i="12"/>
  <c r="Y98" i="12"/>
  <c r="W99" i="12"/>
  <c r="W98" i="12"/>
  <c r="U99" i="12"/>
  <c r="U98" i="12"/>
  <c r="S99" i="12"/>
  <c r="S98" i="12"/>
  <c r="Q99" i="12"/>
  <c r="Q98" i="12"/>
  <c r="O99" i="12"/>
  <c r="O98" i="12"/>
  <c r="M99" i="12"/>
  <c r="M98" i="12"/>
  <c r="K99" i="12"/>
  <c r="I99" i="12"/>
  <c r="G99" i="12"/>
  <c r="G98" i="12"/>
  <c r="E99" i="12"/>
  <c r="E98" i="12"/>
  <c r="D99" i="12"/>
  <c r="D98" i="12"/>
  <c r="B99" i="12"/>
  <c r="B98" i="12"/>
  <c r="AB96" i="12"/>
  <c r="AB95" i="12" s="1"/>
  <c r="Z96" i="12"/>
  <c r="Z95" i="12" s="1"/>
  <c r="X96" i="12"/>
  <c r="X95" i="12" s="1"/>
  <c r="V96" i="12"/>
  <c r="V95" i="12" s="1"/>
  <c r="T96" i="12"/>
  <c r="R96" i="12"/>
  <c r="R95" i="12" s="1"/>
  <c r="P96" i="12"/>
  <c r="P95" i="12" s="1"/>
  <c r="N96" i="12"/>
  <c r="N95" i="12" s="1"/>
  <c r="L96" i="12"/>
  <c r="L95" i="12" s="1"/>
  <c r="J96" i="12"/>
  <c r="J95" i="12" s="1"/>
  <c r="H96" i="12"/>
  <c r="H95" i="12" s="1"/>
  <c r="F96" i="12"/>
  <c r="F95" i="12" s="1"/>
  <c r="AA96" i="12"/>
  <c r="AA95" i="12" s="1"/>
  <c r="Y96" i="12"/>
  <c r="Y95" i="12" s="1"/>
  <c r="W96" i="12"/>
  <c r="W95" i="12" s="1"/>
  <c r="U96" i="12"/>
  <c r="U95" i="12" s="1"/>
  <c r="S96" i="12"/>
  <c r="S95" i="12" s="1"/>
  <c r="Q96" i="12"/>
  <c r="Q95" i="12" s="1"/>
  <c r="O96" i="12"/>
  <c r="O95" i="12" s="1"/>
  <c r="M96" i="12"/>
  <c r="M95" i="12" s="1"/>
  <c r="K96" i="12"/>
  <c r="I96" i="12"/>
  <c r="I95" i="12" s="1"/>
  <c r="G96" i="12"/>
  <c r="G95" i="12" s="1"/>
  <c r="E96" i="12"/>
  <c r="E95" i="12" s="1"/>
  <c r="D96" i="12"/>
  <c r="D95" i="12" s="1"/>
  <c r="B96" i="12"/>
  <c r="AB94" i="12"/>
  <c r="AB93" i="12" s="1"/>
  <c r="Z94" i="12"/>
  <c r="Z93" i="12" s="1"/>
  <c r="X94" i="12"/>
  <c r="X93" i="12" s="1"/>
  <c r="V94" i="12"/>
  <c r="V93" i="12" s="1"/>
  <c r="T94" i="12"/>
  <c r="T93" i="12" s="1"/>
  <c r="R94" i="12"/>
  <c r="R93" i="12" s="1"/>
  <c r="P94" i="12"/>
  <c r="P93" i="12" s="1"/>
  <c r="N94" i="12"/>
  <c r="N93" i="12" s="1"/>
  <c r="L94" i="12"/>
  <c r="L93" i="12" s="1"/>
  <c r="J94" i="12"/>
  <c r="J93" i="12" s="1"/>
  <c r="H94" i="12"/>
  <c r="F94" i="12"/>
  <c r="F93" i="12" s="1"/>
  <c r="AA94" i="12"/>
  <c r="AA93" i="12" s="1"/>
  <c r="Y94" i="12"/>
  <c r="Y93" i="12" s="1"/>
  <c r="W94" i="12"/>
  <c r="W93" i="12" s="1"/>
  <c r="U94" i="12"/>
  <c r="U93" i="12" s="1"/>
  <c r="S94" i="12"/>
  <c r="S93" i="12" s="1"/>
  <c r="Q94" i="12"/>
  <c r="Q93" i="12" s="1"/>
  <c r="O94" i="12"/>
  <c r="O93" i="12" s="1"/>
  <c r="M94" i="12"/>
  <c r="M93" i="12" s="1"/>
  <c r="K94" i="12"/>
  <c r="K93" i="12" s="1"/>
  <c r="I94" i="12"/>
  <c r="I93" i="12" s="1"/>
  <c r="G94" i="12"/>
  <c r="G93" i="12" s="1"/>
  <c r="D94" i="12"/>
  <c r="D93" i="12" s="1"/>
  <c r="B94" i="12"/>
  <c r="AB92" i="12"/>
  <c r="AB91" i="12" s="1"/>
  <c r="Z92" i="12"/>
  <c r="Z91" i="12" s="1"/>
  <c r="X92" i="12"/>
  <c r="X91" i="12" s="1"/>
  <c r="V92" i="12"/>
  <c r="V91" i="12" s="1"/>
  <c r="T92" i="12"/>
  <c r="T91" i="12" s="1"/>
  <c r="R92" i="12"/>
  <c r="R91" i="12" s="1"/>
  <c r="P92" i="12"/>
  <c r="P91" i="12" s="1"/>
  <c r="N92" i="12"/>
  <c r="N91" i="12" s="1"/>
  <c r="L92" i="12"/>
  <c r="L91" i="12" s="1"/>
  <c r="J92" i="12"/>
  <c r="J91" i="12" s="1"/>
  <c r="H92" i="12"/>
  <c r="H91" i="12" s="1"/>
  <c r="F92" i="12"/>
  <c r="AA92" i="12"/>
  <c r="AA91" i="12" s="1"/>
  <c r="Y92" i="12"/>
  <c r="Y91" i="12" s="1"/>
  <c r="W92" i="12"/>
  <c r="W91" i="12" s="1"/>
  <c r="U92" i="12"/>
  <c r="U91" i="12" s="1"/>
  <c r="S92" i="12"/>
  <c r="S91" i="12" s="1"/>
  <c r="Q92" i="12"/>
  <c r="Q91" i="12" s="1"/>
  <c r="O92" i="12"/>
  <c r="O91" i="12" s="1"/>
  <c r="M92" i="12"/>
  <c r="M91" i="12" s="1"/>
  <c r="K92" i="12"/>
  <c r="K91" i="12" s="1"/>
  <c r="I92" i="12"/>
  <c r="I91" i="12" s="1"/>
  <c r="G92" i="12"/>
  <c r="E92" i="12"/>
  <c r="E91" i="12" s="1"/>
  <c r="D92" i="12"/>
  <c r="D91" i="12" s="1"/>
  <c r="B92" i="12"/>
  <c r="AB89" i="12"/>
  <c r="Z89" i="12"/>
  <c r="X89" i="12"/>
  <c r="V89" i="12"/>
  <c r="T89" i="12"/>
  <c r="R89" i="12"/>
  <c r="P89" i="12"/>
  <c r="N89" i="12"/>
  <c r="L89" i="12"/>
  <c r="J89" i="12"/>
  <c r="H89" i="12"/>
  <c r="F89" i="12"/>
  <c r="AD90" i="12"/>
  <c r="AA90" i="12"/>
  <c r="AA89" i="12" s="1"/>
  <c r="Y90" i="12"/>
  <c r="Y89" i="12" s="1"/>
  <c r="W90" i="12"/>
  <c r="W89" i="12" s="1"/>
  <c r="U90" i="12"/>
  <c r="U89" i="12" s="1"/>
  <c r="S90" i="12"/>
  <c r="S89" i="12" s="1"/>
  <c r="Q90" i="12"/>
  <c r="Q89" i="12" s="1"/>
  <c r="O90" i="12"/>
  <c r="O89" i="12" s="1"/>
  <c r="M90" i="12"/>
  <c r="M89" i="12" s="1"/>
  <c r="K90" i="12"/>
  <c r="K89" i="12" s="1"/>
  <c r="I90" i="12"/>
  <c r="I89" i="12" s="1"/>
  <c r="G90" i="12"/>
  <c r="E90" i="12"/>
  <c r="E89" i="12" s="1"/>
  <c r="D90" i="12"/>
  <c r="D89" i="12" s="1"/>
  <c r="B90" i="12"/>
  <c r="AB88" i="12"/>
  <c r="AB87" i="12"/>
  <c r="AB86" i="12"/>
  <c r="AB85" i="12"/>
  <c r="Z88" i="12"/>
  <c r="Z87" i="12"/>
  <c r="Z86" i="12"/>
  <c r="Z85" i="12"/>
  <c r="X88" i="12"/>
  <c r="X87" i="12"/>
  <c r="X86" i="12"/>
  <c r="X85" i="12"/>
  <c r="V88" i="12"/>
  <c r="V87" i="12"/>
  <c r="V86" i="12"/>
  <c r="V85" i="12"/>
  <c r="T88" i="12"/>
  <c r="T87" i="12"/>
  <c r="T86" i="12"/>
  <c r="T85" i="12"/>
  <c r="R88" i="12"/>
  <c r="R87" i="12"/>
  <c r="R86" i="12"/>
  <c r="R85" i="12"/>
  <c r="P88" i="12"/>
  <c r="P87" i="12"/>
  <c r="P86" i="12"/>
  <c r="P85" i="12"/>
  <c r="N88" i="12"/>
  <c r="N87" i="12"/>
  <c r="N86" i="12"/>
  <c r="N85" i="12"/>
  <c r="L88" i="12"/>
  <c r="L87" i="12"/>
  <c r="L86" i="12"/>
  <c r="L85" i="12"/>
  <c r="J88" i="12"/>
  <c r="J87" i="12"/>
  <c r="J86" i="12"/>
  <c r="J85" i="12"/>
  <c r="H88" i="12"/>
  <c r="H87" i="12"/>
  <c r="H86" i="12"/>
  <c r="H85" i="12"/>
  <c r="F88" i="12"/>
  <c r="F87" i="12"/>
  <c r="F86" i="12"/>
  <c r="AD86" i="12" s="1"/>
  <c r="F85" i="12"/>
  <c r="AA88" i="12"/>
  <c r="AA87" i="12"/>
  <c r="AA86" i="12"/>
  <c r="AA85" i="12"/>
  <c r="Y88" i="12"/>
  <c r="Y87" i="12"/>
  <c r="Y86" i="12"/>
  <c r="Y85" i="12"/>
  <c r="W88" i="12"/>
  <c r="W87" i="12"/>
  <c r="W86" i="12"/>
  <c r="W85" i="12"/>
  <c r="U88" i="12"/>
  <c r="U87" i="12"/>
  <c r="U86" i="12"/>
  <c r="U85" i="12"/>
  <c r="S88" i="12"/>
  <c r="S87" i="12"/>
  <c r="S86" i="12"/>
  <c r="S85" i="12"/>
  <c r="Q88" i="12"/>
  <c r="Q87" i="12"/>
  <c r="Q86" i="12"/>
  <c r="Q85" i="12"/>
  <c r="O88" i="12"/>
  <c r="O87" i="12"/>
  <c r="O86" i="12"/>
  <c r="O85" i="12"/>
  <c r="M88" i="12"/>
  <c r="M87" i="12"/>
  <c r="M86" i="12"/>
  <c r="M85" i="12"/>
  <c r="K88" i="12"/>
  <c r="K87" i="12"/>
  <c r="K86" i="12"/>
  <c r="K85" i="12"/>
  <c r="I88" i="12"/>
  <c r="I87" i="12"/>
  <c r="I86" i="12"/>
  <c r="I85" i="12"/>
  <c r="G88" i="12"/>
  <c r="G87" i="12"/>
  <c r="G86" i="12"/>
  <c r="G85" i="12"/>
  <c r="E88" i="12"/>
  <c r="E87" i="12"/>
  <c r="E86" i="12"/>
  <c r="E85" i="12"/>
  <c r="AC85" i="12" s="1"/>
  <c r="D88" i="12"/>
  <c r="D87" i="12"/>
  <c r="D86" i="12"/>
  <c r="D85" i="12"/>
  <c r="B88" i="12"/>
  <c r="B87" i="12"/>
  <c r="B86" i="12"/>
  <c r="B85" i="12"/>
  <c r="AB83" i="12"/>
  <c r="AB82" i="12"/>
  <c r="AB81" i="12"/>
  <c r="AB80" i="12"/>
  <c r="AB79" i="12"/>
  <c r="Z83" i="12"/>
  <c r="Z82" i="12"/>
  <c r="Z81" i="12"/>
  <c r="Z80" i="12"/>
  <c r="Z79" i="12"/>
  <c r="X83" i="12"/>
  <c r="X82" i="12"/>
  <c r="X81" i="12"/>
  <c r="X80" i="12"/>
  <c r="X79" i="12"/>
  <c r="V83" i="12"/>
  <c r="V82" i="12"/>
  <c r="V81" i="12"/>
  <c r="V80" i="12"/>
  <c r="V79" i="12"/>
  <c r="T83" i="12"/>
  <c r="T82" i="12"/>
  <c r="T81" i="12"/>
  <c r="T80" i="12"/>
  <c r="T79" i="12"/>
  <c r="R83" i="12"/>
  <c r="R82" i="12"/>
  <c r="R81" i="12"/>
  <c r="R80" i="12"/>
  <c r="R79" i="12"/>
  <c r="P83" i="12"/>
  <c r="P82" i="12"/>
  <c r="P81" i="12"/>
  <c r="P80" i="12"/>
  <c r="P79" i="12"/>
  <c r="N83" i="12"/>
  <c r="N82" i="12"/>
  <c r="N81" i="12"/>
  <c r="N80" i="12"/>
  <c r="N79" i="12"/>
  <c r="L83" i="12"/>
  <c r="L82" i="12"/>
  <c r="L81" i="12"/>
  <c r="L80" i="12"/>
  <c r="L79" i="12"/>
  <c r="J83" i="12"/>
  <c r="J82" i="12"/>
  <c r="J81" i="12"/>
  <c r="J80" i="12"/>
  <c r="J79" i="12"/>
  <c r="H83" i="12"/>
  <c r="H82" i="12"/>
  <c r="H81" i="12"/>
  <c r="H80" i="12"/>
  <c r="H79" i="12"/>
  <c r="F83" i="12"/>
  <c r="F82" i="12"/>
  <c r="F81" i="12"/>
  <c r="F80" i="12"/>
  <c r="F79" i="12"/>
  <c r="AA83" i="12"/>
  <c r="AA82" i="12"/>
  <c r="AA81" i="12"/>
  <c r="AA80" i="12"/>
  <c r="AA79" i="12"/>
  <c r="Y83" i="12"/>
  <c r="Y82" i="12"/>
  <c r="Y81" i="12"/>
  <c r="Y80" i="12"/>
  <c r="Y79" i="12"/>
  <c r="W83" i="12"/>
  <c r="W82" i="12"/>
  <c r="W81" i="12"/>
  <c r="W80" i="12"/>
  <c r="W79" i="12"/>
  <c r="U83" i="12"/>
  <c r="U82" i="12"/>
  <c r="U81" i="12"/>
  <c r="U80" i="12"/>
  <c r="U79" i="12"/>
  <c r="S83" i="12"/>
  <c r="S82" i="12"/>
  <c r="S81" i="12"/>
  <c r="S80" i="12"/>
  <c r="S79" i="12"/>
  <c r="Q83" i="12"/>
  <c r="Q82" i="12"/>
  <c r="Q81" i="12"/>
  <c r="Q80" i="12"/>
  <c r="Q79" i="12"/>
  <c r="O83" i="12"/>
  <c r="O82" i="12"/>
  <c r="O81" i="12"/>
  <c r="O80" i="12"/>
  <c r="O79" i="12"/>
  <c r="M83" i="12"/>
  <c r="M82" i="12"/>
  <c r="M81" i="12"/>
  <c r="M80" i="12"/>
  <c r="M79" i="12"/>
  <c r="K83" i="12"/>
  <c r="K82" i="12"/>
  <c r="K81" i="12"/>
  <c r="K80" i="12"/>
  <c r="K79" i="12"/>
  <c r="I83" i="12"/>
  <c r="I82" i="12"/>
  <c r="I81" i="12"/>
  <c r="I80" i="12"/>
  <c r="I79" i="12"/>
  <c r="G83" i="12"/>
  <c r="G82" i="12"/>
  <c r="G81" i="12"/>
  <c r="G80" i="12"/>
  <c r="G79" i="12"/>
  <c r="E83" i="12"/>
  <c r="E82" i="12"/>
  <c r="E81" i="12"/>
  <c r="E80" i="12"/>
  <c r="E79" i="12"/>
  <c r="D83" i="12"/>
  <c r="D82" i="12"/>
  <c r="D81" i="12"/>
  <c r="D80" i="12"/>
  <c r="D79" i="12"/>
  <c r="B83" i="12"/>
  <c r="B82" i="12"/>
  <c r="B81" i="12"/>
  <c r="B80" i="12"/>
  <c r="B79" i="12"/>
  <c r="AB77" i="12"/>
  <c r="AB76" i="12"/>
  <c r="AB75" i="12"/>
  <c r="AB74" i="12"/>
  <c r="Z77" i="12"/>
  <c r="Z76" i="12"/>
  <c r="Z75" i="12"/>
  <c r="Z74" i="12"/>
  <c r="X77" i="12"/>
  <c r="X76" i="12"/>
  <c r="X75" i="12"/>
  <c r="X74" i="12"/>
  <c r="V77" i="12"/>
  <c r="V76" i="12"/>
  <c r="V75" i="12"/>
  <c r="V74" i="12"/>
  <c r="T77" i="12"/>
  <c r="T76" i="12"/>
  <c r="T75" i="12"/>
  <c r="T74" i="12"/>
  <c r="R77" i="12"/>
  <c r="R76" i="12"/>
  <c r="R75" i="12"/>
  <c r="R74" i="12"/>
  <c r="P77" i="12"/>
  <c r="P76" i="12"/>
  <c r="P75" i="12"/>
  <c r="P74" i="12"/>
  <c r="N77" i="12"/>
  <c r="N76" i="12"/>
  <c r="N75" i="12"/>
  <c r="N74" i="12"/>
  <c r="L77" i="12"/>
  <c r="L76" i="12"/>
  <c r="L75" i="12"/>
  <c r="L74" i="12"/>
  <c r="J77" i="12"/>
  <c r="J76" i="12"/>
  <c r="J75" i="12"/>
  <c r="J74" i="12"/>
  <c r="H77" i="12"/>
  <c r="H76" i="12"/>
  <c r="H75" i="12"/>
  <c r="H74" i="12"/>
  <c r="F77" i="12"/>
  <c r="AD77" i="12" s="1"/>
  <c r="F76" i="12"/>
  <c r="F75" i="12"/>
  <c r="F74" i="12"/>
  <c r="AA77" i="12"/>
  <c r="AA76" i="12"/>
  <c r="AA75" i="12"/>
  <c r="AA74" i="12"/>
  <c r="Y77" i="12"/>
  <c r="Y76" i="12"/>
  <c r="Y75" i="12"/>
  <c r="Y74" i="12"/>
  <c r="W77" i="12"/>
  <c r="W76" i="12"/>
  <c r="W75" i="12"/>
  <c r="W74" i="12"/>
  <c r="U77" i="12"/>
  <c r="U76" i="12"/>
  <c r="U75" i="12"/>
  <c r="U74" i="12"/>
  <c r="S77" i="12"/>
  <c r="S76" i="12"/>
  <c r="S75" i="12"/>
  <c r="S74" i="12"/>
  <c r="Q77" i="12"/>
  <c r="Q76" i="12"/>
  <c r="Q75" i="12"/>
  <c r="Q74" i="12"/>
  <c r="O77" i="12"/>
  <c r="O76" i="12"/>
  <c r="O75" i="12"/>
  <c r="O74" i="12"/>
  <c r="M77" i="12"/>
  <c r="M76" i="12"/>
  <c r="M75" i="12"/>
  <c r="M74" i="12"/>
  <c r="K77" i="12"/>
  <c r="K76" i="12"/>
  <c r="K75" i="12"/>
  <c r="K74" i="12"/>
  <c r="I77" i="12"/>
  <c r="I76" i="12"/>
  <c r="I75" i="12"/>
  <c r="I74" i="12"/>
  <c r="G77" i="12"/>
  <c r="G76" i="12"/>
  <c r="G75" i="12"/>
  <c r="G74" i="12"/>
  <c r="E77" i="12"/>
  <c r="E76" i="12"/>
  <c r="E75" i="12"/>
  <c r="AC75" i="12" s="1"/>
  <c r="E74" i="12"/>
  <c r="AC74" i="12" s="1"/>
  <c r="D77" i="12"/>
  <c r="D76" i="12"/>
  <c r="D75" i="12"/>
  <c r="D74" i="12"/>
  <c r="B77" i="12"/>
  <c r="B76" i="12"/>
  <c r="B75" i="12"/>
  <c r="B74" i="12"/>
  <c r="AB72" i="12"/>
  <c r="AB71" i="12"/>
  <c r="Z72" i="12"/>
  <c r="Z71" i="12"/>
  <c r="X72" i="12"/>
  <c r="X71" i="12"/>
  <c r="V72" i="12"/>
  <c r="V71" i="12"/>
  <c r="T72" i="12"/>
  <c r="T71" i="12"/>
  <c r="R72" i="12"/>
  <c r="R71" i="12"/>
  <c r="P72" i="12"/>
  <c r="P71" i="12"/>
  <c r="N72" i="12"/>
  <c r="N71" i="12"/>
  <c r="L72" i="12"/>
  <c r="L71" i="12"/>
  <c r="M71" i="12"/>
  <c r="J72" i="12"/>
  <c r="J71" i="12"/>
  <c r="H72" i="12"/>
  <c r="H71" i="12"/>
  <c r="F72" i="12"/>
  <c r="F71" i="12"/>
  <c r="AA72" i="12"/>
  <c r="AA71" i="12"/>
  <c r="Y72" i="12"/>
  <c r="Y71" i="12"/>
  <c r="W72" i="12"/>
  <c r="W71" i="12"/>
  <c r="U72" i="12"/>
  <c r="U71" i="12"/>
  <c r="S72" i="12"/>
  <c r="S71" i="12"/>
  <c r="Q72" i="12"/>
  <c r="Q71" i="12"/>
  <c r="O72" i="12"/>
  <c r="O71" i="12"/>
  <c r="M72" i="12"/>
  <c r="K72" i="12"/>
  <c r="K71" i="12"/>
  <c r="I72" i="12"/>
  <c r="I71" i="12"/>
  <c r="G72" i="12"/>
  <c r="G71" i="12"/>
  <c r="E72" i="12"/>
  <c r="E71" i="12"/>
  <c r="D72" i="12"/>
  <c r="D71" i="12"/>
  <c r="B72" i="12"/>
  <c r="B71" i="12"/>
  <c r="AB69" i="12"/>
  <c r="AB68" i="12"/>
  <c r="AB67" i="12"/>
  <c r="Z69" i="12"/>
  <c r="Z68" i="12"/>
  <c r="Z67" i="12"/>
  <c r="X69" i="12"/>
  <c r="X68" i="12"/>
  <c r="X67" i="12"/>
  <c r="V69" i="12"/>
  <c r="V68" i="12"/>
  <c r="V67" i="12"/>
  <c r="T69" i="12"/>
  <c r="T68" i="12"/>
  <c r="T67" i="12"/>
  <c r="R69" i="12"/>
  <c r="R68" i="12"/>
  <c r="R67" i="12"/>
  <c r="P69" i="12"/>
  <c r="P68" i="12"/>
  <c r="P67" i="12"/>
  <c r="N69" i="12"/>
  <c r="N68" i="12"/>
  <c r="N67" i="12"/>
  <c r="L69" i="12"/>
  <c r="L68" i="12"/>
  <c r="L67" i="12"/>
  <c r="J69" i="12"/>
  <c r="J68" i="12"/>
  <c r="J67" i="12"/>
  <c r="H69" i="12"/>
  <c r="H68" i="12"/>
  <c r="H67" i="12"/>
  <c r="F69" i="12"/>
  <c r="F68" i="12"/>
  <c r="F67" i="12"/>
  <c r="AA69" i="12"/>
  <c r="AA68" i="12"/>
  <c r="AA67" i="12"/>
  <c r="Y69" i="12"/>
  <c r="Y68" i="12"/>
  <c r="Y67" i="12"/>
  <c r="W69" i="12"/>
  <c r="W68" i="12"/>
  <c r="W67" i="12"/>
  <c r="U69" i="12"/>
  <c r="U68" i="12"/>
  <c r="U67" i="12"/>
  <c r="S69" i="12"/>
  <c r="S68" i="12"/>
  <c r="S67" i="12"/>
  <c r="Q69" i="12"/>
  <c r="Q68" i="12"/>
  <c r="Q67" i="12"/>
  <c r="O69" i="12"/>
  <c r="O68" i="12"/>
  <c r="O67" i="12"/>
  <c r="M69" i="12"/>
  <c r="M68" i="12"/>
  <c r="M67" i="12"/>
  <c r="K69" i="12"/>
  <c r="K68" i="12"/>
  <c r="K67" i="12"/>
  <c r="I69" i="12"/>
  <c r="I68" i="12"/>
  <c r="I67" i="12"/>
  <c r="G69" i="12"/>
  <c r="G68" i="12"/>
  <c r="G67" i="12"/>
  <c r="E69" i="12"/>
  <c r="E68" i="12"/>
  <c r="E67" i="12"/>
  <c r="D69" i="12"/>
  <c r="D68" i="12"/>
  <c r="D67" i="12"/>
  <c r="B69" i="12"/>
  <c r="B68" i="12"/>
  <c r="B67" i="12"/>
  <c r="AB65" i="12"/>
  <c r="AB64" i="12"/>
  <c r="AB63" i="12"/>
  <c r="Z65" i="12"/>
  <c r="Z64" i="12"/>
  <c r="Z63" i="12"/>
  <c r="X65" i="12"/>
  <c r="X64" i="12"/>
  <c r="X63" i="12"/>
  <c r="V65" i="12"/>
  <c r="V64" i="12"/>
  <c r="V63" i="12"/>
  <c r="W63" i="12"/>
  <c r="T65" i="12"/>
  <c r="T64" i="12"/>
  <c r="T63" i="12"/>
  <c r="R65" i="12"/>
  <c r="R64" i="12"/>
  <c r="R63" i="12"/>
  <c r="P65" i="12"/>
  <c r="P64" i="12"/>
  <c r="P63" i="12"/>
  <c r="N65" i="12"/>
  <c r="N64" i="12"/>
  <c r="N63" i="12"/>
  <c r="L65" i="12"/>
  <c r="L64" i="12"/>
  <c r="L63" i="12"/>
  <c r="J65" i="12"/>
  <c r="J64" i="12"/>
  <c r="J63" i="12"/>
  <c r="H65" i="12"/>
  <c r="H64" i="12"/>
  <c r="H63" i="12"/>
  <c r="F65" i="12"/>
  <c r="F64" i="12"/>
  <c r="F63" i="12"/>
  <c r="AA65" i="12"/>
  <c r="AA64" i="12"/>
  <c r="AA63" i="12"/>
  <c r="Y65" i="12"/>
  <c r="Y64" i="12"/>
  <c r="Y63" i="12"/>
  <c r="W65" i="12"/>
  <c r="W64" i="12"/>
  <c r="U65" i="12"/>
  <c r="U64" i="12"/>
  <c r="U63" i="12"/>
  <c r="S65" i="12"/>
  <c r="S64" i="12"/>
  <c r="S63" i="12"/>
  <c r="Q65" i="12"/>
  <c r="Q64" i="12"/>
  <c r="Q63" i="12"/>
  <c r="O65" i="12"/>
  <c r="O64" i="12"/>
  <c r="O63" i="12"/>
  <c r="M65" i="12"/>
  <c r="M64" i="12"/>
  <c r="M63" i="12"/>
  <c r="K65" i="12"/>
  <c r="K64" i="12"/>
  <c r="K63" i="12"/>
  <c r="I65" i="12"/>
  <c r="I64" i="12"/>
  <c r="I63" i="12"/>
  <c r="G65" i="12"/>
  <c r="G64" i="12"/>
  <c r="G63" i="12"/>
  <c r="E65" i="12"/>
  <c r="E64" i="12"/>
  <c r="E63" i="12"/>
  <c r="D65" i="12"/>
  <c r="D64" i="12"/>
  <c r="D63" i="12"/>
  <c r="B65" i="12"/>
  <c r="B64" i="12"/>
  <c r="B63" i="12"/>
  <c r="AB61" i="12"/>
  <c r="AB60" i="12" s="1"/>
  <c r="Z61" i="12"/>
  <c r="Z60" i="12" s="1"/>
  <c r="X61" i="12"/>
  <c r="X60" i="12" s="1"/>
  <c r="V61" i="12"/>
  <c r="V60" i="12" s="1"/>
  <c r="T61" i="12"/>
  <c r="T60" i="12" s="1"/>
  <c r="R61" i="12"/>
  <c r="R60" i="12" s="1"/>
  <c r="P61" i="12"/>
  <c r="P60" i="12" s="1"/>
  <c r="N61" i="12"/>
  <c r="N60" i="12" s="1"/>
  <c r="L61" i="12"/>
  <c r="L60" i="12" s="1"/>
  <c r="J61" i="12"/>
  <c r="J60" i="12" s="1"/>
  <c r="H61" i="12"/>
  <c r="F61" i="12"/>
  <c r="F60" i="12" s="1"/>
  <c r="AA61" i="12"/>
  <c r="AA60" i="12" s="1"/>
  <c r="Y61" i="12"/>
  <c r="Y60" i="12" s="1"/>
  <c r="W61" i="12"/>
  <c r="W60" i="12" s="1"/>
  <c r="U61" i="12"/>
  <c r="U60" i="12" s="1"/>
  <c r="S61" i="12"/>
  <c r="S60" i="12" s="1"/>
  <c r="Q61" i="12"/>
  <c r="Q60" i="12" s="1"/>
  <c r="O61" i="12"/>
  <c r="O60" i="12" s="1"/>
  <c r="M61" i="12"/>
  <c r="M60" i="12" s="1"/>
  <c r="K61" i="12"/>
  <c r="K60" i="12" s="1"/>
  <c r="I61" i="12"/>
  <c r="I60" i="12" s="1"/>
  <c r="G61" i="12"/>
  <c r="E61" i="12"/>
  <c r="E60" i="12" s="1"/>
  <c r="D61" i="12"/>
  <c r="D60" i="12" s="1"/>
  <c r="B61" i="12"/>
  <c r="AB56" i="12"/>
  <c r="AB55" i="12" s="1"/>
  <c r="Z56" i="12"/>
  <c r="Z55" i="12" s="1"/>
  <c r="X56" i="12"/>
  <c r="X55" i="12" s="1"/>
  <c r="V56" i="12"/>
  <c r="V55" i="12" s="1"/>
  <c r="T56" i="12"/>
  <c r="T55" i="12" s="1"/>
  <c r="R56" i="12"/>
  <c r="R55" i="12" s="1"/>
  <c r="P56" i="12"/>
  <c r="P55" i="12" s="1"/>
  <c r="N56" i="12"/>
  <c r="N55" i="12" s="1"/>
  <c r="L56" i="12"/>
  <c r="L55" i="12" s="1"/>
  <c r="J56" i="12"/>
  <c r="J55" i="12" s="1"/>
  <c r="H56" i="12"/>
  <c r="H55" i="12" s="1"/>
  <c r="F56" i="12"/>
  <c r="AA56" i="12"/>
  <c r="AA55" i="12" s="1"/>
  <c r="Y56" i="12"/>
  <c r="Y55" i="12" s="1"/>
  <c r="W56" i="12"/>
  <c r="W55" i="12" s="1"/>
  <c r="U56" i="12"/>
  <c r="U55" i="12" s="1"/>
  <c r="S56" i="12"/>
  <c r="S55" i="12" s="1"/>
  <c r="Q56" i="12"/>
  <c r="Q55" i="12" s="1"/>
  <c r="O56" i="12"/>
  <c r="O55" i="12" s="1"/>
  <c r="M56" i="12"/>
  <c r="M55" i="12" s="1"/>
  <c r="K56" i="12"/>
  <c r="K55" i="12" s="1"/>
  <c r="I56" i="12"/>
  <c r="I55" i="12" s="1"/>
  <c r="G56" i="12"/>
  <c r="G55" i="12" s="1"/>
  <c r="E56" i="12"/>
  <c r="D56" i="12"/>
  <c r="D55" i="12" s="1"/>
  <c r="B56" i="12"/>
  <c r="AB52" i="12"/>
  <c r="Z54" i="12"/>
  <c r="Z53" i="12"/>
  <c r="X54" i="12"/>
  <c r="X53" i="12"/>
  <c r="V54" i="12"/>
  <c r="V53" i="12"/>
  <c r="T54" i="12"/>
  <c r="T53" i="12"/>
  <c r="R54" i="12"/>
  <c r="R53" i="12"/>
  <c r="S53" i="12"/>
  <c r="P54" i="12"/>
  <c r="P53" i="12"/>
  <c r="N54" i="12"/>
  <c r="N53" i="12"/>
  <c r="L54" i="12"/>
  <c r="L53" i="12"/>
  <c r="J54" i="12"/>
  <c r="J53" i="12"/>
  <c r="H54" i="12"/>
  <c r="H53" i="12"/>
  <c r="F54" i="12"/>
  <c r="F53" i="12"/>
  <c r="D54" i="12"/>
  <c r="AA54" i="12"/>
  <c r="AA53" i="12"/>
  <c r="Y54" i="12"/>
  <c r="Y53" i="12"/>
  <c r="W54" i="12"/>
  <c r="W53" i="12"/>
  <c r="U54" i="12"/>
  <c r="U53" i="12"/>
  <c r="S54" i="12"/>
  <c r="Q54" i="12"/>
  <c r="Q53" i="12"/>
  <c r="O54" i="12"/>
  <c r="O53" i="12"/>
  <c r="M54" i="12"/>
  <c r="M53" i="12"/>
  <c r="K54" i="12"/>
  <c r="D53" i="12"/>
  <c r="K53" i="12"/>
  <c r="I54" i="12"/>
  <c r="I53" i="12"/>
  <c r="G54" i="12"/>
  <c r="G53" i="12"/>
  <c r="E54" i="12"/>
  <c r="E53" i="12"/>
  <c r="B54" i="12"/>
  <c r="B53" i="12"/>
  <c r="AB51" i="12"/>
  <c r="AB50" i="12"/>
  <c r="AB49" i="12"/>
  <c r="AB48" i="12"/>
  <c r="AB47" i="12"/>
  <c r="Z51" i="12"/>
  <c r="Z50" i="12"/>
  <c r="Z49" i="12"/>
  <c r="Z48" i="12"/>
  <c r="Z47" i="12"/>
  <c r="X51" i="12"/>
  <c r="X50" i="12"/>
  <c r="X49" i="12"/>
  <c r="X48" i="12"/>
  <c r="X47" i="12"/>
  <c r="V51" i="12"/>
  <c r="V50" i="12"/>
  <c r="V49" i="12"/>
  <c r="V48" i="12"/>
  <c r="V47" i="12"/>
  <c r="T51" i="12"/>
  <c r="T50" i="12"/>
  <c r="T49" i="12"/>
  <c r="T48" i="12"/>
  <c r="T47" i="12"/>
  <c r="R51" i="12"/>
  <c r="R50" i="12"/>
  <c r="R49" i="12"/>
  <c r="R48" i="12"/>
  <c r="R47" i="12"/>
  <c r="P51" i="12"/>
  <c r="P50" i="12"/>
  <c r="P49" i="12"/>
  <c r="P48" i="12"/>
  <c r="P47" i="12"/>
  <c r="N51" i="12"/>
  <c r="N50" i="12"/>
  <c r="N49" i="12"/>
  <c r="N48" i="12"/>
  <c r="N47" i="12"/>
  <c r="L51" i="12"/>
  <c r="L50" i="12"/>
  <c r="L49" i="12"/>
  <c r="L48" i="12"/>
  <c r="L47" i="12"/>
  <c r="J51" i="12"/>
  <c r="J50" i="12"/>
  <c r="J49" i="12"/>
  <c r="J48" i="12"/>
  <c r="J47" i="12"/>
  <c r="K47" i="12"/>
  <c r="M47" i="12"/>
  <c r="H51" i="12"/>
  <c r="H50" i="12"/>
  <c r="H49" i="12"/>
  <c r="H48" i="12"/>
  <c r="H47" i="12"/>
  <c r="F51" i="12"/>
  <c r="F50" i="12"/>
  <c r="F49" i="12"/>
  <c r="F48" i="12"/>
  <c r="F47" i="12"/>
  <c r="AA51" i="12"/>
  <c r="AA50" i="12"/>
  <c r="AA49" i="12"/>
  <c r="AA48" i="12"/>
  <c r="AA47" i="12"/>
  <c r="Y51" i="12"/>
  <c r="Y50" i="12"/>
  <c r="Y49" i="12"/>
  <c r="Y48" i="12"/>
  <c r="Y47" i="12"/>
  <c r="W51" i="12"/>
  <c r="W50" i="12"/>
  <c r="W49" i="12"/>
  <c r="W48" i="12"/>
  <c r="W47" i="12"/>
  <c r="U51" i="12"/>
  <c r="U50" i="12"/>
  <c r="U49" i="12"/>
  <c r="U48" i="12"/>
  <c r="U47" i="12"/>
  <c r="S51" i="12"/>
  <c r="S50" i="12"/>
  <c r="S49" i="12"/>
  <c r="S48" i="12"/>
  <c r="S47" i="12"/>
  <c r="Q51" i="12"/>
  <c r="Q50" i="12"/>
  <c r="Q49" i="12"/>
  <c r="Q48" i="12"/>
  <c r="Q47" i="12"/>
  <c r="O51" i="12"/>
  <c r="O50" i="12"/>
  <c r="O49" i="12"/>
  <c r="O48" i="12"/>
  <c r="O47" i="12"/>
  <c r="M51" i="12"/>
  <c r="M50" i="12"/>
  <c r="M49" i="12"/>
  <c r="M48" i="12"/>
  <c r="K51" i="12"/>
  <c r="K50" i="12"/>
  <c r="K49" i="12"/>
  <c r="K48" i="12"/>
  <c r="I51" i="12"/>
  <c r="I50" i="12"/>
  <c r="I49" i="12"/>
  <c r="I48" i="12"/>
  <c r="I47" i="12"/>
  <c r="G51" i="12"/>
  <c r="G50" i="12"/>
  <c r="G49" i="12"/>
  <c r="G48" i="12"/>
  <c r="G47" i="12"/>
  <c r="E51" i="12"/>
  <c r="E50" i="12"/>
  <c r="E49" i="12"/>
  <c r="E48" i="12"/>
  <c r="E47" i="12"/>
  <c r="D51" i="12"/>
  <c r="D50" i="12"/>
  <c r="D49" i="12"/>
  <c r="D48" i="12"/>
  <c r="D47" i="12"/>
  <c r="B51" i="12"/>
  <c r="B50" i="12"/>
  <c r="B49" i="12"/>
  <c r="B48" i="12"/>
  <c r="B47" i="12"/>
  <c r="AB45" i="12"/>
  <c r="AB44" i="12" s="1"/>
  <c r="Z45" i="12"/>
  <c r="Z44" i="12" s="1"/>
  <c r="X45" i="12"/>
  <c r="X44" i="12" s="1"/>
  <c r="V45" i="12"/>
  <c r="V44" i="12" s="1"/>
  <c r="T45" i="12"/>
  <c r="T44" i="12" s="1"/>
  <c r="R45" i="12"/>
  <c r="R44" i="12" s="1"/>
  <c r="P45" i="12"/>
  <c r="P44" i="12" s="1"/>
  <c r="N45" i="12"/>
  <c r="N44" i="12" s="1"/>
  <c r="L45" i="12"/>
  <c r="L44" i="12" s="1"/>
  <c r="J45" i="12"/>
  <c r="J44" i="12" s="1"/>
  <c r="H45" i="12"/>
  <c r="F45" i="12"/>
  <c r="F44" i="12" s="1"/>
  <c r="AA45" i="12"/>
  <c r="AA44" i="12" s="1"/>
  <c r="Y45" i="12"/>
  <c r="Y44" i="12" s="1"/>
  <c r="W45" i="12"/>
  <c r="W44" i="12" s="1"/>
  <c r="U45" i="12"/>
  <c r="U44" i="12" s="1"/>
  <c r="S45" i="12"/>
  <c r="S44" i="12" s="1"/>
  <c r="Q45" i="12"/>
  <c r="Q44" i="12" s="1"/>
  <c r="O45" i="12"/>
  <c r="O44" i="12" s="1"/>
  <c r="M45" i="12"/>
  <c r="M44" i="12" s="1"/>
  <c r="K45" i="12"/>
  <c r="K44" i="12" s="1"/>
  <c r="I45" i="12"/>
  <c r="G45" i="12"/>
  <c r="G44" i="12" s="1"/>
  <c r="E45" i="12"/>
  <c r="E44" i="12" s="1"/>
  <c r="D45" i="12"/>
  <c r="D44" i="12" s="1"/>
  <c r="B45" i="12"/>
  <c r="AB43" i="12"/>
  <c r="AB42" i="12"/>
  <c r="X43" i="12"/>
  <c r="X42" i="12"/>
  <c r="V43" i="12"/>
  <c r="V42" i="12"/>
  <c r="T43" i="12"/>
  <c r="T42" i="12"/>
  <c r="R43" i="12"/>
  <c r="R42" i="12"/>
  <c r="P43" i="12"/>
  <c r="P42" i="12"/>
  <c r="N43" i="12"/>
  <c r="N42" i="12"/>
  <c r="L43" i="12"/>
  <c r="L42" i="12"/>
  <c r="J43" i="12"/>
  <c r="J42" i="12"/>
  <c r="H43" i="12"/>
  <c r="H42" i="12"/>
  <c r="F43" i="12"/>
  <c r="F42" i="12"/>
  <c r="Z41" i="12"/>
  <c r="AA43" i="12"/>
  <c r="AA42" i="12"/>
  <c r="Y43" i="12"/>
  <c r="Y42" i="12"/>
  <c r="W43" i="12"/>
  <c r="W42" i="12"/>
  <c r="U43" i="12"/>
  <c r="U42" i="12"/>
  <c r="S43" i="12"/>
  <c r="S42" i="12"/>
  <c r="Q43" i="12"/>
  <c r="Q42" i="12"/>
  <c r="O43" i="12"/>
  <c r="O42" i="12"/>
  <c r="M43" i="12"/>
  <c r="M42" i="12"/>
  <c r="K43" i="12"/>
  <c r="K42" i="12"/>
  <c r="I43" i="12"/>
  <c r="I42" i="12"/>
  <c r="G43" i="12"/>
  <c r="G42" i="12"/>
  <c r="E43" i="12"/>
  <c r="E42" i="12"/>
  <c r="D43" i="12"/>
  <c r="D42" i="12"/>
  <c r="B43" i="12"/>
  <c r="B42" i="12"/>
  <c r="AB40" i="12"/>
  <c r="AB39" i="12"/>
  <c r="AB38" i="12"/>
  <c r="AB37" i="12"/>
  <c r="AB36" i="12"/>
  <c r="AB35" i="12"/>
  <c r="AB34" i="12"/>
  <c r="AA40" i="12"/>
  <c r="AA39" i="12"/>
  <c r="AA38" i="12"/>
  <c r="AA37" i="12"/>
  <c r="AA36" i="12"/>
  <c r="AA35" i="12"/>
  <c r="AA34" i="12"/>
  <c r="Z40" i="12"/>
  <c r="Z39" i="12"/>
  <c r="Z38" i="12"/>
  <c r="Z37" i="12"/>
  <c r="Z36" i="12"/>
  <c r="Z35" i="12"/>
  <c r="Z34" i="12"/>
  <c r="Y40" i="12"/>
  <c r="Y39" i="12"/>
  <c r="Y38" i="12"/>
  <c r="Y37" i="12"/>
  <c r="Y36" i="12"/>
  <c r="Y35" i="12"/>
  <c r="Y34" i="12"/>
  <c r="X40" i="12"/>
  <c r="X39" i="12"/>
  <c r="X38" i="12"/>
  <c r="X37" i="12"/>
  <c r="X36" i="12"/>
  <c r="X35" i="12"/>
  <c r="X34" i="12"/>
  <c r="W40" i="12"/>
  <c r="W39" i="12"/>
  <c r="W38" i="12"/>
  <c r="W37" i="12"/>
  <c r="W36" i="12"/>
  <c r="W35" i="12"/>
  <c r="W34" i="12"/>
  <c r="V40" i="12"/>
  <c r="V39" i="12"/>
  <c r="V38" i="12"/>
  <c r="V37" i="12"/>
  <c r="V36" i="12"/>
  <c r="V35" i="12"/>
  <c r="V34" i="12"/>
  <c r="U40" i="12"/>
  <c r="U39" i="12"/>
  <c r="U38" i="12"/>
  <c r="U37" i="12"/>
  <c r="U36" i="12"/>
  <c r="U35" i="12"/>
  <c r="U34" i="12"/>
  <c r="T40" i="12"/>
  <c r="T39" i="12"/>
  <c r="T38" i="12"/>
  <c r="T37" i="12"/>
  <c r="T36" i="12"/>
  <c r="T35" i="12"/>
  <c r="T34" i="12"/>
  <c r="S40" i="12"/>
  <c r="S39" i="12"/>
  <c r="S38" i="12"/>
  <c r="S37" i="12"/>
  <c r="S36" i="12"/>
  <c r="S35" i="12"/>
  <c r="S34" i="12"/>
  <c r="R40" i="12"/>
  <c r="R39" i="12"/>
  <c r="R38" i="12"/>
  <c r="R37" i="12"/>
  <c r="R36" i="12"/>
  <c r="R35" i="12"/>
  <c r="R34" i="12"/>
  <c r="Q40" i="12"/>
  <c r="Q39" i="12"/>
  <c r="Q38" i="12"/>
  <c r="Q37" i="12"/>
  <c r="Q36" i="12"/>
  <c r="Q35" i="12"/>
  <c r="Q34" i="12"/>
  <c r="P40" i="12"/>
  <c r="P39" i="12"/>
  <c r="P38" i="12"/>
  <c r="P37" i="12"/>
  <c r="P36" i="12"/>
  <c r="P35" i="12"/>
  <c r="P34" i="12"/>
  <c r="O40" i="12"/>
  <c r="O39" i="12"/>
  <c r="O38" i="12"/>
  <c r="O37" i="12"/>
  <c r="O36" i="12"/>
  <c r="O35" i="12"/>
  <c r="O34" i="12"/>
  <c r="N40" i="12"/>
  <c r="N39" i="12"/>
  <c r="N38" i="12"/>
  <c r="N37" i="12"/>
  <c r="N36" i="12"/>
  <c r="N35" i="12"/>
  <c r="N34" i="12"/>
  <c r="M40" i="12"/>
  <c r="M39" i="12"/>
  <c r="M38" i="12"/>
  <c r="M37" i="12"/>
  <c r="M36" i="12"/>
  <c r="M35" i="12"/>
  <c r="M34" i="12"/>
  <c r="L40" i="12"/>
  <c r="L39" i="12"/>
  <c r="L38" i="12"/>
  <c r="L37" i="12"/>
  <c r="L36" i="12"/>
  <c r="L35" i="12"/>
  <c r="L34" i="12"/>
  <c r="K40" i="12"/>
  <c r="K39" i="12"/>
  <c r="K38" i="12"/>
  <c r="K37" i="12"/>
  <c r="K36" i="12"/>
  <c r="K35" i="12"/>
  <c r="K34" i="12"/>
  <c r="J40" i="12"/>
  <c r="J39" i="12"/>
  <c r="J38" i="12"/>
  <c r="J37" i="12"/>
  <c r="J36" i="12"/>
  <c r="J35" i="12"/>
  <c r="J34" i="12"/>
  <c r="I40" i="12"/>
  <c r="I39" i="12"/>
  <c r="I38" i="12"/>
  <c r="I37" i="12"/>
  <c r="I36" i="12"/>
  <c r="I35" i="12"/>
  <c r="I34" i="12"/>
  <c r="H40" i="12"/>
  <c r="H39" i="12"/>
  <c r="H38" i="12"/>
  <c r="H37" i="12"/>
  <c r="H36" i="12"/>
  <c r="H35" i="12"/>
  <c r="H34" i="12"/>
  <c r="G40" i="12"/>
  <c r="G39" i="12"/>
  <c r="G38" i="12"/>
  <c r="G37" i="12"/>
  <c r="G36" i="12"/>
  <c r="G35" i="12"/>
  <c r="G34" i="12"/>
  <c r="F40" i="12"/>
  <c r="F39" i="12"/>
  <c r="F38" i="12"/>
  <c r="F37" i="12"/>
  <c r="F36" i="12"/>
  <c r="F35" i="12"/>
  <c r="F34" i="12"/>
  <c r="E40" i="12"/>
  <c r="E39" i="12"/>
  <c r="E38" i="12"/>
  <c r="E37" i="12"/>
  <c r="E36" i="12"/>
  <c r="E35" i="12"/>
  <c r="E34" i="12"/>
  <c r="D40" i="12"/>
  <c r="D39" i="12"/>
  <c r="D38" i="12"/>
  <c r="D37" i="12"/>
  <c r="D36" i="12"/>
  <c r="D35" i="12"/>
  <c r="D34" i="12"/>
  <c r="B40" i="12"/>
  <c r="B39" i="12"/>
  <c r="B38" i="12"/>
  <c r="B37" i="12"/>
  <c r="B36" i="12"/>
  <c r="B35" i="12"/>
  <c r="B34" i="12"/>
  <c r="AD32" i="12"/>
  <c r="AA32" i="12"/>
  <c r="Y32" i="12"/>
  <c r="W32" i="12"/>
  <c r="U32" i="12"/>
  <c r="S32" i="12"/>
  <c r="Q32" i="12"/>
  <c r="O32" i="12"/>
  <c r="M32" i="12"/>
  <c r="K32" i="12"/>
  <c r="I32" i="12"/>
  <c r="G32" i="12"/>
  <c r="E32" i="12"/>
  <c r="D32" i="12"/>
  <c r="B32" i="12"/>
  <c r="AB30" i="12"/>
  <c r="AB29" i="12" s="1"/>
  <c r="Z30" i="12"/>
  <c r="Z29" i="12" s="1"/>
  <c r="X30" i="12"/>
  <c r="X29" i="12" s="1"/>
  <c r="V30" i="12"/>
  <c r="V29" i="12" s="1"/>
  <c r="T30" i="12"/>
  <c r="T29" i="12" s="1"/>
  <c r="R30" i="12"/>
  <c r="R29" i="12" s="1"/>
  <c r="P30" i="12"/>
  <c r="P29" i="12" s="1"/>
  <c r="N30" i="12"/>
  <c r="N29" i="12" s="1"/>
  <c r="L30" i="12"/>
  <c r="L29" i="12" s="1"/>
  <c r="J30" i="12"/>
  <c r="J29" i="12" s="1"/>
  <c r="H30" i="12"/>
  <c r="F30" i="12"/>
  <c r="F29" i="12" s="1"/>
  <c r="AA30" i="12"/>
  <c r="AA29" i="12" s="1"/>
  <c r="Y30" i="12"/>
  <c r="Y29" i="12" s="1"/>
  <c r="W30" i="12"/>
  <c r="W29" i="12" s="1"/>
  <c r="U30" i="12"/>
  <c r="U29" i="12" s="1"/>
  <c r="S30" i="12"/>
  <c r="S29" i="12" s="1"/>
  <c r="Q30" i="12"/>
  <c r="Q29" i="12" s="1"/>
  <c r="O30" i="12"/>
  <c r="O29" i="12" s="1"/>
  <c r="M30" i="12"/>
  <c r="M29" i="12" s="1"/>
  <c r="K30" i="12"/>
  <c r="K29" i="12" s="1"/>
  <c r="I30" i="12"/>
  <c r="I29" i="12" s="1"/>
  <c r="G30" i="12"/>
  <c r="G29" i="12" s="1"/>
  <c r="E30" i="12"/>
  <c r="E29" i="12" s="1"/>
  <c r="D30" i="12"/>
  <c r="D29" i="12" s="1"/>
  <c r="B30" i="12"/>
  <c r="AB27" i="12"/>
  <c r="AB26" i="12"/>
  <c r="AB25" i="12"/>
  <c r="AB24" i="12"/>
  <c r="Z27" i="12"/>
  <c r="Z26" i="12"/>
  <c r="Z25" i="12"/>
  <c r="Z24" i="12"/>
  <c r="X27" i="12"/>
  <c r="X26" i="12"/>
  <c r="X25" i="12"/>
  <c r="X24" i="12"/>
  <c r="V27" i="12"/>
  <c r="V26" i="12"/>
  <c r="V25" i="12"/>
  <c r="V24" i="12"/>
  <c r="T27" i="12"/>
  <c r="T26" i="12"/>
  <c r="T25" i="12"/>
  <c r="T24" i="12"/>
  <c r="R27" i="12"/>
  <c r="R26" i="12"/>
  <c r="R25" i="12"/>
  <c r="R24" i="12"/>
  <c r="P27" i="12"/>
  <c r="P26" i="12"/>
  <c r="P25" i="12"/>
  <c r="P24" i="12"/>
  <c r="N27" i="12"/>
  <c r="N26" i="12"/>
  <c r="N25" i="12"/>
  <c r="N24" i="12"/>
  <c r="L27" i="12"/>
  <c r="L26" i="12"/>
  <c r="L25" i="12"/>
  <c r="L24" i="12"/>
  <c r="J27" i="12"/>
  <c r="J26" i="12"/>
  <c r="J25" i="12"/>
  <c r="J24" i="12"/>
  <c r="H27" i="12"/>
  <c r="H26" i="12"/>
  <c r="H25" i="12"/>
  <c r="H24" i="12"/>
  <c r="F27" i="12"/>
  <c r="F26" i="12"/>
  <c r="F25" i="12"/>
  <c r="AD25" i="12" s="1"/>
  <c r="F24" i="12"/>
  <c r="AA27" i="12"/>
  <c r="AA26" i="12"/>
  <c r="AA25" i="12"/>
  <c r="AA24" i="12"/>
  <c r="Y27" i="12"/>
  <c r="Y26" i="12"/>
  <c r="Y25" i="12"/>
  <c r="Y24" i="12"/>
  <c r="W27" i="12"/>
  <c r="W26" i="12"/>
  <c r="W25" i="12"/>
  <c r="W24" i="12"/>
  <c r="U27" i="12"/>
  <c r="U26" i="12"/>
  <c r="U25" i="12"/>
  <c r="U24" i="12"/>
  <c r="S27" i="12"/>
  <c r="S26" i="12"/>
  <c r="S25" i="12"/>
  <c r="S24" i="12"/>
  <c r="Q27" i="12"/>
  <c r="Q26" i="12"/>
  <c r="Q25" i="12"/>
  <c r="Q24" i="12"/>
  <c r="O27" i="12"/>
  <c r="O26" i="12"/>
  <c r="O25" i="12"/>
  <c r="O24" i="12"/>
  <c r="M27" i="12"/>
  <c r="M26" i="12"/>
  <c r="M25" i="12"/>
  <c r="M24" i="12"/>
  <c r="K27" i="12"/>
  <c r="K26" i="12"/>
  <c r="K25" i="12"/>
  <c r="K24" i="12"/>
  <c r="I27" i="12"/>
  <c r="I26" i="12"/>
  <c r="I25" i="12"/>
  <c r="I24" i="12"/>
  <c r="G27" i="12"/>
  <c r="G26" i="12"/>
  <c r="G25" i="12"/>
  <c r="G24" i="12"/>
  <c r="E27" i="12"/>
  <c r="E26" i="12"/>
  <c r="E25" i="12"/>
  <c r="AC25" i="12" s="1"/>
  <c r="E24" i="12"/>
  <c r="D27" i="12"/>
  <c r="D26" i="12"/>
  <c r="D25" i="12"/>
  <c r="D24" i="12"/>
  <c r="B27" i="12"/>
  <c r="B26" i="12"/>
  <c r="B25" i="12"/>
  <c r="B24" i="12"/>
  <c r="AB22" i="12"/>
  <c r="AB21" i="12" s="1"/>
  <c r="Z22" i="12"/>
  <c r="Z21" i="12" s="1"/>
  <c r="X22" i="12"/>
  <c r="X21" i="12" s="1"/>
  <c r="V22" i="12"/>
  <c r="V21" i="12" s="1"/>
  <c r="T22" i="12"/>
  <c r="T21" i="12" s="1"/>
  <c r="R22" i="12"/>
  <c r="R21" i="12" s="1"/>
  <c r="P22" i="12"/>
  <c r="P21" i="12" s="1"/>
  <c r="N22" i="12"/>
  <c r="N21" i="12" s="1"/>
  <c r="L22" i="12"/>
  <c r="L21" i="12" s="1"/>
  <c r="J22" i="12"/>
  <c r="J21" i="12" s="1"/>
  <c r="H22" i="12"/>
  <c r="H21" i="12" s="1"/>
  <c r="F22" i="12"/>
  <c r="F21" i="12" s="1"/>
  <c r="AA22" i="12"/>
  <c r="Y22" i="12"/>
  <c r="W22" i="12"/>
  <c r="U22" i="12"/>
  <c r="S22" i="12"/>
  <c r="Q22" i="12"/>
  <c r="O22" i="12"/>
  <c r="M22" i="12"/>
  <c r="K22" i="12"/>
  <c r="I22" i="12"/>
  <c r="G22" i="12"/>
  <c r="E22" i="12"/>
  <c r="D22" i="12"/>
  <c r="B22" i="12"/>
  <c r="AA20" i="12"/>
  <c r="Y20" i="12"/>
  <c r="W20" i="12"/>
  <c r="U20" i="12"/>
  <c r="S20" i="12"/>
  <c r="Q20" i="12"/>
  <c r="O20" i="12"/>
  <c r="M20" i="12"/>
  <c r="K20" i="12"/>
  <c r="I20" i="12"/>
  <c r="G20" i="12"/>
  <c r="E20" i="12"/>
  <c r="D20" i="12"/>
  <c r="B20" i="12"/>
  <c r="AB18" i="12"/>
  <c r="AB17" i="12" s="1"/>
  <c r="Z18" i="12"/>
  <c r="Z17" i="12" s="1"/>
  <c r="X18" i="12"/>
  <c r="X17" i="12" s="1"/>
  <c r="V18" i="12"/>
  <c r="V17" i="12" s="1"/>
  <c r="T18" i="12"/>
  <c r="T17" i="12" s="1"/>
  <c r="R18" i="12"/>
  <c r="R17" i="12" s="1"/>
  <c r="P18" i="12"/>
  <c r="P17" i="12" s="1"/>
  <c r="N18" i="12"/>
  <c r="N17" i="12" s="1"/>
  <c r="L18" i="12"/>
  <c r="L17" i="12" s="1"/>
  <c r="J18" i="12"/>
  <c r="J17" i="12" s="1"/>
  <c r="H18" i="12"/>
  <c r="H17" i="12" s="1"/>
  <c r="F18" i="12"/>
  <c r="F17" i="12" s="1"/>
  <c r="AA18" i="12"/>
  <c r="Y18" i="12"/>
  <c r="W18" i="12"/>
  <c r="U18" i="12"/>
  <c r="S18" i="12"/>
  <c r="Q18" i="12"/>
  <c r="O18" i="12"/>
  <c r="M18" i="12"/>
  <c r="K18" i="12"/>
  <c r="I18" i="12"/>
  <c r="G18" i="12"/>
  <c r="E18" i="12"/>
  <c r="D18" i="12"/>
  <c r="B18" i="12"/>
  <c r="AB16" i="12"/>
  <c r="AB15" i="12"/>
  <c r="Z16" i="12"/>
  <c r="Z15" i="12"/>
  <c r="X16" i="12"/>
  <c r="X15" i="12"/>
  <c r="V16" i="12"/>
  <c r="V15" i="12"/>
  <c r="T16" i="12"/>
  <c r="T15" i="12"/>
  <c r="R16" i="12"/>
  <c r="R15" i="12"/>
  <c r="N16" i="12"/>
  <c r="N15" i="12"/>
  <c r="L16" i="12"/>
  <c r="L15" i="12"/>
  <c r="J16" i="12"/>
  <c r="J15" i="12"/>
  <c r="H16" i="12"/>
  <c r="H15" i="12"/>
  <c r="F16" i="12"/>
  <c r="F15" i="12"/>
  <c r="AA16" i="12"/>
  <c r="AA15" i="12"/>
  <c r="Y16" i="12"/>
  <c r="Y15" i="12"/>
  <c r="W16" i="12"/>
  <c r="W15" i="12"/>
  <c r="U16" i="12"/>
  <c r="U15" i="12"/>
  <c r="S16" i="12"/>
  <c r="S15" i="12"/>
  <c r="Q16" i="12"/>
  <c r="Q15" i="12"/>
  <c r="O16" i="12"/>
  <c r="O15" i="12"/>
  <c r="M16" i="12"/>
  <c r="M15" i="12"/>
  <c r="K16" i="12"/>
  <c r="K15" i="12"/>
  <c r="I16" i="12"/>
  <c r="I15" i="12"/>
  <c r="G16" i="12"/>
  <c r="G15" i="12"/>
  <c r="E16" i="12"/>
  <c r="E15" i="12"/>
  <c r="D16" i="12"/>
  <c r="D15" i="12"/>
  <c r="B16" i="12"/>
  <c r="B15" i="12"/>
  <c r="AB12" i="12"/>
  <c r="AB11" i="12" s="1"/>
  <c r="Z12" i="12"/>
  <c r="Z11" i="12" s="1"/>
  <c r="X12" i="12"/>
  <c r="X11" i="12" s="1"/>
  <c r="V12" i="12"/>
  <c r="V11" i="12" s="1"/>
  <c r="T12" i="12"/>
  <c r="T11" i="12" s="1"/>
  <c r="R12" i="12"/>
  <c r="R11" i="12" s="1"/>
  <c r="P12" i="12"/>
  <c r="P11" i="12" s="1"/>
  <c r="N12" i="12"/>
  <c r="N11" i="12" s="1"/>
  <c r="L12" i="12"/>
  <c r="L11" i="12" s="1"/>
  <c r="J12" i="12"/>
  <c r="J11" i="12" s="1"/>
  <c r="H12" i="12"/>
  <c r="H11" i="12" s="1"/>
  <c r="F12" i="12"/>
  <c r="F11" i="12" s="1"/>
  <c r="AA12" i="12"/>
  <c r="Y12" i="12"/>
  <c r="W12" i="12"/>
  <c r="U12" i="12"/>
  <c r="S12" i="12"/>
  <c r="Q12" i="12"/>
  <c r="O12" i="12"/>
  <c r="M12" i="12"/>
  <c r="K12" i="12"/>
  <c r="I12" i="12"/>
  <c r="G12" i="12"/>
  <c r="E12" i="12"/>
  <c r="D12" i="12"/>
  <c r="D11" i="12" s="1"/>
  <c r="B12" i="12"/>
  <c r="AB10" i="12"/>
  <c r="AB9" i="12" s="1"/>
  <c r="Z10" i="12"/>
  <c r="Z9" i="12" s="1"/>
  <c r="X10" i="12"/>
  <c r="X9" i="12" s="1"/>
  <c r="V10" i="12"/>
  <c r="V9" i="12" s="1"/>
  <c r="T10" i="12"/>
  <c r="T9" i="12" s="1"/>
  <c r="R10" i="12"/>
  <c r="R9" i="12" s="1"/>
  <c r="P10" i="12"/>
  <c r="P9" i="12" s="1"/>
  <c r="N10" i="12"/>
  <c r="N9" i="12" s="1"/>
  <c r="L10" i="12"/>
  <c r="L9" i="12" s="1"/>
  <c r="J10" i="12"/>
  <c r="J9" i="12" s="1"/>
  <c r="H10" i="12"/>
  <c r="H9" i="12" s="1"/>
  <c r="F10" i="12"/>
  <c r="F9" i="12" s="1"/>
  <c r="B10" i="12"/>
  <c r="AA10" i="12"/>
  <c r="Y10" i="12"/>
  <c r="W10" i="12"/>
  <c r="U10" i="12"/>
  <c r="S10" i="12"/>
  <c r="Q10" i="12"/>
  <c r="O10" i="12"/>
  <c r="M10" i="12"/>
  <c r="K10" i="12"/>
  <c r="I10" i="12"/>
  <c r="G10" i="12"/>
  <c r="G9" i="12" s="1"/>
  <c r="E10" i="12"/>
  <c r="E9" i="12" s="1"/>
  <c r="D10" i="12"/>
  <c r="D9" i="12" s="1"/>
  <c r="AB8" i="12"/>
  <c r="AB7" i="12" s="1"/>
  <c r="Z8" i="12"/>
  <c r="Z7" i="12" s="1"/>
  <c r="X8" i="12"/>
  <c r="X7" i="12" s="1"/>
  <c r="V8" i="12"/>
  <c r="V7" i="12" s="1"/>
  <c r="T8" i="12"/>
  <c r="T7" i="12" s="1"/>
  <c r="R8" i="12"/>
  <c r="R7" i="12" s="1"/>
  <c r="P8" i="12"/>
  <c r="P7" i="12" s="1"/>
  <c r="N8" i="12"/>
  <c r="N7" i="12" s="1"/>
  <c r="L8" i="12"/>
  <c r="L7" i="12" s="1"/>
  <c r="J8" i="12"/>
  <c r="J7" i="12" s="1"/>
  <c r="H8" i="12"/>
  <c r="F8" i="12"/>
  <c r="F7" i="12" s="1"/>
  <c r="R6" i="12"/>
  <c r="R5" i="12" s="1"/>
  <c r="N6" i="12"/>
  <c r="N5" i="12" s="1"/>
  <c r="P6" i="12"/>
  <c r="P5" i="12" s="1"/>
  <c r="L6" i="12"/>
  <c r="L5" i="12" s="1"/>
  <c r="AB6" i="12"/>
  <c r="AB5" i="12" s="1"/>
  <c r="Z6" i="12"/>
  <c r="Z5" i="12" s="1"/>
  <c r="X6" i="12"/>
  <c r="X5" i="12" s="1"/>
  <c r="W6" i="12"/>
  <c r="W5" i="12" s="1"/>
  <c r="V6" i="12"/>
  <c r="V5" i="12" s="1"/>
  <c r="T6" i="12"/>
  <c r="T5" i="12" s="1"/>
  <c r="J6" i="12"/>
  <c r="J5" i="12" s="1"/>
  <c r="H6" i="12"/>
  <c r="H5" i="12" s="1"/>
  <c r="F6" i="12"/>
  <c r="F5" i="12" s="1"/>
  <c r="AA8" i="12"/>
  <c r="AA7" i="12" s="1"/>
  <c r="Y8" i="12"/>
  <c r="Y7" i="12" s="1"/>
  <c r="W8" i="12"/>
  <c r="W7" i="12" s="1"/>
  <c r="U8" i="12"/>
  <c r="U7" i="12" s="1"/>
  <c r="S8" i="12"/>
  <c r="S7" i="12" s="1"/>
  <c r="Q8" i="12"/>
  <c r="Q7" i="12" s="1"/>
  <c r="O8" i="12"/>
  <c r="O7" i="12" s="1"/>
  <c r="M8" i="12"/>
  <c r="M7" i="12" s="1"/>
  <c r="K8" i="12"/>
  <c r="K7" i="12" s="1"/>
  <c r="I8" i="12"/>
  <c r="I7" i="12" s="1"/>
  <c r="G8" i="12"/>
  <c r="G7" i="12" s="1"/>
  <c r="E8" i="12"/>
  <c r="D8" i="12"/>
  <c r="B8" i="12"/>
  <c r="AA6" i="12"/>
  <c r="AA5" i="12" s="1"/>
  <c r="Y6" i="12"/>
  <c r="Y5" i="12" s="1"/>
  <c r="U6" i="12"/>
  <c r="U5" i="12" s="1"/>
  <c r="S6" i="12"/>
  <c r="S5" i="12" s="1"/>
  <c r="Q6" i="12"/>
  <c r="Q5" i="12" s="1"/>
  <c r="O6" i="12"/>
  <c r="O5" i="12" s="1"/>
  <c r="M6" i="12"/>
  <c r="M5" i="12" s="1"/>
  <c r="K6" i="12"/>
  <c r="K5" i="12" s="1"/>
  <c r="I6" i="12"/>
  <c r="I5" i="12" s="1"/>
  <c r="G6" i="12"/>
  <c r="G5" i="12" s="1"/>
  <c r="E6" i="12"/>
  <c r="E5" i="12" s="1"/>
  <c r="D6" i="12"/>
  <c r="D5" i="12" s="1"/>
  <c r="B6" i="12"/>
  <c r="DS391" i="3"/>
  <c r="AD89" i="12"/>
  <c r="AD31" i="12"/>
  <c r="AC31" i="12"/>
  <c r="AC21" i="12"/>
  <c r="AD19" i="12"/>
  <c r="AC19" i="12"/>
  <c r="AC17" i="12"/>
  <c r="AC11" i="12"/>
  <c r="AI47" i="11"/>
  <c r="U47" i="11" s="1"/>
  <c r="V47" i="11" s="1"/>
  <c r="AE47" i="11"/>
  <c r="W47" i="11" s="1"/>
  <c r="AI46" i="11"/>
  <c r="U46" i="11" s="1"/>
  <c r="P46" i="11" s="1"/>
  <c r="Q46" i="11" s="1"/>
  <c r="AE46" i="11"/>
  <c r="W46" i="11" s="1"/>
  <c r="AI45" i="11"/>
  <c r="U45" i="11" s="1"/>
  <c r="P45" i="11" s="1"/>
  <c r="Q45" i="11" s="1"/>
  <c r="AE45" i="11"/>
  <c r="W45" i="11" s="1"/>
  <c r="AI40" i="11"/>
  <c r="U40" i="11" s="1"/>
  <c r="W40" i="11"/>
  <c r="R40" i="11" s="1" a="1"/>
  <c r="R40" i="11" s="1"/>
  <c r="U39" i="11"/>
  <c r="V39" i="11" s="1"/>
  <c r="W39" i="11"/>
  <c r="X39" i="11" s="1"/>
  <c r="W38" i="11"/>
  <c r="X38" i="11" s="1"/>
  <c r="AE37" i="11"/>
  <c r="W37" i="11" s="1"/>
  <c r="AE36" i="11"/>
  <c r="W36" i="11" s="1"/>
  <c r="U36" i="11"/>
  <c r="V36" i="11" s="1"/>
  <c r="AI35" i="11"/>
  <c r="U35" i="11" s="1"/>
  <c r="V35" i="11" s="1"/>
  <c r="W35" i="11"/>
  <c r="X35" i="11" s="1"/>
  <c r="AI34" i="11"/>
  <c r="U34" i="11" s="1"/>
  <c r="W34" i="11"/>
  <c r="X34" i="11" s="1"/>
  <c r="AI33" i="11"/>
  <c r="U33" i="11" s="1"/>
  <c r="V33" i="11" s="1"/>
  <c r="AE33" i="11"/>
  <c r="W33" i="11" s="1"/>
  <c r="X33" i="11" s="1"/>
  <c r="W32" i="11"/>
  <c r="X32" i="11" s="1"/>
  <c r="U32" i="11"/>
  <c r="V32" i="11" s="1"/>
  <c r="AE31" i="11"/>
  <c r="W31" i="11" s="1"/>
  <c r="U31" i="11"/>
  <c r="AI30" i="11"/>
  <c r="U30" i="11" s="1"/>
  <c r="V30" i="11" s="1"/>
  <c r="W30" i="11"/>
  <c r="X30" i="11" s="1"/>
  <c r="AI29" i="11"/>
  <c r="U29" i="11"/>
  <c r="V29" i="11" s="1"/>
  <c r="W29" i="11"/>
  <c r="X29" i="11" s="1"/>
  <c r="AI28" i="11"/>
  <c r="U28" i="11" s="1"/>
  <c r="V28" i="11" s="1"/>
  <c r="W28" i="11"/>
  <c r="X28" i="11" s="1"/>
  <c r="AI27" i="11"/>
  <c r="U27" i="11" s="1"/>
  <c r="AE27" i="11"/>
  <c r="W27" i="11" s="1"/>
  <c r="X27" i="11" s="1"/>
  <c r="AI26" i="11"/>
  <c r="U26" i="11" s="1"/>
  <c r="W26" i="11"/>
  <c r="AV3" i="3"/>
  <c r="BC3" i="3" s="1"/>
  <c r="BJ3" i="3" s="1"/>
  <c r="BQ3" i="3" s="1"/>
  <c r="BX3" i="3" s="1"/>
  <c r="CE3" i="3" s="1"/>
  <c r="CL3" i="3" s="1"/>
  <c r="CS3" i="3" s="1"/>
  <c r="CZ3" i="3" s="1"/>
  <c r="BB58" i="3"/>
  <c r="BB63" i="3"/>
  <c r="BB64" i="3"/>
  <c r="BB67" i="3"/>
  <c r="BB137" i="3"/>
  <c r="BB139" i="3"/>
  <c r="BB154" i="3"/>
  <c r="BB155" i="3"/>
  <c r="BB156" i="3"/>
  <c r="BB162" i="3"/>
  <c r="BB163" i="3"/>
  <c r="BB164" i="3"/>
  <c r="BB167" i="3"/>
  <c r="BB172" i="3"/>
  <c r="BB180" i="3"/>
  <c r="BB183" i="3"/>
  <c r="BB184" i="3"/>
  <c r="BB185" i="3"/>
  <c r="BB187" i="3"/>
  <c r="BB192" i="3"/>
  <c r="BB193" i="3"/>
  <c r="BB194" i="3"/>
  <c r="BB195" i="3"/>
  <c r="BB196" i="3"/>
  <c r="BB197" i="3"/>
  <c r="BB198" i="3"/>
  <c r="BB199" i="3"/>
  <c r="BB201" i="3"/>
  <c r="BB202" i="3"/>
  <c r="BB203" i="3"/>
  <c r="BB204" i="3"/>
  <c r="BB205" i="3"/>
  <c r="BB206" i="3"/>
  <c r="BB207" i="3"/>
  <c r="BB208" i="3"/>
  <c r="BB213" i="3"/>
  <c r="BB215" i="3"/>
  <c r="BB216" i="3"/>
  <c r="BB217" i="3"/>
  <c r="BB218" i="3"/>
  <c r="BB219" i="3"/>
  <c r="BB221" i="3"/>
  <c r="BB222" i="3"/>
  <c r="BB223" i="3"/>
  <c r="BB228" i="3"/>
  <c r="BB231" i="3"/>
  <c r="BB234" i="3"/>
  <c r="BB235" i="3"/>
  <c r="BB237" i="3"/>
  <c r="BB238" i="3"/>
  <c r="BB240" i="3"/>
  <c r="BB241" i="3"/>
  <c r="BB242" i="3"/>
  <c r="BB246" i="3"/>
  <c r="BB252" i="3"/>
  <c r="BB254" i="3"/>
  <c r="BB255" i="3"/>
  <c r="BB256" i="3"/>
  <c r="BB257" i="3"/>
  <c r="BB259" i="3"/>
  <c r="BB260" i="3"/>
  <c r="BB262" i="3"/>
  <c r="BB265" i="3"/>
  <c r="BB268" i="3"/>
  <c r="BB270" i="3"/>
  <c r="BB272" i="3"/>
  <c r="BB273" i="3"/>
  <c r="BB281" i="3"/>
  <c r="BB284" i="3"/>
  <c r="BB285" i="3"/>
  <c r="BB286" i="3"/>
  <c r="BB287" i="3"/>
  <c r="BB288" i="3"/>
  <c r="BB312" i="3"/>
  <c r="BB313" i="3"/>
  <c r="BB314" i="3"/>
  <c r="BB315" i="3"/>
  <c r="BB316" i="3"/>
  <c r="BB342" i="3"/>
  <c r="BB343" i="3"/>
  <c r="BB344" i="3"/>
  <c r="BB346" i="3"/>
  <c r="BB347" i="3"/>
  <c r="BB349" i="3"/>
  <c r="BB367" i="3"/>
  <c r="BB371" i="3"/>
  <c r="BB372" i="3"/>
  <c r="BB373" i="3"/>
  <c r="BB377" i="3"/>
  <c r="BB380" i="3"/>
  <c r="BB384" i="3"/>
  <c r="BB385" i="3"/>
  <c r="BB388" i="3"/>
  <c r="BB391" i="3"/>
  <c r="BB392" i="3"/>
  <c r="BB393" i="3"/>
  <c r="BB394" i="3"/>
  <c r="BB395" i="3"/>
  <c r="BB396" i="3"/>
  <c r="BB397" i="3"/>
  <c r="BB400" i="3"/>
  <c r="BB402" i="3"/>
  <c r="BB403" i="3"/>
  <c r="BB404" i="3"/>
  <c r="BB405" i="3"/>
  <c r="BB406" i="3"/>
  <c r="BB407" i="3"/>
  <c r="BB408" i="3"/>
  <c r="BB410" i="3"/>
  <c r="BB411" i="3"/>
  <c r="BB412" i="3"/>
  <c r="BB413" i="3"/>
  <c r="BB414" i="3"/>
  <c r="BB415" i="3"/>
  <c r="BB416" i="3"/>
  <c r="BB417" i="3"/>
  <c r="BB418" i="3"/>
  <c r="BB419" i="3"/>
  <c r="BB420" i="3"/>
  <c r="BB421" i="3"/>
  <c r="BB422" i="3"/>
  <c r="BB423" i="3"/>
  <c r="BB424" i="3"/>
  <c r="BB425" i="3"/>
  <c r="BB426" i="3"/>
  <c r="BB427" i="3"/>
  <c r="BB428" i="3"/>
  <c r="BB429" i="3"/>
  <c r="BB430" i="3"/>
  <c r="BB431" i="3"/>
  <c r="BB432" i="3"/>
  <c r="BB433" i="3"/>
  <c r="BB434" i="3"/>
  <c r="BB437" i="3"/>
  <c r="BB438" i="3"/>
  <c r="AV4" i="3"/>
  <c r="BC4" i="3" s="1"/>
  <c r="AW4" i="3"/>
  <c r="BD4" i="3" s="1"/>
  <c r="BK4" i="3" s="1"/>
  <c r="BR4" i="3" s="1"/>
  <c r="BY4" i="3" s="1"/>
  <c r="CF4" i="3" s="1"/>
  <c r="CM4" i="3" s="1"/>
  <c r="CT4" i="3" s="1"/>
  <c r="DA4" i="3" s="1"/>
  <c r="DH4" i="3" s="1"/>
  <c r="DO4" i="3" s="1"/>
  <c r="AV5" i="3"/>
  <c r="BC5" i="3" s="1"/>
  <c r="BJ5" i="3" s="1"/>
  <c r="BQ5" i="3" s="1"/>
  <c r="BX5" i="3" s="1"/>
  <c r="AW5" i="3"/>
  <c r="AV6" i="3"/>
  <c r="AW6" i="3"/>
  <c r="BD6" i="3" s="1"/>
  <c r="AV7" i="3"/>
  <c r="AW7" i="3"/>
  <c r="BD7" i="3" s="1"/>
  <c r="BK7" i="3" s="1"/>
  <c r="BR7" i="3" s="1"/>
  <c r="BY7" i="3" s="1"/>
  <c r="CF7" i="3" s="1"/>
  <c r="CM7" i="3" s="1"/>
  <c r="CT7" i="3" s="1"/>
  <c r="DA7" i="3" s="1"/>
  <c r="DH7" i="3" s="1"/>
  <c r="DO7" i="3" s="1"/>
  <c r="AV8" i="3"/>
  <c r="AW8" i="3"/>
  <c r="BD8" i="3" s="1"/>
  <c r="BK8" i="3" s="1"/>
  <c r="BR8" i="3" s="1"/>
  <c r="BY8" i="3" s="1"/>
  <c r="CF8" i="3" s="1"/>
  <c r="CM8" i="3" s="1"/>
  <c r="CT8" i="3" s="1"/>
  <c r="DA8" i="3" s="1"/>
  <c r="DH8" i="3" s="1"/>
  <c r="DO8" i="3" s="1"/>
  <c r="AV9" i="3"/>
  <c r="BC9" i="3" s="1"/>
  <c r="BJ9" i="3" s="1"/>
  <c r="AW9" i="3"/>
  <c r="AV10" i="3"/>
  <c r="AW10" i="3"/>
  <c r="BD10" i="3" s="1"/>
  <c r="BK10" i="3" s="1"/>
  <c r="AV11" i="3"/>
  <c r="BC11" i="3" s="1"/>
  <c r="AW11" i="3"/>
  <c r="BD11" i="3" s="1"/>
  <c r="BK11" i="3" s="1"/>
  <c r="BR11" i="3" s="1"/>
  <c r="BY11" i="3" s="1"/>
  <c r="CF11" i="3" s="1"/>
  <c r="CM11" i="3" s="1"/>
  <c r="CT11" i="3" s="1"/>
  <c r="DA11" i="3" s="1"/>
  <c r="DH11" i="3" s="1"/>
  <c r="DO11" i="3" s="1"/>
  <c r="AV12" i="3"/>
  <c r="BC12" i="3" s="1"/>
  <c r="AW12" i="3"/>
  <c r="AV13" i="3"/>
  <c r="BC13" i="3" s="1"/>
  <c r="BJ13" i="3" s="1"/>
  <c r="BQ13" i="3" s="1"/>
  <c r="BX13" i="3" s="1"/>
  <c r="CE13" i="3" s="1"/>
  <c r="CL13" i="3" s="1"/>
  <c r="CS13" i="3" s="1"/>
  <c r="CZ13" i="3" s="1"/>
  <c r="DG13" i="3" s="1"/>
  <c r="AW13" i="3"/>
  <c r="AV14" i="3"/>
  <c r="BC14" i="3" s="1"/>
  <c r="AW14" i="3"/>
  <c r="BD14" i="3" s="1"/>
  <c r="BK14" i="3" s="1"/>
  <c r="BR14" i="3" s="1"/>
  <c r="BY14" i="3" s="1"/>
  <c r="CF14" i="3" s="1"/>
  <c r="CM14" i="3" s="1"/>
  <c r="CT14" i="3" s="1"/>
  <c r="DA14" i="3" s="1"/>
  <c r="DH14" i="3" s="1"/>
  <c r="DO14" i="3" s="1"/>
  <c r="AV15" i="3"/>
  <c r="BC15" i="3" s="1"/>
  <c r="BJ15" i="3" s="1"/>
  <c r="BQ15" i="3" s="1"/>
  <c r="AW15" i="3"/>
  <c r="BD15" i="3" s="1"/>
  <c r="BK15" i="3" s="1"/>
  <c r="BR15" i="3" s="1"/>
  <c r="BY15" i="3" s="1"/>
  <c r="CF15" i="3" s="1"/>
  <c r="CM15" i="3" s="1"/>
  <c r="CT15" i="3" s="1"/>
  <c r="DA15" i="3" s="1"/>
  <c r="DH15" i="3" s="1"/>
  <c r="DO15" i="3" s="1"/>
  <c r="AV16" i="3"/>
  <c r="BC16" i="3" s="1"/>
  <c r="BJ16" i="3" s="1"/>
  <c r="BQ16" i="3" s="1"/>
  <c r="BX16" i="3" s="1"/>
  <c r="CE16" i="3" s="1"/>
  <c r="AW16" i="3"/>
  <c r="BD16" i="3" s="1"/>
  <c r="BK16" i="3" s="1"/>
  <c r="BR16" i="3" s="1"/>
  <c r="BY16" i="3" s="1"/>
  <c r="CF16" i="3" s="1"/>
  <c r="CM16" i="3" s="1"/>
  <c r="CT16" i="3" s="1"/>
  <c r="DA16" i="3" s="1"/>
  <c r="DH16" i="3" s="1"/>
  <c r="DO16" i="3" s="1"/>
  <c r="AV17" i="3"/>
  <c r="AW17" i="3"/>
  <c r="BD17" i="3" s="1"/>
  <c r="BK17" i="3" s="1"/>
  <c r="BR17" i="3" s="1"/>
  <c r="BY17" i="3" s="1"/>
  <c r="CF17" i="3" s="1"/>
  <c r="CM17" i="3" s="1"/>
  <c r="CT17" i="3" s="1"/>
  <c r="DA17" i="3" s="1"/>
  <c r="DH17" i="3" s="1"/>
  <c r="DO17" i="3" s="1"/>
  <c r="AV18" i="3"/>
  <c r="BC18" i="3" s="1"/>
  <c r="BJ18" i="3" s="1"/>
  <c r="BQ18" i="3" s="1"/>
  <c r="BX18" i="3" s="1"/>
  <c r="CE18" i="3" s="1"/>
  <c r="CL18" i="3" s="1"/>
  <c r="CS18" i="3" s="1"/>
  <c r="CZ18" i="3" s="1"/>
  <c r="DG18" i="3" s="1"/>
  <c r="DN18" i="3" s="1"/>
  <c r="AW18" i="3"/>
  <c r="BD18" i="3" s="1"/>
  <c r="AV19" i="3"/>
  <c r="BC19" i="3" s="1"/>
  <c r="BJ19" i="3" s="1"/>
  <c r="BQ19" i="3" s="1"/>
  <c r="AW19" i="3"/>
  <c r="BD19" i="3" s="1"/>
  <c r="BK19" i="3" s="1"/>
  <c r="BR19" i="3" s="1"/>
  <c r="BY19" i="3" s="1"/>
  <c r="CF19" i="3" s="1"/>
  <c r="CM19" i="3" s="1"/>
  <c r="CT19" i="3" s="1"/>
  <c r="DA19" i="3" s="1"/>
  <c r="DH19" i="3" s="1"/>
  <c r="DO19" i="3" s="1"/>
  <c r="AV20" i="3"/>
  <c r="AW20" i="3"/>
  <c r="BD20" i="3" s="1"/>
  <c r="BK20" i="3" s="1"/>
  <c r="BR20" i="3" s="1"/>
  <c r="BY20" i="3" s="1"/>
  <c r="CF20" i="3" s="1"/>
  <c r="CM20" i="3" s="1"/>
  <c r="CT20" i="3" s="1"/>
  <c r="DA20" i="3" s="1"/>
  <c r="DH20" i="3" s="1"/>
  <c r="DO20" i="3" s="1"/>
  <c r="AV21" i="3"/>
  <c r="BC21" i="3" s="1"/>
  <c r="BJ21" i="3" s="1"/>
  <c r="BQ21" i="3" s="1"/>
  <c r="BX21" i="3" s="1"/>
  <c r="CE21" i="3" s="1"/>
  <c r="CL21" i="3" s="1"/>
  <c r="CS21" i="3" s="1"/>
  <c r="CZ21" i="3" s="1"/>
  <c r="DG21" i="3" s="1"/>
  <c r="DN21" i="3" s="1"/>
  <c r="AW21" i="3"/>
  <c r="AV22" i="3"/>
  <c r="AW22" i="3"/>
  <c r="BD22" i="3" s="1"/>
  <c r="BK22" i="3" s="1"/>
  <c r="BR22" i="3" s="1"/>
  <c r="BY22" i="3" s="1"/>
  <c r="CF22" i="3" s="1"/>
  <c r="CM22" i="3" s="1"/>
  <c r="CT22" i="3" s="1"/>
  <c r="DA22" i="3" s="1"/>
  <c r="DH22" i="3" s="1"/>
  <c r="DO22" i="3" s="1"/>
  <c r="AV23" i="3"/>
  <c r="AW23" i="3"/>
  <c r="BD23" i="3" s="1"/>
  <c r="BK23" i="3" s="1"/>
  <c r="BR23" i="3" s="1"/>
  <c r="BY23" i="3" s="1"/>
  <c r="CF23" i="3" s="1"/>
  <c r="CM23" i="3" s="1"/>
  <c r="CT23" i="3" s="1"/>
  <c r="DA23" i="3" s="1"/>
  <c r="DH23" i="3" s="1"/>
  <c r="DO23" i="3" s="1"/>
  <c r="AV24" i="3"/>
  <c r="AW24" i="3"/>
  <c r="BD24" i="3" s="1"/>
  <c r="BK24" i="3" s="1"/>
  <c r="BR24" i="3" s="1"/>
  <c r="BY24" i="3" s="1"/>
  <c r="CF24" i="3" s="1"/>
  <c r="CM24" i="3" s="1"/>
  <c r="CT24" i="3" s="1"/>
  <c r="DA24" i="3" s="1"/>
  <c r="DH24" i="3" s="1"/>
  <c r="DO24" i="3" s="1"/>
  <c r="AV25" i="3"/>
  <c r="BC25" i="3" s="1"/>
  <c r="BJ25" i="3" s="1"/>
  <c r="BQ25" i="3" s="1"/>
  <c r="AW25" i="3"/>
  <c r="BD25" i="3" s="1"/>
  <c r="BK25" i="3" s="1"/>
  <c r="BR25" i="3" s="1"/>
  <c r="BY25" i="3" s="1"/>
  <c r="CF25" i="3" s="1"/>
  <c r="CM25" i="3" s="1"/>
  <c r="CT25" i="3" s="1"/>
  <c r="DA25" i="3" s="1"/>
  <c r="DH25" i="3" s="1"/>
  <c r="DO25" i="3" s="1"/>
  <c r="AV26" i="3"/>
  <c r="BC26" i="3" s="1"/>
  <c r="BJ26" i="3" s="1"/>
  <c r="BQ26" i="3" s="1"/>
  <c r="BX26" i="3" s="1"/>
  <c r="CE26" i="3" s="1"/>
  <c r="CL26" i="3" s="1"/>
  <c r="CS26" i="3" s="1"/>
  <c r="CZ26" i="3" s="1"/>
  <c r="DG26" i="3" s="1"/>
  <c r="DN26" i="3" s="1"/>
  <c r="AW26" i="3"/>
  <c r="BD26" i="3" s="1"/>
  <c r="AV27" i="3"/>
  <c r="AW27" i="3"/>
  <c r="BD27" i="3" s="1"/>
  <c r="BK27" i="3" s="1"/>
  <c r="BR27" i="3" s="1"/>
  <c r="BY27" i="3" s="1"/>
  <c r="CF27" i="3" s="1"/>
  <c r="CM27" i="3" s="1"/>
  <c r="CT27" i="3" s="1"/>
  <c r="DA27" i="3" s="1"/>
  <c r="DH27" i="3" s="1"/>
  <c r="DO27" i="3" s="1"/>
  <c r="AV28" i="3"/>
  <c r="BC28" i="3" s="1"/>
  <c r="AW28" i="3"/>
  <c r="BD28" i="3" s="1"/>
  <c r="BK28" i="3" s="1"/>
  <c r="BR28" i="3" s="1"/>
  <c r="BY28" i="3" s="1"/>
  <c r="CF28" i="3" s="1"/>
  <c r="CM28" i="3" s="1"/>
  <c r="CT28" i="3" s="1"/>
  <c r="DA28" i="3" s="1"/>
  <c r="DH28" i="3" s="1"/>
  <c r="DO28" i="3" s="1"/>
  <c r="AV29" i="3"/>
  <c r="BC29" i="3" s="1"/>
  <c r="BJ29" i="3" s="1"/>
  <c r="BQ29" i="3" s="1"/>
  <c r="BX29" i="3" s="1"/>
  <c r="AW29" i="3"/>
  <c r="AV30" i="3"/>
  <c r="BC30" i="3" s="1"/>
  <c r="BJ30" i="3" s="1"/>
  <c r="AW30" i="3"/>
  <c r="BD30" i="3" s="1"/>
  <c r="BK30" i="3" s="1"/>
  <c r="BR30" i="3" s="1"/>
  <c r="BY30" i="3" s="1"/>
  <c r="CF30" i="3" s="1"/>
  <c r="CM30" i="3" s="1"/>
  <c r="CT30" i="3" s="1"/>
  <c r="DA30" i="3" s="1"/>
  <c r="DH30" i="3" s="1"/>
  <c r="DO30" i="3" s="1"/>
  <c r="AV31" i="3"/>
  <c r="BC31" i="3" s="1"/>
  <c r="AW31" i="3"/>
  <c r="AV32" i="3"/>
  <c r="AW32" i="3"/>
  <c r="BD32" i="3" s="1"/>
  <c r="BK32" i="3" s="1"/>
  <c r="BR32" i="3" s="1"/>
  <c r="BY32" i="3" s="1"/>
  <c r="CF32" i="3" s="1"/>
  <c r="CM32" i="3" s="1"/>
  <c r="CT32" i="3" s="1"/>
  <c r="DA32" i="3" s="1"/>
  <c r="DH32" i="3" s="1"/>
  <c r="DO32" i="3" s="1"/>
  <c r="AV33" i="3"/>
  <c r="BC33" i="3" s="1"/>
  <c r="BJ33" i="3" s="1"/>
  <c r="BQ33" i="3" s="1"/>
  <c r="AW33" i="3"/>
  <c r="AV34" i="3"/>
  <c r="BC34" i="3" s="1"/>
  <c r="BJ34" i="3" s="1"/>
  <c r="BQ34" i="3" s="1"/>
  <c r="BX34" i="3" s="1"/>
  <c r="CE34" i="3" s="1"/>
  <c r="CL34" i="3" s="1"/>
  <c r="CS34" i="3" s="1"/>
  <c r="AW34" i="3"/>
  <c r="AV35" i="3"/>
  <c r="BC35" i="3" s="1"/>
  <c r="BJ35" i="3" s="1"/>
  <c r="BQ35" i="3" s="1"/>
  <c r="BX35" i="3" s="1"/>
  <c r="CE35" i="3" s="1"/>
  <c r="CL35" i="3" s="1"/>
  <c r="CS35" i="3" s="1"/>
  <c r="AW35" i="3"/>
  <c r="AV36" i="3"/>
  <c r="BC36" i="3" s="1"/>
  <c r="BJ36" i="3" s="1"/>
  <c r="BQ36" i="3" s="1"/>
  <c r="BX36" i="3" s="1"/>
  <c r="CE36" i="3" s="1"/>
  <c r="AW36" i="3"/>
  <c r="AV37" i="3"/>
  <c r="BC37" i="3" s="1"/>
  <c r="BJ37" i="3" s="1"/>
  <c r="BQ37" i="3" s="1"/>
  <c r="BX37" i="3" s="1"/>
  <c r="CE37" i="3" s="1"/>
  <c r="CL37" i="3" s="1"/>
  <c r="CS37" i="3" s="1"/>
  <c r="AW37" i="3"/>
  <c r="BD37" i="3" s="1"/>
  <c r="AV38" i="3"/>
  <c r="BC38" i="3" s="1"/>
  <c r="AW38" i="3"/>
  <c r="BD38" i="3" s="1"/>
  <c r="BK38" i="3" s="1"/>
  <c r="BR38" i="3" s="1"/>
  <c r="BY38" i="3" s="1"/>
  <c r="CF38" i="3" s="1"/>
  <c r="CM38" i="3" s="1"/>
  <c r="CT38" i="3" s="1"/>
  <c r="DA38" i="3" s="1"/>
  <c r="DH38" i="3" s="1"/>
  <c r="DO38" i="3" s="1"/>
  <c r="AV39" i="3"/>
  <c r="BC39" i="3" s="1"/>
  <c r="BJ39" i="3" s="1"/>
  <c r="BQ39" i="3" s="1"/>
  <c r="BX39" i="3" s="1"/>
  <c r="AW39" i="3"/>
  <c r="BD39" i="3" s="1"/>
  <c r="BK39" i="3" s="1"/>
  <c r="BR39" i="3" s="1"/>
  <c r="BY39" i="3" s="1"/>
  <c r="CF39" i="3" s="1"/>
  <c r="CM39" i="3" s="1"/>
  <c r="CT39" i="3" s="1"/>
  <c r="DA39" i="3" s="1"/>
  <c r="DH39" i="3" s="1"/>
  <c r="DO39" i="3" s="1"/>
  <c r="AV40" i="3"/>
  <c r="BC40" i="3" s="1"/>
  <c r="BJ40" i="3" s="1"/>
  <c r="AW40" i="3"/>
  <c r="BD40" i="3" s="1"/>
  <c r="BK40" i="3" s="1"/>
  <c r="BR40" i="3" s="1"/>
  <c r="BY40" i="3" s="1"/>
  <c r="CF40" i="3" s="1"/>
  <c r="CM40" i="3" s="1"/>
  <c r="CT40" i="3" s="1"/>
  <c r="DA40" i="3" s="1"/>
  <c r="DH40" i="3" s="1"/>
  <c r="DO40" i="3" s="1"/>
  <c r="AV41" i="3"/>
  <c r="BC41" i="3" s="1"/>
  <c r="AW41" i="3"/>
  <c r="BD41" i="3" s="1"/>
  <c r="BK41" i="3" s="1"/>
  <c r="BR41" i="3" s="1"/>
  <c r="BY41" i="3" s="1"/>
  <c r="CF41" i="3" s="1"/>
  <c r="CM41" i="3" s="1"/>
  <c r="CT41" i="3" s="1"/>
  <c r="DA41" i="3" s="1"/>
  <c r="DH41" i="3" s="1"/>
  <c r="DO41" i="3" s="1"/>
  <c r="AV42" i="3"/>
  <c r="BC42" i="3" s="1"/>
  <c r="BJ42" i="3" s="1"/>
  <c r="BQ42" i="3" s="1"/>
  <c r="BX42" i="3" s="1"/>
  <c r="CE42" i="3" s="1"/>
  <c r="CL42" i="3" s="1"/>
  <c r="AW42" i="3"/>
  <c r="AV43" i="3"/>
  <c r="AW43" i="3"/>
  <c r="BD43" i="3" s="1"/>
  <c r="BK43" i="3" s="1"/>
  <c r="BR43" i="3" s="1"/>
  <c r="BY43" i="3" s="1"/>
  <c r="CF43" i="3" s="1"/>
  <c r="CM43" i="3" s="1"/>
  <c r="CT43" i="3" s="1"/>
  <c r="DA43" i="3" s="1"/>
  <c r="DH43" i="3" s="1"/>
  <c r="DO43" i="3" s="1"/>
  <c r="AV45" i="3"/>
  <c r="BC45" i="3" s="1"/>
  <c r="BJ45" i="3" s="1"/>
  <c r="AW45" i="3"/>
  <c r="AV46" i="3"/>
  <c r="BC46" i="3" s="1"/>
  <c r="BJ46" i="3" s="1"/>
  <c r="BQ46" i="3" s="1"/>
  <c r="AW46" i="3"/>
  <c r="AV47" i="3"/>
  <c r="BC47" i="3" s="1"/>
  <c r="BJ47" i="3" s="1"/>
  <c r="BQ47" i="3" s="1"/>
  <c r="BX47" i="3" s="1"/>
  <c r="CE47" i="3" s="1"/>
  <c r="CL47" i="3" s="1"/>
  <c r="CS47" i="3" s="1"/>
  <c r="AW47" i="3"/>
  <c r="AV48" i="3"/>
  <c r="BC48" i="3" s="1"/>
  <c r="BJ48" i="3" s="1"/>
  <c r="BQ48" i="3" s="1"/>
  <c r="AW48" i="3"/>
  <c r="BD48" i="3" s="1"/>
  <c r="BK48" i="3" s="1"/>
  <c r="BR48" i="3" s="1"/>
  <c r="BY48" i="3" s="1"/>
  <c r="CF48" i="3" s="1"/>
  <c r="CM48" i="3" s="1"/>
  <c r="CT48" i="3" s="1"/>
  <c r="DA48" i="3" s="1"/>
  <c r="DH48" i="3" s="1"/>
  <c r="DO48" i="3" s="1"/>
  <c r="AV49" i="3"/>
  <c r="BC49" i="3" s="1"/>
  <c r="BJ49" i="3" s="1"/>
  <c r="AW49" i="3"/>
  <c r="AV50" i="3"/>
  <c r="AW50" i="3"/>
  <c r="BD50" i="3" s="1"/>
  <c r="BK50" i="3" s="1"/>
  <c r="BR50" i="3" s="1"/>
  <c r="BY50" i="3" s="1"/>
  <c r="CF50" i="3" s="1"/>
  <c r="CM50" i="3" s="1"/>
  <c r="CT50" i="3" s="1"/>
  <c r="DA50" i="3" s="1"/>
  <c r="DH50" i="3" s="1"/>
  <c r="DO50" i="3" s="1"/>
  <c r="AV51" i="3"/>
  <c r="BC51" i="3" s="1"/>
  <c r="AW51" i="3"/>
  <c r="BD51" i="3" s="1"/>
  <c r="BK51" i="3" s="1"/>
  <c r="BR51" i="3" s="1"/>
  <c r="BY51" i="3" s="1"/>
  <c r="CF51" i="3" s="1"/>
  <c r="CM51" i="3" s="1"/>
  <c r="CT51" i="3" s="1"/>
  <c r="DA51" i="3" s="1"/>
  <c r="DH51" i="3" s="1"/>
  <c r="DO51" i="3" s="1"/>
  <c r="AV52" i="3"/>
  <c r="AW52" i="3"/>
  <c r="BD52" i="3" s="1"/>
  <c r="AV53" i="3"/>
  <c r="BC53" i="3" s="1"/>
  <c r="BJ53" i="3" s="1"/>
  <c r="BQ53" i="3" s="1"/>
  <c r="BX53" i="3" s="1"/>
  <c r="CE53" i="3" s="1"/>
  <c r="AW53" i="3"/>
  <c r="AV54" i="3"/>
  <c r="BC54" i="3" s="1"/>
  <c r="AW54" i="3"/>
  <c r="BD54" i="3" s="1"/>
  <c r="BK54" i="3" s="1"/>
  <c r="BR54" i="3" s="1"/>
  <c r="BY54" i="3" s="1"/>
  <c r="CF54" i="3" s="1"/>
  <c r="CM54" i="3" s="1"/>
  <c r="CT54" i="3" s="1"/>
  <c r="DA54" i="3" s="1"/>
  <c r="DH54" i="3" s="1"/>
  <c r="DO54" i="3" s="1"/>
  <c r="AV55" i="3"/>
  <c r="BC55" i="3" s="1"/>
  <c r="BJ55" i="3" s="1"/>
  <c r="AW55" i="3"/>
  <c r="AV56" i="3"/>
  <c r="BC56" i="3" s="1"/>
  <c r="AW56" i="3"/>
  <c r="BD56" i="3" s="1"/>
  <c r="BK56" i="3" s="1"/>
  <c r="BR56" i="3" s="1"/>
  <c r="BY56" i="3" s="1"/>
  <c r="CF56" i="3" s="1"/>
  <c r="CM56" i="3" s="1"/>
  <c r="CT56" i="3" s="1"/>
  <c r="DA56" i="3" s="1"/>
  <c r="DH56" i="3" s="1"/>
  <c r="DO56" i="3" s="1"/>
  <c r="AV57" i="3"/>
  <c r="AW57" i="3"/>
  <c r="BD57" i="3" s="1"/>
  <c r="BK57" i="3" s="1"/>
  <c r="BR57" i="3" s="1"/>
  <c r="BY57" i="3" s="1"/>
  <c r="CF57" i="3" s="1"/>
  <c r="CM57" i="3" s="1"/>
  <c r="CT57" i="3" s="1"/>
  <c r="DA57" i="3" s="1"/>
  <c r="DH57" i="3" s="1"/>
  <c r="DO57" i="3" s="1"/>
  <c r="AU58" i="3"/>
  <c r="AV58" i="3"/>
  <c r="BC58" i="3" s="1"/>
  <c r="AW58" i="3"/>
  <c r="AV59" i="3"/>
  <c r="AW59" i="3"/>
  <c r="BD59" i="3" s="1"/>
  <c r="BK59" i="3" s="1"/>
  <c r="BR59" i="3" s="1"/>
  <c r="BY59" i="3" s="1"/>
  <c r="CF59" i="3" s="1"/>
  <c r="CM59" i="3" s="1"/>
  <c r="CT59" i="3" s="1"/>
  <c r="DA59" i="3" s="1"/>
  <c r="DH59" i="3" s="1"/>
  <c r="DO59" i="3" s="1"/>
  <c r="AV60" i="3"/>
  <c r="BC60" i="3" s="1"/>
  <c r="BJ60" i="3" s="1"/>
  <c r="BQ60" i="3" s="1"/>
  <c r="BX60" i="3" s="1"/>
  <c r="CE60" i="3" s="1"/>
  <c r="CL60" i="3" s="1"/>
  <c r="CS60" i="3" s="1"/>
  <c r="CZ60" i="3" s="1"/>
  <c r="DG60" i="3" s="1"/>
  <c r="AW60" i="3"/>
  <c r="AV61" i="3"/>
  <c r="BC61" i="3" s="1"/>
  <c r="BJ61" i="3" s="1"/>
  <c r="BQ61" i="3" s="1"/>
  <c r="AW61" i="3"/>
  <c r="BD61" i="3" s="1"/>
  <c r="BK61" i="3" s="1"/>
  <c r="BR61" i="3" s="1"/>
  <c r="BY61" i="3" s="1"/>
  <c r="CF61" i="3" s="1"/>
  <c r="CM61" i="3" s="1"/>
  <c r="CT61" i="3" s="1"/>
  <c r="DA61" i="3" s="1"/>
  <c r="DH61" i="3" s="1"/>
  <c r="DO61" i="3" s="1"/>
  <c r="AV62" i="3"/>
  <c r="AW62" i="3"/>
  <c r="BD62" i="3" s="1"/>
  <c r="BK62" i="3" s="1"/>
  <c r="BR62" i="3" s="1"/>
  <c r="BY62" i="3" s="1"/>
  <c r="CF62" i="3" s="1"/>
  <c r="CM62" i="3" s="1"/>
  <c r="CT62" i="3" s="1"/>
  <c r="DA62" i="3" s="1"/>
  <c r="DH62" i="3" s="1"/>
  <c r="DO62" i="3" s="1"/>
  <c r="AU63" i="3"/>
  <c r="AV63" i="3"/>
  <c r="BC63" i="3" s="1"/>
  <c r="AW63" i="3"/>
  <c r="AU64" i="3"/>
  <c r="AV64" i="3"/>
  <c r="AW64" i="3"/>
  <c r="BD64" i="3" s="1"/>
  <c r="BK64" i="3" s="1"/>
  <c r="BR64" i="3" s="1"/>
  <c r="BY64" i="3" s="1"/>
  <c r="CF64" i="3" s="1"/>
  <c r="CM64" i="3" s="1"/>
  <c r="CT64" i="3" s="1"/>
  <c r="DA64" i="3" s="1"/>
  <c r="DH64" i="3" s="1"/>
  <c r="DO64" i="3" s="1"/>
  <c r="AV65" i="3"/>
  <c r="AW65" i="3"/>
  <c r="BD65" i="3" s="1"/>
  <c r="BK65" i="3" s="1"/>
  <c r="BR65" i="3" s="1"/>
  <c r="BY65" i="3" s="1"/>
  <c r="CF65" i="3" s="1"/>
  <c r="CM65" i="3" s="1"/>
  <c r="CT65" i="3" s="1"/>
  <c r="DA65" i="3" s="1"/>
  <c r="DH65" i="3" s="1"/>
  <c r="DO65" i="3" s="1"/>
  <c r="AV66" i="3"/>
  <c r="BC66" i="3" s="1"/>
  <c r="AW66" i="3"/>
  <c r="BD66" i="3" s="1"/>
  <c r="BK66" i="3" s="1"/>
  <c r="BR66" i="3" s="1"/>
  <c r="BY66" i="3" s="1"/>
  <c r="CF66" i="3" s="1"/>
  <c r="CM66" i="3" s="1"/>
  <c r="CT66" i="3" s="1"/>
  <c r="DA66" i="3" s="1"/>
  <c r="DH66" i="3" s="1"/>
  <c r="DO66" i="3" s="1"/>
  <c r="AU67" i="3"/>
  <c r="AV67" i="3"/>
  <c r="AW67" i="3"/>
  <c r="BD67" i="3" s="1"/>
  <c r="BK67" i="3" s="1"/>
  <c r="BR67" i="3" s="1"/>
  <c r="BY67" i="3" s="1"/>
  <c r="CF67" i="3" s="1"/>
  <c r="CM67" i="3" s="1"/>
  <c r="CT67" i="3" s="1"/>
  <c r="DA67" i="3" s="1"/>
  <c r="DH67" i="3" s="1"/>
  <c r="DO67" i="3" s="1"/>
  <c r="AV68" i="3"/>
  <c r="BC68" i="3" s="1"/>
  <c r="BJ68" i="3" s="1"/>
  <c r="AW68" i="3"/>
  <c r="AV69" i="3"/>
  <c r="AW69" i="3"/>
  <c r="BD69" i="3" s="1"/>
  <c r="BK69" i="3" s="1"/>
  <c r="BR69" i="3" s="1"/>
  <c r="BY69" i="3" s="1"/>
  <c r="CF69" i="3" s="1"/>
  <c r="CM69" i="3" s="1"/>
  <c r="CT69" i="3" s="1"/>
  <c r="DA69" i="3" s="1"/>
  <c r="DH69" i="3" s="1"/>
  <c r="DO69" i="3" s="1"/>
  <c r="AV70" i="3"/>
  <c r="BC70" i="3" s="1"/>
  <c r="AW70" i="3"/>
  <c r="BD70" i="3" s="1"/>
  <c r="BK70" i="3" s="1"/>
  <c r="BR70" i="3" s="1"/>
  <c r="BY70" i="3" s="1"/>
  <c r="CF70" i="3" s="1"/>
  <c r="CM70" i="3" s="1"/>
  <c r="CT70" i="3" s="1"/>
  <c r="DA70" i="3" s="1"/>
  <c r="DH70" i="3" s="1"/>
  <c r="DO70" i="3" s="1"/>
  <c r="AV71" i="3"/>
  <c r="BC71" i="3" s="1"/>
  <c r="BJ71" i="3" s="1"/>
  <c r="AW71" i="3"/>
  <c r="BD71" i="3" s="1"/>
  <c r="BK71" i="3" s="1"/>
  <c r="BR71" i="3" s="1"/>
  <c r="BY71" i="3" s="1"/>
  <c r="CF71" i="3" s="1"/>
  <c r="CM71" i="3" s="1"/>
  <c r="CT71" i="3" s="1"/>
  <c r="DA71" i="3" s="1"/>
  <c r="DH71" i="3" s="1"/>
  <c r="DO71" i="3" s="1"/>
  <c r="AV72" i="3"/>
  <c r="AW72" i="3"/>
  <c r="BD72" i="3" s="1"/>
  <c r="BK72" i="3" s="1"/>
  <c r="BR72" i="3" s="1"/>
  <c r="BY72" i="3" s="1"/>
  <c r="CF72" i="3" s="1"/>
  <c r="CM72" i="3" s="1"/>
  <c r="CT72" i="3" s="1"/>
  <c r="DA72" i="3" s="1"/>
  <c r="DH72" i="3" s="1"/>
  <c r="DO72" i="3" s="1"/>
  <c r="AV73" i="3"/>
  <c r="BC73" i="3" s="1"/>
  <c r="BJ73" i="3" s="1"/>
  <c r="BQ73" i="3" s="1"/>
  <c r="BX73" i="3" s="1"/>
  <c r="AW73" i="3"/>
  <c r="AV74" i="3"/>
  <c r="BC74" i="3" s="1"/>
  <c r="AW74" i="3"/>
  <c r="BD74" i="3" s="1"/>
  <c r="BK74" i="3" s="1"/>
  <c r="BR74" i="3" s="1"/>
  <c r="BY74" i="3" s="1"/>
  <c r="CF74" i="3" s="1"/>
  <c r="CM74" i="3" s="1"/>
  <c r="CT74" i="3" s="1"/>
  <c r="DA74" i="3" s="1"/>
  <c r="DH74" i="3" s="1"/>
  <c r="DO74" i="3" s="1"/>
  <c r="AV75" i="3"/>
  <c r="BC75" i="3" s="1"/>
  <c r="BJ75" i="3" s="1"/>
  <c r="BQ75" i="3" s="1"/>
  <c r="BX75" i="3" s="1"/>
  <c r="AW75" i="3"/>
  <c r="AV76" i="3"/>
  <c r="BC76" i="3" s="1"/>
  <c r="AW76" i="3"/>
  <c r="BD76" i="3" s="1"/>
  <c r="BK76" i="3" s="1"/>
  <c r="BR76" i="3" s="1"/>
  <c r="BY76" i="3" s="1"/>
  <c r="CF76" i="3" s="1"/>
  <c r="CM76" i="3" s="1"/>
  <c r="CT76" i="3" s="1"/>
  <c r="DA76" i="3" s="1"/>
  <c r="DH76" i="3" s="1"/>
  <c r="DO76" i="3" s="1"/>
  <c r="AV77" i="3"/>
  <c r="AW77" i="3"/>
  <c r="BD77" i="3" s="1"/>
  <c r="BK77" i="3" s="1"/>
  <c r="BR77" i="3" s="1"/>
  <c r="BY77" i="3" s="1"/>
  <c r="CF77" i="3" s="1"/>
  <c r="CM77" i="3" s="1"/>
  <c r="CT77" i="3" s="1"/>
  <c r="DA77" i="3" s="1"/>
  <c r="DH77" i="3" s="1"/>
  <c r="DO77" i="3" s="1"/>
  <c r="AV78" i="3"/>
  <c r="AW78" i="3"/>
  <c r="BD78" i="3" s="1"/>
  <c r="BK78" i="3" s="1"/>
  <c r="BR78" i="3" s="1"/>
  <c r="BY78" i="3" s="1"/>
  <c r="CF78" i="3" s="1"/>
  <c r="CM78" i="3" s="1"/>
  <c r="CT78" i="3" s="1"/>
  <c r="DA78" i="3" s="1"/>
  <c r="DH78" i="3" s="1"/>
  <c r="DO78" i="3" s="1"/>
  <c r="AV79" i="3"/>
  <c r="BC79" i="3" s="1"/>
  <c r="BJ79" i="3" s="1"/>
  <c r="AW79" i="3"/>
  <c r="BD79" i="3" s="1"/>
  <c r="BK79" i="3" s="1"/>
  <c r="BR79" i="3" s="1"/>
  <c r="BY79" i="3" s="1"/>
  <c r="CF79" i="3" s="1"/>
  <c r="CM79" i="3" s="1"/>
  <c r="CT79" i="3" s="1"/>
  <c r="DA79" i="3" s="1"/>
  <c r="DH79" i="3" s="1"/>
  <c r="DO79" i="3" s="1"/>
  <c r="AV80" i="3"/>
  <c r="AW80" i="3"/>
  <c r="BD80" i="3" s="1"/>
  <c r="BK80" i="3" s="1"/>
  <c r="BR80" i="3" s="1"/>
  <c r="BY80" i="3" s="1"/>
  <c r="CF80" i="3" s="1"/>
  <c r="CM80" i="3" s="1"/>
  <c r="CT80" i="3" s="1"/>
  <c r="DA80" i="3" s="1"/>
  <c r="DH80" i="3" s="1"/>
  <c r="DO80" i="3" s="1"/>
  <c r="AV81" i="3"/>
  <c r="BC81" i="3" s="1"/>
  <c r="BJ81" i="3" s="1"/>
  <c r="AW81" i="3"/>
  <c r="BD81" i="3" s="1"/>
  <c r="AV82" i="3"/>
  <c r="BC82" i="3" s="1"/>
  <c r="AW82" i="3"/>
  <c r="AV83" i="3"/>
  <c r="BC83" i="3" s="1"/>
  <c r="BJ83" i="3" s="1"/>
  <c r="BQ83" i="3" s="1"/>
  <c r="BX83" i="3" s="1"/>
  <c r="AW83" i="3"/>
  <c r="BD83" i="3" s="1"/>
  <c r="BK83" i="3" s="1"/>
  <c r="AU84" i="3"/>
  <c r="AV84" i="3"/>
  <c r="AW84" i="3"/>
  <c r="BD84" i="3" s="1"/>
  <c r="BK84" i="3" s="1"/>
  <c r="BR84" i="3" s="1"/>
  <c r="BY84" i="3" s="1"/>
  <c r="CF84" i="3" s="1"/>
  <c r="CM84" i="3" s="1"/>
  <c r="CT84" i="3" s="1"/>
  <c r="DA84" i="3" s="1"/>
  <c r="DH84" i="3" s="1"/>
  <c r="DO84" i="3" s="1"/>
  <c r="AU85" i="3"/>
  <c r="AV85" i="3"/>
  <c r="AW85" i="3"/>
  <c r="BD85" i="3" s="1"/>
  <c r="BK85" i="3" s="1"/>
  <c r="BR85" i="3" s="1"/>
  <c r="BY85" i="3" s="1"/>
  <c r="CF85" i="3" s="1"/>
  <c r="CM85" i="3" s="1"/>
  <c r="CT85" i="3" s="1"/>
  <c r="DA85" i="3" s="1"/>
  <c r="DH85" i="3" s="1"/>
  <c r="DO85" i="3" s="1"/>
  <c r="AU86" i="3"/>
  <c r="AV86" i="3"/>
  <c r="AW86" i="3"/>
  <c r="BD86" i="3" s="1"/>
  <c r="BK86" i="3" s="1"/>
  <c r="BR86" i="3" s="1"/>
  <c r="BY86" i="3" s="1"/>
  <c r="CF86" i="3" s="1"/>
  <c r="CM86" i="3" s="1"/>
  <c r="CT86" i="3" s="1"/>
  <c r="DA86" i="3" s="1"/>
  <c r="DH86" i="3" s="1"/>
  <c r="DO86" i="3" s="1"/>
  <c r="AU87" i="3"/>
  <c r="AV87" i="3"/>
  <c r="AW87" i="3"/>
  <c r="BD87" i="3" s="1"/>
  <c r="BK87" i="3" s="1"/>
  <c r="BR87" i="3" s="1"/>
  <c r="BY87" i="3" s="1"/>
  <c r="CF87" i="3" s="1"/>
  <c r="CM87" i="3" s="1"/>
  <c r="CT87" i="3" s="1"/>
  <c r="DA87" i="3" s="1"/>
  <c r="DH87" i="3" s="1"/>
  <c r="DO87" i="3" s="1"/>
  <c r="AU88" i="3"/>
  <c r="AV88" i="3"/>
  <c r="AW88" i="3"/>
  <c r="BD88" i="3" s="1"/>
  <c r="BK88" i="3" s="1"/>
  <c r="BR88" i="3" s="1"/>
  <c r="BY88" i="3" s="1"/>
  <c r="CF88" i="3" s="1"/>
  <c r="CM88" i="3" s="1"/>
  <c r="CT88" i="3" s="1"/>
  <c r="DA88" i="3" s="1"/>
  <c r="DH88" i="3" s="1"/>
  <c r="DO88" i="3" s="1"/>
  <c r="AU89" i="3"/>
  <c r="AV89" i="3"/>
  <c r="AW89" i="3"/>
  <c r="BD89" i="3" s="1"/>
  <c r="BK89" i="3" s="1"/>
  <c r="BR89" i="3" s="1"/>
  <c r="BY89" i="3" s="1"/>
  <c r="CF89" i="3" s="1"/>
  <c r="CM89" i="3" s="1"/>
  <c r="CT89" i="3" s="1"/>
  <c r="DA89" i="3" s="1"/>
  <c r="DH89" i="3" s="1"/>
  <c r="DO89" i="3" s="1"/>
  <c r="AU90" i="3"/>
  <c r="AV90" i="3"/>
  <c r="AW90" i="3"/>
  <c r="BD90" i="3" s="1"/>
  <c r="BK90" i="3" s="1"/>
  <c r="BR90" i="3" s="1"/>
  <c r="BY90" i="3" s="1"/>
  <c r="CF90" i="3" s="1"/>
  <c r="CM90" i="3" s="1"/>
  <c r="CT90" i="3" s="1"/>
  <c r="DA90" i="3" s="1"/>
  <c r="DH90" i="3" s="1"/>
  <c r="DO90" i="3" s="1"/>
  <c r="AV91" i="3"/>
  <c r="AW91" i="3"/>
  <c r="BD91" i="3" s="1"/>
  <c r="BK91" i="3" s="1"/>
  <c r="BR91" i="3" s="1"/>
  <c r="BY91" i="3" s="1"/>
  <c r="CF91" i="3" s="1"/>
  <c r="CM91" i="3" s="1"/>
  <c r="CT91" i="3" s="1"/>
  <c r="DA91" i="3" s="1"/>
  <c r="DH91" i="3" s="1"/>
  <c r="DO91" i="3" s="1"/>
  <c r="AU92" i="3"/>
  <c r="AV92" i="3"/>
  <c r="AW92" i="3"/>
  <c r="BD92" i="3" s="1"/>
  <c r="BK92" i="3" s="1"/>
  <c r="BR92" i="3" s="1"/>
  <c r="BY92" i="3" s="1"/>
  <c r="CF92" i="3" s="1"/>
  <c r="CM92" i="3" s="1"/>
  <c r="CT92" i="3" s="1"/>
  <c r="DA92" i="3" s="1"/>
  <c r="DH92" i="3" s="1"/>
  <c r="DO92" i="3" s="1"/>
  <c r="AU93" i="3"/>
  <c r="AV93" i="3"/>
  <c r="BC93" i="3" s="1"/>
  <c r="BJ93" i="3" s="1"/>
  <c r="BQ93" i="3" s="1"/>
  <c r="BX93" i="3" s="1"/>
  <c r="AW93" i="3"/>
  <c r="BD93" i="3" s="1"/>
  <c r="AU94" i="3"/>
  <c r="AV94" i="3"/>
  <c r="AW94" i="3"/>
  <c r="BD94" i="3" s="1"/>
  <c r="BK94" i="3" s="1"/>
  <c r="BR94" i="3" s="1"/>
  <c r="BY94" i="3" s="1"/>
  <c r="CF94" i="3" s="1"/>
  <c r="CM94" i="3" s="1"/>
  <c r="CT94" i="3" s="1"/>
  <c r="DA94" i="3" s="1"/>
  <c r="DH94" i="3" s="1"/>
  <c r="DO94" i="3" s="1"/>
  <c r="AU95" i="3"/>
  <c r="AV95" i="3"/>
  <c r="AW95" i="3"/>
  <c r="BD95" i="3" s="1"/>
  <c r="BK95" i="3" s="1"/>
  <c r="BR95" i="3" s="1"/>
  <c r="BY95" i="3" s="1"/>
  <c r="CF95" i="3" s="1"/>
  <c r="CM95" i="3" s="1"/>
  <c r="CT95" i="3" s="1"/>
  <c r="DA95" i="3" s="1"/>
  <c r="DH95" i="3" s="1"/>
  <c r="DO95" i="3" s="1"/>
  <c r="AU96" i="3"/>
  <c r="AV96" i="3"/>
  <c r="AW96" i="3"/>
  <c r="BD96" i="3" s="1"/>
  <c r="BK96" i="3" s="1"/>
  <c r="BR96" i="3" s="1"/>
  <c r="BY96" i="3" s="1"/>
  <c r="CF96" i="3" s="1"/>
  <c r="CM96" i="3" s="1"/>
  <c r="CT96" i="3" s="1"/>
  <c r="DA96" i="3" s="1"/>
  <c r="DH96" i="3" s="1"/>
  <c r="DO96" i="3" s="1"/>
  <c r="AU97" i="3"/>
  <c r="AV97" i="3"/>
  <c r="BC97" i="3" s="1"/>
  <c r="BJ97" i="3" s="1"/>
  <c r="BQ97" i="3" s="1"/>
  <c r="BX97" i="3" s="1"/>
  <c r="CE97" i="3" s="1"/>
  <c r="AW97" i="3"/>
  <c r="BD97" i="3" s="1"/>
  <c r="BK97" i="3" s="1"/>
  <c r="BR97" i="3" s="1"/>
  <c r="BY97" i="3" s="1"/>
  <c r="CF97" i="3" s="1"/>
  <c r="CM97" i="3" s="1"/>
  <c r="CT97" i="3" s="1"/>
  <c r="DA97" i="3" s="1"/>
  <c r="DH97" i="3" s="1"/>
  <c r="DO97" i="3" s="1"/>
  <c r="AU98" i="3"/>
  <c r="AV98" i="3"/>
  <c r="AW98" i="3"/>
  <c r="BD98" i="3" s="1"/>
  <c r="BK98" i="3" s="1"/>
  <c r="BR98" i="3" s="1"/>
  <c r="BY98" i="3" s="1"/>
  <c r="CF98" i="3" s="1"/>
  <c r="CM98" i="3" s="1"/>
  <c r="CT98" i="3" s="1"/>
  <c r="DA98" i="3" s="1"/>
  <c r="DH98" i="3" s="1"/>
  <c r="DO98" i="3" s="1"/>
  <c r="AV99" i="3"/>
  <c r="AW99" i="3"/>
  <c r="BD99" i="3" s="1"/>
  <c r="BK99" i="3" s="1"/>
  <c r="BR99" i="3" s="1"/>
  <c r="BY99" i="3" s="1"/>
  <c r="CF99" i="3" s="1"/>
  <c r="CM99" i="3" s="1"/>
  <c r="CT99" i="3" s="1"/>
  <c r="DA99" i="3" s="1"/>
  <c r="DH99" i="3" s="1"/>
  <c r="DO99" i="3" s="1"/>
  <c r="AU100" i="3"/>
  <c r="AV100" i="3"/>
  <c r="BC100" i="3" s="1"/>
  <c r="BJ100" i="3" s="1"/>
  <c r="BQ100" i="3" s="1"/>
  <c r="BX100" i="3" s="1"/>
  <c r="AW100" i="3"/>
  <c r="AU101" i="3"/>
  <c r="AV101" i="3"/>
  <c r="BC101" i="3" s="1"/>
  <c r="BJ101" i="3" s="1"/>
  <c r="BQ101" i="3" s="1"/>
  <c r="AW101" i="3"/>
  <c r="AU102" i="3"/>
  <c r="AV102" i="3"/>
  <c r="BC102" i="3" s="1"/>
  <c r="BJ102" i="3" s="1"/>
  <c r="AW102" i="3"/>
  <c r="BD102" i="3" s="1"/>
  <c r="AU103" i="3"/>
  <c r="AV103" i="3"/>
  <c r="AW103" i="3"/>
  <c r="BD103" i="3" s="1"/>
  <c r="BK103" i="3" s="1"/>
  <c r="BR103" i="3" s="1"/>
  <c r="BY103" i="3" s="1"/>
  <c r="CF103" i="3" s="1"/>
  <c r="CM103" i="3" s="1"/>
  <c r="CT103" i="3" s="1"/>
  <c r="DA103" i="3" s="1"/>
  <c r="DH103" i="3" s="1"/>
  <c r="DO103" i="3" s="1"/>
  <c r="AU104" i="3"/>
  <c r="AV104" i="3"/>
  <c r="AW104" i="3"/>
  <c r="BD104" i="3" s="1"/>
  <c r="BK104" i="3" s="1"/>
  <c r="BR104" i="3" s="1"/>
  <c r="BY104" i="3" s="1"/>
  <c r="CF104" i="3" s="1"/>
  <c r="CM104" i="3" s="1"/>
  <c r="CT104" i="3" s="1"/>
  <c r="DA104" i="3" s="1"/>
  <c r="DH104" i="3" s="1"/>
  <c r="DO104" i="3" s="1"/>
  <c r="AU105" i="3"/>
  <c r="AV105" i="3"/>
  <c r="AW105" i="3"/>
  <c r="BD105" i="3" s="1"/>
  <c r="BK105" i="3" s="1"/>
  <c r="BR105" i="3" s="1"/>
  <c r="BY105" i="3" s="1"/>
  <c r="CF105" i="3" s="1"/>
  <c r="CM105" i="3" s="1"/>
  <c r="CT105" i="3" s="1"/>
  <c r="DA105" i="3" s="1"/>
  <c r="DH105" i="3" s="1"/>
  <c r="DO105" i="3" s="1"/>
  <c r="AU106" i="3"/>
  <c r="AV106" i="3"/>
  <c r="AW106" i="3"/>
  <c r="BD106" i="3" s="1"/>
  <c r="BK106" i="3" s="1"/>
  <c r="BR106" i="3" s="1"/>
  <c r="BY106" i="3" s="1"/>
  <c r="CF106" i="3" s="1"/>
  <c r="CM106" i="3" s="1"/>
  <c r="CT106" i="3" s="1"/>
  <c r="DA106" i="3" s="1"/>
  <c r="DH106" i="3" s="1"/>
  <c r="DO106" i="3" s="1"/>
  <c r="AU107" i="3"/>
  <c r="AV107" i="3"/>
  <c r="AW107" i="3"/>
  <c r="BD107" i="3" s="1"/>
  <c r="BK107" i="3" s="1"/>
  <c r="BR107" i="3" s="1"/>
  <c r="BY107" i="3" s="1"/>
  <c r="CF107" i="3" s="1"/>
  <c r="CM107" i="3" s="1"/>
  <c r="CT107" i="3" s="1"/>
  <c r="DA107" i="3" s="1"/>
  <c r="DH107" i="3" s="1"/>
  <c r="DO107" i="3" s="1"/>
  <c r="AU108" i="3"/>
  <c r="AV108" i="3"/>
  <c r="AW108" i="3"/>
  <c r="BD108" i="3" s="1"/>
  <c r="BK108" i="3" s="1"/>
  <c r="BR108" i="3" s="1"/>
  <c r="BY108" i="3" s="1"/>
  <c r="CF108" i="3" s="1"/>
  <c r="CM108" i="3" s="1"/>
  <c r="CT108" i="3" s="1"/>
  <c r="DA108" i="3" s="1"/>
  <c r="DH108" i="3" s="1"/>
  <c r="DO108" i="3" s="1"/>
  <c r="AU109" i="3"/>
  <c r="AV109" i="3"/>
  <c r="AW109" i="3"/>
  <c r="BD109" i="3" s="1"/>
  <c r="BK109" i="3" s="1"/>
  <c r="BR109" i="3" s="1"/>
  <c r="BY109" i="3" s="1"/>
  <c r="CF109" i="3" s="1"/>
  <c r="CM109" i="3" s="1"/>
  <c r="CT109" i="3" s="1"/>
  <c r="DA109" i="3" s="1"/>
  <c r="DH109" i="3" s="1"/>
  <c r="DO109" i="3" s="1"/>
  <c r="AU110" i="3"/>
  <c r="AV110" i="3"/>
  <c r="BC110" i="3" s="1"/>
  <c r="BJ110" i="3" s="1"/>
  <c r="AW110" i="3"/>
  <c r="BD110" i="3" s="1"/>
  <c r="BK110" i="3" s="1"/>
  <c r="BR110" i="3" s="1"/>
  <c r="BY110" i="3" s="1"/>
  <c r="CF110" i="3" s="1"/>
  <c r="CM110" i="3" s="1"/>
  <c r="CT110" i="3" s="1"/>
  <c r="DA110" i="3" s="1"/>
  <c r="DH110" i="3" s="1"/>
  <c r="DO110" i="3" s="1"/>
  <c r="AU111" i="3"/>
  <c r="AV111" i="3"/>
  <c r="AW111" i="3"/>
  <c r="BD111" i="3" s="1"/>
  <c r="BK111" i="3" s="1"/>
  <c r="BR111" i="3" s="1"/>
  <c r="BY111" i="3" s="1"/>
  <c r="CF111" i="3" s="1"/>
  <c r="CM111" i="3" s="1"/>
  <c r="CT111" i="3" s="1"/>
  <c r="DA111" i="3" s="1"/>
  <c r="DH111" i="3" s="1"/>
  <c r="DO111" i="3" s="1"/>
  <c r="AU112" i="3"/>
  <c r="AV112" i="3"/>
  <c r="AW112" i="3"/>
  <c r="BD112" i="3" s="1"/>
  <c r="BK112" i="3" s="1"/>
  <c r="BR112" i="3" s="1"/>
  <c r="BY112" i="3" s="1"/>
  <c r="CF112" i="3" s="1"/>
  <c r="CM112" i="3" s="1"/>
  <c r="CT112" i="3" s="1"/>
  <c r="DA112" i="3" s="1"/>
  <c r="DH112" i="3" s="1"/>
  <c r="DO112" i="3" s="1"/>
  <c r="AU113" i="3"/>
  <c r="AV113" i="3"/>
  <c r="AW113" i="3"/>
  <c r="BD113" i="3" s="1"/>
  <c r="BK113" i="3" s="1"/>
  <c r="BR113" i="3" s="1"/>
  <c r="BY113" i="3" s="1"/>
  <c r="CF113" i="3" s="1"/>
  <c r="CM113" i="3" s="1"/>
  <c r="CT113" i="3" s="1"/>
  <c r="DA113" i="3" s="1"/>
  <c r="DH113" i="3" s="1"/>
  <c r="DO113" i="3" s="1"/>
  <c r="AU114" i="3"/>
  <c r="AV114" i="3"/>
  <c r="AW114" i="3"/>
  <c r="BD114" i="3" s="1"/>
  <c r="BK114" i="3" s="1"/>
  <c r="BR114" i="3" s="1"/>
  <c r="BY114" i="3" s="1"/>
  <c r="CF114" i="3" s="1"/>
  <c r="CM114" i="3" s="1"/>
  <c r="CT114" i="3" s="1"/>
  <c r="DA114" i="3" s="1"/>
  <c r="DH114" i="3" s="1"/>
  <c r="DO114" i="3" s="1"/>
  <c r="AU115" i="3"/>
  <c r="AV115" i="3"/>
  <c r="AW115" i="3"/>
  <c r="BD115" i="3" s="1"/>
  <c r="AU116" i="3"/>
  <c r="AV116" i="3"/>
  <c r="AW116" i="3"/>
  <c r="BD116" i="3" s="1"/>
  <c r="BK116" i="3" s="1"/>
  <c r="BR116" i="3" s="1"/>
  <c r="BY116" i="3" s="1"/>
  <c r="CF116" i="3" s="1"/>
  <c r="CM116" i="3" s="1"/>
  <c r="CT116" i="3" s="1"/>
  <c r="DA116" i="3" s="1"/>
  <c r="DH116" i="3" s="1"/>
  <c r="DO116" i="3" s="1"/>
  <c r="AU117" i="3"/>
  <c r="AV117" i="3"/>
  <c r="BC117" i="3" s="1"/>
  <c r="BJ117" i="3" s="1"/>
  <c r="BQ117" i="3" s="1"/>
  <c r="BX117" i="3" s="1"/>
  <c r="CE117" i="3" s="1"/>
  <c r="AW117" i="3"/>
  <c r="BD117" i="3" s="1"/>
  <c r="BK117" i="3" s="1"/>
  <c r="BR117" i="3" s="1"/>
  <c r="BY117" i="3" s="1"/>
  <c r="CF117" i="3" s="1"/>
  <c r="CM117" i="3" s="1"/>
  <c r="CT117" i="3" s="1"/>
  <c r="DA117" i="3" s="1"/>
  <c r="DH117" i="3" s="1"/>
  <c r="DO117" i="3" s="1"/>
  <c r="AU118" i="3"/>
  <c r="AV118" i="3"/>
  <c r="BC118" i="3" s="1"/>
  <c r="BJ118" i="3" s="1"/>
  <c r="BQ118" i="3" s="1"/>
  <c r="AW118" i="3"/>
  <c r="BD118" i="3" s="1"/>
  <c r="BK118" i="3" s="1"/>
  <c r="BR118" i="3" s="1"/>
  <c r="BY118" i="3" s="1"/>
  <c r="CF118" i="3" s="1"/>
  <c r="CM118" i="3" s="1"/>
  <c r="CT118" i="3" s="1"/>
  <c r="DA118" i="3" s="1"/>
  <c r="DH118" i="3" s="1"/>
  <c r="DO118" i="3" s="1"/>
  <c r="AU119" i="3"/>
  <c r="AV119" i="3"/>
  <c r="AW119" i="3"/>
  <c r="BD119" i="3" s="1"/>
  <c r="BK119" i="3" s="1"/>
  <c r="BR119" i="3" s="1"/>
  <c r="BY119" i="3" s="1"/>
  <c r="CF119" i="3" s="1"/>
  <c r="CM119" i="3" s="1"/>
  <c r="CT119" i="3" s="1"/>
  <c r="DA119" i="3" s="1"/>
  <c r="DH119" i="3" s="1"/>
  <c r="DO119" i="3" s="1"/>
  <c r="AU120" i="3"/>
  <c r="AV120" i="3"/>
  <c r="AW120" i="3"/>
  <c r="BD120" i="3" s="1"/>
  <c r="BK120" i="3" s="1"/>
  <c r="BR120" i="3" s="1"/>
  <c r="BY120" i="3" s="1"/>
  <c r="CF120" i="3" s="1"/>
  <c r="CM120" i="3" s="1"/>
  <c r="CT120" i="3" s="1"/>
  <c r="DA120" i="3" s="1"/>
  <c r="DH120" i="3" s="1"/>
  <c r="DO120" i="3" s="1"/>
  <c r="AU121" i="3"/>
  <c r="AV121" i="3"/>
  <c r="AW121" i="3"/>
  <c r="BD121" i="3" s="1"/>
  <c r="BK121" i="3" s="1"/>
  <c r="BR121" i="3" s="1"/>
  <c r="BY121" i="3" s="1"/>
  <c r="CF121" i="3" s="1"/>
  <c r="CM121" i="3" s="1"/>
  <c r="CT121" i="3" s="1"/>
  <c r="DA121" i="3" s="1"/>
  <c r="DH121" i="3" s="1"/>
  <c r="DO121" i="3" s="1"/>
  <c r="AU122" i="3"/>
  <c r="AV122" i="3"/>
  <c r="AW122" i="3"/>
  <c r="BD122" i="3" s="1"/>
  <c r="BK122" i="3" s="1"/>
  <c r="BR122" i="3" s="1"/>
  <c r="BY122" i="3" s="1"/>
  <c r="CF122" i="3" s="1"/>
  <c r="CM122" i="3" s="1"/>
  <c r="CT122" i="3" s="1"/>
  <c r="DA122" i="3" s="1"/>
  <c r="DH122" i="3" s="1"/>
  <c r="DO122" i="3" s="1"/>
  <c r="AU123" i="3"/>
  <c r="AV123" i="3"/>
  <c r="AW123" i="3"/>
  <c r="BD123" i="3" s="1"/>
  <c r="BK123" i="3" s="1"/>
  <c r="BR123" i="3" s="1"/>
  <c r="BY123" i="3" s="1"/>
  <c r="CF123" i="3" s="1"/>
  <c r="CM123" i="3" s="1"/>
  <c r="CT123" i="3" s="1"/>
  <c r="DA123" i="3" s="1"/>
  <c r="DH123" i="3" s="1"/>
  <c r="DO123" i="3" s="1"/>
  <c r="AU124" i="3"/>
  <c r="AV124" i="3"/>
  <c r="AW124" i="3"/>
  <c r="BD124" i="3" s="1"/>
  <c r="BK124" i="3" s="1"/>
  <c r="BR124" i="3" s="1"/>
  <c r="BY124" i="3" s="1"/>
  <c r="CF124" i="3" s="1"/>
  <c r="CM124" i="3" s="1"/>
  <c r="CT124" i="3" s="1"/>
  <c r="DA124" i="3" s="1"/>
  <c r="DH124" i="3" s="1"/>
  <c r="DO124" i="3" s="1"/>
  <c r="AU125" i="3"/>
  <c r="AV125" i="3"/>
  <c r="BC125" i="3" s="1"/>
  <c r="BJ125" i="3" s="1"/>
  <c r="BQ125" i="3" s="1"/>
  <c r="BX125" i="3" s="1"/>
  <c r="AW125" i="3"/>
  <c r="BD125" i="3" s="1"/>
  <c r="AU126" i="3"/>
  <c r="AV126" i="3"/>
  <c r="AW126" i="3"/>
  <c r="BD126" i="3" s="1"/>
  <c r="BK126" i="3" s="1"/>
  <c r="BR126" i="3" s="1"/>
  <c r="BY126" i="3" s="1"/>
  <c r="CF126" i="3" s="1"/>
  <c r="CM126" i="3" s="1"/>
  <c r="CT126" i="3" s="1"/>
  <c r="DA126" i="3" s="1"/>
  <c r="DH126" i="3" s="1"/>
  <c r="DO126" i="3" s="1"/>
  <c r="AU127" i="3"/>
  <c r="AV127" i="3"/>
  <c r="AW127" i="3"/>
  <c r="BD127" i="3" s="1"/>
  <c r="BK127" i="3" s="1"/>
  <c r="BR127" i="3" s="1"/>
  <c r="BY127" i="3" s="1"/>
  <c r="CF127" i="3" s="1"/>
  <c r="CM127" i="3" s="1"/>
  <c r="CT127" i="3" s="1"/>
  <c r="DA127" i="3" s="1"/>
  <c r="DH127" i="3" s="1"/>
  <c r="DO127" i="3" s="1"/>
  <c r="AU128" i="3"/>
  <c r="AV128" i="3"/>
  <c r="AW128" i="3"/>
  <c r="BD128" i="3" s="1"/>
  <c r="BK128" i="3" s="1"/>
  <c r="BR128" i="3" s="1"/>
  <c r="BY128" i="3" s="1"/>
  <c r="CF128" i="3" s="1"/>
  <c r="CM128" i="3" s="1"/>
  <c r="CT128" i="3" s="1"/>
  <c r="DA128" i="3" s="1"/>
  <c r="DH128" i="3" s="1"/>
  <c r="DO128" i="3" s="1"/>
  <c r="AU129" i="3"/>
  <c r="AV129" i="3"/>
  <c r="AW129" i="3"/>
  <c r="BD129" i="3" s="1"/>
  <c r="BK129" i="3" s="1"/>
  <c r="BR129" i="3" s="1"/>
  <c r="BY129" i="3" s="1"/>
  <c r="CF129" i="3" s="1"/>
  <c r="CM129" i="3" s="1"/>
  <c r="CT129" i="3" s="1"/>
  <c r="DA129" i="3" s="1"/>
  <c r="DH129" i="3" s="1"/>
  <c r="DO129" i="3" s="1"/>
  <c r="AV130" i="3"/>
  <c r="BC130" i="3" s="1"/>
  <c r="BJ130" i="3" s="1"/>
  <c r="BQ130" i="3" s="1"/>
  <c r="BX130" i="3" s="1"/>
  <c r="CE130" i="3" s="1"/>
  <c r="AW130" i="3"/>
  <c r="AV131" i="3"/>
  <c r="AW131" i="3"/>
  <c r="BD131" i="3" s="1"/>
  <c r="BK131" i="3" s="1"/>
  <c r="BR131" i="3" s="1"/>
  <c r="BY131" i="3" s="1"/>
  <c r="CF131" i="3" s="1"/>
  <c r="CM131" i="3" s="1"/>
  <c r="CT131" i="3" s="1"/>
  <c r="DA131" i="3" s="1"/>
  <c r="DH131" i="3" s="1"/>
  <c r="DO131" i="3" s="1"/>
  <c r="AU132" i="3"/>
  <c r="AV132" i="3"/>
  <c r="AW132" i="3"/>
  <c r="BD132" i="3" s="1"/>
  <c r="BK132" i="3" s="1"/>
  <c r="BR132" i="3" s="1"/>
  <c r="BY132" i="3" s="1"/>
  <c r="CF132" i="3" s="1"/>
  <c r="CM132" i="3" s="1"/>
  <c r="CT132" i="3" s="1"/>
  <c r="DA132" i="3" s="1"/>
  <c r="DH132" i="3" s="1"/>
  <c r="DO132" i="3" s="1"/>
  <c r="AU133" i="3"/>
  <c r="AV133" i="3"/>
  <c r="BC133" i="3" s="1"/>
  <c r="BJ133" i="3" s="1"/>
  <c r="BQ133" i="3" s="1"/>
  <c r="BX133" i="3" s="1"/>
  <c r="CE133" i="3" s="1"/>
  <c r="CL133" i="3" s="1"/>
  <c r="CS133" i="3" s="1"/>
  <c r="CZ133" i="3" s="1"/>
  <c r="DG133" i="3" s="1"/>
  <c r="DN133" i="3" s="1"/>
  <c r="AW133" i="3"/>
  <c r="AU134" i="3"/>
  <c r="AV134" i="3"/>
  <c r="AW134" i="3"/>
  <c r="BD134" i="3" s="1"/>
  <c r="BK134" i="3" s="1"/>
  <c r="BR134" i="3" s="1"/>
  <c r="BY134" i="3" s="1"/>
  <c r="CF134" i="3" s="1"/>
  <c r="CM134" i="3" s="1"/>
  <c r="CT134" i="3" s="1"/>
  <c r="DA134" i="3" s="1"/>
  <c r="DH134" i="3" s="1"/>
  <c r="DO134" i="3" s="1"/>
  <c r="AU135" i="3"/>
  <c r="AV135" i="3"/>
  <c r="BC135" i="3" s="1"/>
  <c r="BJ135" i="3" s="1"/>
  <c r="BQ135" i="3" s="1"/>
  <c r="AW135" i="3"/>
  <c r="BD135" i="3" s="1"/>
  <c r="BK135" i="3" s="1"/>
  <c r="BR135" i="3" s="1"/>
  <c r="BY135" i="3" s="1"/>
  <c r="CF135" i="3" s="1"/>
  <c r="CM135" i="3" s="1"/>
  <c r="CT135" i="3" s="1"/>
  <c r="DA135" i="3" s="1"/>
  <c r="DH135" i="3" s="1"/>
  <c r="DO135" i="3" s="1"/>
  <c r="AV136" i="3"/>
  <c r="AW136" i="3"/>
  <c r="BD136" i="3" s="1"/>
  <c r="BK136" i="3" s="1"/>
  <c r="BR136" i="3" s="1"/>
  <c r="BY136" i="3" s="1"/>
  <c r="CF136" i="3" s="1"/>
  <c r="CM136" i="3" s="1"/>
  <c r="CT136" i="3" s="1"/>
  <c r="DA136" i="3" s="1"/>
  <c r="DH136" i="3" s="1"/>
  <c r="DO136" i="3" s="1"/>
  <c r="AV137" i="3"/>
  <c r="AW137" i="3"/>
  <c r="BD137" i="3" s="1"/>
  <c r="BK137" i="3" s="1"/>
  <c r="BR137" i="3" s="1"/>
  <c r="BY137" i="3" s="1"/>
  <c r="CF137" i="3" s="1"/>
  <c r="CM137" i="3" s="1"/>
  <c r="CT137" i="3" s="1"/>
  <c r="DA137" i="3" s="1"/>
  <c r="DH137" i="3" s="1"/>
  <c r="DO137" i="3" s="1"/>
  <c r="AV138" i="3"/>
  <c r="BC138" i="3" s="1"/>
  <c r="BJ138" i="3" s="1"/>
  <c r="AW138" i="3"/>
  <c r="BD138" i="3" s="1"/>
  <c r="BK138" i="3" s="1"/>
  <c r="BR138" i="3" s="1"/>
  <c r="BY138" i="3" s="1"/>
  <c r="CF138" i="3" s="1"/>
  <c r="CM138" i="3" s="1"/>
  <c r="CT138" i="3" s="1"/>
  <c r="DA138" i="3" s="1"/>
  <c r="DH138" i="3" s="1"/>
  <c r="DO138" i="3" s="1"/>
  <c r="AV139" i="3"/>
  <c r="BC139" i="3" s="1"/>
  <c r="BJ139" i="3" s="1"/>
  <c r="BQ139" i="3" s="1"/>
  <c r="BX139" i="3" s="1"/>
  <c r="AW139" i="3"/>
  <c r="AV140" i="3"/>
  <c r="BC140" i="3" s="1"/>
  <c r="BJ140" i="3" s="1"/>
  <c r="BQ140" i="3" s="1"/>
  <c r="BX140" i="3" s="1"/>
  <c r="CE140" i="3" s="1"/>
  <c r="AW140" i="3"/>
  <c r="AV141" i="3"/>
  <c r="BC141" i="3" s="1"/>
  <c r="AW141" i="3"/>
  <c r="BD141" i="3" s="1"/>
  <c r="BK141" i="3" s="1"/>
  <c r="BR141" i="3" s="1"/>
  <c r="BY141" i="3" s="1"/>
  <c r="CF141" i="3" s="1"/>
  <c r="CM141" i="3" s="1"/>
  <c r="CT141" i="3" s="1"/>
  <c r="DA141" i="3" s="1"/>
  <c r="DH141" i="3" s="1"/>
  <c r="DO141" i="3" s="1"/>
  <c r="AV142" i="3"/>
  <c r="AW142" i="3"/>
  <c r="BD142" i="3" s="1"/>
  <c r="BK142" i="3" s="1"/>
  <c r="BR142" i="3" s="1"/>
  <c r="BY142" i="3" s="1"/>
  <c r="CF142" i="3" s="1"/>
  <c r="CM142" i="3" s="1"/>
  <c r="CT142" i="3" s="1"/>
  <c r="DA142" i="3" s="1"/>
  <c r="DH142" i="3" s="1"/>
  <c r="DO142" i="3" s="1"/>
  <c r="AV143" i="3"/>
  <c r="BC143" i="3" s="1"/>
  <c r="AW143" i="3"/>
  <c r="BD143" i="3" s="1"/>
  <c r="BK143" i="3" s="1"/>
  <c r="BR143" i="3" s="1"/>
  <c r="BY143" i="3" s="1"/>
  <c r="CF143" i="3" s="1"/>
  <c r="CM143" i="3" s="1"/>
  <c r="CT143" i="3" s="1"/>
  <c r="DA143" i="3" s="1"/>
  <c r="DH143" i="3" s="1"/>
  <c r="DO143" i="3" s="1"/>
  <c r="AU144" i="3"/>
  <c r="AV144" i="3"/>
  <c r="AW144" i="3"/>
  <c r="BK144" i="3"/>
  <c r="BR144" i="3" s="1"/>
  <c r="BY144" i="3" s="1"/>
  <c r="CF144" i="3" s="1"/>
  <c r="CM144" i="3" s="1"/>
  <c r="CT144" i="3" s="1"/>
  <c r="DA144" i="3" s="1"/>
  <c r="DH144" i="3" s="1"/>
  <c r="DO144" i="3" s="1"/>
  <c r="AV145" i="3"/>
  <c r="AW145" i="3"/>
  <c r="BK145" i="3"/>
  <c r="BR145" i="3" s="1"/>
  <c r="BY145" i="3" s="1"/>
  <c r="CF145" i="3" s="1"/>
  <c r="CM145" i="3" s="1"/>
  <c r="CT145" i="3" s="1"/>
  <c r="DA145" i="3" s="1"/>
  <c r="DH145" i="3" s="1"/>
  <c r="DO145" i="3" s="1"/>
  <c r="AV146" i="3"/>
  <c r="AW146" i="3"/>
  <c r="BK146" i="3"/>
  <c r="AV147" i="3"/>
  <c r="AW147" i="3"/>
  <c r="BK147" i="3"/>
  <c r="BR147" i="3" s="1"/>
  <c r="BY147" i="3" s="1"/>
  <c r="CF147" i="3" s="1"/>
  <c r="CM147" i="3" s="1"/>
  <c r="CT147" i="3" s="1"/>
  <c r="DA147" i="3" s="1"/>
  <c r="DH147" i="3" s="1"/>
  <c r="DO147" i="3" s="1"/>
  <c r="AU148" i="3"/>
  <c r="AV148" i="3"/>
  <c r="AW148" i="3"/>
  <c r="BK148" i="3"/>
  <c r="AV149" i="3"/>
  <c r="AW149" i="3"/>
  <c r="BK149" i="3"/>
  <c r="AV150" i="3"/>
  <c r="AW150" i="3"/>
  <c r="BK150" i="3"/>
  <c r="BR150" i="3" s="1"/>
  <c r="BY150" i="3" s="1"/>
  <c r="CF150" i="3" s="1"/>
  <c r="CM150" i="3" s="1"/>
  <c r="CT150" i="3" s="1"/>
  <c r="DA150" i="3" s="1"/>
  <c r="DH150" i="3" s="1"/>
  <c r="DO150" i="3" s="1"/>
  <c r="AU151" i="3"/>
  <c r="AV151" i="3"/>
  <c r="AW151" i="3"/>
  <c r="BK151" i="3"/>
  <c r="BR151" i="3" s="1"/>
  <c r="BY151" i="3" s="1"/>
  <c r="CF151" i="3" s="1"/>
  <c r="CM151" i="3" s="1"/>
  <c r="CT151" i="3" s="1"/>
  <c r="DA151" i="3" s="1"/>
  <c r="DH151" i="3" s="1"/>
  <c r="DO151" i="3" s="1"/>
  <c r="AU152" i="3"/>
  <c r="AV152" i="3"/>
  <c r="AW152" i="3"/>
  <c r="BK152" i="3"/>
  <c r="BR152" i="3" s="1"/>
  <c r="BY152" i="3" s="1"/>
  <c r="CF152" i="3" s="1"/>
  <c r="CM152" i="3" s="1"/>
  <c r="CT152" i="3" s="1"/>
  <c r="DA152" i="3" s="1"/>
  <c r="DH152" i="3" s="1"/>
  <c r="DO152" i="3" s="1"/>
  <c r="AV153" i="3"/>
  <c r="AW153" i="3"/>
  <c r="BD153" i="3" s="1"/>
  <c r="AV154" i="3"/>
  <c r="AW154" i="3"/>
  <c r="BD154" i="3" s="1"/>
  <c r="AV155" i="3"/>
  <c r="AW155" i="3"/>
  <c r="BD155" i="3" s="1"/>
  <c r="AV156" i="3"/>
  <c r="BC156" i="3" s="1"/>
  <c r="AW156" i="3"/>
  <c r="AV157" i="3"/>
  <c r="BC157" i="3" s="1"/>
  <c r="BJ157" i="3" s="1"/>
  <c r="AW157" i="3"/>
  <c r="AV158" i="3"/>
  <c r="AW158" i="3"/>
  <c r="BD158" i="3" s="1"/>
  <c r="BK158" i="3" s="1"/>
  <c r="BR158" i="3" s="1"/>
  <c r="BY158" i="3" s="1"/>
  <c r="CF158" i="3" s="1"/>
  <c r="CM158" i="3" s="1"/>
  <c r="CT158" i="3" s="1"/>
  <c r="DA158" i="3" s="1"/>
  <c r="DH158" i="3" s="1"/>
  <c r="DO158" i="3" s="1"/>
  <c r="AV159" i="3"/>
  <c r="AW159" i="3"/>
  <c r="BD159" i="3" s="1"/>
  <c r="BK159" i="3" s="1"/>
  <c r="BR159" i="3" s="1"/>
  <c r="BY159" i="3" s="1"/>
  <c r="CF159" i="3" s="1"/>
  <c r="CM159" i="3" s="1"/>
  <c r="CT159" i="3" s="1"/>
  <c r="DA159" i="3" s="1"/>
  <c r="DH159" i="3" s="1"/>
  <c r="DO159" i="3" s="1"/>
  <c r="AV160" i="3"/>
  <c r="BC160" i="3" s="1"/>
  <c r="BJ160" i="3" s="1"/>
  <c r="BQ160" i="3" s="1"/>
  <c r="AW160" i="3"/>
  <c r="BD160" i="3" s="1"/>
  <c r="AU161" i="3"/>
  <c r="AV161" i="3"/>
  <c r="BC161" i="3" s="1"/>
  <c r="BJ161" i="3" s="1"/>
  <c r="BQ161" i="3" s="1"/>
  <c r="AW161" i="3"/>
  <c r="AV162" i="3"/>
  <c r="AW162" i="3"/>
  <c r="BD162" i="3" s="1"/>
  <c r="BK162" i="3" s="1"/>
  <c r="BR162" i="3" s="1"/>
  <c r="BY162" i="3" s="1"/>
  <c r="CF162" i="3" s="1"/>
  <c r="CM162" i="3" s="1"/>
  <c r="CT162" i="3" s="1"/>
  <c r="DA162" i="3" s="1"/>
  <c r="DH162" i="3" s="1"/>
  <c r="DO162" i="3" s="1"/>
  <c r="AV163" i="3"/>
  <c r="BC163" i="3" s="1"/>
  <c r="AW163" i="3"/>
  <c r="BD163" i="3" s="1"/>
  <c r="BK163" i="3" s="1"/>
  <c r="BR163" i="3" s="1"/>
  <c r="BY163" i="3" s="1"/>
  <c r="CF163" i="3" s="1"/>
  <c r="CM163" i="3" s="1"/>
  <c r="CT163" i="3" s="1"/>
  <c r="DA163" i="3" s="1"/>
  <c r="DH163" i="3" s="1"/>
  <c r="DO163" i="3" s="1"/>
  <c r="AV164" i="3"/>
  <c r="BC164" i="3" s="1"/>
  <c r="BJ164" i="3" s="1"/>
  <c r="BQ164" i="3" s="1"/>
  <c r="BX164" i="3" s="1"/>
  <c r="CE164" i="3" s="1"/>
  <c r="CL164" i="3" s="1"/>
  <c r="CS164" i="3" s="1"/>
  <c r="CZ164" i="3" s="1"/>
  <c r="DG164" i="3" s="1"/>
  <c r="DN164" i="3" s="1"/>
  <c r="AW164" i="3"/>
  <c r="AV166" i="3"/>
  <c r="BC166" i="3" s="1"/>
  <c r="BJ166" i="3" s="1"/>
  <c r="AW166" i="3"/>
  <c r="AV167" i="3"/>
  <c r="BC167" i="3" s="1"/>
  <c r="BJ167" i="3" s="1"/>
  <c r="AW167" i="3"/>
  <c r="AV168" i="3"/>
  <c r="BC168" i="3" s="1"/>
  <c r="AW168" i="3"/>
  <c r="AV169" i="3"/>
  <c r="BC169" i="3" s="1"/>
  <c r="BJ169" i="3" s="1"/>
  <c r="BQ169" i="3" s="1"/>
  <c r="AW169" i="3"/>
  <c r="BD169" i="3" s="1"/>
  <c r="BK169" i="3" s="1"/>
  <c r="BR169" i="3" s="1"/>
  <c r="BY169" i="3" s="1"/>
  <c r="CF169" i="3" s="1"/>
  <c r="CM169" i="3" s="1"/>
  <c r="CT169" i="3" s="1"/>
  <c r="DA169" i="3" s="1"/>
  <c r="DH169" i="3" s="1"/>
  <c r="DO169" i="3" s="1"/>
  <c r="AV170" i="3"/>
  <c r="BC170" i="3" s="1"/>
  <c r="BJ170" i="3" s="1"/>
  <c r="BQ170" i="3" s="1"/>
  <c r="BX170" i="3" s="1"/>
  <c r="AW170" i="3"/>
  <c r="AV171" i="3"/>
  <c r="AW171" i="3"/>
  <c r="BD171" i="3" s="1"/>
  <c r="BK171" i="3" s="1"/>
  <c r="BR171" i="3" s="1"/>
  <c r="BY171" i="3" s="1"/>
  <c r="CF171" i="3" s="1"/>
  <c r="CM171" i="3" s="1"/>
  <c r="CT171" i="3" s="1"/>
  <c r="DA171" i="3" s="1"/>
  <c r="DH171" i="3" s="1"/>
  <c r="DO171" i="3" s="1"/>
  <c r="AV172" i="3"/>
  <c r="BC172" i="3" s="1"/>
  <c r="AW172" i="3"/>
  <c r="BD172" i="3" s="1"/>
  <c r="BK172" i="3" s="1"/>
  <c r="BR172" i="3" s="1"/>
  <c r="BY172" i="3" s="1"/>
  <c r="CF172" i="3" s="1"/>
  <c r="CM172" i="3" s="1"/>
  <c r="CT172" i="3" s="1"/>
  <c r="DA172" i="3" s="1"/>
  <c r="DH172" i="3" s="1"/>
  <c r="DO172" i="3" s="1"/>
  <c r="AV173" i="3"/>
  <c r="BC173" i="3" s="1"/>
  <c r="BJ173" i="3" s="1"/>
  <c r="BQ173" i="3" s="1"/>
  <c r="AW173" i="3"/>
  <c r="BD173" i="3" s="1"/>
  <c r="BK173" i="3" s="1"/>
  <c r="BR173" i="3" s="1"/>
  <c r="BY173" i="3" s="1"/>
  <c r="CF173" i="3" s="1"/>
  <c r="CM173" i="3" s="1"/>
  <c r="CT173" i="3" s="1"/>
  <c r="DA173" i="3" s="1"/>
  <c r="DH173" i="3" s="1"/>
  <c r="DO173" i="3" s="1"/>
  <c r="AV174" i="3"/>
  <c r="BC174" i="3" s="1"/>
  <c r="AW174" i="3"/>
  <c r="BD174" i="3" s="1"/>
  <c r="BK174" i="3" s="1"/>
  <c r="BR174" i="3" s="1"/>
  <c r="BY174" i="3" s="1"/>
  <c r="CF174" i="3" s="1"/>
  <c r="CM174" i="3" s="1"/>
  <c r="CT174" i="3" s="1"/>
  <c r="DA174" i="3" s="1"/>
  <c r="DH174" i="3" s="1"/>
  <c r="DO174" i="3" s="1"/>
  <c r="AV175" i="3"/>
  <c r="AW175" i="3"/>
  <c r="BD175" i="3" s="1"/>
  <c r="BK175" i="3" s="1"/>
  <c r="BR175" i="3" s="1"/>
  <c r="BY175" i="3" s="1"/>
  <c r="CF175" i="3" s="1"/>
  <c r="CM175" i="3" s="1"/>
  <c r="CT175" i="3" s="1"/>
  <c r="DA175" i="3" s="1"/>
  <c r="DH175" i="3" s="1"/>
  <c r="DO175" i="3" s="1"/>
  <c r="AV176" i="3"/>
  <c r="BC176" i="3" s="1"/>
  <c r="AW176" i="3"/>
  <c r="BD176" i="3" s="1"/>
  <c r="BK176" i="3" s="1"/>
  <c r="BR176" i="3" s="1"/>
  <c r="BY176" i="3" s="1"/>
  <c r="CF176" i="3" s="1"/>
  <c r="CM176" i="3" s="1"/>
  <c r="CT176" i="3" s="1"/>
  <c r="DA176" i="3" s="1"/>
  <c r="DH176" i="3" s="1"/>
  <c r="DO176" i="3" s="1"/>
  <c r="AV177" i="3"/>
  <c r="BC177" i="3" s="1"/>
  <c r="BJ177" i="3" s="1"/>
  <c r="AW177" i="3"/>
  <c r="BD177" i="3" s="1"/>
  <c r="BK177" i="3" s="1"/>
  <c r="BR177" i="3" s="1"/>
  <c r="BY177" i="3" s="1"/>
  <c r="CF177" i="3" s="1"/>
  <c r="CM177" i="3" s="1"/>
  <c r="CT177" i="3" s="1"/>
  <c r="DA177" i="3" s="1"/>
  <c r="DH177" i="3" s="1"/>
  <c r="DO177" i="3" s="1"/>
  <c r="AV178" i="3"/>
  <c r="AW178" i="3"/>
  <c r="BD178" i="3" s="1"/>
  <c r="BK178" i="3" s="1"/>
  <c r="BR178" i="3" s="1"/>
  <c r="BY178" i="3" s="1"/>
  <c r="CF178" i="3" s="1"/>
  <c r="CM178" i="3" s="1"/>
  <c r="CT178" i="3" s="1"/>
  <c r="DA178" i="3" s="1"/>
  <c r="DH178" i="3" s="1"/>
  <c r="DO178" i="3" s="1"/>
  <c r="AU179" i="3"/>
  <c r="AV179" i="3"/>
  <c r="BC179" i="3" s="1"/>
  <c r="BJ179" i="3" s="1"/>
  <c r="BQ179" i="3" s="1"/>
  <c r="AW179" i="3"/>
  <c r="BD179" i="3" s="1"/>
  <c r="BK179" i="3" s="1"/>
  <c r="AV180" i="3"/>
  <c r="BC180" i="3" s="1"/>
  <c r="BJ180" i="3" s="1"/>
  <c r="AW180" i="3"/>
  <c r="BD180" i="3" s="1"/>
  <c r="BK180" i="3" s="1"/>
  <c r="BR180" i="3" s="1"/>
  <c r="BY180" i="3" s="1"/>
  <c r="CF180" i="3" s="1"/>
  <c r="CM180" i="3" s="1"/>
  <c r="CT180" i="3" s="1"/>
  <c r="DA180" i="3" s="1"/>
  <c r="DH180" i="3" s="1"/>
  <c r="DO180" i="3" s="1"/>
  <c r="AV181" i="3"/>
  <c r="AW181" i="3"/>
  <c r="BD181" i="3" s="1"/>
  <c r="BK181" i="3" s="1"/>
  <c r="BR181" i="3" s="1"/>
  <c r="BY181" i="3" s="1"/>
  <c r="CF181" i="3" s="1"/>
  <c r="CM181" i="3" s="1"/>
  <c r="CT181" i="3" s="1"/>
  <c r="DA181" i="3" s="1"/>
  <c r="DH181" i="3" s="1"/>
  <c r="DO181" i="3" s="1"/>
  <c r="AU182" i="3"/>
  <c r="AV182" i="3"/>
  <c r="BC182" i="3" s="1"/>
  <c r="BJ182" i="3" s="1"/>
  <c r="AW182" i="3"/>
  <c r="AU183" i="3"/>
  <c r="AV183" i="3"/>
  <c r="BC183" i="3" s="1"/>
  <c r="BJ183" i="3" s="1"/>
  <c r="BQ183" i="3" s="1"/>
  <c r="BX183" i="3" s="1"/>
  <c r="AW183" i="3"/>
  <c r="AU184" i="3"/>
  <c r="AV184" i="3"/>
  <c r="BC184" i="3" s="1"/>
  <c r="BJ184" i="3" s="1"/>
  <c r="AW184" i="3"/>
  <c r="AU185" i="3"/>
  <c r="AV185" i="3"/>
  <c r="BC185" i="3" s="1"/>
  <c r="BJ185" i="3" s="1"/>
  <c r="BQ185" i="3" s="1"/>
  <c r="BX185" i="3" s="1"/>
  <c r="AW185" i="3"/>
  <c r="BD185" i="3" s="1"/>
  <c r="AV186" i="3"/>
  <c r="BC186" i="3" s="1"/>
  <c r="BJ186" i="3" s="1"/>
  <c r="BQ186" i="3" s="1"/>
  <c r="BX186" i="3" s="1"/>
  <c r="CE186" i="3" s="1"/>
  <c r="AW186" i="3"/>
  <c r="BD186" i="3" s="1"/>
  <c r="BK186" i="3" s="1"/>
  <c r="BR186" i="3" s="1"/>
  <c r="BY186" i="3" s="1"/>
  <c r="AU187" i="3"/>
  <c r="AV187" i="3"/>
  <c r="BC187" i="3" s="1"/>
  <c r="BJ187" i="3" s="1"/>
  <c r="AW187" i="3"/>
  <c r="BD187" i="3" s="1"/>
  <c r="BK187" i="3" s="1"/>
  <c r="BR187" i="3" s="1"/>
  <c r="AV188" i="3"/>
  <c r="AW188" i="3"/>
  <c r="BD188" i="3" s="1"/>
  <c r="BK188" i="3" s="1"/>
  <c r="BR188" i="3" s="1"/>
  <c r="BY188" i="3" s="1"/>
  <c r="CF188" i="3" s="1"/>
  <c r="CM188" i="3" s="1"/>
  <c r="CT188" i="3" s="1"/>
  <c r="DA188" i="3" s="1"/>
  <c r="DH188" i="3" s="1"/>
  <c r="DO188" i="3" s="1"/>
  <c r="AV189" i="3"/>
  <c r="BC189" i="3" s="1"/>
  <c r="AW189" i="3"/>
  <c r="AV190" i="3"/>
  <c r="BC190" i="3" s="1"/>
  <c r="AW190" i="3"/>
  <c r="AV191" i="3"/>
  <c r="BC191" i="3" s="1"/>
  <c r="BJ191" i="3" s="1"/>
  <c r="BQ191" i="3" s="1"/>
  <c r="AW191" i="3"/>
  <c r="BD191" i="3" s="1"/>
  <c r="BK191" i="3" s="1"/>
  <c r="BR191" i="3" s="1"/>
  <c r="BY191" i="3" s="1"/>
  <c r="CF191" i="3" s="1"/>
  <c r="CM191" i="3" s="1"/>
  <c r="CT191" i="3" s="1"/>
  <c r="DA191" i="3" s="1"/>
  <c r="DH191" i="3" s="1"/>
  <c r="DO191" i="3" s="1"/>
  <c r="AU192" i="3"/>
  <c r="AV192" i="3"/>
  <c r="BC192" i="3" s="1"/>
  <c r="BJ192" i="3" s="1"/>
  <c r="BQ192" i="3" s="1"/>
  <c r="BX192" i="3" s="1"/>
  <c r="CE192" i="3" s="1"/>
  <c r="AW192" i="3"/>
  <c r="BD192" i="3" s="1"/>
  <c r="BK192" i="3" s="1"/>
  <c r="BR192" i="3" s="1"/>
  <c r="BY192" i="3" s="1"/>
  <c r="CF192" i="3" s="1"/>
  <c r="CM192" i="3" s="1"/>
  <c r="CT192" i="3" s="1"/>
  <c r="DA192" i="3" s="1"/>
  <c r="DH192" i="3" s="1"/>
  <c r="DO192" i="3" s="1"/>
  <c r="AU193" i="3"/>
  <c r="AV193" i="3"/>
  <c r="BC193" i="3" s="1"/>
  <c r="BJ193" i="3" s="1"/>
  <c r="BQ193" i="3" s="1"/>
  <c r="BX193" i="3" s="1"/>
  <c r="CE193" i="3" s="1"/>
  <c r="AW193" i="3"/>
  <c r="AU194" i="3"/>
  <c r="AV194" i="3"/>
  <c r="AW194" i="3"/>
  <c r="BD194" i="3" s="1"/>
  <c r="BK194" i="3" s="1"/>
  <c r="BR194" i="3" s="1"/>
  <c r="BY194" i="3" s="1"/>
  <c r="CF194" i="3" s="1"/>
  <c r="CM194" i="3" s="1"/>
  <c r="CT194" i="3" s="1"/>
  <c r="DA194" i="3" s="1"/>
  <c r="DH194" i="3" s="1"/>
  <c r="DO194" i="3" s="1"/>
  <c r="AU195" i="3"/>
  <c r="AV195" i="3"/>
  <c r="BC195" i="3" s="1"/>
  <c r="BJ195" i="3" s="1"/>
  <c r="BQ195" i="3" s="1"/>
  <c r="BX195" i="3" s="1"/>
  <c r="CE195" i="3" s="1"/>
  <c r="CL195" i="3" s="1"/>
  <c r="CS195" i="3" s="1"/>
  <c r="AW195" i="3"/>
  <c r="AU196" i="3"/>
  <c r="AV196" i="3"/>
  <c r="AW196" i="3"/>
  <c r="BD196" i="3" s="1"/>
  <c r="BK196" i="3" s="1"/>
  <c r="BR196" i="3" s="1"/>
  <c r="BY196" i="3" s="1"/>
  <c r="CF196" i="3" s="1"/>
  <c r="CM196" i="3" s="1"/>
  <c r="CT196" i="3" s="1"/>
  <c r="DA196" i="3" s="1"/>
  <c r="DH196" i="3" s="1"/>
  <c r="DO196" i="3" s="1"/>
  <c r="AU197" i="3"/>
  <c r="AV197" i="3"/>
  <c r="BC197" i="3" s="1"/>
  <c r="BJ197" i="3" s="1"/>
  <c r="AW197" i="3"/>
  <c r="BD197" i="3" s="1"/>
  <c r="BK197" i="3" s="1"/>
  <c r="BR197" i="3" s="1"/>
  <c r="BY197" i="3" s="1"/>
  <c r="CF197" i="3" s="1"/>
  <c r="CM197" i="3" s="1"/>
  <c r="CT197" i="3" s="1"/>
  <c r="DA197" i="3" s="1"/>
  <c r="DH197" i="3" s="1"/>
  <c r="DO197" i="3" s="1"/>
  <c r="AV198" i="3"/>
  <c r="AW198" i="3"/>
  <c r="BD198" i="3" s="1"/>
  <c r="BK198" i="3" s="1"/>
  <c r="BR198" i="3" s="1"/>
  <c r="BY198" i="3" s="1"/>
  <c r="CF198" i="3" s="1"/>
  <c r="CM198" i="3" s="1"/>
  <c r="CT198" i="3" s="1"/>
  <c r="DA198" i="3" s="1"/>
  <c r="DH198" i="3" s="1"/>
  <c r="DO198" i="3" s="1"/>
  <c r="AU199" i="3"/>
  <c r="AV199" i="3"/>
  <c r="BC199" i="3" s="1"/>
  <c r="AW199" i="3"/>
  <c r="BD199" i="3" s="1"/>
  <c r="BK199" i="3" s="1"/>
  <c r="BR199" i="3" s="1"/>
  <c r="BY199" i="3" s="1"/>
  <c r="CF199" i="3" s="1"/>
  <c r="CM199" i="3" s="1"/>
  <c r="CT199" i="3" s="1"/>
  <c r="DA199" i="3" s="1"/>
  <c r="DH199" i="3" s="1"/>
  <c r="DO199" i="3" s="1"/>
  <c r="AV200" i="3"/>
  <c r="BC200" i="3" s="1"/>
  <c r="BJ200" i="3" s="1"/>
  <c r="BQ200" i="3" s="1"/>
  <c r="BX200" i="3" s="1"/>
  <c r="AW200" i="3"/>
  <c r="AU201" i="3"/>
  <c r="AV201" i="3"/>
  <c r="AW201" i="3"/>
  <c r="BD201" i="3" s="1"/>
  <c r="BK201" i="3" s="1"/>
  <c r="BR201" i="3" s="1"/>
  <c r="BY201" i="3" s="1"/>
  <c r="CF201" i="3" s="1"/>
  <c r="CM201" i="3" s="1"/>
  <c r="CT201" i="3" s="1"/>
  <c r="DA201" i="3" s="1"/>
  <c r="DH201" i="3" s="1"/>
  <c r="DO201" i="3" s="1"/>
  <c r="AU202" i="3"/>
  <c r="AV202" i="3"/>
  <c r="BC202" i="3" s="1"/>
  <c r="BJ202" i="3" s="1"/>
  <c r="BQ202" i="3" s="1"/>
  <c r="BX202" i="3" s="1"/>
  <c r="CE202" i="3" s="1"/>
  <c r="AW202" i="3"/>
  <c r="AU203" i="3"/>
  <c r="AV203" i="3"/>
  <c r="BC203" i="3" s="1"/>
  <c r="BJ203" i="3" s="1"/>
  <c r="BQ203" i="3" s="1"/>
  <c r="BX203" i="3" s="1"/>
  <c r="CE203" i="3" s="1"/>
  <c r="AW203" i="3"/>
  <c r="AU204" i="3"/>
  <c r="AV204" i="3"/>
  <c r="BC204" i="3" s="1"/>
  <c r="BJ204" i="3" s="1"/>
  <c r="BQ204" i="3" s="1"/>
  <c r="BX204" i="3" s="1"/>
  <c r="CE204" i="3" s="1"/>
  <c r="CL204" i="3" s="1"/>
  <c r="CS204" i="3" s="1"/>
  <c r="AW204" i="3"/>
  <c r="AV205" i="3"/>
  <c r="AW205" i="3"/>
  <c r="BD205" i="3" s="1"/>
  <c r="BK205" i="3" s="1"/>
  <c r="BR205" i="3" s="1"/>
  <c r="BY205" i="3" s="1"/>
  <c r="CF205" i="3" s="1"/>
  <c r="CM205" i="3" s="1"/>
  <c r="CT205" i="3" s="1"/>
  <c r="DA205" i="3" s="1"/>
  <c r="DH205" i="3" s="1"/>
  <c r="DO205" i="3" s="1"/>
  <c r="AV206" i="3"/>
  <c r="BC206" i="3" s="1"/>
  <c r="AW206" i="3"/>
  <c r="AU207" i="3"/>
  <c r="AV207" i="3"/>
  <c r="BC207" i="3" s="1"/>
  <c r="AW207" i="3"/>
  <c r="BD207" i="3" s="1"/>
  <c r="BK207" i="3" s="1"/>
  <c r="BR207" i="3" s="1"/>
  <c r="BY207" i="3" s="1"/>
  <c r="CF207" i="3" s="1"/>
  <c r="CM207" i="3" s="1"/>
  <c r="CT207" i="3" s="1"/>
  <c r="DA207" i="3" s="1"/>
  <c r="DH207" i="3" s="1"/>
  <c r="DO207" i="3" s="1"/>
  <c r="AU208" i="3"/>
  <c r="AV208" i="3"/>
  <c r="AW208" i="3"/>
  <c r="BD208" i="3" s="1"/>
  <c r="BK208" i="3" s="1"/>
  <c r="BR208" i="3" s="1"/>
  <c r="BY208" i="3" s="1"/>
  <c r="CF208" i="3" s="1"/>
  <c r="CM208" i="3" s="1"/>
  <c r="CT208" i="3" s="1"/>
  <c r="DA208" i="3" s="1"/>
  <c r="DH208" i="3" s="1"/>
  <c r="DO208" i="3" s="1"/>
  <c r="AV209" i="3"/>
  <c r="AW209" i="3"/>
  <c r="BD209" i="3" s="1"/>
  <c r="BK209" i="3" s="1"/>
  <c r="BR209" i="3" s="1"/>
  <c r="BY209" i="3" s="1"/>
  <c r="CF209" i="3" s="1"/>
  <c r="CM209" i="3" s="1"/>
  <c r="CT209" i="3" s="1"/>
  <c r="DA209" i="3" s="1"/>
  <c r="DH209" i="3" s="1"/>
  <c r="DO209" i="3" s="1"/>
  <c r="AV210" i="3"/>
  <c r="BC210" i="3" s="1"/>
  <c r="BJ210" i="3" s="1"/>
  <c r="BQ210" i="3" s="1"/>
  <c r="BX210" i="3" s="1"/>
  <c r="CE210" i="3" s="1"/>
  <c r="CL210" i="3" s="1"/>
  <c r="CS210" i="3" s="1"/>
  <c r="CZ210" i="3" s="1"/>
  <c r="DG210" i="3" s="1"/>
  <c r="DN210" i="3" s="1"/>
  <c r="AW210" i="3"/>
  <c r="AV211" i="3"/>
  <c r="BC211" i="3" s="1"/>
  <c r="AW211" i="3"/>
  <c r="AV212" i="3"/>
  <c r="BC212" i="3" s="1"/>
  <c r="BJ212" i="3" s="1"/>
  <c r="BQ212" i="3" s="1"/>
  <c r="AW212" i="3"/>
  <c r="AU213" i="3"/>
  <c r="AV213" i="3"/>
  <c r="BC213" i="3" s="1"/>
  <c r="BJ213" i="3" s="1"/>
  <c r="AW213" i="3"/>
  <c r="BD213" i="3" s="1"/>
  <c r="BK213" i="3" s="1"/>
  <c r="BR213" i="3" s="1"/>
  <c r="BY213" i="3" s="1"/>
  <c r="CF213" i="3" s="1"/>
  <c r="CM213" i="3" s="1"/>
  <c r="CT213" i="3" s="1"/>
  <c r="DA213" i="3" s="1"/>
  <c r="DH213" i="3" s="1"/>
  <c r="DO213" i="3" s="1"/>
  <c r="AU214" i="3"/>
  <c r="AV214" i="3"/>
  <c r="AW214" i="3"/>
  <c r="BD214" i="3" s="1"/>
  <c r="BK214" i="3" s="1"/>
  <c r="BR214" i="3" s="1"/>
  <c r="BY214" i="3" s="1"/>
  <c r="CF214" i="3" s="1"/>
  <c r="CM214" i="3" s="1"/>
  <c r="CT214" i="3" s="1"/>
  <c r="DA214" i="3" s="1"/>
  <c r="DH214" i="3" s="1"/>
  <c r="DO214" i="3" s="1"/>
  <c r="AU215" i="3"/>
  <c r="AV215" i="3"/>
  <c r="AW215" i="3"/>
  <c r="BD215" i="3" s="1"/>
  <c r="BK215" i="3" s="1"/>
  <c r="BR215" i="3" s="1"/>
  <c r="BY215" i="3" s="1"/>
  <c r="CF215" i="3" s="1"/>
  <c r="CM215" i="3" s="1"/>
  <c r="CT215" i="3" s="1"/>
  <c r="DA215" i="3" s="1"/>
  <c r="DH215" i="3" s="1"/>
  <c r="DO215" i="3" s="1"/>
  <c r="AV216" i="3"/>
  <c r="BC216" i="3" s="1"/>
  <c r="AW216" i="3"/>
  <c r="AV217" i="3"/>
  <c r="BC217" i="3" s="1"/>
  <c r="BJ217" i="3" s="1"/>
  <c r="BQ217" i="3" s="1"/>
  <c r="BX217" i="3" s="1"/>
  <c r="CE217" i="3" s="1"/>
  <c r="CL217" i="3" s="1"/>
  <c r="CS217" i="3" s="1"/>
  <c r="AW217" i="3"/>
  <c r="AV218" i="3"/>
  <c r="BC218" i="3" s="1"/>
  <c r="AW218" i="3"/>
  <c r="BD218" i="3" s="1"/>
  <c r="BK218" i="3" s="1"/>
  <c r="BR218" i="3" s="1"/>
  <c r="BY218" i="3" s="1"/>
  <c r="CF218" i="3" s="1"/>
  <c r="CM218" i="3" s="1"/>
  <c r="CT218" i="3" s="1"/>
  <c r="DA218" i="3" s="1"/>
  <c r="DH218" i="3" s="1"/>
  <c r="DO218" i="3" s="1"/>
  <c r="AV219" i="3"/>
  <c r="BC219" i="3" s="1"/>
  <c r="BJ219" i="3" s="1"/>
  <c r="BQ219" i="3" s="1"/>
  <c r="BX219" i="3" s="1"/>
  <c r="CE219" i="3" s="1"/>
  <c r="AW219" i="3"/>
  <c r="BD219" i="3" s="1"/>
  <c r="AV220" i="3"/>
  <c r="BC220" i="3" s="1"/>
  <c r="BJ220" i="3" s="1"/>
  <c r="AW220" i="3"/>
  <c r="BD220" i="3" s="1"/>
  <c r="BK220" i="3" s="1"/>
  <c r="BR220" i="3" s="1"/>
  <c r="BY220" i="3" s="1"/>
  <c r="CF220" i="3" s="1"/>
  <c r="CM220" i="3" s="1"/>
  <c r="CT220" i="3" s="1"/>
  <c r="DA220" i="3" s="1"/>
  <c r="DH220" i="3" s="1"/>
  <c r="DO220" i="3" s="1"/>
  <c r="AV221" i="3"/>
  <c r="AW221" i="3"/>
  <c r="BD221" i="3" s="1"/>
  <c r="BK221" i="3" s="1"/>
  <c r="BR221" i="3" s="1"/>
  <c r="BY221" i="3" s="1"/>
  <c r="CF221" i="3" s="1"/>
  <c r="CM221" i="3" s="1"/>
  <c r="CT221" i="3" s="1"/>
  <c r="DA221" i="3" s="1"/>
  <c r="DH221" i="3" s="1"/>
  <c r="DO221" i="3" s="1"/>
  <c r="AV222" i="3"/>
  <c r="BC222" i="3" s="1"/>
  <c r="AW222" i="3"/>
  <c r="BD222" i="3" s="1"/>
  <c r="BK222" i="3" s="1"/>
  <c r="BR222" i="3" s="1"/>
  <c r="BY222" i="3" s="1"/>
  <c r="CF222" i="3" s="1"/>
  <c r="CM222" i="3" s="1"/>
  <c r="CT222" i="3" s="1"/>
  <c r="DA222" i="3" s="1"/>
  <c r="DH222" i="3" s="1"/>
  <c r="DO222" i="3" s="1"/>
  <c r="AV223" i="3"/>
  <c r="AW223" i="3"/>
  <c r="BD223" i="3" s="1"/>
  <c r="BK223" i="3" s="1"/>
  <c r="BR223" i="3" s="1"/>
  <c r="BY223" i="3" s="1"/>
  <c r="CF223" i="3" s="1"/>
  <c r="CM223" i="3" s="1"/>
  <c r="CT223" i="3" s="1"/>
  <c r="DA223" i="3" s="1"/>
  <c r="DH223" i="3" s="1"/>
  <c r="DO223" i="3" s="1"/>
  <c r="AV224" i="3"/>
  <c r="BC224" i="3" s="1"/>
  <c r="BJ224" i="3" s="1"/>
  <c r="AW224" i="3"/>
  <c r="BD224" i="3" s="1"/>
  <c r="BK224" i="3" s="1"/>
  <c r="BR224" i="3" s="1"/>
  <c r="BY224" i="3" s="1"/>
  <c r="CF224" i="3" s="1"/>
  <c r="CM224" i="3" s="1"/>
  <c r="CT224" i="3" s="1"/>
  <c r="DA224" i="3" s="1"/>
  <c r="DH224" i="3" s="1"/>
  <c r="DO224" i="3" s="1"/>
  <c r="AV225" i="3"/>
  <c r="BC225" i="3" s="1"/>
  <c r="AW225" i="3"/>
  <c r="BD225" i="3" s="1"/>
  <c r="BK225" i="3" s="1"/>
  <c r="BR225" i="3" s="1"/>
  <c r="BY225" i="3" s="1"/>
  <c r="CF225" i="3" s="1"/>
  <c r="CM225" i="3" s="1"/>
  <c r="CT225" i="3" s="1"/>
  <c r="DA225" i="3" s="1"/>
  <c r="DH225" i="3" s="1"/>
  <c r="DO225" i="3" s="1"/>
  <c r="AV226" i="3"/>
  <c r="BC226" i="3" s="1"/>
  <c r="BJ226" i="3" s="1"/>
  <c r="BQ226" i="3" s="1"/>
  <c r="BX226" i="3" s="1"/>
  <c r="CE226" i="3" s="1"/>
  <c r="CL226" i="3" s="1"/>
  <c r="CS226" i="3" s="1"/>
  <c r="CZ226" i="3" s="1"/>
  <c r="DG226" i="3" s="1"/>
  <c r="DN226" i="3" s="1"/>
  <c r="AW226" i="3"/>
  <c r="AV227" i="3"/>
  <c r="BC227" i="3" s="1"/>
  <c r="AW227" i="3"/>
  <c r="AU228" i="3"/>
  <c r="AV228" i="3"/>
  <c r="BC228" i="3" s="1"/>
  <c r="AW228" i="3"/>
  <c r="BD228" i="3" s="1"/>
  <c r="BK228" i="3" s="1"/>
  <c r="BR228" i="3" s="1"/>
  <c r="BY228" i="3" s="1"/>
  <c r="CF228" i="3" s="1"/>
  <c r="CM228" i="3" s="1"/>
  <c r="CT228" i="3" s="1"/>
  <c r="DA228" i="3" s="1"/>
  <c r="DH228" i="3" s="1"/>
  <c r="DO228" i="3" s="1"/>
  <c r="AV229" i="3"/>
  <c r="BC229" i="3" s="1"/>
  <c r="BJ229" i="3" s="1"/>
  <c r="BQ229" i="3" s="1"/>
  <c r="AW229" i="3"/>
  <c r="AV230" i="3"/>
  <c r="AW230" i="3"/>
  <c r="BD230" i="3" s="1"/>
  <c r="BK230" i="3" s="1"/>
  <c r="BR230" i="3" s="1"/>
  <c r="BY230" i="3" s="1"/>
  <c r="CF230" i="3" s="1"/>
  <c r="CM230" i="3" s="1"/>
  <c r="CT230" i="3" s="1"/>
  <c r="DA230" i="3" s="1"/>
  <c r="DH230" i="3" s="1"/>
  <c r="DO230" i="3" s="1"/>
  <c r="AU231" i="3"/>
  <c r="AV231" i="3"/>
  <c r="AW231" i="3"/>
  <c r="BD231" i="3" s="1"/>
  <c r="BK231" i="3" s="1"/>
  <c r="BR231" i="3" s="1"/>
  <c r="BY231" i="3" s="1"/>
  <c r="CF231" i="3" s="1"/>
  <c r="CM231" i="3" s="1"/>
  <c r="CT231" i="3" s="1"/>
  <c r="DA231" i="3" s="1"/>
  <c r="DH231" i="3" s="1"/>
  <c r="DO231" i="3" s="1"/>
  <c r="AV232" i="3"/>
  <c r="BC232" i="3" s="1"/>
  <c r="BJ232" i="3" s="1"/>
  <c r="BQ232" i="3" s="1"/>
  <c r="BX232" i="3" s="1"/>
  <c r="AW232" i="3"/>
  <c r="BD232" i="3" s="1"/>
  <c r="BK232" i="3" s="1"/>
  <c r="AV233" i="3"/>
  <c r="BC233" i="3" s="1"/>
  <c r="AW233" i="3"/>
  <c r="BD233" i="3" s="1"/>
  <c r="BK233" i="3" s="1"/>
  <c r="BR233" i="3" s="1"/>
  <c r="BY233" i="3" s="1"/>
  <c r="CF233" i="3" s="1"/>
  <c r="CM233" i="3" s="1"/>
  <c r="CT233" i="3" s="1"/>
  <c r="DA233" i="3" s="1"/>
  <c r="DH233" i="3" s="1"/>
  <c r="DO233" i="3" s="1"/>
  <c r="AV234" i="3"/>
  <c r="BC234" i="3" s="1"/>
  <c r="AW234" i="3"/>
  <c r="BD234" i="3" s="1"/>
  <c r="BK234" i="3" s="1"/>
  <c r="BR234" i="3" s="1"/>
  <c r="BY234" i="3" s="1"/>
  <c r="CF234" i="3" s="1"/>
  <c r="CM234" i="3" s="1"/>
  <c r="CT234" i="3" s="1"/>
  <c r="DA234" i="3" s="1"/>
  <c r="DH234" i="3" s="1"/>
  <c r="DO234" i="3" s="1"/>
  <c r="AU235" i="3"/>
  <c r="AV235" i="3"/>
  <c r="AW235" i="3"/>
  <c r="BD235" i="3" s="1"/>
  <c r="BK235" i="3" s="1"/>
  <c r="BR235" i="3" s="1"/>
  <c r="BY235" i="3" s="1"/>
  <c r="CF235" i="3" s="1"/>
  <c r="CM235" i="3" s="1"/>
  <c r="CT235" i="3" s="1"/>
  <c r="DA235" i="3" s="1"/>
  <c r="DH235" i="3" s="1"/>
  <c r="DO235" i="3" s="1"/>
  <c r="AV236" i="3"/>
  <c r="BC236" i="3" s="1"/>
  <c r="BJ236" i="3" s="1"/>
  <c r="AW236" i="3"/>
  <c r="BD236" i="3" s="1"/>
  <c r="BK236" i="3" s="1"/>
  <c r="BR236" i="3" s="1"/>
  <c r="BY236" i="3" s="1"/>
  <c r="CF236" i="3" s="1"/>
  <c r="CM236" i="3" s="1"/>
  <c r="CT236" i="3" s="1"/>
  <c r="DA236" i="3" s="1"/>
  <c r="DH236" i="3" s="1"/>
  <c r="DO236" i="3" s="1"/>
  <c r="AU237" i="3"/>
  <c r="AV237" i="3"/>
  <c r="BC237" i="3" s="1"/>
  <c r="AW237" i="3"/>
  <c r="BD237" i="3" s="1"/>
  <c r="BK237" i="3" s="1"/>
  <c r="BR237" i="3" s="1"/>
  <c r="BY237" i="3" s="1"/>
  <c r="CF237" i="3" s="1"/>
  <c r="CM237" i="3" s="1"/>
  <c r="CT237" i="3" s="1"/>
  <c r="DA237" i="3" s="1"/>
  <c r="DH237" i="3" s="1"/>
  <c r="DO237" i="3" s="1"/>
  <c r="AU238" i="3"/>
  <c r="AV238" i="3"/>
  <c r="AW238" i="3"/>
  <c r="BD238" i="3" s="1"/>
  <c r="BK238" i="3" s="1"/>
  <c r="BR238" i="3" s="1"/>
  <c r="BY238" i="3" s="1"/>
  <c r="CF238" i="3" s="1"/>
  <c r="CM238" i="3" s="1"/>
  <c r="CT238" i="3" s="1"/>
  <c r="DA238" i="3" s="1"/>
  <c r="DH238" i="3" s="1"/>
  <c r="DO238" i="3" s="1"/>
  <c r="AV239" i="3"/>
  <c r="BC239" i="3" s="1"/>
  <c r="BJ239" i="3" s="1"/>
  <c r="AW239" i="3"/>
  <c r="AU240" i="3"/>
  <c r="AV240" i="3"/>
  <c r="BC240" i="3" s="1"/>
  <c r="BJ240" i="3" s="1"/>
  <c r="BQ240" i="3" s="1"/>
  <c r="AW240" i="3"/>
  <c r="BD240" i="3" s="1"/>
  <c r="BK240" i="3" s="1"/>
  <c r="BR240" i="3" s="1"/>
  <c r="BY240" i="3" s="1"/>
  <c r="CF240" i="3" s="1"/>
  <c r="CM240" i="3" s="1"/>
  <c r="CT240" i="3" s="1"/>
  <c r="DA240" i="3" s="1"/>
  <c r="DH240" i="3" s="1"/>
  <c r="DO240" i="3" s="1"/>
  <c r="AU241" i="3"/>
  <c r="AV241" i="3"/>
  <c r="AW241" i="3"/>
  <c r="BD241" i="3" s="1"/>
  <c r="BK241" i="3" s="1"/>
  <c r="BR241" i="3" s="1"/>
  <c r="BY241" i="3" s="1"/>
  <c r="CF241" i="3" s="1"/>
  <c r="CM241" i="3" s="1"/>
  <c r="CT241" i="3" s="1"/>
  <c r="DA241" i="3" s="1"/>
  <c r="DH241" i="3" s="1"/>
  <c r="DO241" i="3" s="1"/>
  <c r="AU242" i="3"/>
  <c r="AV242" i="3"/>
  <c r="AW242" i="3"/>
  <c r="BD242" i="3" s="1"/>
  <c r="AV243" i="3"/>
  <c r="BC243" i="3" s="1"/>
  <c r="BJ243" i="3" s="1"/>
  <c r="BQ243" i="3" s="1"/>
  <c r="BX243" i="3" s="1"/>
  <c r="AW243" i="3"/>
  <c r="AV244" i="3"/>
  <c r="BC244" i="3" s="1"/>
  <c r="AW244" i="3"/>
  <c r="BD244" i="3" s="1"/>
  <c r="BK244" i="3" s="1"/>
  <c r="BR244" i="3" s="1"/>
  <c r="BY244" i="3" s="1"/>
  <c r="CF244" i="3" s="1"/>
  <c r="CM244" i="3" s="1"/>
  <c r="CT244" i="3" s="1"/>
  <c r="DA244" i="3" s="1"/>
  <c r="DH244" i="3" s="1"/>
  <c r="DO244" i="3" s="1"/>
  <c r="AV245" i="3"/>
  <c r="BC245" i="3" s="1"/>
  <c r="BJ245" i="3" s="1"/>
  <c r="BQ245" i="3" s="1"/>
  <c r="BX245" i="3" s="1"/>
  <c r="AW245" i="3"/>
  <c r="AU246" i="3"/>
  <c r="AV246" i="3"/>
  <c r="BC246" i="3" s="1"/>
  <c r="AW246" i="3"/>
  <c r="AV247" i="3"/>
  <c r="AW247" i="3"/>
  <c r="BD247" i="3" s="1"/>
  <c r="BK247" i="3" s="1"/>
  <c r="BR247" i="3" s="1"/>
  <c r="BY247" i="3" s="1"/>
  <c r="CF247" i="3" s="1"/>
  <c r="CM247" i="3" s="1"/>
  <c r="CT247" i="3" s="1"/>
  <c r="DA247" i="3" s="1"/>
  <c r="DH247" i="3" s="1"/>
  <c r="DO247" i="3" s="1"/>
  <c r="AV248" i="3"/>
  <c r="AW248" i="3"/>
  <c r="BD248" i="3" s="1"/>
  <c r="BK248" i="3" s="1"/>
  <c r="BR248" i="3" s="1"/>
  <c r="BY248" i="3" s="1"/>
  <c r="CF248" i="3" s="1"/>
  <c r="CM248" i="3" s="1"/>
  <c r="CT248" i="3" s="1"/>
  <c r="DA248" i="3" s="1"/>
  <c r="DH248" i="3" s="1"/>
  <c r="DO248" i="3" s="1"/>
  <c r="AV249" i="3"/>
  <c r="AW249" i="3"/>
  <c r="BD249" i="3" s="1"/>
  <c r="BK249" i="3" s="1"/>
  <c r="BR249" i="3" s="1"/>
  <c r="BY249" i="3" s="1"/>
  <c r="CF249" i="3" s="1"/>
  <c r="CM249" i="3" s="1"/>
  <c r="CT249" i="3" s="1"/>
  <c r="DA249" i="3" s="1"/>
  <c r="DH249" i="3" s="1"/>
  <c r="DO249" i="3" s="1"/>
  <c r="AV250" i="3"/>
  <c r="BC250" i="3" s="1"/>
  <c r="BJ250" i="3" s="1"/>
  <c r="AW250" i="3"/>
  <c r="AV251" i="3"/>
  <c r="BC251" i="3" s="1"/>
  <c r="BJ251" i="3" s="1"/>
  <c r="BQ251" i="3" s="1"/>
  <c r="BX251" i="3" s="1"/>
  <c r="CE251" i="3" s="1"/>
  <c r="AW251" i="3"/>
  <c r="AU252" i="3"/>
  <c r="AV252" i="3"/>
  <c r="BC252" i="3" s="1"/>
  <c r="BJ252" i="3" s="1"/>
  <c r="BQ252" i="3" s="1"/>
  <c r="BX252" i="3" s="1"/>
  <c r="CE252" i="3" s="1"/>
  <c r="CL252" i="3" s="1"/>
  <c r="CS252" i="3" s="1"/>
  <c r="CZ252" i="3" s="1"/>
  <c r="AW252" i="3"/>
  <c r="BD252" i="3" s="1"/>
  <c r="AV253" i="3"/>
  <c r="BC253" i="3" s="1"/>
  <c r="BJ253" i="3" s="1"/>
  <c r="BQ253" i="3" s="1"/>
  <c r="BX253" i="3" s="1"/>
  <c r="CE253" i="3" s="1"/>
  <c r="CL253" i="3" s="1"/>
  <c r="AW253" i="3"/>
  <c r="BD253" i="3" s="1"/>
  <c r="BK253" i="3" s="1"/>
  <c r="BR253" i="3" s="1"/>
  <c r="BY253" i="3" s="1"/>
  <c r="CF253" i="3" s="1"/>
  <c r="CM253" i="3" s="1"/>
  <c r="CT253" i="3" s="1"/>
  <c r="DA253" i="3" s="1"/>
  <c r="DH253" i="3" s="1"/>
  <c r="DO253" i="3" s="1"/>
  <c r="AU254" i="3"/>
  <c r="AV254" i="3"/>
  <c r="BC254" i="3" s="1"/>
  <c r="AW254" i="3"/>
  <c r="BD254" i="3" s="1"/>
  <c r="BK254" i="3" s="1"/>
  <c r="BR254" i="3" s="1"/>
  <c r="BY254" i="3" s="1"/>
  <c r="CF254" i="3" s="1"/>
  <c r="CM254" i="3" s="1"/>
  <c r="CT254" i="3" s="1"/>
  <c r="DA254" i="3" s="1"/>
  <c r="DH254" i="3" s="1"/>
  <c r="DO254" i="3" s="1"/>
  <c r="AU255" i="3"/>
  <c r="AV255" i="3"/>
  <c r="AW255" i="3"/>
  <c r="BD255" i="3" s="1"/>
  <c r="BK255" i="3" s="1"/>
  <c r="BR255" i="3" s="1"/>
  <c r="BY255" i="3" s="1"/>
  <c r="CF255" i="3" s="1"/>
  <c r="CM255" i="3" s="1"/>
  <c r="CT255" i="3" s="1"/>
  <c r="DA255" i="3" s="1"/>
  <c r="DH255" i="3" s="1"/>
  <c r="DO255" i="3" s="1"/>
  <c r="AU256" i="3"/>
  <c r="AV256" i="3"/>
  <c r="BC256" i="3" s="1"/>
  <c r="AW256" i="3"/>
  <c r="BD256" i="3" s="1"/>
  <c r="BK256" i="3" s="1"/>
  <c r="BR256" i="3" s="1"/>
  <c r="BY256" i="3" s="1"/>
  <c r="CF256" i="3" s="1"/>
  <c r="CM256" i="3" s="1"/>
  <c r="CT256" i="3" s="1"/>
  <c r="DA256" i="3" s="1"/>
  <c r="DH256" i="3" s="1"/>
  <c r="DO256" i="3" s="1"/>
  <c r="AU257" i="3"/>
  <c r="AV257" i="3"/>
  <c r="BC257" i="3" s="1"/>
  <c r="AW257" i="3"/>
  <c r="BD257" i="3" s="1"/>
  <c r="BK257" i="3" s="1"/>
  <c r="BR257" i="3" s="1"/>
  <c r="BY257" i="3" s="1"/>
  <c r="CF257" i="3" s="1"/>
  <c r="CM257" i="3" s="1"/>
  <c r="CT257" i="3" s="1"/>
  <c r="DA257" i="3" s="1"/>
  <c r="DH257" i="3" s="1"/>
  <c r="DO257" i="3" s="1"/>
  <c r="AV258" i="3"/>
  <c r="AW258" i="3"/>
  <c r="BD258" i="3" s="1"/>
  <c r="BK258" i="3" s="1"/>
  <c r="BR258" i="3" s="1"/>
  <c r="BY258" i="3" s="1"/>
  <c r="CF258" i="3" s="1"/>
  <c r="CM258" i="3" s="1"/>
  <c r="CT258" i="3" s="1"/>
  <c r="DA258" i="3" s="1"/>
  <c r="DH258" i="3" s="1"/>
  <c r="DO258" i="3" s="1"/>
  <c r="AV259" i="3"/>
  <c r="AW259" i="3"/>
  <c r="BD259" i="3" s="1"/>
  <c r="BK259" i="3" s="1"/>
  <c r="BR259" i="3" s="1"/>
  <c r="BY259" i="3" s="1"/>
  <c r="CF259" i="3" s="1"/>
  <c r="CM259" i="3" s="1"/>
  <c r="CT259" i="3" s="1"/>
  <c r="DA259" i="3" s="1"/>
  <c r="DH259" i="3" s="1"/>
  <c r="DO259" i="3" s="1"/>
  <c r="AV260" i="3"/>
  <c r="BC260" i="3" s="1"/>
  <c r="BJ260" i="3" s="1"/>
  <c r="BQ260" i="3" s="1"/>
  <c r="BX260" i="3" s="1"/>
  <c r="CE260" i="3" s="1"/>
  <c r="AW260" i="3"/>
  <c r="AV261" i="3"/>
  <c r="BC261" i="3" s="1"/>
  <c r="AW261" i="3"/>
  <c r="BD261" i="3" s="1"/>
  <c r="BK261" i="3" s="1"/>
  <c r="BR261" i="3" s="1"/>
  <c r="BY261" i="3" s="1"/>
  <c r="CF261" i="3" s="1"/>
  <c r="CM261" i="3" s="1"/>
  <c r="CT261" i="3" s="1"/>
  <c r="DA261" i="3" s="1"/>
  <c r="DH261" i="3" s="1"/>
  <c r="DO261" i="3" s="1"/>
  <c r="AV262" i="3"/>
  <c r="AW262" i="3"/>
  <c r="BD262" i="3" s="1"/>
  <c r="BK262" i="3" s="1"/>
  <c r="BR262" i="3" s="1"/>
  <c r="BY262" i="3" s="1"/>
  <c r="CF262" i="3" s="1"/>
  <c r="CM262" i="3" s="1"/>
  <c r="CT262" i="3" s="1"/>
  <c r="DA262" i="3" s="1"/>
  <c r="DH262" i="3" s="1"/>
  <c r="DO262" i="3" s="1"/>
  <c r="AV263" i="3"/>
  <c r="BC263" i="3" s="1"/>
  <c r="BJ263" i="3" s="1"/>
  <c r="BQ263" i="3" s="1"/>
  <c r="BX263" i="3" s="1"/>
  <c r="AW263" i="3"/>
  <c r="AV264" i="3"/>
  <c r="BC264" i="3" s="1"/>
  <c r="BJ264" i="3" s="1"/>
  <c r="BQ264" i="3" s="1"/>
  <c r="BX264" i="3" s="1"/>
  <c r="CE264" i="3" s="1"/>
  <c r="CL264" i="3" s="1"/>
  <c r="CS264" i="3" s="1"/>
  <c r="CZ264" i="3" s="1"/>
  <c r="DG264" i="3" s="1"/>
  <c r="AW264" i="3"/>
  <c r="AV265" i="3"/>
  <c r="BC265" i="3" s="1"/>
  <c r="BJ265" i="3" s="1"/>
  <c r="BQ265" i="3" s="1"/>
  <c r="BX265" i="3" s="1"/>
  <c r="AW265" i="3"/>
  <c r="AV266" i="3"/>
  <c r="AW266" i="3"/>
  <c r="BD266" i="3" s="1"/>
  <c r="AV267" i="3"/>
  <c r="AW267" i="3"/>
  <c r="BD267" i="3" s="1"/>
  <c r="BK267" i="3" s="1"/>
  <c r="BR267" i="3" s="1"/>
  <c r="BY267" i="3" s="1"/>
  <c r="CF267" i="3" s="1"/>
  <c r="CM267" i="3" s="1"/>
  <c r="CT267" i="3" s="1"/>
  <c r="DA267" i="3" s="1"/>
  <c r="DH267" i="3" s="1"/>
  <c r="DO267" i="3" s="1"/>
  <c r="AU268" i="3"/>
  <c r="AV268" i="3"/>
  <c r="BC268" i="3" s="1"/>
  <c r="BJ268" i="3" s="1"/>
  <c r="AW268" i="3"/>
  <c r="AU270" i="3"/>
  <c r="AV270" i="3"/>
  <c r="BC270" i="3" s="1"/>
  <c r="BJ270" i="3" s="1"/>
  <c r="AW270" i="3"/>
  <c r="AV271" i="3"/>
  <c r="BC271" i="3" s="1"/>
  <c r="AW271" i="3"/>
  <c r="AU272" i="3"/>
  <c r="AV272" i="3"/>
  <c r="AW272" i="3"/>
  <c r="BD272" i="3" s="1"/>
  <c r="BK272" i="3" s="1"/>
  <c r="BR272" i="3" s="1"/>
  <c r="BY272" i="3" s="1"/>
  <c r="CF272" i="3" s="1"/>
  <c r="CM272" i="3" s="1"/>
  <c r="CT272" i="3" s="1"/>
  <c r="DA272" i="3" s="1"/>
  <c r="DH272" i="3" s="1"/>
  <c r="DO272" i="3" s="1"/>
  <c r="AU273" i="3"/>
  <c r="AV273" i="3"/>
  <c r="BC273" i="3" s="1"/>
  <c r="BJ273" i="3" s="1"/>
  <c r="BQ273" i="3" s="1"/>
  <c r="BX273" i="3" s="1"/>
  <c r="CE273" i="3" s="1"/>
  <c r="CL273" i="3" s="1"/>
  <c r="CS273" i="3" s="1"/>
  <c r="CZ273" i="3" s="1"/>
  <c r="DG273" i="3" s="1"/>
  <c r="DN273" i="3" s="1"/>
  <c r="AW273" i="3"/>
  <c r="AV274" i="3"/>
  <c r="BC274" i="3" s="1"/>
  <c r="BJ274" i="3" s="1"/>
  <c r="BQ274" i="3" s="1"/>
  <c r="BX274" i="3" s="1"/>
  <c r="CE274" i="3" s="1"/>
  <c r="AW274" i="3"/>
  <c r="AV275" i="3"/>
  <c r="BC275" i="3" s="1"/>
  <c r="BJ275" i="3" s="1"/>
  <c r="AW275" i="3"/>
  <c r="BD275" i="3" s="1"/>
  <c r="BK275" i="3" s="1"/>
  <c r="BR275" i="3" s="1"/>
  <c r="BY275" i="3" s="1"/>
  <c r="CF275" i="3" s="1"/>
  <c r="CM275" i="3" s="1"/>
  <c r="CT275" i="3" s="1"/>
  <c r="DA275" i="3" s="1"/>
  <c r="DH275" i="3" s="1"/>
  <c r="DO275" i="3" s="1"/>
  <c r="AV276" i="3"/>
  <c r="BC276" i="3" s="1"/>
  <c r="BJ276" i="3" s="1"/>
  <c r="BQ276" i="3" s="1"/>
  <c r="BX276" i="3" s="1"/>
  <c r="CE276" i="3" s="1"/>
  <c r="CL276" i="3" s="1"/>
  <c r="CS276" i="3" s="1"/>
  <c r="CZ276" i="3" s="1"/>
  <c r="AW276" i="3"/>
  <c r="BD276" i="3" s="1"/>
  <c r="AV277" i="3"/>
  <c r="AW277" i="3"/>
  <c r="BD277" i="3" s="1"/>
  <c r="BK277" i="3" s="1"/>
  <c r="BR277" i="3" s="1"/>
  <c r="BY277" i="3" s="1"/>
  <c r="CF277" i="3" s="1"/>
  <c r="CM277" i="3" s="1"/>
  <c r="CT277" i="3" s="1"/>
  <c r="DA277" i="3" s="1"/>
  <c r="DH277" i="3" s="1"/>
  <c r="DO277" i="3" s="1"/>
  <c r="AV278" i="3"/>
  <c r="BC278" i="3" s="1"/>
  <c r="BJ278" i="3" s="1"/>
  <c r="AW278" i="3"/>
  <c r="AV279" i="3"/>
  <c r="BC279" i="3" s="1"/>
  <c r="AW279" i="3"/>
  <c r="AV280" i="3"/>
  <c r="BC280" i="3" s="1"/>
  <c r="AW280" i="3"/>
  <c r="BD280" i="3" s="1"/>
  <c r="BK280" i="3" s="1"/>
  <c r="BR280" i="3" s="1"/>
  <c r="BY280" i="3" s="1"/>
  <c r="CF280" i="3" s="1"/>
  <c r="CM280" i="3" s="1"/>
  <c r="CT280" i="3" s="1"/>
  <c r="DA280" i="3" s="1"/>
  <c r="DH280" i="3" s="1"/>
  <c r="DO280" i="3" s="1"/>
  <c r="AV281" i="3"/>
  <c r="BC281" i="3" s="1"/>
  <c r="AW281" i="3"/>
  <c r="BD281" i="3" s="1"/>
  <c r="BK281" i="3" s="1"/>
  <c r="BR281" i="3" s="1"/>
  <c r="BY281" i="3" s="1"/>
  <c r="CF281" i="3" s="1"/>
  <c r="CM281" i="3" s="1"/>
  <c r="CT281" i="3" s="1"/>
  <c r="DA281" i="3" s="1"/>
  <c r="DH281" i="3" s="1"/>
  <c r="DO281" i="3" s="1"/>
  <c r="AV282" i="3"/>
  <c r="BC282" i="3" s="1"/>
  <c r="BJ282" i="3" s="1"/>
  <c r="BQ282" i="3" s="1"/>
  <c r="BX282" i="3" s="1"/>
  <c r="CE282" i="3" s="1"/>
  <c r="CL282" i="3" s="1"/>
  <c r="CS282" i="3" s="1"/>
  <c r="AW282" i="3"/>
  <c r="BD282" i="3" s="1"/>
  <c r="BK282" i="3" s="1"/>
  <c r="BR282" i="3" s="1"/>
  <c r="BY282" i="3" s="1"/>
  <c r="CF282" i="3" s="1"/>
  <c r="CM282" i="3" s="1"/>
  <c r="CT282" i="3" s="1"/>
  <c r="DA282" i="3" s="1"/>
  <c r="DH282" i="3" s="1"/>
  <c r="DO282" i="3" s="1"/>
  <c r="AV283" i="3"/>
  <c r="BC283" i="3" s="1"/>
  <c r="BJ283" i="3" s="1"/>
  <c r="AW283" i="3"/>
  <c r="BD283" i="3" s="1"/>
  <c r="BK283" i="3" s="1"/>
  <c r="BR283" i="3" s="1"/>
  <c r="BY283" i="3" s="1"/>
  <c r="CF283" i="3" s="1"/>
  <c r="CM283" i="3" s="1"/>
  <c r="CT283" i="3" s="1"/>
  <c r="DA283" i="3" s="1"/>
  <c r="DH283" i="3" s="1"/>
  <c r="DO283" i="3" s="1"/>
  <c r="AU284" i="3"/>
  <c r="AV284" i="3"/>
  <c r="BC284" i="3" s="1"/>
  <c r="BJ284" i="3" s="1"/>
  <c r="BQ284" i="3" s="1"/>
  <c r="BX284" i="3" s="1"/>
  <c r="CE284" i="3" s="1"/>
  <c r="AW284" i="3"/>
  <c r="AU285" i="3"/>
  <c r="AV285" i="3"/>
  <c r="BC285" i="3" s="1"/>
  <c r="AW285" i="3"/>
  <c r="BD285" i="3" s="1"/>
  <c r="BK285" i="3" s="1"/>
  <c r="BR285" i="3" s="1"/>
  <c r="BY285" i="3" s="1"/>
  <c r="CF285" i="3" s="1"/>
  <c r="CM285" i="3" s="1"/>
  <c r="CT285" i="3" s="1"/>
  <c r="DA285" i="3" s="1"/>
  <c r="DH285" i="3" s="1"/>
  <c r="DO285" i="3" s="1"/>
  <c r="AU286" i="3"/>
  <c r="AV286" i="3"/>
  <c r="AW286" i="3"/>
  <c r="BD286" i="3" s="1"/>
  <c r="BK286" i="3" s="1"/>
  <c r="BR286" i="3" s="1"/>
  <c r="BY286" i="3" s="1"/>
  <c r="CF286" i="3" s="1"/>
  <c r="CM286" i="3" s="1"/>
  <c r="CT286" i="3" s="1"/>
  <c r="DA286" i="3" s="1"/>
  <c r="DH286" i="3" s="1"/>
  <c r="DO286" i="3" s="1"/>
  <c r="AU287" i="3"/>
  <c r="AV287" i="3"/>
  <c r="BC287" i="3" s="1"/>
  <c r="AW287" i="3"/>
  <c r="AV288" i="3"/>
  <c r="AW288" i="3"/>
  <c r="BD288" i="3" s="1"/>
  <c r="BK288" i="3" s="1"/>
  <c r="BR288" i="3" s="1"/>
  <c r="BY288" i="3" s="1"/>
  <c r="CF288" i="3" s="1"/>
  <c r="CM288" i="3" s="1"/>
  <c r="CT288" i="3" s="1"/>
  <c r="DA288" i="3" s="1"/>
  <c r="DH288" i="3" s="1"/>
  <c r="DO288" i="3" s="1"/>
  <c r="AV289" i="3"/>
  <c r="BC289" i="3" s="1"/>
  <c r="BJ289" i="3" s="1"/>
  <c r="BQ289" i="3" s="1"/>
  <c r="BX289" i="3" s="1"/>
  <c r="CE289" i="3" s="1"/>
  <c r="AW289" i="3"/>
  <c r="AV290" i="3"/>
  <c r="BC290" i="3" s="1"/>
  <c r="BJ290" i="3" s="1"/>
  <c r="AW290" i="3"/>
  <c r="BD290" i="3" s="1"/>
  <c r="BK290" i="3" s="1"/>
  <c r="BR290" i="3" s="1"/>
  <c r="BY290" i="3" s="1"/>
  <c r="CF290" i="3" s="1"/>
  <c r="CM290" i="3" s="1"/>
  <c r="CT290" i="3" s="1"/>
  <c r="DA290" i="3" s="1"/>
  <c r="DH290" i="3" s="1"/>
  <c r="DO290" i="3" s="1"/>
  <c r="AV291" i="3"/>
  <c r="BC291" i="3" s="1"/>
  <c r="AW291" i="3"/>
  <c r="BD291" i="3" s="1"/>
  <c r="BK291" i="3" s="1"/>
  <c r="BR291" i="3" s="1"/>
  <c r="BY291" i="3" s="1"/>
  <c r="CF291" i="3" s="1"/>
  <c r="CM291" i="3" s="1"/>
  <c r="CT291" i="3" s="1"/>
  <c r="DA291" i="3" s="1"/>
  <c r="DH291" i="3" s="1"/>
  <c r="DO291" i="3" s="1"/>
  <c r="AV292" i="3"/>
  <c r="BC292" i="3" s="1"/>
  <c r="AW292" i="3"/>
  <c r="BD292" i="3" s="1"/>
  <c r="BK292" i="3" s="1"/>
  <c r="BR292" i="3" s="1"/>
  <c r="BY292" i="3" s="1"/>
  <c r="CF292" i="3" s="1"/>
  <c r="CM292" i="3" s="1"/>
  <c r="CT292" i="3" s="1"/>
  <c r="DA292" i="3" s="1"/>
  <c r="DH292" i="3" s="1"/>
  <c r="DO292" i="3" s="1"/>
  <c r="AV293" i="3"/>
  <c r="BC293" i="3" s="1"/>
  <c r="BJ293" i="3" s="1"/>
  <c r="BQ293" i="3" s="1"/>
  <c r="BX293" i="3" s="1"/>
  <c r="CE293" i="3" s="1"/>
  <c r="AW293" i="3"/>
  <c r="AV294" i="3"/>
  <c r="BC294" i="3" s="1"/>
  <c r="BJ294" i="3" s="1"/>
  <c r="AW294" i="3"/>
  <c r="BD294" i="3" s="1"/>
  <c r="BK294" i="3" s="1"/>
  <c r="BR294" i="3" s="1"/>
  <c r="BY294" i="3" s="1"/>
  <c r="CF294" i="3" s="1"/>
  <c r="CM294" i="3" s="1"/>
  <c r="CT294" i="3" s="1"/>
  <c r="DA294" i="3" s="1"/>
  <c r="DH294" i="3" s="1"/>
  <c r="DO294" i="3" s="1"/>
  <c r="AV295" i="3"/>
  <c r="BC295" i="3" s="1"/>
  <c r="AW295" i="3"/>
  <c r="BD295" i="3" s="1"/>
  <c r="BK295" i="3" s="1"/>
  <c r="BR295" i="3" s="1"/>
  <c r="BY295" i="3" s="1"/>
  <c r="CF295" i="3" s="1"/>
  <c r="CM295" i="3" s="1"/>
  <c r="CT295" i="3" s="1"/>
  <c r="DA295" i="3" s="1"/>
  <c r="DH295" i="3" s="1"/>
  <c r="DO295" i="3" s="1"/>
  <c r="AV296" i="3"/>
  <c r="AW296" i="3"/>
  <c r="BD296" i="3" s="1"/>
  <c r="BK296" i="3" s="1"/>
  <c r="BR296" i="3" s="1"/>
  <c r="BY296" i="3" s="1"/>
  <c r="CF296" i="3" s="1"/>
  <c r="CM296" i="3" s="1"/>
  <c r="CT296" i="3" s="1"/>
  <c r="DA296" i="3" s="1"/>
  <c r="DH296" i="3" s="1"/>
  <c r="DO296" i="3" s="1"/>
  <c r="AV297" i="3"/>
  <c r="AW297" i="3"/>
  <c r="BD297" i="3" s="1"/>
  <c r="BK297" i="3" s="1"/>
  <c r="BR297" i="3" s="1"/>
  <c r="BY297" i="3" s="1"/>
  <c r="CF297" i="3" s="1"/>
  <c r="CM297" i="3" s="1"/>
  <c r="CT297" i="3" s="1"/>
  <c r="DA297" i="3" s="1"/>
  <c r="DH297" i="3" s="1"/>
  <c r="DO297" i="3" s="1"/>
  <c r="AV298" i="3"/>
  <c r="BC298" i="3" s="1"/>
  <c r="BJ298" i="3" s="1"/>
  <c r="BQ298" i="3" s="1"/>
  <c r="BX298" i="3" s="1"/>
  <c r="CE298" i="3" s="1"/>
  <c r="CL298" i="3" s="1"/>
  <c r="CS298" i="3" s="1"/>
  <c r="AW298" i="3"/>
  <c r="AV299" i="3"/>
  <c r="BC299" i="3" s="1"/>
  <c r="AW299" i="3"/>
  <c r="AV300" i="3"/>
  <c r="BC300" i="3" s="1"/>
  <c r="BJ300" i="3" s="1"/>
  <c r="BQ300" i="3" s="1"/>
  <c r="AW300" i="3"/>
  <c r="BD300" i="3" s="1"/>
  <c r="AV301" i="3"/>
  <c r="BC301" i="3" s="1"/>
  <c r="AW301" i="3"/>
  <c r="BD301" i="3" s="1"/>
  <c r="BK301" i="3" s="1"/>
  <c r="BR301" i="3" s="1"/>
  <c r="BY301" i="3" s="1"/>
  <c r="CF301" i="3" s="1"/>
  <c r="CM301" i="3" s="1"/>
  <c r="CT301" i="3" s="1"/>
  <c r="DA301" i="3" s="1"/>
  <c r="DH301" i="3" s="1"/>
  <c r="DO301" i="3" s="1"/>
  <c r="AV302" i="3"/>
  <c r="BC302" i="3" s="1"/>
  <c r="AW302" i="3"/>
  <c r="BD302" i="3" s="1"/>
  <c r="BK302" i="3" s="1"/>
  <c r="BR302" i="3" s="1"/>
  <c r="BY302" i="3" s="1"/>
  <c r="CF302" i="3" s="1"/>
  <c r="CM302" i="3" s="1"/>
  <c r="CT302" i="3" s="1"/>
  <c r="DA302" i="3" s="1"/>
  <c r="DH302" i="3" s="1"/>
  <c r="DO302" i="3" s="1"/>
  <c r="AV303" i="3"/>
  <c r="BC303" i="3" s="1"/>
  <c r="AW303" i="3"/>
  <c r="BD303" i="3" s="1"/>
  <c r="BK303" i="3" s="1"/>
  <c r="BR303" i="3" s="1"/>
  <c r="BY303" i="3" s="1"/>
  <c r="CF303" i="3" s="1"/>
  <c r="CM303" i="3" s="1"/>
  <c r="CT303" i="3" s="1"/>
  <c r="DA303" i="3" s="1"/>
  <c r="DH303" i="3" s="1"/>
  <c r="DO303" i="3" s="1"/>
  <c r="AV304" i="3"/>
  <c r="BC304" i="3" s="1"/>
  <c r="BJ304" i="3" s="1"/>
  <c r="BQ304" i="3" s="1"/>
  <c r="AW304" i="3"/>
  <c r="AV305" i="3"/>
  <c r="AW305" i="3"/>
  <c r="BD305" i="3" s="1"/>
  <c r="BK305" i="3" s="1"/>
  <c r="BR305" i="3" s="1"/>
  <c r="BY305" i="3" s="1"/>
  <c r="CF305" i="3" s="1"/>
  <c r="CM305" i="3" s="1"/>
  <c r="CT305" i="3" s="1"/>
  <c r="DA305" i="3" s="1"/>
  <c r="DH305" i="3" s="1"/>
  <c r="DO305" i="3" s="1"/>
  <c r="AV306" i="3"/>
  <c r="AW306" i="3"/>
  <c r="BD306" i="3" s="1"/>
  <c r="BK306" i="3" s="1"/>
  <c r="BR306" i="3" s="1"/>
  <c r="BY306" i="3" s="1"/>
  <c r="CF306" i="3" s="1"/>
  <c r="CM306" i="3" s="1"/>
  <c r="CT306" i="3" s="1"/>
  <c r="DA306" i="3" s="1"/>
  <c r="DH306" i="3" s="1"/>
  <c r="DO306" i="3" s="1"/>
  <c r="AV307" i="3"/>
  <c r="BC307" i="3" s="1"/>
  <c r="AW307" i="3"/>
  <c r="AV308" i="3"/>
  <c r="AW308" i="3"/>
  <c r="BD308" i="3" s="1"/>
  <c r="AV309" i="3"/>
  <c r="BC309" i="3" s="1"/>
  <c r="BJ309" i="3" s="1"/>
  <c r="AW309" i="3"/>
  <c r="BD309" i="3" s="1"/>
  <c r="BK309" i="3" s="1"/>
  <c r="BR309" i="3" s="1"/>
  <c r="BY309" i="3" s="1"/>
  <c r="CF309" i="3" s="1"/>
  <c r="CM309" i="3" s="1"/>
  <c r="CT309" i="3" s="1"/>
  <c r="DA309" i="3" s="1"/>
  <c r="DH309" i="3" s="1"/>
  <c r="DO309" i="3" s="1"/>
  <c r="AV310" i="3"/>
  <c r="AW310" i="3"/>
  <c r="BD310" i="3" s="1"/>
  <c r="BK310" i="3" s="1"/>
  <c r="BR310" i="3" s="1"/>
  <c r="BY310" i="3" s="1"/>
  <c r="CF310" i="3" s="1"/>
  <c r="CM310" i="3" s="1"/>
  <c r="CT310" i="3" s="1"/>
  <c r="DA310" i="3" s="1"/>
  <c r="DH310" i="3" s="1"/>
  <c r="DO310" i="3" s="1"/>
  <c r="AV311" i="3"/>
  <c r="BC311" i="3" s="1"/>
  <c r="AW311" i="3"/>
  <c r="AU312" i="3"/>
  <c r="AV312" i="3"/>
  <c r="BC312" i="3" s="1"/>
  <c r="BJ312" i="3" s="1"/>
  <c r="AW312" i="3"/>
  <c r="AU313" i="3"/>
  <c r="AV313" i="3"/>
  <c r="BC313" i="3" s="1"/>
  <c r="BJ313" i="3" s="1"/>
  <c r="BQ313" i="3" s="1"/>
  <c r="BX313" i="3" s="1"/>
  <c r="CE313" i="3" s="1"/>
  <c r="CL313" i="3" s="1"/>
  <c r="CS313" i="3" s="1"/>
  <c r="CZ313" i="3" s="1"/>
  <c r="AW313" i="3"/>
  <c r="AU314" i="3"/>
  <c r="AV314" i="3"/>
  <c r="BC314" i="3" s="1"/>
  <c r="BJ314" i="3" s="1"/>
  <c r="AW314" i="3"/>
  <c r="AU315" i="3"/>
  <c r="AV315" i="3"/>
  <c r="BC315" i="3" s="1"/>
  <c r="AW315" i="3"/>
  <c r="BD315" i="3" s="1"/>
  <c r="BK315" i="3" s="1"/>
  <c r="BR315" i="3" s="1"/>
  <c r="BY315" i="3" s="1"/>
  <c r="CF315" i="3" s="1"/>
  <c r="CM315" i="3" s="1"/>
  <c r="CT315" i="3" s="1"/>
  <c r="DA315" i="3" s="1"/>
  <c r="DH315" i="3" s="1"/>
  <c r="DO315" i="3" s="1"/>
  <c r="AV316" i="3"/>
  <c r="AW316" i="3"/>
  <c r="BD316" i="3" s="1"/>
  <c r="BK316" i="3" s="1"/>
  <c r="BR316" i="3" s="1"/>
  <c r="BY316" i="3" s="1"/>
  <c r="CF316" i="3" s="1"/>
  <c r="CM316" i="3" s="1"/>
  <c r="CT316" i="3" s="1"/>
  <c r="DA316" i="3" s="1"/>
  <c r="DH316" i="3" s="1"/>
  <c r="DO316" i="3" s="1"/>
  <c r="AV317" i="3"/>
  <c r="BC317" i="3" s="1"/>
  <c r="AW317" i="3"/>
  <c r="AV318" i="3"/>
  <c r="BC318" i="3" s="1"/>
  <c r="BJ318" i="3" s="1"/>
  <c r="AW318" i="3"/>
  <c r="AV319" i="3"/>
  <c r="AW319" i="3"/>
  <c r="BD319" i="3" s="1"/>
  <c r="BK319" i="3" s="1"/>
  <c r="BR319" i="3" s="1"/>
  <c r="BY319" i="3" s="1"/>
  <c r="CF319" i="3" s="1"/>
  <c r="CM319" i="3" s="1"/>
  <c r="CT319" i="3" s="1"/>
  <c r="DA319" i="3" s="1"/>
  <c r="DH319" i="3" s="1"/>
  <c r="DO319" i="3" s="1"/>
  <c r="AV320" i="3"/>
  <c r="BC320" i="3" s="1"/>
  <c r="BJ320" i="3" s="1"/>
  <c r="BQ320" i="3" s="1"/>
  <c r="BX320" i="3" s="1"/>
  <c r="AW320" i="3"/>
  <c r="AV321" i="3"/>
  <c r="BC321" i="3" s="1"/>
  <c r="AW321" i="3"/>
  <c r="BD321" i="3" s="1"/>
  <c r="BK321" i="3" s="1"/>
  <c r="BR321" i="3" s="1"/>
  <c r="BY321" i="3" s="1"/>
  <c r="CF321" i="3" s="1"/>
  <c r="CM321" i="3" s="1"/>
  <c r="CT321" i="3" s="1"/>
  <c r="DA321" i="3" s="1"/>
  <c r="DH321" i="3" s="1"/>
  <c r="DO321" i="3" s="1"/>
  <c r="AV322" i="3"/>
  <c r="BC322" i="3" s="1"/>
  <c r="AW322" i="3"/>
  <c r="AV323" i="3"/>
  <c r="AW323" i="3"/>
  <c r="BD323" i="3" s="1"/>
  <c r="BK323" i="3" s="1"/>
  <c r="BR323" i="3" s="1"/>
  <c r="BY323" i="3" s="1"/>
  <c r="CF323" i="3" s="1"/>
  <c r="CM323" i="3" s="1"/>
  <c r="CT323" i="3" s="1"/>
  <c r="DA323" i="3" s="1"/>
  <c r="DH323" i="3" s="1"/>
  <c r="DO323" i="3" s="1"/>
  <c r="AV324" i="3"/>
  <c r="AW324" i="3"/>
  <c r="BD324" i="3" s="1"/>
  <c r="AV325" i="3"/>
  <c r="BC325" i="3" s="1"/>
  <c r="AW325" i="3"/>
  <c r="AV326" i="3"/>
  <c r="BC326" i="3" s="1"/>
  <c r="AW326" i="3"/>
  <c r="BD326" i="3" s="1"/>
  <c r="BK326" i="3" s="1"/>
  <c r="BR326" i="3" s="1"/>
  <c r="BY326" i="3" s="1"/>
  <c r="CF326" i="3" s="1"/>
  <c r="CM326" i="3" s="1"/>
  <c r="CT326" i="3" s="1"/>
  <c r="DA326" i="3" s="1"/>
  <c r="DH326" i="3" s="1"/>
  <c r="DO326" i="3" s="1"/>
  <c r="AV327" i="3"/>
  <c r="BC327" i="3" s="1"/>
  <c r="AW327" i="3"/>
  <c r="BD327" i="3" s="1"/>
  <c r="BK327" i="3" s="1"/>
  <c r="BR327" i="3" s="1"/>
  <c r="BY327" i="3" s="1"/>
  <c r="CF327" i="3" s="1"/>
  <c r="CM327" i="3" s="1"/>
  <c r="CT327" i="3" s="1"/>
  <c r="DA327" i="3" s="1"/>
  <c r="DH327" i="3" s="1"/>
  <c r="DO327" i="3" s="1"/>
  <c r="AV328" i="3"/>
  <c r="AW328" i="3"/>
  <c r="BD328" i="3" s="1"/>
  <c r="BK328" i="3" s="1"/>
  <c r="BR328" i="3" s="1"/>
  <c r="BY328" i="3" s="1"/>
  <c r="CF328" i="3" s="1"/>
  <c r="CM328" i="3" s="1"/>
  <c r="CT328" i="3" s="1"/>
  <c r="DA328" i="3" s="1"/>
  <c r="DH328" i="3" s="1"/>
  <c r="DO328" i="3" s="1"/>
  <c r="AV329" i="3"/>
  <c r="AW329" i="3"/>
  <c r="BD329" i="3" s="1"/>
  <c r="BK329" i="3" s="1"/>
  <c r="BR329" i="3" s="1"/>
  <c r="BY329" i="3" s="1"/>
  <c r="CF329" i="3" s="1"/>
  <c r="CM329" i="3" s="1"/>
  <c r="CT329" i="3" s="1"/>
  <c r="DA329" i="3" s="1"/>
  <c r="DH329" i="3" s="1"/>
  <c r="DO329" i="3" s="1"/>
  <c r="AV330" i="3"/>
  <c r="BC330" i="3" s="1"/>
  <c r="BJ330" i="3" s="1"/>
  <c r="AW330" i="3"/>
  <c r="AV331" i="3"/>
  <c r="AW331" i="3"/>
  <c r="BD331" i="3" s="1"/>
  <c r="BK331" i="3" s="1"/>
  <c r="BR331" i="3" s="1"/>
  <c r="BY331" i="3" s="1"/>
  <c r="CF331" i="3" s="1"/>
  <c r="CM331" i="3" s="1"/>
  <c r="CT331" i="3" s="1"/>
  <c r="DA331" i="3" s="1"/>
  <c r="DH331" i="3" s="1"/>
  <c r="DO331" i="3" s="1"/>
  <c r="AV332" i="3"/>
  <c r="BC332" i="3" s="1"/>
  <c r="AW332" i="3"/>
  <c r="BD332" i="3" s="1"/>
  <c r="BK332" i="3" s="1"/>
  <c r="AV333" i="3"/>
  <c r="AW333" i="3"/>
  <c r="BD333" i="3" s="1"/>
  <c r="AV334" i="3"/>
  <c r="AW334" i="3"/>
  <c r="BD334" i="3" s="1"/>
  <c r="BK334" i="3" s="1"/>
  <c r="BR334" i="3" s="1"/>
  <c r="BY334" i="3" s="1"/>
  <c r="CF334" i="3" s="1"/>
  <c r="CM334" i="3" s="1"/>
  <c r="CT334" i="3" s="1"/>
  <c r="DA334" i="3" s="1"/>
  <c r="DH334" i="3" s="1"/>
  <c r="DO334" i="3" s="1"/>
  <c r="AV335" i="3"/>
  <c r="BC335" i="3" s="1"/>
  <c r="AW335" i="3"/>
  <c r="BD335" i="3" s="1"/>
  <c r="BK335" i="3" s="1"/>
  <c r="BR335" i="3" s="1"/>
  <c r="BY335" i="3" s="1"/>
  <c r="CF335" i="3" s="1"/>
  <c r="CM335" i="3" s="1"/>
  <c r="CT335" i="3" s="1"/>
  <c r="DA335" i="3" s="1"/>
  <c r="DH335" i="3" s="1"/>
  <c r="DO335" i="3" s="1"/>
  <c r="AV336" i="3"/>
  <c r="AW336" i="3"/>
  <c r="BD336" i="3" s="1"/>
  <c r="BK336" i="3" s="1"/>
  <c r="BR336" i="3" s="1"/>
  <c r="BY336" i="3" s="1"/>
  <c r="CF336" i="3" s="1"/>
  <c r="CM336" i="3" s="1"/>
  <c r="CT336" i="3" s="1"/>
  <c r="DA336" i="3" s="1"/>
  <c r="DH336" i="3" s="1"/>
  <c r="DO336" i="3" s="1"/>
  <c r="AV337" i="3"/>
  <c r="BC337" i="3" s="1"/>
  <c r="BJ337" i="3" s="1"/>
  <c r="BQ337" i="3" s="1"/>
  <c r="AW337" i="3"/>
  <c r="BD337" i="3" s="1"/>
  <c r="AV338" i="3"/>
  <c r="AW338" i="3"/>
  <c r="BD338" i="3" s="1"/>
  <c r="BK338" i="3" s="1"/>
  <c r="BR338" i="3" s="1"/>
  <c r="BY338" i="3" s="1"/>
  <c r="CF338" i="3" s="1"/>
  <c r="CM338" i="3" s="1"/>
  <c r="CT338" i="3" s="1"/>
  <c r="DA338" i="3" s="1"/>
  <c r="DH338" i="3" s="1"/>
  <c r="DO338" i="3" s="1"/>
  <c r="AU339" i="3"/>
  <c r="AV339" i="3"/>
  <c r="BC339" i="3" s="1"/>
  <c r="BJ339" i="3" s="1"/>
  <c r="BQ339" i="3" s="1"/>
  <c r="BX339" i="3" s="1"/>
  <c r="AW339" i="3"/>
  <c r="AV340" i="3"/>
  <c r="BC340" i="3" s="1"/>
  <c r="BJ340" i="3" s="1"/>
  <c r="BQ340" i="3" s="1"/>
  <c r="BX340" i="3" s="1"/>
  <c r="CE340" i="3" s="1"/>
  <c r="CL340" i="3" s="1"/>
  <c r="AW340" i="3"/>
  <c r="BD340" i="3" s="1"/>
  <c r="AV341" i="3"/>
  <c r="BC341" i="3" s="1"/>
  <c r="BJ341" i="3" s="1"/>
  <c r="AW341" i="3"/>
  <c r="AU342" i="3"/>
  <c r="AV342" i="3"/>
  <c r="BC342" i="3" s="1"/>
  <c r="AW342" i="3"/>
  <c r="BD342" i="3" s="1"/>
  <c r="BK342" i="3" s="1"/>
  <c r="BR342" i="3" s="1"/>
  <c r="BY342" i="3" s="1"/>
  <c r="CF342" i="3" s="1"/>
  <c r="CM342" i="3" s="1"/>
  <c r="CT342" i="3" s="1"/>
  <c r="DA342" i="3" s="1"/>
  <c r="DH342" i="3" s="1"/>
  <c r="DO342" i="3" s="1"/>
  <c r="AU343" i="3"/>
  <c r="AV343" i="3"/>
  <c r="BC343" i="3" s="1"/>
  <c r="AW343" i="3"/>
  <c r="BD343" i="3" s="1"/>
  <c r="BK343" i="3" s="1"/>
  <c r="BR343" i="3" s="1"/>
  <c r="BY343" i="3" s="1"/>
  <c r="CF343" i="3" s="1"/>
  <c r="CM343" i="3" s="1"/>
  <c r="CT343" i="3" s="1"/>
  <c r="DA343" i="3" s="1"/>
  <c r="DH343" i="3" s="1"/>
  <c r="DO343" i="3" s="1"/>
  <c r="AU344" i="3"/>
  <c r="AV344" i="3"/>
  <c r="BC344" i="3" s="1"/>
  <c r="AW344" i="3"/>
  <c r="BD344" i="3" s="1"/>
  <c r="BK344" i="3" s="1"/>
  <c r="BR344" i="3" s="1"/>
  <c r="BY344" i="3" s="1"/>
  <c r="CF344" i="3" s="1"/>
  <c r="CM344" i="3" s="1"/>
  <c r="CT344" i="3" s="1"/>
  <c r="DA344" i="3" s="1"/>
  <c r="DH344" i="3" s="1"/>
  <c r="DO344" i="3" s="1"/>
  <c r="AU345" i="3"/>
  <c r="AV345" i="3"/>
  <c r="BC345" i="3" s="1"/>
  <c r="AW345" i="3"/>
  <c r="AV346" i="3"/>
  <c r="BC346" i="3" s="1"/>
  <c r="BJ346" i="3" s="1"/>
  <c r="BQ346" i="3" s="1"/>
  <c r="BX346" i="3" s="1"/>
  <c r="CE346" i="3" s="1"/>
  <c r="CL346" i="3" s="1"/>
  <c r="CS346" i="3" s="1"/>
  <c r="AW346" i="3"/>
  <c r="AU347" i="3"/>
  <c r="AV347" i="3"/>
  <c r="BC347" i="3" s="1"/>
  <c r="AW347" i="3"/>
  <c r="BD347" i="3" s="1"/>
  <c r="BK347" i="3" s="1"/>
  <c r="BR347" i="3" s="1"/>
  <c r="BY347" i="3" s="1"/>
  <c r="CF347" i="3" s="1"/>
  <c r="CM347" i="3" s="1"/>
  <c r="CT347" i="3" s="1"/>
  <c r="DA347" i="3" s="1"/>
  <c r="DH347" i="3" s="1"/>
  <c r="DO347" i="3" s="1"/>
  <c r="AV348" i="3"/>
  <c r="BC348" i="3" s="1"/>
  <c r="AW348" i="3"/>
  <c r="BD348" i="3" s="1"/>
  <c r="BK348" i="3" s="1"/>
  <c r="BR348" i="3" s="1"/>
  <c r="BY348" i="3" s="1"/>
  <c r="CF348" i="3" s="1"/>
  <c r="CM348" i="3" s="1"/>
  <c r="CT348" i="3" s="1"/>
  <c r="DA348" i="3" s="1"/>
  <c r="DH348" i="3" s="1"/>
  <c r="DO348" i="3" s="1"/>
  <c r="AU349" i="3"/>
  <c r="AV349" i="3"/>
  <c r="AW349" i="3"/>
  <c r="BD349" i="3" s="1"/>
  <c r="BK349" i="3" s="1"/>
  <c r="BR349" i="3" s="1"/>
  <c r="BY349" i="3" s="1"/>
  <c r="CF349" i="3" s="1"/>
  <c r="CM349" i="3" s="1"/>
  <c r="CT349" i="3" s="1"/>
  <c r="DA349" i="3" s="1"/>
  <c r="DH349" i="3" s="1"/>
  <c r="DO349" i="3" s="1"/>
  <c r="AV350" i="3"/>
  <c r="BC350" i="3" s="1"/>
  <c r="BJ350" i="3" s="1"/>
  <c r="AW350" i="3"/>
  <c r="BD350" i="3" s="1"/>
  <c r="BK350" i="3" s="1"/>
  <c r="BR350" i="3" s="1"/>
  <c r="BY350" i="3" s="1"/>
  <c r="CF350" i="3" s="1"/>
  <c r="CM350" i="3" s="1"/>
  <c r="CT350" i="3" s="1"/>
  <c r="DA350" i="3" s="1"/>
  <c r="DH350" i="3" s="1"/>
  <c r="DO350" i="3" s="1"/>
  <c r="AV351" i="3"/>
  <c r="BC351" i="3" s="1"/>
  <c r="BJ351" i="3" s="1"/>
  <c r="BQ351" i="3" s="1"/>
  <c r="AW351" i="3"/>
  <c r="AV352" i="3"/>
  <c r="BC352" i="3" s="1"/>
  <c r="BJ352" i="3" s="1"/>
  <c r="AW352" i="3"/>
  <c r="AV353" i="3"/>
  <c r="AW353" i="3"/>
  <c r="BD353" i="3" s="1"/>
  <c r="BK353" i="3" s="1"/>
  <c r="BR353" i="3" s="1"/>
  <c r="BY353" i="3" s="1"/>
  <c r="CF353" i="3" s="1"/>
  <c r="CM353" i="3" s="1"/>
  <c r="CT353" i="3" s="1"/>
  <c r="DA353" i="3" s="1"/>
  <c r="DH353" i="3" s="1"/>
  <c r="DO353" i="3" s="1"/>
  <c r="AV354" i="3"/>
  <c r="AW354" i="3"/>
  <c r="BD354" i="3" s="1"/>
  <c r="BK354" i="3" s="1"/>
  <c r="BR354" i="3" s="1"/>
  <c r="BY354" i="3" s="1"/>
  <c r="CF354" i="3" s="1"/>
  <c r="CM354" i="3" s="1"/>
  <c r="CT354" i="3" s="1"/>
  <c r="DA354" i="3" s="1"/>
  <c r="DH354" i="3" s="1"/>
  <c r="DO354" i="3" s="1"/>
  <c r="AV355" i="3"/>
  <c r="AW355" i="3"/>
  <c r="BD355" i="3" s="1"/>
  <c r="AV356" i="3"/>
  <c r="AW356" i="3"/>
  <c r="BD356" i="3" s="1"/>
  <c r="AV357" i="3"/>
  <c r="BC357" i="3" s="1"/>
  <c r="BJ357" i="3" s="1"/>
  <c r="BQ357" i="3" s="1"/>
  <c r="AW357" i="3"/>
  <c r="BD357" i="3" s="1"/>
  <c r="BK357" i="3" s="1"/>
  <c r="BR357" i="3" s="1"/>
  <c r="BY357" i="3" s="1"/>
  <c r="CF357" i="3" s="1"/>
  <c r="CM357" i="3" s="1"/>
  <c r="CT357" i="3" s="1"/>
  <c r="DA357" i="3" s="1"/>
  <c r="DH357" i="3" s="1"/>
  <c r="DO357" i="3" s="1"/>
  <c r="AV358" i="3"/>
  <c r="AW358" i="3"/>
  <c r="BD358" i="3" s="1"/>
  <c r="BK358" i="3" s="1"/>
  <c r="BR358" i="3" s="1"/>
  <c r="BY358" i="3" s="1"/>
  <c r="CF358" i="3" s="1"/>
  <c r="CM358" i="3" s="1"/>
  <c r="CT358" i="3" s="1"/>
  <c r="DA358" i="3" s="1"/>
  <c r="DH358" i="3" s="1"/>
  <c r="DO358" i="3" s="1"/>
  <c r="AV359" i="3"/>
  <c r="BC359" i="3" s="1"/>
  <c r="BJ359" i="3" s="1"/>
  <c r="BQ359" i="3" s="1"/>
  <c r="BX359" i="3" s="1"/>
  <c r="AW359" i="3"/>
  <c r="BD359" i="3" s="1"/>
  <c r="BK359" i="3" s="1"/>
  <c r="BR359" i="3" s="1"/>
  <c r="AV360" i="3"/>
  <c r="AW360" i="3"/>
  <c r="BD360" i="3" s="1"/>
  <c r="BK360" i="3" s="1"/>
  <c r="BR360" i="3" s="1"/>
  <c r="BY360" i="3" s="1"/>
  <c r="CF360" i="3" s="1"/>
  <c r="CM360" i="3" s="1"/>
  <c r="CT360" i="3" s="1"/>
  <c r="DA360" i="3" s="1"/>
  <c r="DH360" i="3" s="1"/>
  <c r="DO360" i="3" s="1"/>
  <c r="AV361" i="3"/>
  <c r="BC361" i="3" s="1"/>
  <c r="BJ361" i="3" s="1"/>
  <c r="BQ361" i="3" s="1"/>
  <c r="AW361" i="3"/>
  <c r="BD361" i="3" s="1"/>
  <c r="BK361" i="3" s="1"/>
  <c r="BR361" i="3" s="1"/>
  <c r="BY361" i="3" s="1"/>
  <c r="CF361" i="3" s="1"/>
  <c r="CM361" i="3" s="1"/>
  <c r="CT361" i="3" s="1"/>
  <c r="DA361" i="3" s="1"/>
  <c r="DH361" i="3" s="1"/>
  <c r="DO361" i="3" s="1"/>
  <c r="AU362" i="3"/>
  <c r="AV362" i="3"/>
  <c r="BC362" i="3" s="1"/>
  <c r="BJ362" i="3" s="1"/>
  <c r="BQ362" i="3" s="1"/>
  <c r="AW362" i="3"/>
  <c r="BD362" i="3" s="1"/>
  <c r="BK362" i="3" s="1"/>
  <c r="BR362" i="3" s="1"/>
  <c r="BY362" i="3" s="1"/>
  <c r="CF362" i="3" s="1"/>
  <c r="CM362" i="3" s="1"/>
  <c r="CT362" i="3" s="1"/>
  <c r="DA362" i="3" s="1"/>
  <c r="DH362" i="3" s="1"/>
  <c r="DO362" i="3" s="1"/>
  <c r="AV363" i="3"/>
  <c r="BC363" i="3" s="1"/>
  <c r="BJ363" i="3" s="1"/>
  <c r="AW363" i="3"/>
  <c r="BD363" i="3" s="1"/>
  <c r="BK363" i="3" s="1"/>
  <c r="BR363" i="3" s="1"/>
  <c r="BY363" i="3" s="1"/>
  <c r="CF363" i="3" s="1"/>
  <c r="CM363" i="3" s="1"/>
  <c r="CT363" i="3" s="1"/>
  <c r="DA363" i="3" s="1"/>
  <c r="DH363" i="3" s="1"/>
  <c r="DO363" i="3" s="1"/>
  <c r="AV364" i="3"/>
  <c r="AW364" i="3"/>
  <c r="BD364" i="3" s="1"/>
  <c r="BK364" i="3" s="1"/>
  <c r="BR364" i="3" s="1"/>
  <c r="BY364" i="3" s="1"/>
  <c r="CF364" i="3" s="1"/>
  <c r="CM364" i="3" s="1"/>
  <c r="CT364" i="3" s="1"/>
  <c r="DA364" i="3" s="1"/>
  <c r="DH364" i="3" s="1"/>
  <c r="DO364" i="3" s="1"/>
  <c r="AV365" i="3"/>
  <c r="AW365" i="3"/>
  <c r="BD365" i="3" s="1"/>
  <c r="BK365" i="3" s="1"/>
  <c r="BR365" i="3" s="1"/>
  <c r="BY365" i="3" s="1"/>
  <c r="CF365" i="3" s="1"/>
  <c r="CM365" i="3" s="1"/>
  <c r="CT365" i="3" s="1"/>
  <c r="DA365" i="3" s="1"/>
  <c r="DH365" i="3" s="1"/>
  <c r="DO365" i="3" s="1"/>
  <c r="AV366" i="3"/>
  <c r="BC366" i="3" s="1"/>
  <c r="BJ366" i="3" s="1"/>
  <c r="BQ366" i="3" s="1"/>
  <c r="BX366" i="3" s="1"/>
  <c r="CE366" i="3" s="1"/>
  <c r="AW366" i="3"/>
  <c r="AU367" i="3"/>
  <c r="AV367" i="3"/>
  <c r="BC367" i="3" s="1"/>
  <c r="AW367" i="3"/>
  <c r="AU368" i="3"/>
  <c r="AV368" i="3"/>
  <c r="BC368" i="3" s="1"/>
  <c r="BJ368" i="3" s="1"/>
  <c r="BQ368" i="3" s="1"/>
  <c r="BX368" i="3" s="1"/>
  <c r="AW368" i="3"/>
  <c r="AV369" i="3"/>
  <c r="AW369" i="3"/>
  <c r="BD369" i="3" s="1"/>
  <c r="BK369" i="3" s="1"/>
  <c r="BR369" i="3" s="1"/>
  <c r="BY369" i="3" s="1"/>
  <c r="CF369" i="3" s="1"/>
  <c r="CM369" i="3" s="1"/>
  <c r="CT369" i="3" s="1"/>
  <c r="DA369" i="3" s="1"/>
  <c r="DH369" i="3" s="1"/>
  <c r="DO369" i="3" s="1"/>
  <c r="AV370" i="3"/>
  <c r="AW370" i="3"/>
  <c r="BD370" i="3" s="1"/>
  <c r="BK370" i="3" s="1"/>
  <c r="BR370" i="3" s="1"/>
  <c r="BY370" i="3" s="1"/>
  <c r="CF370" i="3" s="1"/>
  <c r="CM370" i="3" s="1"/>
  <c r="CT370" i="3" s="1"/>
  <c r="DA370" i="3" s="1"/>
  <c r="DH370" i="3" s="1"/>
  <c r="DO370" i="3" s="1"/>
  <c r="AU371" i="3"/>
  <c r="AV371" i="3"/>
  <c r="AW371" i="3"/>
  <c r="BD371" i="3" s="1"/>
  <c r="BK371" i="3" s="1"/>
  <c r="BR371" i="3" s="1"/>
  <c r="BY371" i="3" s="1"/>
  <c r="CF371" i="3" s="1"/>
  <c r="CM371" i="3" s="1"/>
  <c r="CT371" i="3" s="1"/>
  <c r="DA371" i="3" s="1"/>
  <c r="DH371" i="3" s="1"/>
  <c r="DO371" i="3" s="1"/>
  <c r="AV372" i="3"/>
  <c r="BC372" i="3" s="1"/>
  <c r="AW372" i="3"/>
  <c r="AV373" i="3"/>
  <c r="BC373" i="3" s="1"/>
  <c r="AW373" i="3"/>
  <c r="BD373" i="3" s="1"/>
  <c r="BK373" i="3" s="1"/>
  <c r="BR373" i="3" s="1"/>
  <c r="BY373" i="3" s="1"/>
  <c r="CF373" i="3" s="1"/>
  <c r="CM373" i="3" s="1"/>
  <c r="CT373" i="3" s="1"/>
  <c r="DA373" i="3" s="1"/>
  <c r="DH373" i="3" s="1"/>
  <c r="DO373" i="3" s="1"/>
  <c r="AV374" i="3"/>
  <c r="BC374" i="3" s="1"/>
  <c r="AW374" i="3"/>
  <c r="BD374" i="3" s="1"/>
  <c r="BK374" i="3" s="1"/>
  <c r="BR374" i="3" s="1"/>
  <c r="BY374" i="3" s="1"/>
  <c r="CF374" i="3" s="1"/>
  <c r="CM374" i="3" s="1"/>
  <c r="CT374" i="3" s="1"/>
  <c r="DA374" i="3" s="1"/>
  <c r="DH374" i="3" s="1"/>
  <c r="DO374" i="3" s="1"/>
  <c r="AV375" i="3"/>
  <c r="AW375" i="3"/>
  <c r="BD375" i="3" s="1"/>
  <c r="BK375" i="3" s="1"/>
  <c r="BR375" i="3" s="1"/>
  <c r="BY375" i="3" s="1"/>
  <c r="CF375" i="3" s="1"/>
  <c r="CM375" i="3" s="1"/>
  <c r="CT375" i="3" s="1"/>
  <c r="DA375" i="3" s="1"/>
  <c r="DH375" i="3" s="1"/>
  <c r="DO375" i="3" s="1"/>
  <c r="AV376" i="3"/>
  <c r="AW376" i="3"/>
  <c r="BD376" i="3" s="1"/>
  <c r="BK376" i="3" s="1"/>
  <c r="BR376" i="3" s="1"/>
  <c r="BY376" i="3" s="1"/>
  <c r="CF376" i="3" s="1"/>
  <c r="CM376" i="3" s="1"/>
  <c r="CT376" i="3" s="1"/>
  <c r="DA376" i="3" s="1"/>
  <c r="DH376" i="3" s="1"/>
  <c r="DO376" i="3" s="1"/>
  <c r="AU377" i="3"/>
  <c r="AV377" i="3"/>
  <c r="BC377" i="3" s="1"/>
  <c r="AW377" i="3"/>
  <c r="AW378" i="3"/>
  <c r="BD378" i="3" s="1"/>
  <c r="BK378" i="3" s="1"/>
  <c r="BR378" i="3" s="1"/>
  <c r="BY378" i="3" s="1"/>
  <c r="CF378" i="3" s="1"/>
  <c r="CM378" i="3" s="1"/>
  <c r="CT378" i="3" s="1"/>
  <c r="DA378" i="3" s="1"/>
  <c r="DH378" i="3" s="1"/>
  <c r="DO378" i="3" s="1"/>
  <c r="AV379" i="3"/>
  <c r="BC379" i="3" s="1"/>
  <c r="AW379" i="3"/>
  <c r="BD379" i="3" s="1"/>
  <c r="BK379" i="3" s="1"/>
  <c r="BR379" i="3" s="1"/>
  <c r="BY379" i="3" s="1"/>
  <c r="CF379" i="3" s="1"/>
  <c r="CM379" i="3" s="1"/>
  <c r="CT379" i="3" s="1"/>
  <c r="DA379" i="3" s="1"/>
  <c r="DH379" i="3" s="1"/>
  <c r="DO379" i="3" s="1"/>
  <c r="AU380" i="3"/>
  <c r="AV380" i="3"/>
  <c r="AW380" i="3"/>
  <c r="BD380" i="3" s="1"/>
  <c r="BK380" i="3" s="1"/>
  <c r="BR380" i="3" s="1"/>
  <c r="BY380" i="3" s="1"/>
  <c r="CF380" i="3" s="1"/>
  <c r="CM380" i="3" s="1"/>
  <c r="CT380" i="3" s="1"/>
  <c r="DA380" i="3" s="1"/>
  <c r="DH380" i="3" s="1"/>
  <c r="DO380" i="3" s="1"/>
  <c r="AV381" i="3"/>
  <c r="BC381" i="3" s="1"/>
  <c r="BJ381" i="3" s="1"/>
  <c r="BQ381" i="3" s="1"/>
  <c r="AW381" i="3"/>
  <c r="BD381" i="3" s="1"/>
  <c r="AV382" i="3"/>
  <c r="AW382" i="3"/>
  <c r="BK382" i="3"/>
  <c r="AV383" i="3"/>
  <c r="AW383" i="3"/>
  <c r="BK383" i="3"/>
  <c r="BR383" i="3" s="1"/>
  <c r="BY383" i="3" s="1"/>
  <c r="CF383" i="3" s="1"/>
  <c r="CM383" i="3" s="1"/>
  <c r="CT383" i="3" s="1"/>
  <c r="DA383" i="3" s="1"/>
  <c r="DH383" i="3" s="1"/>
  <c r="DO383" i="3" s="1"/>
  <c r="AU384" i="3"/>
  <c r="AV384" i="3"/>
  <c r="AW384" i="3"/>
  <c r="BD384" i="3" s="1"/>
  <c r="BK384" i="3" s="1"/>
  <c r="BR384" i="3" s="1"/>
  <c r="BY384" i="3" s="1"/>
  <c r="CF384" i="3" s="1"/>
  <c r="CM384" i="3" s="1"/>
  <c r="CT384" i="3" s="1"/>
  <c r="DA384" i="3" s="1"/>
  <c r="DH384" i="3" s="1"/>
  <c r="DO384" i="3" s="1"/>
  <c r="AU385" i="3"/>
  <c r="AV385" i="3"/>
  <c r="AW385" i="3"/>
  <c r="BD385" i="3" s="1"/>
  <c r="BK385" i="3" s="1"/>
  <c r="BR385" i="3" s="1"/>
  <c r="BY385" i="3" s="1"/>
  <c r="CF385" i="3" s="1"/>
  <c r="CM385" i="3" s="1"/>
  <c r="CT385" i="3" s="1"/>
  <c r="DA385" i="3" s="1"/>
  <c r="DH385" i="3" s="1"/>
  <c r="DO385" i="3" s="1"/>
  <c r="AV386" i="3"/>
  <c r="AW386" i="3"/>
  <c r="BD386" i="3" s="1"/>
  <c r="BK386" i="3" s="1"/>
  <c r="BR386" i="3" s="1"/>
  <c r="BY386" i="3" s="1"/>
  <c r="CF386" i="3" s="1"/>
  <c r="CM386" i="3" s="1"/>
  <c r="CT386" i="3" s="1"/>
  <c r="DA386" i="3" s="1"/>
  <c r="DH386" i="3" s="1"/>
  <c r="DO386" i="3" s="1"/>
  <c r="AU388" i="3"/>
  <c r="AV388" i="3"/>
  <c r="AW388" i="3"/>
  <c r="BD388" i="3" s="1"/>
  <c r="BK388" i="3" s="1"/>
  <c r="BR388" i="3" s="1"/>
  <c r="BY388" i="3" s="1"/>
  <c r="CF388" i="3" s="1"/>
  <c r="CM388" i="3" s="1"/>
  <c r="CT388" i="3" s="1"/>
  <c r="DA388" i="3" s="1"/>
  <c r="DH388" i="3" s="1"/>
  <c r="DO388" i="3" s="1"/>
  <c r="AV389" i="3"/>
  <c r="BC389" i="3" s="1"/>
  <c r="AW389" i="3"/>
  <c r="BD389" i="3" s="1"/>
  <c r="BK389" i="3" s="1"/>
  <c r="BR389" i="3" s="1"/>
  <c r="BY389" i="3" s="1"/>
  <c r="CF389" i="3" s="1"/>
  <c r="CM389" i="3" s="1"/>
  <c r="CT389" i="3" s="1"/>
  <c r="DA389" i="3" s="1"/>
  <c r="DH389" i="3" s="1"/>
  <c r="DO389" i="3" s="1"/>
  <c r="AV390" i="3"/>
  <c r="BC390" i="3" s="1"/>
  <c r="AW390" i="3"/>
  <c r="BD390" i="3" s="1"/>
  <c r="BK390" i="3" s="1"/>
  <c r="BR390" i="3" s="1"/>
  <c r="BY390" i="3" s="1"/>
  <c r="CF390" i="3" s="1"/>
  <c r="CM390" i="3" s="1"/>
  <c r="CT390" i="3" s="1"/>
  <c r="DA390" i="3" s="1"/>
  <c r="DH390" i="3" s="1"/>
  <c r="DO390" i="3" s="1"/>
  <c r="AV391" i="3"/>
  <c r="AW391" i="3"/>
  <c r="BD391" i="3" s="1"/>
  <c r="BK391" i="3" s="1"/>
  <c r="BR391" i="3" s="1"/>
  <c r="BY391" i="3" s="1"/>
  <c r="CF391" i="3" s="1"/>
  <c r="CM391" i="3" s="1"/>
  <c r="CT391" i="3" s="1"/>
  <c r="DA391" i="3" s="1"/>
  <c r="DH391" i="3" s="1"/>
  <c r="DO391" i="3" s="1"/>
  <c r="AU392" i="3"/>
  <c r="AV392" i="3"/>
  <c r="BC392" i="3" s="1"/>
  <c r="BJ392" i="3" s="1"/>
  <c r="BQ392" i="3" s="1"/>
  <c r="BX392" i="3" s="1"/>
  <c r="CE392" i="3" s="1"/>
  <c r="AW392" i="3"/>
  <c r="AU393" i="3"/>
  <c r="AV393" i="3"/>
  <c r="BC393" i="3" s="1"/>
  <c r="AW393" i="3"/>
  <c r="BD393" i="3" s="1"/>
  <c r="BK393" i="3" s="1"/>
  <c r="BR393" i="3" s="1"/>
  <c r="BY393" i="3" s="1"/>
  <c r="CF393" i="3" s="1"/>
  <c r="CM393" i="3" s="1"/>
  <c r="CT393" i="3" s="1"/>
  <c r="DA393" i="3" s="1"/>
  <c r="DH393" i="3" s="1"/>
  <c r="DO393" i="3" s="1"/>
  <c r="AU394" i="3"/>
  <c r="AV394" i="3"/>
  <c r="BC394" i="3" s="1"/>
  <c r="AW394" i="3"/>
  <c r="AU395" i="3"/>
  <c r="AV395" i="3"/>
  <c r="BC395" i="3" s="1"/>
  <c r="BJ395" i="3" s="1"/>
  <c r="AW395" i="3"/>
  <c r="BD395" i="3" s="1"/>
  <c r="AU396" i="3"/>
  <c r="AV396" i="3"/>
  <c r="BC396" i="3" s="1"/>
  <c r="AW396" i="3"/>
  <c r="BD396" i="3" s="1"/>
  <c r="BK396" i="3" s="1"/>
  <c r="BR396" i="3" s="1"/>
  <c r="BY396" i="3" s="1"/>
  <c r="CF396" i="3" s="1"/>
  <c r="CM396" i="3" s="1"/>
  <c r="CT396" i="3" s="1"/>
  <c r="DA396" i="3" s="1"/>
  <c r="DH396" i="3" s="1"/>
  <c r="DO396" i="3" s="1"/>
  <c r="AU397" i="3"/>
  <c r="AV397" i="3"/>
  <c r="BC397" i="3" s="1"/>
  <c r="BJ397" i="3" s="1"/>
  <c r="BQ397" i="3" s="1"/>
  <c r="BX397" i="3" s="1"/>
  <c r="CE397" i="3" s="1"/>
  <c r="AW397" i="3"/>
  <c r="AV398" i="3"/>
  <c r="AW398" i="3"/>
  <c r="BD398" i="3" s="1"/>
  <c r="BK398" i="3" s="1"/>
  <c r="BR398" i="3" s="1"/>
  <c r="BY398" i="3" s="1"/>
  <c r="CF398" i="3" s="1"/>
  <c r="CM398" i="3" s="1"/>
  <c r="CT398" i="3" s="1"/>
  <c r="DA398" i="3" s="1"/>
  <c r="DH398" i="3" s="1"/>
  <c r="DO398" i="3" s="1"/>
  <c r="AV399" i="3"/>
  <c r="BC399" i="3" s="1"/>
  <c r="BJ399" i="3" s="1"/>
  <c r="BQ399" i="3" s="1"/>
  <c r="BX399" i="3" s="1"/>
  <c r="CE399" i="3" s="1"/>
  <c r="CL399" i="3" s="1"/>
  <c r="CS399" i="3" s="1"/>
  <c r="AW399" i="3"/>
  <c r="AU400" i="3"/>
  <c r="AV400" i="3"/>
  <c r="BC400" i="3" s="1"/>
  <c r="BJ400" i="3" s="1"/>
  <c r="AW400" i="3"/>
  <c r="BD400" i="3" s="1"/>
  <c r="BK400" i="3" s="1"/>
  <c r="BR400" i="3" s="1"/>
  <c r="BY400" i="3" s="1"/>
  <c r="CF400" i="3" s="1"/>
  <c r="CM400" i="3" s="1"/>
  <c r="CT400" i="3" s="1"/>
  <c r="DA400" i="3" s="1"/>
  <c r="DH400" i="3" s="1"/>
  <c r="DO400" i="3" s="1"/>
  <c r="AV401" i="3"/>
  <c r="BC401" i="3" s="1"/>
  <c r="BJ401" i="3" s="1"/>
  <c r="BQ401" i="3" s="1"/>
  <c r="BX401" i="3" s="1"/>
  <c r="AW401" i="3"/>
  <c r="BD401" i="3" s="1"/>
  <c r="BK401" i="3" s="1"/>
  <c r="BR401" i="3" s="1"/>
  <c r="BY401" i="3" s="1"/>
  <c r="CF401" i="3" s="1"/>
  <c r="CM401" i="3" s="1"/>
  <c r="CT401" i="3" s="1"/>
  <c r="DA401" i="3" s="1"/>
  <c r="DH401" i="3" s="1"/>
  <c r="DO401" i="3" s="1"/>
  <c r="AU402" i="3"/>
  <c r="AV402" i="3"/>
  <c r="AW402" i="3"/>
  <c r="BD402" i="3" s="1"/>
  <c r="BK402" i="3" s="1"/>
  <c r="BR402" i="3" s="1"/>
  <c r="BY402" i="3" s="1"/>
  <c r="CF402" i="3" s="1"/>
  <c r="CM402" i="3" s="1"/>
  <c r="CT402" i="3" s="1"/>
  <c r="DA402" i="3" s="1"/>
  <c r="DH402" i="3" s="1"/>
  <c r="DO402" i="3" s="1"/>
  <c r="AU403" i="3"/>
  <c r="AV403" i="3"/>
  <c r="BC403" i="3" s="1"/>
  <c r="BJ403" i="3" s="1"/>
  <c r="BQ403" i="3" s="1"/>
  <c r="BX403" i="3" s="1"/>
  <c r="CE403" i="3" s="1"/>
  <c r="AW403" i="3"/>
  <c r="AU404" i="3"/>
  <c r="AV404" i="3"/>
  <c r="BC404" i="3" s="1"/>
  <c r="BJ404" i="3" s="1"/>
  <c r="AW404" i="3"/>
  <c r="AU405" i="3"/>
  <c r="AV405" i="3"/>
  <c r="BC405" i="3" s="1"/>
  <c r="BJ405" i="3" s="1"/>
  <c r="BQ405" i="3" s="1"/>
  <c r="AW405" i="3"/>
  <c r="AU406" i="3"/>
  <c r="AV406" i="3"/>
  <c r="AW406" i="3"/>
  <c r="BD406" i="3" s="1"/>
  <c r="BK406" i="3" s="1"/>
  <c r="BR406" i="3" s="1"/>
  <c r="BY406" i="3" s="1"/>
  <c r="CF406" i="3" s="1"/>
  <c r="CM406" i="3" s="1"/>
  <c r="CT406" i="3" s="1"/>
  <c r="DA406" i="3" s="1"/>
  <c r="DH406" i="3" s="1"/>
  <c r="DO406" i="3" s="1"/>
  <c r="AU407" i="3"/>
  <c r="AV407" i="3"/>
  <c r="BC407" i="3" s="1"/>
  <c r="BJ407" i="3" s="1"/>
  <c r="BQ407" i="3" s="1"/>
  <c r="BX407" i="3" s="1"/>
  <c r="AW407" i="3"/>
  <c r="AU408" i="3"/>
  <c r="AV408" i="3"/>
  <c r="AW408" i="3"/>
  <c r="BD408" i="3" s="1"/>
  <c r="BK408" i="3" s="1"/>
  <c r="BR408" i="3" s="1"/>
  <c r="BY408" i="3" s="1"/>
  <c r="CF408" i="3" s="1"/>
  <c r="CM408" i="3" s="1"/>
  <c r="CT408" i="3" s="1"/>
  <c r="DA408" i="3" s="1"/>
  <c r="DH408" i="3" s="1"/>
  <c r="DO408" i="3" s="1"/>
  <c r="AV409" i="3"/>
  <c r="BC409" i="3" s="1"/>
  <c r="BJ409" i="3" s="1"/>
  <c r="BQ409" i="3" s="1"/>
  <c r="BX409" i="3" s="1"/>
  <c r="AW409" i="3"/>
  <c r="AV410" i="3"/>
  <c r="BC410" i="3" s="1"/>
  <c r="AW410" i="3"/>
  <c r="AU411" i="3"/>
  <c r="AV411" i="3"/>
  <c r="AW411" i="3"/>
  <c r="BD411" i="3" s="1"/>
  <c r="BK411" i="3" s="1"/>
  <c r="BR411" i="3" s="1"/>
  <c r="BY411" i="3" s="1"/>
  <c r="CF411" i="3" s="1"/>
  <c r="CM411" i="3" s="1"/>
  <c r="CT411" i="3" s="1"/>
  <c r="DA411" i="3" s="1"/>
  <c r="DH411" i="3" s="1"/>
  <c r="DO411" i="3" s="1"/>
  <c r="AU412" i="3"/>
  <c r="AV412" i="3"/>
  <c r="BC412" i="3" s="1"/>
  <c r="BJ412" i="3" s="1"/>
  <c r="BQ412" i="3" s="1"/>
  <c r="BX412" i="3" s="1"/>
  <c r="CE412" i="3" s="1"/>
  <c r="AW412" i="3"/>
  <c r="AU413" i="3"/>
  <c r="AV413" i="3"/>
  <c r="BC413" i="3" s="1"/>
  <c r="BJ413" i="3" s="1"/>
  <c r="BQ413" i="3" s="1"/>
  <c r="BX413" i="3" s="1"/>
  <c r="CE413" i="3" s="1"/>
  <c r="AW413" i="3"/>
  <c r="BD413" i="3" s="1"/>
  <c r="BK413" i="3" s="1"/>
  <c r="BR413" i="3" s="1"/>
  <c r="BY413" i="3" s="1"/>
  <c r="CF413" i="3" s="1"/>
  <c r="CM413" i="3" s="1"/>
  <c r="CT413" i="3" s="1"/>
  <c r="DA413" i="3" s="1"/>
  <c r="DH413" i="3" s="1"/>
  <c r="DO413" i="3" s="1"/>
  <c r="AU414" i="3"/>
  <c r="AV414" i="3"/>
  <c r="AW414" i="3"/>
  <c r="BD414" i="3" s="1"/>
  <c r="BK414" i="3" s="1"/>
  <c r="BR414" i="3" s="1"/>
  <c r="BY414" i="3" s="1"/>
  <c r="CF414" i="3" s="1"/>
  <c r="CM414" i="3" s="1"/>
  <c r="CT414" i="3" s="1"/>
  <c r="DA414" i="3" s="1"/>
  <c r="DH414" i="3" s="1"/>
  <c r="DO414" i="3" s="1"/>
  <c r="AU415" i="3"/>
  <c r="AV415" i="3"/>
  <c r="BC415" i="3" s="1"/>
  <c r="BJ415" i="3" s="1"/>
  <c r="AW415" i="3"/>
  <c r="AU416" i="3"/>
  <c r="AV416" i="3"/>
  <c r="AW416" i="3"/>
  <c r="BD416" i="3" s="1"/>
  <c r="BK416" i="3" s="1"/>
  <c r="BR416" i="3" s="1"/>
  <c r="BY416" i="3" s="1"/>
  <c r="CF416" i="3" s="1"/>
  <c r="CM416" i="3" s="1"/>
  <c r="CT416" i="3" s="1"/>
  <c r="DA416" i="3" s="1"/>
  <c r="DH416" i="3" s="1"/>
  <c r="DO416" i="3" s="1"/>
  <c r="AU417" i="3"/>
  <c r="AV417" i="3"/>
  <c r="BC417" i="3" s="1"/>
  <c r="BJ417" i="3" s="1"/>
  <c r="AW417" i="3"/>
  <c r="AU418" i="3"/>
  <c r="AV418" i="3"/>
  <c r="BC418" i="3" s="1"/>
  <c r="AW418" i="3"/>
  <c r="AU419" i="3"/>
  <c r="AV419" i="3"/>
  <c r="AW419" i="3"/>
  <c r="BD419" i="3" s="1"/>
  <c r="BK419" i="3" s="1"/>
  <c r="BR419" i="3" s="1"/>
  <c r="BY419" i="3" s="1"/>
  <c r="CF419" i="3" s="1"/>
  <c r="CM419" i="3" s="1"/>
  <c r="CT419" i="3" s="1"/>
  <c r="DA419" i="3" s="1"/>
  <c r="DH419" i="3" s="1"/>
  <c r="DO419" i="3" s="1"/>
  <c r="AU420" i="3"/>
  <c r="AV420" i="3"/>
  <c r="BC420" i="3" s="1"/>
  <c r="BJ420" i="3" s="1"/>
  <c r="BQ420" i="3" s="1"/>
  <c r="BX420" i="3" s="1"/>
  <c r="AW420" i="3"/>
  <c r="AU421" i="3"/>
  <c r="AV421" i="3"/>
  <c r="BC421" i="3" s="1"/>
  <c r="BJ421" i="3" s="1"/>
  <c r="AW421" i="3"/>
  <c r="BD421" i="3" s="1"/>
  <c r="AU422" i="3"/>
  <c r="AV422" i="3"/>
  <c r="BC422" i="3" s="1"/>
  <c r="AW422" i="3"/>
  <c r="BD422" i="3" s="1"/>
  <c r="BK422" i="3" s="1"/>
  <c r="BR422" i="3" s="1"/>
  <c r="BY422" i="3" s="1"/>
  <c r="CF422" i="3" s="1"/>
  <c r="CM422" i="3" s="1"/>
  <c r="CT422" i="3" s="1"/>
  <c r="DA422" i="3" s="1"/>
  <c r="DH422" i="3" s="1"/>
  <c r="DO422" i="3" s="1"/>
  <c r="AU423" i="3"/>
  <c r="AV423" i="3"/>
  <c r="AW423" i="3"/>
  <c r="BD423" i="3" s="1"/>
  <c r="BK423" i="3" s="1"/>
  <c r="BR423" i="3" s="1"/>
  <c r="BY423" i="3" s="1"/>
  <c r="CF423" i="3" s="1"/>
  <c r="CM423" i="3" s="1"/>
  <c r="CT423" i="3" s="1"/>
  <c r="DA423" i="3" s="1"/>
  <c r="DH423" i="3" s="1"/>
  <c r="DO423" i="3" s="1"/>
  <c r="AU424" i="3"/>
  <c r="AV424" i="3"/>
  <c r="AW424" i="3"/>
  <c r="BD424" i="3" s="1"/>
  <c r="BK424" i="3" s="1"/>
  <c r="BR424" i="3" s="1"/>
  <c r="BY424" i="3" s="1"/>
  <c r="CF424" i="3" s="1"/>
  <c r="CM424" i="3" s="1"/>
  <c r="CT424" i="3" s="1"/>
  <c r="DA424" i="3" s="1"/>
  <c r="DH424" i="3" s="1"/>
  <c r="DO424" i="3" s="1"/>
  <c r="AU425" i="3"/>
  <c r="AV425" i="3"/>
  <c r="AW425" i="3"/>
  <c r="BD425" i="3" s="1"/>
  <c r="BK425" i="3" s="1"/>
  <c r="BR425" i="3" s="1"/>
  <c r="BY425" i="3" s="1"/>
  <c r="CF425" i="3" s="1"/>
  <c r="CM425" i="3" s="1"/>
  <c r="CT425" i="3" s="1"/>
  <c r="DA425" i="3" s="1"/>
  <c r="DH425" i="3" s="1"/>
  <c r="DO425" i="3" s="1"/>
  <c r="AU426" i="3"/>
  <c r="AV426" i="3"/>
  <c r="AW426" i="3"/>
  <c r="BD426" i="3" s="1"/>
  <c r="BK426" i="3" s="1"/>
  <c r="BR426" i="3" s="1"/>
  <c r="BY426" i="3" s="1"/>
  <c r="CF426" i="3" s="1"/>
  <c r="CM426" i="3" s="1"/>
  <c r="CT426" i="3" s="1"/>
  <c r="DA426" i="3" s="1"/>
  <c r="DH426" i="3" s="1"/>
  <c r="DO426" i="3" s="1"/>
  <c r="AU427" i="3"/>
  <c r="AV427" i="3"/>
  <c r="BC427" i="3" s="1"/>
  <c r="BJ427" i="3" s="1"/>
  <c r="BQ427" i="3" s="1"/>
  <c r="BX427" i="3" s="1"/>
  <c r="AW427" i="3"/>
  <c r="AU428" i="3"/>
  <c r="AV428" i="3"/>
  <c r="BC428" i="3" s="1"/>
  <c r="AW428" i="3"/>
  <c r="BD428" i="3" s="1"/>
  <c r="BK428" i="3" s="1"/>
  <c r="BR428" i="3" s="1"/>
  <c r="BY428" i="3" s="1"/>
  <c r="CF428" i="3" s="1"/>
  <c r="CM428" i="3" s="1"/>
  <c r="CT428" i="3" s="1"/>
  <c r="DA428" i="3" s="1"/>
  <c r="DH428" i="3" s="1"/>
  <c r="DO428" i="3" s="1"/>
  <c r="AU429" i="3"/>
  <c r="AV429" i="3"/>
  <c r="AW429" i="3"/>
  <c r="BD429" i="3" s="1"/>
  <c r="BK429" i="3" s="1"/>
  <c r="BR429" i="3" s="1"/>
  <c r="BY429" i="3" s="1"/>
  <c r="CF429" i="3" s="1"/>
  <c r="CM429" i="3" s="1"/>
  <c r="CT429" i="3" s="1"/>
  <c r="DA429" i="3" s="1"/>
  <c r="DH429" i="3" s="1"/>
  <c r="DO429" i="3" s="1"/>
  <c r="AU430" i="3"/>
  <c r="AV430" i="3"/>
  <c r="AW430" i="3"/>
  <c r="BD430" i="3" s="1"/>
  <c r="BK430" i="3" s="1"/>
  <c r="BR430" i="3" s="1"/>
  <c r="BY430" i="3" s="1"/>
  <c r="CF430" i="3" s="1"/>
  <c r="CM430" i="3" s="1"/>
  <c r="CT430" i="3" s="1"/>
  <c r="DA430" i="3" s="1"/>
  <c r="DH430" i="3" s="1"/>
  <c r="DO430" i="3" s="1"/>
  <c r="AU431" i="3"/>
  <c r="AV431" i="3"/>
  <c r="AW431" i="3"/>
  <c r="BD431" i="3" s="1"/>
  <c r="BK431" i="3" s="1"/>
  <c r="BR431" i="3" s="1"/>
  <c r="BY431" i="3" s="1"/>
  <c r="CF431" i="3" s="1"/>
  <c r="CM431" i="3" s="1"/>
  <c r="CT431" i="3" s="1"/>
  <c r="DA431" i="3" s="1"/>
  <c r="DH431" i="3" s="1"/>
  <c r="DO431" i="3" s="1"/>
  <c r="AU432" i="3"/>
  <c r="AV432" i="3"/>
  <c r="BC432" i="3" s="1"/>
  <c r="BJ432" i="3" s="1"/>
  <c r="AW432" i="3"/>
  <c r="AU433" i="3"/>
  <c r="AV433" i="3"/>
  <c r="BC433" i="3" s="1"/>
  <c r="AW433" i="3"/>
  <c r="AU434" i="3"/>
  <c r="AV434" i="3"/>
  <c r="AW434" i="3"/>
  <c r="BD434" i="3" s="1"/>
  <c r="BK434" i="3" s="1"/>
  <c r="BR434" i="3" s="1"/>
  <c r="BY434" i="3" s="1"/>
  <c r="CF434" i="3" s="1"/>
  <c r="CM434" i="3" s="1"/>
  <c r="CT434" i="3" s="1"/>
  <c r="DA434" i="3" s="1"/>
  <c r="DH434" i="3" s="1"/>
  <c r="DO434" i="3" s="1"/>
  <c r="AV435" i="3"/>
  <c r="BC435" i="3" s="1"/>
  <c r="BJ435" i="3" s="1"/>
  <c r="AW435" i="3"/>
  <c r="BD435" i="3" s="1"/>
  <c r="BK435" i="3" s="1"/>
  <c r="BR435" i="3" s="1"/>
  <c r="BY435" i="3" s="1"/>
  <c r="CF435" i="3" s="1"/>
  <c r="CM435" i="3" s="1"/>
  <c r="CT435" i="3" s="1"/>
  <c r="DA435" i="3" s="1"/>
  <c r="DH435" i="3" s="1"/>
  <c r="DO435" i="3" s="1"/>
  <c r="AV436" i="3"/>
  <c r="AW436" i="3"/>
  <c r="BD436" i="3" s="1"/>
  <c r="BK436" i="3" s="1"/>
  <c r="BR436" i="3" s="1"/>
  <c r="BY436" i="3" s="1"/>
  <c r="CF436" i="3" s="1"/>
  <c r="CM436" i="3" s="1"/>
  <c r="CT436" i="3" s="1"/>
  <c r="DA436" i="3" s="1"/>
  <c r="DH436" i="3" s="1"/>
  <c r="DO436" i="3" s="1"/>
  <c r="AU437" i="3"/>
  <c r="AV437" i="3"/>
  <c r="BC437" i="3" s="1"/>
  <c r="BJ437" i="3" s="1"/>
  <c r="AW437" i="3"/>
  <c r="BD437" i="3" s="1"/>
  <c r="BK437" i="3" s="1"/>
  <c r="BR437" i="3" s="1"/>
  <c r="BY437" i="3" s="1"/>
  <c r="CF437" i="3" s="1"/>
  <c r="CM437" i="3" s="1"/>
  <c r="CT437" i="3" s="1"/>
  <c r="DA437" i="3" s="1"/>
  <c r="DH437" i="3" s="1"/>
  <c r="DO437" i="3" s="1"/>
  <c r="AU438" i="3"/>
  <c r="AV438" i="3"/>
  <c r="AW438" i="3"/>
  <c r="BD438" i="3" s="1"/>
  <c r="BK438" i="3" s="1"/>
  <c r="BR438" i="3" s="1"/>
  <c r="BY438" i="3" s="1"/>
  <c r="CF438" i="3" s="1"/>
  <c r="CM438" i="3" s="1"/>
  <c r="CT438" i="3" s="1"/>
  <c r="DA438" i="3" s="1"/>
  <c r="DH438" i="3" s="1"/>
  <c r="DO438" i="3" s="1"/>
  <c r="AQ58" i="3"/>
  <c r="AQ63" i="3"/>
  <c r="AQ64" i="3"/>
  <c r="AQ67" i="3"/>
  <c r="AQ142" i="3"/>
  <c r="AQ151" i="3"/>
  <c r="AQ152" i="3"/>
  <c r="AQ168" i="3"/>
  <c r="AQ169" i="3"/>
  <c r="AQ178" i="3"/>
  <c r="AQ182" i="3"/>
  <c r="AQ183" i="3"/>
  <c r="AQ184" i="3"/>
  <c r="AQ185" i="3"/>
  <c r="AQ187" i="3"/>
  <c r="AQ192" i="3"/>
  <c r="AQ193" i="3"/>
  <c r="AQ194" i="3"/>
  <c r="AQ195" i="3"/>
  <c r="AQ196" i="3"/>
  <c r="AQ197" i="3"/>
  <c r="AQ199" i="3"/>
  <c r="AQ201" i="3"/>
  <c r="AQ202" i="3"/>
  <c r="AQ203" i="3"/>
  <c r="AQ204" i="3"/>
  <c r="AQ207" i="3"/>
  <c r="AQ208" i="3"/>
  <c r="AQ213" i="3"/>
  <c r="AQ214" i="3"/>
  <c r="AQ215" i="3"/>
  <c r="AQ228" i="3"/>
  <c r="AQ231" i="3"/>
  <c r="AQ235" i="3"/>
  <c r="AQ237" i="3"/>
  <c r="AQ238" i="3"/>
  <c r="AQ240" i="3"/>
  <c r="AQ241" i="3"/>
  <c r="AQ242" i="3"/>
  <c r="AQ246" i="3"/>
  <c r="AQ252" i="3"/>
  <c r="AQ254" i="3"/>
  <c r="AQ255" i="3"/>
  <c r="AQ256" i="3"/>
  <c r="AQ257" i="3"/>
  <c r="AQ268" i="3"/>
  <c r="AQ270" i="3"/>
  <c r="AQ272" i="3"/>
  <c r="AQ273" i="3"/>
  <c r="AQ276" i="3"/>
  <c r="AQ282" i="3"/>
  <c r="AQ284" i="3"/>
  <c r="AQ285" i="3"/>
  <c r="AQ286" i="3"/>
  <c r="AQ287" i="3"/>
  <c r="AQ288" i="3"/>
  <c r="AQ292" i="3"/>
  <c r="AQ312" i="3"/>
  <c r="AQ313" i="3"/>
  <c r="AQ314" i="3"/>
  <c r="AQ315" i="3"/>
  <c r="AQ316" i="3"/>
  <c r="AQ324" i="3"/>
  <c r="AQ328" i="3"/>
  <c r="AQ332" i="3"/>
  <c r="AQ336" i="3"/>
  <c r="AQ339" i="3"/>
  <c r="AQ342" i="3"/>
  <c r="AQ343" i="3"/>
  <c r="AQ344" i="3"/>
  <c r="AQ345" i="3"/>
  <c r="AQ347" i="3"/>
  <c r="AQ349" i="3"/>
  <c r="AQ351" i="3"/>
  <c r="AQ352" i="3"/>
  <c r="AQ353" i="3"/>
  <c r="AQ354" i="3"/>
  <c r="AQ355" i="3"/>
  <c r="AQ356" i="3"/>
  <c r="AQ357" i="3"/>
  <c r="AQ358" i="3"/>
  <c r="AQ359" i="3"/>
  <c r="AQ360" i="3"/>
  <c r="AQ361" i="3"/>
  <c r="AQ362" i="3"/>
  <c r="AQ367" i="3"/>
  <c r="AQ368" i="3"/>
  <c r="AQ371" i="3"/>
  <c r="AQ377" i="3"/>
  <c r="AQ380" i="3"/>
  <c r="AQ383" i="3"/>
  <c r="AQ384" i="3"/>
  <c r="AQ385" i="3"/>
  <c r="AQ388" i="3"/>
  <c r="AQ389" i="3"/>
  <c r="AQ392" i="3"/>
  <c r="AQ393" i="3"/>
  <c r="AQ394" i="3"/>
  <c r="AQ395" i="3"/>
  <c r="AQ396" i="3"/>
  <c r="AQ397" i="3"/>
  <c r="AQ400" i="3"/>
  <c r="AQ402" i="3"/>
  <c r="AQ403" i="3"/>
  <c r="AQ404" i="3"/>
  <c r="AQ405" i="3"/>
  <c r="AQ406" i="3"/>
  <c r="AQ407" i="3"/>
  <c r="AQ408" i="3"/>
  <c r="AQ411" i="3"/>
  <c r="AQ412" i="3"/>
  <c r="AQ413" i="3"/>
  <c r="AQ414" i="3"/>
  <c r="AQ415" i="3"/>
  <c r="AQ416" i="3"/>
  <c r="AQ417" i="3"/>
  <c r="AQ418" i="3"/>
  <c r="AQ419" i="3"/>
  <c r="AQ420" i="3"/>
  <c r="AQ429" i="3"/>
  <c r="AQ430" i="3"/>
  <c r="AQ431" i="3"/>
  <c r="AQ432" i="3"/>
  <c r="AQ433" i="3"/>
  <c r="AQ434" i="3"/>
  <c r="DQ3" i="3"/>
  <c r="DR3" i="3" s="1"/>
  <c r="DS3" i="3"/>
  <c r="AW3" i="3"/>
  <c r="BJ146" i="3"/>
  <c r="BQ146" i="3" s="1"/>
  <c r="BX146" i="3" s="1"/>
  <c r="CE146" i="3" s="1"/>
  <c r="CL146" i="3" s="1"/>
  <c r="CS146" i="3" s="1"/>
  <c r="BE146" i="3"/>
  <c r="BJ150" i="3"/>
  <c r="BE150" i="3"/>
  <c r="BJ147" i="3"/>
  <c r="BE147" i="3"/>
  <c r="BJ151" i="3"/>
  <c r="BE151" i="3"/>
  <c r="BJ382" i="3"/>
  <c r="BQ382" i="3" s="1"/>
  <c r="BX382" i="3" s="1"/>
  <c r="CE382" i="3" s="1"/>
  <c r="CL382" i="3" s="1"/>
  <c r="CS382" i="3" s="1"/>
  <c r="BE382" i="3"/>
  <c r="BJ144" i="3"/>
  <c r="BE144" i="3"/>
  <c r="BJ148" i="3"/>
  <c r="BQ148" i="3" s="1"/>
  <c r="BX148" i="3" s="1"/>
  <c r="BE148" i="3"/>
  <c r="BJ152" i="3"/>
  <c r="BE152" i="3"/>
  <c r="BJ145" i="3"/>
  <c r="BE145" i="3"/>
  <c r="BJ149" i="3"/>
  <c r="BQ149" i="3" s="1"/>
  <c r="BX149" i="3" s="1"/>
  <c r="CE149" i="3" s="1"/>
  <c r="CL149" i="3" s="1"/>
  <c r="CS149" i="3" s="1"/>
  <c r="CZ149" i="3" s="1"/>
  <c r="DG149" i="3" s="1"/>
  <c r="DN149" i="3" s="1"/>
  <c r="BE149" i="3"/>
  <c r="BE383" i="3"/>
  <c r="BJ383" i="3"/>
  <c r="BQ383" i="3" s="1"/>
  <c r="B446" i="4"/>
  <c r="AU46" i="3" s="1"/>
  <c r="B445" i="4"/>
  <c r="AU299" i="3" s="1"/>
  <c r="DQ83" i="3"/>
  <c r="DR83" i="3" s="1"/>
  <c r="DS83" i="3"/>
  <c r="DQ4" i="3"/>
  <c r="DR4" i="3" s="1"/>
  <c r="DS4" i="3"/>
  <c r="DQ5" i="3"/>
  <c r="DR5" i="3" s="1"/>
  <c r="DS5" i="3"/>
  <c r="DQ6" i="3"/>
  <c r="DR6" i="3" s="1"/>
  <c r="DS6" i="3"/>
  <c r="DQ7" i="3"/>
  <c r="DR7" i="3" s="1"/>
  <c r="DS7" i="3"/>
  <c r="DQ8" i="3"/>
  <c r="DR8" i="3" s="1"/>
  <c r="DS8" i="3"/>
  <c r="DQ9" i="3"/>
  <c r="DR9" i="3" s="1"/>
  <c r="DS9" i="3"/>
  <c r="DQ10" i="3"/>
  <c r="DR10" i="3" s="1"/>
  <c r="DS10" i="3"/>
  <c r="DQ11" i="3"/>
  <c r="DR11" i="3" s="1"/>
  <c r="DS11" i="3"/>
  <c r="DQ12" i="3"/>
  <c r="DR12" i="3" s="1"/>
  <c r="DS12" i="3"/>
  <c r="DQ13" i="3"/>
  <c r="DR13" i="3" s="1"/>
  <c r="DS13" i="3"/>
  <c r="DQ14" i="3"/>
  <c r="DR14" i="3" s="1"/>
  <c r="DS14" i="3"/>
  <c r="DQ15" i="3"/>
  <c r="DR15" i="3" s="1"/>
  <c r="DS15" i="3"/>
  <c r="DQ16" i="3"/>
  <c r="DR16" i="3" s="1"/>
  <c r="DS16" i="3"/>
  <c r="DQ17" i="3"/>
  <c r="DR17" i="3" s="1"/>
  <c r="DS17" i="3"/>
  <c r="DQ18" i="3"/>
  <c r="DR18" i="3" s="1"/>
  <c r="DS18" i="3"/>
  <c r="DQ19" i="3"/>
  <c r="DR19" i="3" s="1"/>
  <c r="DS19" i="3"/>
  <c r="DQ20" i="3"/>
  <c r="DR20" i="3" s="1"/>
  <c r="DS20" i="3"/>
  <c r="DQ21" i="3"/>
  <c r="DR21" i="3" s="1"/>
  <c r="DS21" i="3"/>
  <c r="DQ22" i="3"/>
  <c r="DR22" i="3" s="1"/>
  <c r="DS22" i="3"/>
  <c r="DQ23" i="3"/>
  <c r="DR23" i="3" s="1"/>
  <c r="DS23" i="3"/>
  <c r="DQ24" i="3"/>
  <c r="DR24" i="3" s="1"/>
  <c r="DS24" i="3"/>
  <c r="DQ25" i="3"/>
  <c r="DR25" i="3" s="1"/>
  <c r="DS25" i="3"/>
  <c r="DQ26" i="3"/>
  <c r="DR26" i="3" s="1"/>
  <c r="DS26" i="3"/>
  <c r="DQ27" i="3"/>
  <c r="DR27" i="3" s="1"/>
  <c r="DS27" i="3"/>
  <c r="DQ28" i="3"/>
  <c r="DR28" i="3" s="1"/>
  <c r="DS28" i="3"/>
  <c r="DQ29" i="3"/>
  <c r="DR29" i="3" s="1"/>
  <c r="DS29" i="3"/>
  <c r="DQ30" i="3"/>
  <c r="DR30" i="3" s="1"/>
  <c r="DS30" i="3"/>
  <c r="DQ31" i="3"/>
  <c r="DR31" i="3" s="1"/>
  <c r="DS31" i="3"/>
  <c r="DQ32" i="3"/>
  <c r="DR32" i="3" s="1"/>
  <c r="DS32" i="3"/>
  <c r="DQ33" i="3"/>
  <c r="DR33" i="3" s="1"/>
  <c r="DS33" i="3"/>
  <c r="DQ34" i="3"/>
  <c r="DR34" i="3" s="1"/>
  <c r="DS34" i="3"/>
  <c r="DQ35" i="3"/>
  <c r="DR35" i="3" s="1"/>
  <c r="DS35" i="3"/>
  <c r="DQ36" i="3"/>
  <c r="DR36" i="3" s="1"/>
  <c r="DS36" i="3"/>
  <c r="DQ37" i="3"/>
  <c r="DR37" i="3" s="1"/>
  <c r="DS37" i="3"/>
  <c r="DQ38" i="3"/>
  <c r="DR38" i="3" s="1"/>
  <c r="DS38" i="3"/>
  <c r="DQ39" i="3"/>
  <c r="DR39" i="3" s="1"/>
  <c r="DS39" i="3"/>
  <c r="DQ40" i="3"/>
  <c r="DR40" i="3" s="1"/>
  <c r="DS40" i="3"/>
  <c r="DQ41" i="3"/>
  <c r="DR41" i="3" s="1"/>
  <c r="DS41" i="3"/>
  <c r="DQ42" i="3"/>
  <c r="DR42" i="3" s="1"/>
  <c r="DS42" i="3"/>
  <c r="DQ43" i="3"/>
  <c r="DR43" i="3" s="1"/>
  <c r="DS43" i="3"/>
  <c r="DQ45" i="3"/>
  <c r="DR45" i="3" s="1"/>
  <c r="DS45" i="3"/>
  <c r="DQ46" i="3"/>
  <c r="DR46" i="3" s="1"/>
  <c r="DS46" i="3"/>
  <c r="DQ47" i="3"/>
  <c r="DR47" i="3" s="1"/>
  <c r="DS47" i="3"/>
  <c r="DQ48" i="3"/>
  <c r="DR48" i="3" s="1"/>
  <c r="DS48" i="3"/>
  <c r="DQ49" i="3"/>
  <c r="DR49" i="3" s="1"/>
  <c r="DS49" i="3"/>
  <c r="DQ50" i="3"/>
  <c r="DR50" i="3" s="1"/>
  <c r="DS50" i="3"/>
  <c r="DQ51" i="3"/>
  <c r="DR51" i="3" s="1"/>
  <c r="DS51" i="3"/>
  <c r="DQ52" i="3"/>
  <c r="DR52" i="3" s="1"/>
  <c r="DS52" i="3"/>
  <c r="DQ53" i="3"/>
  <c r="DR53" i="3" s="1"/>
  <c r="DS53" i="3"/>
  <c r="DQ54" i="3"/>
  <c r="DR54" i="3" s="1"/>
  <c r="DS54" i="3"/>
  <c r="DQ55" i="3"/>
  <c r="DR55" i="3" s="1"/>
  <c r="DS55" i="3"/>
  <c r="DQ56" i="3"/>
  <c r="DR56" i="3" s="1"/>
  <c r="DS56" i="3"/>
  <c r="DQ57" i="3"/>
  <c r="DR57" i="3" s="1"/>
  <c r="DS57" i="3"/>
  <c r="DQ58" i="3"/>
  <c r="DR58" i="3" s="1"/>
  <c r="DS58" i="3"/>
  <c r="DQ59" i="3"/>
  <c r="DR59" i="3" s="1"/>
  <c r="DS59" i="3"/>
  <c r="DQ60" i="3"/>
  <c r="DR60" i="3" s="1"/>
  <c r="DS60" i="3"/>
  <c r="DQ61" i="3"/>
  <c r="DR61" i="3" s="1"/>
  <c r="DS61" i="3"/>
  <c r="DQ62" i="3"/>
  <c r="DR62" i="3" s="1"/>
  <c r="DS62" i="3"/>
  <c r="DQ63" i="3"/>
  <c r="DR63" i="3" s="1"/>
  <c r="DS63" i="3"/>
  <c r="DQ64" i="3"/>
  <c r="DR64" i="3" s="1"/>
  <c r="DS64" i="3"/>
  <c r="DQ65" i="3"/>
  <c r="DR65" i="3" s="1"/>
  <c r="DS65" i="3"/>
  <c r="DQ66" i="3"/>
  <c r="DR66" i="3" s="1"/>
  <c r="DS66" i="3"/>
  <c r="DQ67" i="3"/>
  <c r="DR67" i="3" s="1"/>
  <c r="DS67" i="3"/>
  <c r="DQ68" i="3"/>
  <c r="DR68" i="3" s="1"/>
  <c r="DS68" i="3"/>
  <c r="DQ69" i="3"/>
  <c r="DR69" i="3" s="1"/>
  <c r="DS69" i="3"/>
  <c r="DQ70" i="3"/>
  <c r="DR70" i="3" s="1"/>
  <c r="DS70" i="3"/>
  <c r="DQ71" i="3"/>
  <c r="DR71" i="3" s="1"/>
  <c r="DS71" i="3"/>
  <c r="DQ72" i="3"/>
  <c r="DR72" i="3" s="1"/>
  <c r="DS72" i="3"/>
  <c r="DQ73" i="3"/>
  <c r="DR73" i="3" s="1"/>
  <c r="DS73" i="3"/>
  <c r="DQ74" i="3"/>
  <c r="DR74" i="3" s="1"/>
  <c r="DS74" i="3"/>
  <c r="DQ75" i="3"/>
  <c r="DR75" i="3" s="1"/>
  <c r="DS75" i="3"/>
  <c r="DQ76" i="3"/>
  <c r="DR76" i="3" s="1"/>
  <c r="DS76" i="3"/>
  <c r="DQ77" i="3"/>
  <c r="DR77" i="3" s="1"/>
  <c r="DS77" i="3"/>
  <c r="DQ78" i="3"/>
  <c r="DR78" i="3" s="1"/>
  <c r="DS78" i="3"/>
  <c r="DQ79" i="3"/>
  <c r="DR79" i="3" s="1"/>
  <c r="DS79" i="3"/>
  <c r="DQ80" i="3"/>
  <c r="DR80" i="3" s="1"/>
  <c r="DS80" i="3"/>
  <c r="DQ81" i="3"/>
  <c r="DR81" i="3" s="1"/>
  <c r="DS81" i="3"/>
  <c r="DQ82" i="3"/>
  <c r="DR82" i="3" s="1"/>
  <c r="DS82" i="3"/>
  <c r="DQ84" i="3"/>
  <c r="DR84" i="3" s="1"/>
  <c r="DS84" i="3"/>
  <c r="DQ85" i="3"/>
  <c r="DR85" i="3" s="1"/>
  <c r="DS85" i="3"/>
  <c r="DQ86" i="3"/>
  <c r="DR86" i="3" s="1"/>
  <c r="DS86" i="3"/>
  <c r="DQ87" i="3"/>
  <c r="DR87" i="3" s="1"/>
  <c r="DS87" i="3"/>
  <c r="DQ88" i="3"/>
  <c r="DR88" i="3" s="1"/>
  <c r="DS88" i="3"/>
  <c r="DQ89" i="3"/>
  <c r="DR89" i="3" s="1"/>
  <c r="DS89" i="3"/>
  <c r="DQ90" i="3"/>
  <c r="DR90" i="3" s="1"/>
  <c r="DS90" i="3"/>
  <c r="DQ91" i="3"/>
  <c r="DR91" i="3" s="1"/>
  <c r="DS91" i="3"/>
  <c r="DQ92" i="3"/>
  <c r="DR92" i="3" s="1"/>
  <c r="DS92" i="3"/>
  <c r="DQ93" i="3"/>
  <c r="DR93" i="3" s="1"/>
  <c r="DS93" i="3"/>
  <c r="DQ94" i="3"/>
  <c r="DR94" i="3" s="1"/>
  <c r="DS94" i="3"/>
  <c r="DQ95" i="3"/>
  <c r="DR95" i="3" s="1"/>
  <c r="DS95" i="3"/>
  <c r="DQ96" i="3"/>
  <c r="DR96" i="3" s="1"/>
  <c r="DS96" i="3"/>
  <c r="DQ97" i="3"/>
  <c r="DR97" i="3" s="1"/>
  <c r="DS97" i="3"/>
  <c r="DQ98" i="3"/>
  <c r="DR98" i="3" s="1"/>
  <c r="DS98" i="3"/>
  <c r="DQ99" i="3"/>
  <c r="DR99" i="3" s="1"/>
  <c r="DS99" i="3"/>
  <c r="DQ100" i="3"/>
  <c r="DR100" i="3" s="1"/>
  <c r="DS100" i="3"/>
  <c r="DQ101" i="3"/>
  <c r="DR101" i="3" s="1"/>
  <c r="DS101" i="3"/>
  <c r="DQ102" i="3"/>
  <c r="DR102" i="3" s="1"/>
  <c r="DS102" i="3"/>
  <c r="DQ103" i="3"/>
  <c r="DR103" i="3" s="1"/>
  <c r="DS103" i="3"/>
  <c r="DQ104" i="3"/>
  <c r="DR104" i="3" s="1"/>
  <c r="DS104" i="3"/>
  <c r="DQ105" i="3"/>
  <c r="DR105" i="3" s="1"/>
  <c r="DS105" i="3"/>
  <c r="DQ106" i="3"/>
  <c r="DR106" i="3" s="1"/>
  <c r="DS106" i="3"/>
  <c r="DQ107" i="3"/>
  <c r="DR107" i="3" s="1"/>
  <c r="DS107" i="3"/>
  <c r="DQ108" i="3"/>
  <c r="DR108" i="3" s="1"/>
  <c r="DS108" i="3"/>
  <c r="DQ109" i="3"/>
  <c r="DR109" i="3" s="1"/>
  <c r="DS109" i="3"/>
  <c r="DQ110" i="3"/>
  <c r="DR110" i="3" s="1"/>
  <c r="DS110" i="3"/>
  <c r="DQ111" i="3"/>
  <c r="DR111" i="3" s="1"/>
  <c r="DS111" i="3"/>
  <c r="DQ112" i="3"/>
  <c r="DR112" i="3" s="1"/>
  <c r="DS112" i="3"/>
  <c r="DQ113" i="3"/>
  <c r="DR113" i="3" s="1"/>
  <c r="DS113" i="3"/>
  <c r="DQ114" i="3"/>
  <c r="DR114" i="3" s="1"/>
  <c r="DS114" i="3"/>
  <c r="DQ115" i="3"/>
  <c r="DR115" i="3" s="1"/>
  <c r="DS115" i="3"/>
  <c r="DQ116" i="3"/>
  <c r="DR116" i="3" s="1"/>
  <c r="DS116" i="3"/>
  <c r="DQ117" i="3"/>
  <c r="DR117" i="3" s="1"/>
  <c r="DS117" i="3"/>
  <c r="DQ118" i="3"/>
  <c r="DR118" i="3" s="1"/>
  <c r="DS118" i="3"/>
  <c r="DQ119" i="3"/>
  <c r="DR119" i="3" s="1"/>
  <c r="DS119" i="3"/>
  <c r="DQ120" i="3"/>
  <c r="DR120" i="3" s="1"/>
  <c r="DS120" i="3"/>
  <c r="DQ121" i="3"/>
  <c r="DR121" i="3" s="1"/>
  <c r="DS121" i="3"/>
  <c r="DQ122" i="3"/>
  <c r="DR122" i="3" s="1"/>
  <c r="DS122" i="3"/>
  <c r="DQ123" i="3"/>
  <c r="DR123" i="3" s="1"/>
  <c r="DS123" i="3"/>
  <c r="DQ124" i="3"/>
  <c r="DR124" i="3" s="1"/>
  <c r="DS124" i="3"/>
  <c r="DQ125" i="3"/>
  <c r="DR125" i="3" s="1"/>
  <c r="DS125" i="3"/>
  <c r="DQ126" i="3"/>
  <c r="DR126" i="3" s="1"/>
  <c r="DS126" i="3"/>
  <c r="DQ127" i="3"/>
  <c r="DR127" i="3" s="1"/>
  <c r="DS127" i="3"/>
  <c r="DQ128" i="3"/>
  <c r="DR128" i="3" s="1"/>
  <c r="DS128" i="3"/>
  <c r="DQ129" i="3"/>
  <c r="DR129" i="3" s="1"/>
  <c r="DS129" i="3"/>
  <c r="DQ130" i="3"/>
  <c r="DR130" i="3" s="1"/>
  <c r="DS130" i="3"/>
  <c r="DQ131" i="3"/>
  <c r="DR131" i="3" s="1"/>
  <c r="DS131" i="3"/>
  <c r="DQ132" i="3"/>
  <c r="DR132" i="3" s="1"/>
  <c r="DS132" i="3"/>
  <c r="DQ133" i="3"/>
  <c r="DR133" i="3" s="1"/>
  <c r="DS133" i="3"/>
  <c r="DQ134" i="3"/>
  <c r="DR134" i="3" s="1"/>
  <c r="DS134" i="3"/>
  <c r="DQ135" i="3"/>
  <c r="DR135" i="3" s="1"/>
  <c r="DS135" i="3"/>
  <c r="DQ136" i="3"/>
  <c r="DR136" i="3" s="1"/>
  <c r="DS136" i="3"/>
  <c r="DQ137" i="3"/>
  <c r="DR137" i="3" s="1"/>
  <c r="DS137" i="3"/>
  <c r="DQ138" i="3"/>
  <c r="DR138" i="3" s="1"/>
  <c r="DS138" i="3"/>
  <c r="DQ139" i="3"/>
  <c r="DR139" i="3" s="1"/>
  <c r="DS139" i="3"/>
  <c r="DQ140" i="3"/>
  <c r="DR140" i="3" s="1"/>
  <c r="DS140" i="3"/>
  <c r="DQ141" i="3"/>
  <c r="DR141" i="3" s="1"/>
  <c r="DS141" i="3"/>
  <c r="DQ142" i="3"/>
  <c r="DR142" i="3" s="1"/>
  <c r="DS142" i="3"/>
  <c r="DQ143" i="3"/>
  <c r="DR143" i="3" s="1"/>
  <c r="DS143" i="3"/>
  <c r="DQ144" i="3"/>
  <c r="DR144" i="3" s="1"/>
  <c r="DS144" i="3"/>
  <c r="DQ145" i="3"/>
  <c r="DR145" i="3" s="1"/>
  <c r="DS145" i="3"/>
  <c r="DQ146" i="3"/>
  <c r="DR146" i="3" s="1"/>
  <c r="DS146" i="3"/>
  <c r="DQ147" i="3"/>
  <c r="DR147" i="3" s="1"/>
  <c r="DS147" i="3"/>
  <c r="DQ148" i="3"/>
  <c r="DR148" i="3" s="1"/>
  <c r="DS148" i="3"/>
  <c r="DQ149" i="3"/>
  <c r="DR149" i="3" s="1"/>
  <c r="DS149" i="3"/>
  <c r="DQ150" i="3"/>
  <c r="DR150" i="3" s="1"/>
  <c r="DS150" i="3"/>
  <c r="DQ151" i="3"/>
  <c r="DR151" i="3" s="1"/>
  <c r="DS151" i="3"/>
  <c r="DQ152" i="3"/>
  <c r="DR152" i="3" s="1"/>
  <c r="DS152" i="3"/>
  <c r="DQ153" i="3"/>
  <c r="DR153" i="3" s="1"/>
  <c r="DS153" i="3"/>
  <c r="DQ154" i="3"/>
  <c r="DR154" i="3" s="1"/>
  <c r="DS154" i="3"/>
  <c r="DQ155" i="3"/>
  <c r="DR155" i="3" s="1"/>
  <c r="DS155" i="3"/>
  <c r="DQ156" i="3"/>
  <c r="DR156" i="3" s="1"/>
  <c r="DS156" i="3"/>
  <c r="DQ157" i="3"/>
  <c r="DR157" i="3" s="1"/>
  <c r="DS157" i="3"/>
  <c r="DQ158" i="3"/>
  <c r="DR158" i="3" s="1"/>
  <c r="DS158" i="3"/>
  <c r="DQ159" i="3"/>
  <c r="DR159" i="3" s="1"/>
  <c r="DS159" i="3"/>
  <c r="DQ160" i="3"/>
  <c r="DR160" i="3" s="1"/>
  <c r="DS160" i="3"/>
  <c r="DQ161" i="3"/>
  <c r="DR161" i="3" s="1"/>
  <c r="DS161" i="3"/>
  <c r="DQ162" i="3"/>
  <c r="DR162" i="3" s="1"/>
  <c r="DS162" i="3"/>
  <c r="DQ163" i="3"/>
  <c r="DR163" i="3" s="1"/>
  <c r="DS163" i="3"/>
  <c r="DQ164" i="3"/>
  <c r="DR164" i="3" s="1"/>
  <c r="DS164" i="3"/>
  <c r="DQ166" i="3"/>
  <c r="DR166" i="3" s="1"/>
  <c r="DS166" i="3"/>
  <c r="DQ167" i="3"/>
  <c r="DR167" i="3" s="1"/>
  <c r="DS167" i="3"/>
  <c r="DQ168" i="3"/>
  <c r="DR168" i="3" s="1"/>
  <c r="DS168" i="3"/>
  <c r="DQ169" i="3"/>
  <c r="DR169" i="3" s="1"/>
  <c r="DS169" i="3"/>
  <c r="DQ170" i="3"/>
  <c r="DR170" i="3" s="1"/>
  <c r="DS170" i="3"/>
  <c r="DQ171" i="3"/>
  <c r="DR171" i="3" s="1"/>
  <c r="DS171" i="3"/>
  <c r="DQ172" i="3"/>
  <c r="DR172" i="3" s="1"/>
  <c r="DS172" i="3"/>
  <c r="DQ173" i="3"/>
  <c r="DR173" i="3" s="1"/>
  <c r="DS173" i="3"/>
  <c r="DQ174" i="3"/>
  <c r="DR174" i="3" s="1"/>
  <c r="DS174" i="3"/>
  <c r="DQ175" i="3"/>
  <c r="DR175" i="3" s="1"/>
  <c r="DS175" i="3"/>
  <c r="DQ176" i="3"/>
  <c r="DR176" i="3" s="1"/>
  <c r="DS176" i="3"/>
  <c r="DQ177" i="3"/>
  <c r="DR177" i="3" s="1"/>
  <c r="DS177" i="3"/>
  <c r="DQ178" i="3"/>
  <c r="DR178" i="3" s="1"/>
  <c r="DS178" i="3"/>
  <c r="DQ179" i="3"/>
  <c r="DR179" i="3" s="1"/>
  <c r="DS179" i="3"/>
  <c r="DQ180" i="3"/>
  <c r="DR180" i="3" s="1"/>
  <c r="DS180" i="3"/>
  <c r="DQ181" i="3"/>
  <c r="DR181" i="3" s="1"/>
  <c r="DS181" i="3"/>
  <c r="DQ182" i="3"/>
  <c r="DR182" i="3" s="1"/>
  <c r="DS182" i="3"/>
  <c r="DQ183" i="3"/>
  <c r="DR183" i="3" s="1"/>
  <c r="DS183" i="3"/>
  <c r="DQ184" i="3"/>
  <c r="DR184" i="3" s="1"/>
  <c r="DS184" i="3"/>
  <c r="DQ185" i="3"/>
  <c r="DR185" i="3" s="1"/>
  <c r="DS185" i="3"/>
  <c r="DQ186" i="3"/>
  <c r="DR186" i="3" s="1"/>
  <c r="DS186" i="3"/>
  <c r="DQ187" i="3"/>
  <c r="DR187" i="3" s="1"/>
  <c r="DS187" i="3"/>
  <c r="DQ188" i="3"/>
  <c r="DR188" i="3" s="1"/>
  <c r="DS188" i="3"/>
  <c r="DQ189" i="3"/>
  <c r="DR189" i="3" s="1"/>
  <c r="DS189" i="3"/>
  <c r="DQ190" i="3"/>
  <c r="DR190" i="3" s="1"/>
  <c r="DS190" i="3"/>
  <c r="DQ191" i="3"/>
  <c r="DR191" i="3" s="1"/>
  <c r="DS191" i="3"/>
  <c r="DQ192" i="3"/>
  <c r="DR192" i="3" s="1"/>
  <c r="DS192" i="3"/>
  <c r="DQ193" i="3"/>
  <c r="DR193" i="3" s="1"/>
  <c r="DS193" i="3"/>
  <c r="DQ194" i="3"/>
  <c r="DR194" i="3" s="1"/>
  <c r="DS194" i="3"/>
  <c r="DQ195" i="3"/>
  <c r="DR195" i="3" s="1"/>
  <c r="DS195" i="3"/>
  <c r="DQ196" i="3"/>
  <c r="DR196" i="3" s="1"/>
  <c r="DS196" i="3"/>
  <c r="DQ197" i="3"/>
  <c r="DR197" i="3" s="1"/>
  <c r="DS197" i="3"/>
  <c r="DQ198" i="3"/>
  <c r="DR198" i="3" s="1"/>
  <c r="DS198" i="3"/>
  <c r="DQ199" i="3"/>
  <c r="DR199" i="3" s="1"/>
  <c r="DS199" i="3"/>
  <c r="DQ200" i="3"/>
  <c r="DR200" i="3" s="1"/>
  <c r="DS200" i="3"/>
  <c r="DQ201" i="3"/>
  <c r="DR201" i="3" s="1"/>
  <c r="DS201" i="3"/>
  <c r="DQ202" i="3"/>
  <c r="DR202" i="3" s="1"/>
  <c r="DS202" i="3"/>
  <c r="DQ203" i="3"/>
  <c r="DR203" i="3" s="1"/>
  <c r="DS203" i="3"/>
  <c r="DQ204" i="3"/>
  <c r="DR204" i="3" s="1"/>
  <c r="DS204" i="3"/>
  <c r="DQ205" i="3"/>
  <c r="DR205" i="3" s="1"/>
  <c r="DS205" i="3"/>
  <c r="DQ206" i="3"/>
  <c r="DR206" i="3" s="1"/>
  <c r="DS206" i="3"/>
  <c r="DQ207" i="3"/>
  <c r="DR207" i="3" s="1"/>
  <c r="DS207" i="3"/>
  <c r="DQ208" i="3"/>
  <c r="DR208" i="3" s="1"/>
  <c r="DS208" i="3"/>
  <c r="DQ209" i="3"/>
  <c r="DR209" i="3" s="1"/>
  <c r="DS209" i="3"/>
  <c r="DQ210" i="3"/>
  <c r="DR210" i="3" s="1"/>
  <c r="DS210" i="3"/>
  <c r="DQ211" i="3"/>
  <c r="DR211" i="3" s="1"/>
  <c r="DS211" i="3"/>
  <c r="DQ212" i="3"/>
  <c r="DR212" i="3" s="1"/>
  <c r="DS212" i="3"/>
  <c r="DQ213" i="3"/>
  <c r="DR213" i="3" s="1"/>
  <c r="DS213" i="3"/>
  <c r="DQ214" i="3"/>
  <c r="DR214" i="3" s="1"/>
  <c r="DS214" i="3"/>
  <c r="DQ215" i="3"/>
  <c r="DR215" i="3" s="1"/>
  <c r="DS215" i="3"/>
  <c r="DQ216" i="3"/>
  <c r="DR216" i="3" s="1"/>
  <c r="DS216" i="3"/>
  <c r="DQ217" i="3"/>
  <c r="DR217" i="3" s="1"/>
  <c r="DS217" i="3"/>
  <c r="DQ218" i="3"/>
  <c r="DR218" i="3" s="1"/>
  <c r="DS218" i="3"/>
  <c r="DQ219" i="3"/>
  <c r="DR219" i="3" s="1"/>
  <c r="DS219" i="3"/>
  <c r="DQ220" i="3"/>
  <c r="DR220" i="3" s="1"/>
  <c r="DS220" i="3"/>
  <c r="DQ221" i="3"/>
  <c r="DR221" i="3" s="1"/>
  <c r="DS221" i="3"/>
  <c r="DQ222" i="3"/>
  <c r="DR222" i="3" s="1"/>
  <c r="DS222" i="3"/>
  <c r="DQ223" i="3"/>
  <c r="DR223" i="3" s="1"/>
  <c r="DS223" i="3"/>
  <c r="DQ224" i="3"/>
  <c r="DR224" i="3" s="1"/>
  <c r="DS224" i="3"/>
  <c r="DQ225" i="3"/>
  <c r="DR225" i="3" s="1"/>
  <c r="DS225" i="3"/>
  <c r="DQ226" i="3"/>
  <c r="DR226" i="3" s="1"/>
  <c r="DS226" i="3"/>
  <c r="DQ227" i="3"/>
  <c r="DR227" i="3" s="1"/>
  <c r="DS227" i="3"/>
  <c r="DQ228" i="3"/>
  <c r="DR228" i="3" s="1"/>
  <c r="DS228" i="3"/>
  <c r="DQ229" i="3"/>
  <c r="DR229" i="3" s="1"/>
  <c r="DS229" i="3"/>
  <c r="DQ230" i="3"/>
  <c r="DR230" i="3" s="1"/>
  <c r="DS230" i="3"/>
  <c r="DQ231" i="3"/>
  <c r="DR231" i="3" s="1"/>
  <c r="DS231" i="3"/>
  <c r="DQ232" i="3"/>
  <c r="DR232" i="3" s="1"/>
  <c r="DS232" i="3"/>
  <c r="DQ233" i="3"/>
  <c r="DR233" i="3" s="1"/>
  <c r="DS233" i="3"/>
  <c r="DQ234" i="3"/>
  <c r="DR234" i="3" s="1"/>
  <c r="DS234" i="3"/>
  <c r="DQ235" i="3"/>
  <c r="DR235" i="3" s="1"/>
  <c r="DS235" i="3"/>
  <c r="DQ236" i="3"/>
  <c r="DR236" i="3" s="1"/>
  <c r="DS236" i="3"/>
  <c r="DQ237" i="3"/>
  <c r="DR237" i="3" s="1"/>
  <c r="DS237" i="3"/>
  <c r="DQ238" i="3"/>
  <c r="DR238" i="3" s="1"/>
  <c r="DS238" i="3"/>
  <c r="DQ239" i="3"/>
  <c r="DR239" i="3" s="1"/>
  <c r="DS239" i="3"/>
  <c r="DQ240" i="3"/>
  <c r="DR240" i="3" s="1"/>
  <c r="DS240" i="3"/>
  <c r="DQ241" i="3"/>
  <c r="DR241" i="3" s="1"/>
  <c r="DS241" i="3"/>
  <c r="DQ242" i="3"/>
  <c r="DR242" i="3" s="1"/>
  <c r="DS242" i="3"/>
  <c r="DQ243" i="3"/>
  <c r="DR243" i="3" s="1"/>
  <c r="DS243" i="3"/>
  <c r="DQ244" i="3"/>
  <c r="DR244" i="3" s="1"/>
  <c r="DS244" i="3"/>
  <c r="DQ245" i="3"/>
  <c r="DR245" i="3" s="1"/>
  <c r="DS245" i="3"/>
  <c r="DQ246" i="3"/>
  <c r="DR246" i="3" s="1"/>
  <c r="DS246" i="3"/>
  <c r="DQ247" i="3"/>
  <c r="DR247" i="3" s="1"/>
  <c r="DS247" i="3"/>
  <c r="DQ248" i="3"/>
  <c r="DR248" i="3" s="1"/>
  <c r="DS248" i="3"/>
  <c r="DQ249" i="3"/>
  <c r="DR249" i="3" s="1"/>
  <c r="DS249" i="3"/>
  <c r="DQ250" i="3"/>
  <c r="DR250" i="3" s="1"/>
  <c r="DS250" i="3"/>
  <c r="DQ251" i="3"/>
  <c r="DR251" i="3" s="1"/>
  <c r="DS251" i="3"/>
  <c r="DQ252" i="3"/>
  <c r="DR252" i="3" s="1"/>
  <c r="DS252" i="3"/>
  <c r="DQ253" i="3"/>
  <c r="DR253" i="3" s="1"/>
  <c r="DS253" i="3"/>
  <c r="DQ254" i="3"/>
  <c r="DR254" i="3" s="1"/>
  <c r="DS254" i="3"/>
  <c r="DQ255" i="3"/>
  <c r="DR255" i="3" s="1"/>
  <c r="DS255" i="3"/>
  <c r="DQ256" i="3"/>
  <c r="DR256" i="3" s="1"/>
  <c r="DS256" i="3"/>
  <c r="DQ257" i="3"/>
  <c r="DR257" i="3" s="1"/>
  <c r="DS257" i="3"/>
  <c r="DQ258" i="3"/>
  <c r="DR258" i="3" s="1"/>
  <c r="DS258" i="3"/>
  <c r="DQ259" i="3"/>
  <c r="DR259" i="3" s="1"/>
  <c r="DS259" i="3"/>
  <c r="DQ260" i="3"/>
  <c r="DR260" i="3" s="1"/>
  <c r="DS260" i="3"/>
  <c r="DQ261" i="3"/>
  <c r="DR261" i="3" s="1"/>
  <c r="DS261" i="3"/>
  <c r="DQ262" i="3"/>
  <c r="DR262" i="3" s="1"/>
  <c r="DS262" i="3"/>
  <c r="DQ263" i="3"/>
  <c r="DR263" i="3" s="1"/>
  <c r="DS263" i="3"/>
  <c r="DQ264" i="3"/>
  <c r="DR264" i="3" s="1"/>
  <c r="DS264" i="3"/>
  <c r="DQ265" i="3"/>
  <c r="DR265" i="3" s="1"/>
  <c r="DS265" i="3"/>
  <c r="DQ266" i="3"/>
  <c r="DR266" i="3" s="1"/>
  <c r="DS266" i="3"/>
  <c r="DQ267" i="3"/>
  <c r="DR267" i="3" s="1"/>
  <c r="DS267" i="3"/>
  <c r="DQ268" i="3"/>
  <c r="DR268" i="3" s="1"/>
  <c r="DS268" i="3"/>
  <c r="DQ270" i="3"/>
  <c r="DR270" i="3" s="1"/>
  <c r="DS270" i="3"/>
  <c r="DQ271" i="3"/>
  <c r="DR271" i="3" s="1"/>
  <c r="DS271" i="3"/>
  <c r="DQ272" i="3"/>
  <c r="DR272" i="3" s="1"/>
  <c r="DS272" i="3"/>
  <c r="DQ273" i="3"/>
  <c r="DR273" i="3" s="1"/>
  <c r="DS273" i="3"/>
  <c r="DQ274" i="3"/>
  <c r="DR274" i="3" s="1"/>
  <c r="DS274" i="3"/>
  <c r="DQ275" i="3"/>
  <c r="DR275" i="3" s="1"/>
  <c r="DS275" i="3"/>
  <c r="DQ276" i="3"/>
  <c r="DR276" i="3" s="1"/>
  <c r="DS276" i="3"/>
  <c r="DQ277" i="3"/>
  <c r="DR277" i="3" s="1"/>
  <c r="DS277" i="3"/>
  <c r="DQ278" i="3"/>
  <c r="DR278" i="3" s="1"/>
  <c r="DS278" i="3"/>
  <c r="DQ279" i="3"/>
  <c r="DR279" i="3" s="1"/>
  <c r="DS279" i="3"/>
  <c r="DQ280" i="3"/>
  <c r="DR280" i="3" s="1"/>
  <c r="DS280" i="3"/>
  <c r="DQ281" i="3"/>
  <c r="DR281" i="3" s="1"/>
  <c r="DS281" i="3"/>
  <c r="DQ282" i="3"/>
  <c r="DR282" i="3" s="1"/>
  <c r="DS282" i="3"/>
  <c r="DQ283" i="3"/>
  <c r="DR283" i="3" s="1"/>
  <c r="DS283" i="3"/>
  <c r="DQ284" i="3"/>
  <c r="DR284" i="3" s="1"/>
  <c r="DS284" i="3"/>
  <c r="DQ285" i="3"/>
  <c r="DR285" i="3" s="1"/>
  <c r="DS285" i="3"/>
  <c r="DQ286" i="3"/>
  <c r="DR286" i="3" s="1"/>
  <c r="DS286" i="3"/>
  <c r="DQ287" i="3"/>
  <c r="DR287" i="3" s="1"/>
  <c r="DS287" i="3"/>
  <c r="DQ288" i="3"/>
  <c r="DR288" i="3" s="1"/>
  <c r="DS288" i="3"/>
  <c r="DQ289" i="3"/>
  <c r="DR289" i="3" s="1"/>
  <c r="DS289" i="3"/>
  <c r="DQ290" i="3"/>
  <c r="DR290" i="3" s="1"/>
  <c r="DS290" i="3"/>
  <c r="DQ291" i="3"/>
  <c r="DR291" i="3" s="1"/>
  <c r="DS291" i="3"/>
  <c r="DQ292" i="3"/>
  <c r="DR292" i="3" s="1"/>
  <c r="DS292" i="3"/>
  <c r="DQ293" i="3"/>
  <c r="DR293" i="3" s="1"/>
  <c r="DS293" i="3"/>
  <c r="DQ294" i="3"/>
  <c r="DR294" i="3" s="1"/>
  <c r="DS294" i="3"/>
  <c r="DQ295" i="3"/>
  <c r="DR295" i="3" s="1"/>
  <c r="DS295" i="3"/>
  <c r="DQ296" i="3"/>
  <c r="DR296" i="3" s="1"/>
  <c r="DS296" i="3"/>
  <c r="DQ297" i="3"/>
  <c r="DR297" i="3" s="1"/>
  <c r="DS297" i="3"/>
  <c r="DQ298" i="3"/>
  <c r="DR298" i="3" s="1"/>
  <c r="DS298" i="3"/>
  <c r="DQ299" i="3"/>
  <c r="DR299" i="3" s="1"/>
  <c r="DS299" i="3"/>
  <c r="DQ300" i="3"/>
  <c r="DR300" i="3" s="1"/>
  <c r="DS300" i="3"/>
  <c r="DQ301" i="3"/>
  <c r="DR301" i="3" s="1"/>
  <c r="DS301" i="3"/>
  <c r="DQ302" i="3"/>
  <c r="DR302" i="3" s="1"/>
  <c r="DS302" i="3"/>
  <c r="DQ303" i="3"/>
  <c r="DR303" i="3" s="1"/>
  <c r="DS303" i="3"/>
  <c r="DQ304" i="3"/>
  <c r="DR304" i="3" s="1"/>
  <c r="DS304" i="3"/>
  <c r="DQ305" i="3"/>
  <c r="DR305" i="3" s="1"/>
  <c r="DS305" i="3"/>
  <c r="DQ306" i="3"/>
  <c r="DR306" i="3" s="1"/>
  <c r="DS306" i="3"/>
  <c r="DQ307" i="3"/>
  <c r="DR307" i="3" s="1"/>
  <c r="DS307" i="3"/>
  <c r="DQ308" i="3"/>
  <c r="DR308" i="3" s="1"/>
  <c r="DS308" i="3"/>
  <c r="DQ309" i="3"/>
  <c r="DR309" i="3" s="1"/>
  <c r="DS309" i="3"/>
  <c r="DQ310" i="3"/>
  <c r="DR310" i="3" s="1"/>
  <c r="DS310" i="3"/>
  <c r="DQ311" i="3"/>
  <c r="DR311" i="3" s="1"/>
  <c r="DS311" i="3"/>
  <c r="DQ312" i="3"/>
  <c r="DR312" i="3" s="1"/>
  <c r="DS312" i="3"/>
  <c r="DQ313" i="3"/>
  <c r="DR313" i="3" s="1"/>
  <c r="DS313" i="3"/>
  <c r="DQ314" i="3"/>
  <c r="DR314" i="3" s="1"/>
  <c r="DS314" i="3"/>
  <c r="DQ315" i="3"/>
  <c r="DR315" i="3" s="1"/>
  <c r="DS315" i="3"/>
  <c r="DQ316" i="3"/>
  <c r="DR316" i="3" s="1"/>
  <c r="DS316" i="3"/>
  <c r="DQ317" i="3"/>
  <c r="DR317" i="3" s="1"/>
  <c r="DS317" i="3"/>
  <c r="DQ318" i="3"/>
  <c r="DR318" i="3" s="1"/>
  <c r="DS318" i="3"/>
  <c r="DQ319" i="3"/>
  <c r="DR319" i="3" s="1"/>
  <c r="DS319" i="3"/>
  <c r="DQ320" i="3"/>
  <c r="DR320" i="3" s="1"/>
  <c r="DS320" i="3"/>
  <c r="DQ321" i="3"/>
  <c r="DR321" i="3" s="1"/>
  <c r="DS321" i="3"/>
  <c r="DQ322" i="3"/>
  <c r="DR322" i="3" s="1"/>
  <c r="DS322" i="3"/>
  <c r="DQ323" i="3"/>
  <c r="DR323" i="3" s="1"/>
  <c r="DS323" i="3"/>
  <c r="DQ324" i="3"/>
  <c r="DR324" i="3" s="1"/>
  <c r="DS324" i="3"/>
  <c r="DQ325" i="3"/>
  <c r="DR325" i="3" s="1"/>
  <c r="DS325" i="3"/>
  <c r="DQ326" i="3"/>
  <c r="DR326" i="3" s="1"/>
  <c r="DS326" i="3"/>
  <c r="DQ327" i="3"/>
  <c r="DR327" i="3" s="1"/>
  <c r="DS327" i="3"/>
  <c r="DQ328" i="3"/>
  <c r="DR328" i="3" s="1"/>
  <c r="DS328" i="3"/>
  <c r="DQ329" i="3"/>
  <c r="DR329" i="3" s="1"/>
  <c r="DS329" i="3"/>
  <c r="DQ330" i="3"/>
  <c r="DR330" i="3" s="1"/>
  <c r="DS330" i="3"/>
  <c r="DQ331" i="3"/>
  <c r="DR331" i="3" s="1"/>
  <c r="DS331" i="3"/>
  <c r="DQ332" i="3"/>
  <c r="DR332" i="3" s="1"/>
  <c r="DS332" i="3"/>
  <c r="DQ333" i="3"/>
  <c r="DR333" i="3" s="1"/>
  <c r="DS333" i="3"/>
  <c r="DQ334" i="3"/>
  <c r="DR334" i="3" s="1"/>
  <c r="DS334" i="3"/>
  <c r="DQ335" i="3"/>
  <c r="DR335" i="3" s="1"/>
  <c r="DS335" i="3"/>
  <c r="DQ336" i="3"/>
  <c r="DR336" i="3" s="1"/>
  <c r="DS336" i="3"/>
  <c r="DQ337" i="3"/>
  <c r="DR337" i="3" s="1"/>
  <c r="DS337" i="3"/>
  <c r="DQ338" i="3"/>
  <c r="DR338" i="3" s="1"/>
  <c r="DS338" i="3"/>
  <c r="DQ339" i="3"/>
  <c r="DR339" i="3" s="1"/>
  <c r="DS339" i="3"/>
  <c r="DQ340" i="3"/>
  <c r="DR340" i="3" s="1"/>
  <c r="DS340" i="3"/>
  <c r="DQ341" i="3"/>
  <c r="DR341" i="3" s="1"/>
  <c r="DS341" i="3"/>
  <c r="DQ342" i="3"/>
  <c r="DR342" i="3" s="1"/>
  <c r="DS342" i="3"/>
  <c r="DQ343" i="3"/>
  <c r="DR343" i="3" s="1"/>
  <c r="DS343" i="3"/>
  <c r="DQ344" i="3"/>
  <c r="DR344" i="3" s="1"/>
  <c r="DS344" i="3"/>
  <c r="DQ345" i="3"/>
  <c r="DR345" i="3" s="1"/>
  <c r="DS345" i="3"/>
  <c r="DQ346" i="3"/>
  <c r="DR346" i="3" s="1"/>
  <c r="DS346" i="3"/>
  <c r="DQ347" i="3"/>
  <c r="DR347" i="3" s="1"/>
  <c r="DS347" i="3"/>
  <c r="DQ348" i="3"/>
  <c r="DR348" i="3" s="1"/>
  <c r="DS348" i="3"/>
  <c r="DQ349" i="3"/>
  <c r="DR349" i="3" s="1"/>
  <c r="DS349" i="3"/>
  <c r="DQ350" i="3"/>
  <c r="DR350" i="3" s="1"/>
  <c r="DS350" i="3"/>
  <c r="DQ351" i="3"/>
  <c r="DR351" i="3" s="1"/>
  <c r="DS351" i="3"/>
  <c r="DQ352" i="3"/>
  <c r="DR352" i="3" s="1"/>
  <c r="DS352" i="3"/>
  <c r="DQ353" i="3"/>
  <c r="DR353" i="3" s="1"/>
  <c r="DS353" i="3"/>
  <c r="DQ354" i="3"/>
  <c r="DR354" i="3" s="1"/>
  <c r="DS354" i="3"/>
  <c r="DQ355" i="3"/>
  <c r="DR355" i="3" s="1"/>
  <c r="DS355" i="3"/>
  <c r="DQ356" i="3"/>
  <c r="DR356" i="3" s="1"/>
  <c r="DS356" i="3"/>
  <c r="DQ357" i="3"/>
  <c r="DR357" i="3" s="1"/>
  <c r="DS357" i="3"/>
  <c r="DQ358" i="3"/>
  <c r="DR358" i="3" s="1"/>
  <c r="DS358" i="3"/>
  <c r="DQ359" i="3"/>
  <c r="DR359" i="3" s="1"/>
  <c r="DS359" i="3"/>
  <c r="DQ360" i="3"/>
  <c r="DR360" i="3" s="1"/>
  <c r="DS360" i="3"/>
  <c r="DQ361" i="3"/>
  <c r="DR361" i="3" s="1"/>
  <c r="DS361" i="3"/>
  <c r="DQ362" i="3"/>
  <c r="DR362" i="3" s="1"/>
  <c r="DS362" i="3"/>
  <c r="DQ363" i="3"/>
  <c r="DR363" i="3" s="1"/>
  <c r="DS363" i="3"/>
  <c r="DQ364" i="3"/>
  <c r="DR364" i="3" s="1"/>
  <c r="DS364" i="3"/>
  <c r="DQ365" i="3"/>
  <c r="DR365" i="3" s="1"/>
  <c r="DS365" i="3"/>
  <c r="DQ366" i="3"/>
  <c r="DR366" i="3" s="1"/>
  <c r="DS366" i="3"/>
  <c r="DQ367" i="3"/>
  <c r="DR367" i="3" s="1"/>
  <c r="DS367" i="3"/>
  <c r="DQ368" i="3"/>
  <c r="DR368" i="3" s="1"/>
  <c r="DS368" i="3"/>
  <c r="DQ369" i="3"/>
  <c r="DR369" i="3" s="1"/>
  <c r="DS369" i="3"/>
  <c r="DQ370" i="3"/>
  <c r="DR370" i="3" s="1"/>
  <c r="DS370" i="3"/>
  <c r="DQ371" i="3"/>
  <c r="DR371" i="3" s="1"/>
  <c r="DS371" i="3"/>
  <c r="DQ372" i="3"/>
  <c r="DR372" i="3" s="1"/>
  <c r="DS372" i="3"/>
  <c r="DQ373" i="3"/>
  <c r="DR373" i="3" s="1"/>
  <c r="DS373" i="3"/>
  <c r="DQ374" i="3"/>
  <c r="DR374" i="3" s="1"/>
  <c r="DS374" i="3"/>
  <c r="DQ375" i="3"/>
  <c r="DR375" i="3" s="1"/>
  <c r="DS375" i="3"/>
  <c r="DQ376" i="3"/>
  <c r="DR376" i="3" s="1"/>
  <c r="DS376" i="3"/>
  <c r="DQ377" i="3"/>
  <c r="DR377" i="3" s="1"/>
  <c r="DS377" i="3"/>
  <c r="DQ378" i="3"/>
  <c r="DR378" i="3" s="1"/>
  <c r="DS378" i="3"/>
  <c r="DQ379" i="3"/>
  <c r="DR379" i="3" s="1"/>
  <c r="DS379" i="3"/>
  <c r="DQ380" i="3"/>
  <c r="DR380" i="3" s="1"/>
  <c r="DS380" i="3"/>
  <c r="DQ381" i="3"/>
  <c r="DR381" i="3" s="1"/>
  <c r="DS381" i="3"/>
  <c r="DQ382" i="3"/>
  <c r="DR382" i="3" s="1"/>
  <c r="DS382" i="3"/>
  <c r="DQ383" i="3"/>
  <c r="DR383" i="3" s="1"/>
  <c r="DS383" i="3"/>
  <c r="DQ384" i="3"/>
  <c r="DR384" i="3" s="1"/>
  <c r="DS384" i="3"/>
  <c r="DQ385" i="3"/>
  <c r="DR385" i="3" s="1"/>
  <c r="DS385" i="3"/>
  <c r="DQ386" i="3"/>
  <c r="DR386" i="3" s="1"/>
  <c r="DS386" i="3"/>
  <c r="DQ388" i="3"/>
  <c r="DR388" i="3" s="1"/>
  <c r="DS388" i="3"/>
  <c r="DQ389" i="3"/>
  <c r="DR389" i="3" s="1"/>
  <c r="DS389" i="3"/>
  <c r="DQ390" i="3"/>
  <c r="DR390" i="3" s="1"/>
  <c r="DS390" i="3"/>
  <c r="DQ391" i="3"/>
  <c r="DR391" i="3" s="1"/>
  <c r="DQ392" i="3"/>
  <c r="DR392" i="3" s="1"/>
  <c r="DS392" i="3"/>
  <c r="DQ393" i="3"/>
  <c r="DR393" i="3" s="1"/>
  <c r="DS393" i="3"/>
  <c r="DQ394" i="3"/>
  <c r="DR394" i="3" s="1"/>
  <c r="DS394" i="3"/>
  <c r="DQ395" i="3"/>
  <c r="DR395" i="3" s="1"/>
  <c r="DS395" i="3"/>
  <c r="DQ396" i="3"/>
  <c r="DR396" i="3" s="1"/>
  <c r="DS396" i="3"/>
  <c r="DQ397" i="3"/>
  <c r="DR397" i="3" s="1"/>
  <c r="DS397" i="3"/>
  <c r="DQ398" i="3"/>
  <c r="DR398" i="3" s="1"/>
  <c r="DS398" i="3"/>
  <c r="DQ399" i="3"/>
  <c r="DR399" i="3" s="1"/>
  <c r="DS399" i="3"/>
  <c r="DQ400" i="3"/>
  <c r="DR400" i="3" s="1"/>
  <c r="DS400" i="3"/>
  <c r="DQ401" i="3"/>
  <c r="DR401" i="3" s="1"/>
  <c r="DS401" i="3"/>
  <c r="DQ402" i="3"/>
  <c r="DR402" i="3" s="1"/>
  <c r="DS402" i="3"/>
  <c r="DQ403" i="3"/>
  <c r="DR403" i="3" s="1"/>
  <c r="DS403" i="3"/>
  <c r="DQ404" i="3"/>
  <c r="DR404" i="3" s="1"/>
  <c r="DS404" i="3"/>
  <c r="DQ405" i="3"/>
  <c r="DR405" i="3" s="1"/>
  <c r="DS405" i="3"/>
  <c r="DQ406" i="3"/>
  <c r="DR406" i="3" s="1"/>
  <c r="DS406" i="3"/>
  <c r="DQ407" i="3"/>
  <c r="DR407" i="3" s="1"/>
  <c r="DS407" i="3"/>
  <c r="DQ408" i="3"/>
  <c r="DR408" i="3" s="1"/>
  <c r="DS408" i="3"/>
  <c r="DQ409" i="3"/>
  <c r="DR409" i="3" s="1"/>
  <c r="DS409" i="3"/>
  <c r="DQ410" i="3"/>
  <c r="DR410" i="3" s="1"/>
  <c r="DS410" i="3"/>
  <c r="DR411" i="3"/>
  <c r="DS411" i="3"/>
  <c r="DR412" i="3"/>
  <c r="DS412" i="3"/>
  <c r="DR413" i="3"/>
  <c r="DS413" i="3"/>
  <c r="DR414" i="3"/>
  <c r="DS414" i="3"/>
  <c r="DQ415" i="3"/>
  <c r="DR415" i="3" s="1"/>
  <c r="DS415" i="3"/>
  <c r="DR416" i="3"/>
  <c r="DS416" i="3"/>
  <c r="DR417" i="3"/>
  <c r="DS417" i="3"/>
  <c r="DQ418" i="3"/>
  <c r="DR418" i="3" s="1"/>
  <c r="DS418" i="3"/>
  <c r="DQ419" i="3"/>
  <c r="DR419" i="3" s="1"/>
  <c r="DS419" i="3"/>
  <c r="DQ420" i="3"/>
  <c r="DR420" i="3" s="1"/>
  <c r="DS420" i="3"/>
  <c r="DQ421" i="3"/>
  <c r="DR421" i="3" s="1"/>
  <c r="DS421" i="3"/>
  <c r="DQ422" i="3"/>
  <c r="DR422" i="3" s="1"/>
  <c r="DS422" i="3"/>
  <c r="DQ423" i="3"/>
  <c r="DR423" i="3" s="1"/>
  <c r="DS423" i="3"/>
  <c r="DQ424" i="3"/>
  <c r="DR424" i="3" s="1"/>
  <c r="DS424" i="3"/>
  <c r="DQ425" i="3"/>
  <c r="DR425" i="3" s="1"/>
  <c r="DS425" i="3"/>
  <c r="DQ426" i="3"/>
  <c r="DR426" i="3" s="1"/>
  <c r="DS426" i="3"/>
  <c r="DQ427" i="3"/>
  <c r="DR427" i="3" s="1"/>
  <c r="DS427" i="3"/>
  <c r="DQ428" i="3"/>
  <c r="DR428" i="3" s="1"/>
  <c r="DS428" i="3"/>
  <c r="DQ429" i="3"/>
  <c r="DR429" i="3" s="1"/>
  <c r="DS429" i="3"/>
  <c r="DR430" i="3"/>
  <c r="DS430" i="3"/>
  <c r="DR431" i="3"/>
  <c r="DS431" i="3"/>
  <c r="DR432" i="3"/>
  <c r="DS432" i="3"/>
  <c r="DR433" i="3"/>
  <c r="DS433" i="3"/>
  <c r="DR434" i="3"/>
  <c r="DS434" i="3"/>
  <c r="DQ435" i="3"/>
  <c r="DR435" i="3" s="1"/>
  <c r="DS435" i="3"/>
  <c r="DQ436" i="3"/>
  <c r="DR436" i="3" s="1"/>
  <c r="DS436" i="3"/>
  <c r="DR437" i="3"/>
  <c r="DS437" i="3"/>
  <c r="DR438" i="3"/>
  <c r="DS438" i="3"/>
  <c r="D3" i="2"/>
  <c r="O3" i="2"/>
  <c r="O4" i="2"/>
  <c r="O5" i="2"/>
  <c r="B6" i="2"/>
  <c r="B32" i="2"/>
  <c r="D6" i="2"/>
  <c r="D32" i="2"/>
  <c r="E6" i="2"/>
  <c r="E32" i="2"/>
  <c r="G6" i="2"/>
  <c r="G32" i="2"/>
  <c r="H6" i="2"/>
  <c r="H32" i="2"/>
  <c r="I6" i="2"/>
  <c r="I32" i="2"/>
  <c r="K6" i="2"/>
  <c r="K32" i="2"/>
  <c r="L6" i="2"/>
  <c r="L32" i="2"/>
  <c r="M6" i="2"/>
  <c r="M32" i="2"/>
  <c r="N6" i="2"/>
  <c r="N32" i="2"/>
  <c r="C7" i="2"/>
  <c r="O8" i="2"/>
  <c r="C9" i="2"/>
  <c r="O9" i="2"/>
  <c r="C10" i="2"/>
  <c r="O10" i="2"/>
  <c r="C11" i="2"/>
  <c r="O11" i="2"/>
  <c r="C12" i="2"/>
  <c r="O12" i="2"/>
  <c r="C13" i="2"/>
  <c r="O13" i="2"/>
  <c r="C14" i="2"/>
  <c r="O14" i="2"/>
  <c r="C15" i="2"/>
  <c r="O15" i="2"/>
  <c r="C16" i="2"/>
  <c r="O16" i="2"/>
  <c r="C17" i="2"/>
  <c r="O17" i="2"/>
  <c r="O18" i="2"/>
  <c r="O19" i="2"/>
  <c r="J20" i="2"/>
  <c r="O20" i="2"/>
  <c r="F21" i="2"/>
  <c r="O21" i="2"/>
  <c r="O22" i="2"/>
  <c r="O23" i="2"/>
  <c r="O24" i="2"/>
  <c r="O25" i="2"/>
  <c r="O26" i="2"/>
  <c r="O27" i="2"/>
  <c r="O28" i="2"/>
  <c r="O29" i="2"/>
  <c r="O30" i="2"/>
  <c r="B41" i="2"/>
  <c r="P6" i="1"/>
  <c r="P7" i="1"/>
  <c r="P8" i="1"/>
  <c r="P9" i="1"/>
  <c r="P10" i="1"/>
  <c r="P11" i="1"/>
  <c r="P12" i="1"/>
  <c r="P13" i="1"/>
  <c r="P14" i="1"/>
  <c r="P15" i="1"/>
  <c r="P16" i="1"/>
  <c r="P17" i="1"/>
  <c r="P18" i="1"/>
  <c r="P19" i="1"/>
  <c r="P20" i="1"/>
  <c r="K21" i="1"/>
  <c r="K22" i="1"/>
  <c r="P22" i="1"/>
  <c r="P23" i="1"/>
  <c r="O24" i="1"/>
  <c r="P24" i="1"/>
  <c r="P33" i="1"/>
  <c r="C34" i="1"/>
  <c r="D34" i="1"/>
  <c r="E34" i="1"/>
  <c r="F34" i="1"/>
  <c r="G34" i="1"/>
  <c r="H34" i="1"/>
  <c r="I34" i="1"/>
  <c r="J34" i="1"/>
  <c r="L34" i="1"/>
  <c r="M34" i="1"/>
  <c r="N34" i="1"/>
  <c r="K34" i="1"/>
  <c r="C6" i="2"/>
  <c r="C32" i="2"/>
  <c r="P21" i="1"/>
  <c r="P34" i="1"/>
  <c r="O7" i="2"/>
  <c r="O6" i="2"/>
  <c r="F6" i="2"/>
  <c r="F32" i="2"/>
  <c r="J6" i="2"/>
  <c r="J32" i="2"/>
  <c r="O34" i="1"/>
  <c r="O32" i="2"/>
  <c r="AD74" i="12" l="1"/>
  <c r="AC87" i="12"/>
  <c r="AD88" i="12"/>
  <c r="AD76" i="12"/>
  <c r="AD27" i="12"/>
  <c r="AC88" i="12"/>
  <c r="AC27" i="12"/>
  <c r="BJ156" i="3"/>
  <c r="BQ156" i="3" s="1"/>
  <c r="BX156" i="3" s="1"/>
  <c r="BK154" i="3"/>
  <c r="BR154" i="3" s="1"/>
  <c r="BY154" i="3" s="1"/>
  <c r="CF154" i="3" s="1"/>
  <c r="CM154" i="3" s="1"/>
  <c r="CT154" i="3" s="1"/>
  <c r="DA154" i="3" s="1"/>
  <c r="DH154" i="3" s="1"/>
  <c r="DO154" i="3" s="1"/>
  <c r="BK155" i="3"/>
  <c r="BR155" i="3" s="1"/>
  <c r="BY155" i="3" s="1"/>
  <c r="CF155" i="3" s="1"/>
  <c r="CM155" i="3" s="1"/>
  <c r="CT155" i="3" s="1"/>
  <c r="DA155" i="3" s="1"/>
  <c r="DH155" i="3" s="1"/>
  <c r="DO155" i="3" s="1"/>
  <c r="BK153" i="3"/>
  <c r="BR153" i="3" s="1"/>
  <c r="BY153" i="3" s="1"/>
  <c r="CF153" i="3" s="1"/>
  <c r="CM153" i="3" s="1"/>
  <c r="CT153" i="3" s="1"/>
  <c r="DA153" i="3" s="1"/>
  <c r="DH153" i="3" s="1"/>
  <c r="DO153" i="3" s="1"/>
  <c r="BS446" i="3"/>
  <c r="BX446" i="3"/>
  <c r="AC86" i="12"/>
  <c r="AC77" i="12"/>
  <c r="CE440" i="3"/>
  <c r="BZ440" i="3"/>
  <c r="BX445" i="3"/>
  <c r="BS445" i="3"/>
  <c r="CE441" i="3"/>
  <c r="BZ441" i="3"/>
  <c r="BZ442" i="3"/>
  <c r="CE442" i="3"/>
  <c r="CE444" i="3"/>
  <c r="BZ444" i="3"/>
  <c r="BZ443" i="3"/>
  <c r="CE443" i="3"/>
  <c r="BS2" i="3"/>
  <c r="BX2" i="3"/>
  <c r="BZ2" i="3" s="1"/>
  <c r="BS165" i="3"/>
  <c r="BX165" i="3"/>
  <c r="J52" i="12"/>
  <c r="Z70" i="12"/>
  <c r="AQ134" i="3"/>
  <c r="AQ126" i="3"/>
  <c r="AQ118" i="3"/>
  <c r="AQ110" i="3"/>
  <c r="AQ102" i="3"/>
  <c r="AQ94" i="3"/>
  <c r="AQ86" i="3"/>
  <c r="AQ78" i="3"/>
  <c r="AQ70" i="3"/>
  <c r="AQ50" i="3"/>
  <c r="AQ41" i="3"/>
  <c r="AQ33" i="3"/>
  <c r="AQ25" i="3"/>
  <c r="AQ17" i="3"/>
  <c r="AQ9" i="3"/>
  <c r="AU410" i="3"/>
  <c r="AU381" i="3"/>
  <c r="AU359" i="3"/>
  <c r="AU327" i="3"/>
  <c r="AU307" i="3"/>
  <c r="AU291" i="3"/>
  <c r="AU253" i="3"/>
  <c r="AU188" i="3"/>
  <c r="AU181" i="3"/>
  <c r="AU172" i="3"/>
  <c r="CY439" i="3"/>
  <c r="BW439" i="3"/>
  <c r="AQ439" i="3"/>
  <c r="DM439" i="3"/>
  <c r="BI439" i="3"/>
  <c r="DF439" i="3"/>
  <c r="CR439" i="3"/>
  <c r="BP439" i="3"/>
  <c r="CK439" i="3"/>
  <c r="CD439" i="3"/>
  <c r="CY44" i="3"/>
  <c r="BW44" i="3"/>
  <c r="CY269" i="3"/>
  <c r="BW269" i="3"/>
  <c r="CR387" i="3"/>
  <c r="BP387" i="3"/>
  <c r="BB354" i="3"/>
  <c r="BB358" i="3"/>
  <c r="BB86" i="3"/>
  <c r="BB90" i="3"/>
  <c r="BB94" i="3"/>
  <c r="BB98" i="3"/>
  <c r="BB102" i="3"/>
  <c r="BB106" i="3"/>
  <c r="BB110" i="3"/>
  <c r="BB114" i="3"/>
  <c r="BB118" i="3"/>
  <c r="BB122" i="3"/>
  <c r="BB126" i="3"/>
  <c r="BB130" i="3"/>
  <c r="BB134" i="3"/>
  <c r="DM4" i="3"/>
  <c r="DM8" i="3"/>
  <c r="DM12" i="3"/>
  <c r="DM16" i="3"/>
  <c r="DM20" i="3"/>
  <c r="DM24" i="3"/>
  <c r="DM28" i="3"/>
  <c r="DM32" i="3"/>
  <c r="DM36" i="3"/>
  <c r="DM40" i="3"/>
  <c r="DM45" i="3"/>
  <c r="DM49" i="3"/>
  <c r="DM53" i="3"/>
  <c r="DM57" i="3"/>
  <c r="DM61" i="3"/>
  <c r="DM65" i="3"/>
  <c r="DM69" i="3"/>
  <c r="DM73" i="3"/>
  <c r="DM77" i="3"/>
  <c r="DM81" i="3"/>
  <c r="DM85" i="3"/>
  <c r="DM89" i="3"/>
  <c r="DM93" i="3"/>
  <c r="DM97" i="3"/>
  <c r="DM101" i="3"/>
  <c r="DM105" i="3"/>
  <c r="DM109" i="3"/>
  <c r="DM113" i="3"/>
  <c r="DM117" i="3"/>
  <c r="DM121" i="3"/>
  <c r="DM125" i="3"/>
  <c r="DM129" i="3"/>
  <c r="DM133" i="3"/>
  <c r="DM137" i="3"/>
  <c r="DM141" i="3"/>
  <c r="DM145" i="3"/>
  <c r="DM149" i="3"/>
  <c r="DM153" i="3"/>
  <c r="DM157" i="3"/>
  <c r="DM161" i="3"/>
  <c r="DM166" i="3"/>
  <c r="DM170" i="3"/>
  <c r="DM174" i="3"/>
  <c r="DM178" i="3"/>
  <c r="DM182" i="3"/>
  <c r="DM186" i="3"/>
  <c r="DM190" i="3"/>
  <c r="DM194" i="3"/>
  <c r="DM198" i="3"/>
  <c r="DM202" i="3"/>
  <c r="DM206" i="3"/>
  <c r="DM210" i="3"/>
  <c r="DM214" i="3"/>
  <c r="DM218" i="3"/>
  <c r="DM222" i="3"/>
  <c r="DM226" i="3"/>
  <c r="DM230" i="3"/>
  <c r="DM234" i="3"/>
  <c r="CR44" i="3"/>
  <c r="BP44" i="3"/>
  <c r="CR269" i="3"/>
  <c r="BP269" i="3"/>
  <c r="DM387" i="3"/>
  <c r="CK387" i="3"/>
  <c r="BI387" i="3"/>
  <c r="AU387" i="3"/>
  <c r="BB351" i="3"/>
  <c r="BB355" i="3"/>
  <c r="BB359" i="3"/>
  <c r="BB83" i="3"/>
  <c r="BB87" i="3"/>
  <c r="BB103" i="3"/>
  <c r="BB107" i="3"/>
  <c r="BB111" i="3"/>
  <c r="BB119" i="3"/>
  <c r="BB123" i="3"/>
  <c r="BB127" i="3"/>
  <c r="BB131" i="3"/>
  <c r="BB135" i="3"/>
  <c r="DM44" i="3"/>
  <c r="CK44" i="3"/>
  <c r="BI44" i="3"/>
  <c r="AU44" i="3"/>
  <c r="DM269" i="3"/>
  <c r="CK269" i="3"/>
  <c r="BI269" i="3"/>
  <c r="AU269" i="3"/>
  <c r="DF387" i="3"/>
  <c r="CD387" i="3"/>
  <c r="BB387" i="3"/>
  <c r="AQ387" i="3"/>
  <c r="BB352" i="3"/>
  <c r="BB356" i="3"/>
  <c r="BB360" i="3"/>
  <c r="BB84" i="3"/>
  <c r="BB88" i="3"/>
  <c r="BB92" i="3"/>
  <c r="BB100" i="3"/>
  <c r="BB104" i="3"/>
  <c r="BB108" i="3"/>
  <c r="BB112" i="3"/>
  <c r="BB116" i="3"/>
  <c r="BB120" i="3"/>
  <c r="BB124" i="3"/>
  <c r="BB128" i="3"/>
  <c r="BB132" i="3"/>
  <c r="AQ153" i="3"/>
  <c r="DM6" i="3"/>
  <c r="DM10" i="3"/>
  <c r="DM14" i="3"/>
  <c r="DM18" i="3"/>
  <c r="DM22" i="3"/>
  <c r="DM26" i="3"/>
  <c r="DM30" i="3"/>
  <c r="DM34" i="3"/>
  <c r="DM38" i="3"/>
  <c r="DM42" i="3"/>
  <c r="DM47" i="3"/>
  <c r="DM51" i="3"/>
  <c r="DF44" i="3"/>
  <c r="CD44" i="3"/>
  <c r="BB44" i="3"/>
  <c r="AQ44" i="3"/>
  <c r="DF269" i="3"/>
  <c r="CD269" i="3"/>
  <c r="BB269" i="3"/>
  <c r="AQ269" i="3"/>
  <c r="CY387" i="3"/>
  <c r="BW387" i="3"/>
  <c r="AU378" i="3"/>
  <c r="BB353" i="3"/>
  <c r="BB357" i="3"/>
  <c r="BB361" i="3"/>
  <c r="BB85" i="3"/>
  <c r="BB89" i="3"/>
  <c r="BB93" i="3"/>
  <c r="BB97" i="3"/>
  <c r="BB101" i="3"/>
  <c r="BB105" i="3"/>
  <c r="BB109" i="3"/>
  <c r="BB113" i="3"/>
  <c r="BB117" i="3"/>
  <c r="BB121" i="3"/>
  <c r="BB125" i="3"/>
  <c r="BB129" i="3"/>
  <c r="BB133" i="3"/>
  <c r="AQ154" i="3"/>
  <c r="DM7" i="3"/>
  <c r="DM11" i="3"/>
  <c r="DM15" i="3"/>
  <c r="DM19" i="3"/>
  <c r="DM23" i="3"/>
  <c r="DM27" i="3"/>
  <c r="DM31" i="3"/>
  <c r="DM35" i="3"/>
  <c r="DM39" i="3"/>
  <c r="DM43" i="3"/>
  <c r="DM48" i="3"/>
  <c r="DM52" i="3"/>
  <c r="DM56" i="3"/>
  <c r="DM60" i="3"/>
  <c r="DM64" i="3"/>
  <c r="DM68" i="3"/>
  <c r="DM72" i="3"/>
  <c r="DM76" i="3"/>
  <c r="DM80" i="3"/>
  <c r="DM84" i="3"/>
  <c r="DM88" i="3"/>
  <c r="DM92" i="3"/>
  <c r="DM96" i="3"/>
  <c r="DM100" i="3"/>
  <c r="DM104" i="3"/>
  <c r="DM108" i="3"/>
  <c r="DM112" i="3"/>
  <c r="DM116" i="3"/>
  <c r="DM120" i="3"/>
  <c r="DM124" i="3"/>
  <c r="DM128" i="3"/>
  <c r="DM132" i="3"/>
  <c r="DM136" i="3"/>
  <c r="DM140" i="3"/>
  <c r="DM144" i="3"/>
  <c r="DM148" i="3"/>
  <c r="DM152" i="3"/>
  <c r="DM156" i="3"/>
  <c r="DM160" i="3"/>
  <c r="DM164" i="3"/>
  <c r="DM169" i="3"/>
  <c r="DM173" i="3"/>
  <c r="DM177" i="3"/>
  <c r="DM181" i="3"/>
  <c r="DM185" i="3"/>
  <c r="DM189" i="3"/>
  <c r="DM193" i="3"/>
  <c r="DM197" i="3"/>
  <c r="DM201" i="3"/>
  <c r="DM205" i="3"/>
  <c r="DM209" i="3"/>
  <c r="DM213" i="3"/>
  <c r="DM217" i="3"/>
  <c r="DM221" i="3"/>
  <c r="DM225" i="3"/>
  <c r="DM229" i="3"/>
  <c r="DM233" i="3"/>
  <c r="DM5" i="3"/>
  <c r="DM21" i="3"/>
  <c r="DM37" i="3"/>
  <c r="DM54" i="3"/>
  <c r="DM62" i="3"/>
  <c r="DM70" i="3"/>
  <c r="DM78" i="3"/>
  <c r="DM86" i="3"/>
  <c r="DM94" i="3"/>
  <c r="DM102" i="3"/>
  <c r="DM110" i="3"/>
  <c r="DM118" i="3"/>
  <c r="DM126" i="3"/>
  <c r="DM134" i="3"/>
  <c r="DM142" i="3"/>
  <c r="DM150" i="3"/>
  <c r="DM158" i="3"/>
  <c r="DM167" i="3"/>
  <c r="DM175" i="3"/>
  <c r="DM183" i="3"/>
  <c r="DM191" i="3"/>
  <c r="DM199" i="3"/>
  <c r="DM207" i="3"/>
  <c r="DM215" i="3"/>
  <c r="DM223" i="3"/>
  <c r="DM231" i="3"/>
  <c r="DM237" i="3"/>
  <c r="DM241" i="3"/>
  <c r="DM245" i="3"/>
  <c r="DM249" i="3"/>
  <c r="DM253" i="3"/>
  <c r="DM257" i="3"/>
  <c r="DM261" i="3"/>
  <c r="DM265" i="3"/>
  <c r="DM270" i="3"/>
  <c r="DM274" i="3"/>
  <c r="DM278" i="3"/>
  <c r="DM282" i="3"/>
  <c r="DM286" i="3"/>
  <c r="DM290" i="3"/>
  <c r="DM294" i="3"/>
  <c r="DM298" i="3"/>
  <c r="DM302" i="3"/>
  <c r="DM306" i="3"/>
  <c r="DM310" i="3"/>
  <c r="DM314" i="3"/>
  <c r="DM318" i="3"/>
  <c r="DM322" i="3"/>
  <c r="DM326" i="3"/>
  <c r="DM330" i="3"/>
  <c r="DM334" i="3"/>
  <c r="DM338" i="3"/>
  <c r="DM342" i="3"/>
  <c r="DM346" i="3"/>
  <c r="DM350" i="3"/>
  <c r="DM354" i="3"/>
  <c r="DM358" i="3"/>
  <c r="DM362" i="3"/>
  <c r="DM366" i="3"/>
  <c r="DM370" i="3"/>
  <c r="DM374" i="3"/>
  <c r="DM378" i="3"/>
  <c r="DM382" i="3"/>
  <c r="DM386" i="3"/>
  <c r="DM391" i="3"/>
  <c r="DM395" i="3"/>
  <c r="DM399" i="3"/>
  <c r="DM403" i="3"/>
  <c r="DM407" i="3"/>
  <c r="DM411" i="3"/>
  <c r="DM415" i="3"/>
  <c r="DM419" i="3"/>
  <c r="DM423" i="3"/>
  <c r="DM427" i="3"/>
  <c r="DM431" i="3"/>
  <c r="DM435" i="3"/>
  <c r="DF244" i="3"/>
  <c r="DF248" i="3"/>
  <c r="DF252" i="3"/>
  <c r="DF256" i="3"/>
  <c r="DF260" i="3"/>
  <c r="DF264" i="3"/>
  <c r="DF268" i="3"/>
  <c r="DF273" i="3"/>
  <c r="DF277" i="3"/>
  <c r="DM9" i="3"/>
  <c r="DM25" i="3"/>
  <c r="DM41" i="3"/>
  <c r="DM55" i="3"/>
  <c r="DM63" i="3"/>
  <c r="DM71" i="3"/>
  <c r="DM79" i="3"/>
  <c r="DM87" i="3"/>
  <c r="DM95" i="3"/>
  <c r="DM103" i="3"/>
  <c r="DM111" i="3"/>
  <c r="DM119" i="3"/>
  <c r="DM127" i="3"/>
  <c r="DM135" i="3"/>
  <c r="DM143" i="3"/>
  <c r="DM151" i="3"/>
  <c r="DM159" i="3"/>
  <c r="DM168" i="3"/>
  <c r="DM176" i="3"/>
  <c r="DM184" i="3"/>
  <c r="DM192" i="3"/>
  <c r="DM200" i="3"/>
  <c r="DM208" i="3"/>
  <c r="DM216" i="3"/>
  <c r="DM224" i="3"/>
  <c r="DM232" i="3"/>
  <c r="DM238" i="3"/>
  <c r="DM242" i="3"/>
  <c r="DM246" i="3"/>
  <c r="DM250" i="3"/>
  <c r="DM254" i="3"/>
  <c r="DM258" i="3"/>
  <c r="DM262" i="3"/>
  <c r="DM266" i="3"/>
  <c r="DM271" i="3"/>
  <c r="DM275" i="3"/>
  <c r="DM279" i="3"/>
  <c r="DM283" i="3"/>
  <c r="DM287" i="3"/>
  <c r="DM291" i="3"/>
  <c r="DM295" i="3"/>
  <c r="DM299" i="3"/>
  <c r="DM303" i="3"/>
  <c r="DM307" i="3"/>
  <c r="DM311" i="3"/>
  <c r="DM315" i="3"/>
  <c r="DM319" i="3"/>
  <c r="DM323" i="3"/>
  <c r="DM327" i="3"/>
  <c r="DM331" i="3"/>
  <c r="DM335" i="3"/>
  <c r="DM339" i="3"/>
  <c r="DM343" i="3"/>
  <c r="DM347" i="3"/>
  <c r="DM351" i="3"/>
  <c r="DM355" i="3"/>
  <c r="DM359" i="3"/>
  <c r="DM363" i="3"/>
  <c r="DM367" i="3"/>
  <c r="DM13" i="3"/>
  <c r="DM29" i="3"/>
  <c r="DM46" i="3"/>
  <c r="DM58" i="3"/>
  <c r="DM66" i="3"/>
  <c r="DM74" i="3"/>
  <c r="DM82" i="3"/>
  <c r="DM90" i="3"/>
  <c r="DM98" i="3"/>
  <c r="DM106" i="3"/>
  <c r="DM114" i="3"/>
  <c r="DM122" i="3"/>
  <c r="DM130" i="3"/>
  <c r="DM138" i="3"/>
  <c r="DM146" i="3"/>
  <c r="DM154" i="3"/>
  <c r="DM162" i="3"/>
  <c r="DM171" i="3"/>
  <c r="DM179" i="3"/>
  <c r="DM187" i="3"/>
  <c r="DM195" i="3"/>
  <c r="DM203" i="3"/>
  <c r="DM211" i="3"/>
  <c r="DM219" i="3"/>
  <c r="DM227" i="3"/>
  <c r="DM235" i="3"/>
  <c r="DM239" i="3"/>
  <c r="DM243" i="3"/>
  <c r="DM247" i="3"/>
  <c r="DM251" i="3"/>
  <c r="DM255" i="3"/>
  <c r="DM259" i="3"/>
  <c r="DM263" i="3"/>
  <c r="DM267" i="3"/>
  <c r="DM272" i="3"/>
  <c r="DM276" i="3"/>
  <c r="DM280" i="3"/>
  <c r="DM284" i="3"/>
  <c r="DM288" i="3"/>
  <c r="DM292" i="3"/>
  <c r="DM296" i="3"/>
  <c r="DM300" i="3"/>
  <c r="DM304" i="3"/>
  <c r="DM308" i="3"/>
  <c r="DM312" i="3"/>
  <c r="DM316" i="3"/>
  <c r="DM320" i="3"/>
  <c r="DM324" i="3"/>
  <c r="DM328" i="3"/>
  <c r="DM332" i="3"/>
  <c r="DM336" i="3"/>
  <c r="DM340" i="3"/>
  <c r="DM344" i="3"/>
  <c r="DM348" i="3"/>
  <c r="DM352" i="3"/>
  <c r="DM356" i="3"/>
  <c r="DM360" i="3"/>
  <c r="DM364" i="3"/>
  <c r="DM368" i="3"/>
  <c r="DM372" i="3"/>
  <c r="DM376" i="3"/>
  <c r="DM380" i="3"/>
  <c r="DM384" i="3"/>
  <c r="DM389" i="3"/>
  <c r="DM393" i="3"/>
  <c r="DM397" i="3"/>
  <c r="DM401" i="3"/>
  <c r="DM405" i="3"/>
  <c r="DM409" i="3"/>
  <c r="DM413" i="3"/>
  <c r="DM417" i="3"/>
  <c r="DM421" i="3"/>
  <c r="DM425" i="3"/>
  <c r="DM429" i="3"/>
  <c r="DM433" i="3"/>
  <c r="DM437" i="3"/>
  <c r="DF246" i="3"/>
  <c r="DF250" i="3"/>
  <c r="DF254" i="3"/>
  <c r="DF258" i="3"/>
  <c r="DF262" i="3"/>
  <c r="DF266" i="3"/>
  <c r="DF271" i="3"/>
  <c r="DF275" i="3"/>
  <c r="DF279" i="3"/>
  <c r="DM17" i="3"/>
  <c r="DM67" i="3"/>
  <c r="DM99" i="3"/>
  <c r="DM131" i="3"/>
  <c r="DM163" i="3"/>
  <c r="DM196" i="3"/>
  <c r="DM228" i="3"/>
  <c r="DM248" i="3"/>
  <c r="DM264" i="3"/>
  <c r="DM281" i="3"/>
  <c r="DM297" i="3"/>
  <c r="DM313" i="3"/>
  <c r="DM329" i="3"/>
  <c r="DM345" i="3"/>
  <c r="DM361" i="3"/>
  <c r="DM373" i="3"/>
  <c r="DM381" i="3"/>
  <c r="DM390" i="3"/>
  <c r="DM398" i="3"/>
  <c r="DM406" i="3"/>
  <c r="DM414" i="3"/>
  <c r="DM422" i="3"/>
  <c r="DM430" i="3"/>
  <c r="DM438" i="3"/>
  <c r="DF251" i="3"/>
  <c r="DF259" i="3"/>
  <c r="DF267" i="3"/>
  <c r="DF276" i="3"/>
  <c r="DF282" i="3"/>
  <c r="DF286" i="3"/>
  <c r="DF290" i="3"/>
  <c r="DF294" i="3"/>
  <c r="DF298" i="3"/>
  <c r="DF302" i="3"/>
  <c r="DF306" i="3"/>
  <c r="DF310" i="3"/>
  <c r="DF314" i="3"/>
  <c r="DF318" i="3"/>
  <c r="DF322" i="3"/>
  <c r="DF326" i="3"/>
  <c r="DF330" i="3"/>
  <c r="DF334" i="3"/>
  <c r="DF338" i="3"/>
  <c r="DF342" i="3"/>
  <c r="DF346" i="3"/>
  <c r="DF350" i="3"/>
  <c r="DF354" i="3"/>
  <c r="DF358" i="3"/>
  <c r="DF362" i="3"/>
  <c r="DF366" i="3"/>
  <c r="DF370" i="3"/>
  <c r="DF374" i="3"/>
  <c r="DF378" i="3"/>
  <c r="DF382" i="3"/>
  <c r="DF386" i="3"/>
  <c r="DF391" i="3"/>
  <c r="DF395" i="3"/>
  <c r="DF399" i="3"/>
  <c r="DF403" i="3"/>
  <c r="DF407" i="3"/>
  <c r="DF411" i="3"/>
  <c r="DF415" i="3"/>
  <c r="DF419" i="3"/>
  <c r="DF423" i="3"/>
  <c r="DF427" i="3"/>
  <c r="DF431" i="3"/>
  <c r="DF435" i="3"/>
  <c r="DF4" i="3"/>
  <c r="DF8" i="3"/>
  <c r="DF12" i="3"/>
  <c r="DF16" i="3"/>
  <c r="DF20" i="3"/>
  <c r="DF24" i="3"/>
  <c r="DF28" i="3"/>
  <c r="DF32" i="3"/>
  <c r="DF36" i="3"/>
  <c r="DF40" i="3"/>
  <c r="DF45" i="3"/>
  <c r="DF49" i="3"/>
  <c r="DF53" i="3"/>
  <c r="DF57" i="3"/>
  <c r="DF61" i="3"/>
  <c r="DF65" i="3"/>
  <c r="DF69" i="3"/>
  <c r="DF73" i="3"/>
  <c r="DF77" i="3"/>
  <c r="DM33" i="3"/>
  <c r="DM75" i="3"/>
  <c r="DM107" i="3"/>
  <c r="DM139" i="3"/>
  <c r="DM172" i="3"/>
  <c r="DM204" i="3"/>
  <c r="DM236" i="3"/>
  <c r="DM252" i="3"/>
  <c r="DM268" i="3"/>
  <c r="DM285" i="3"/>
  <c r="DM301" i="3"/>
  <c r="DM317" i="3"/>
  <c r="DM333" i="3"/>
  <c r="DM349" i="3"/>
  <c r="DM365" i="3"/>
  <c r="DM375" i="3"/>
  <c r="DM383" i="3"/>
  <c r="DM392" i="3"/>
  <c r="DM400" i="3"/>
  <c r="DM408" i="3"/>
  <c r="DM416" i="3"/>
  <c r="DM424" i="3"/>
  <c r="DM432" i="3"/>
  <c r="DF245" i="3"/>
  <c r="DF253" i="3"/>
  <c r="DF261" i="3"/>
  <c r="DF270" i="3"/>
  <c r="DF278" i="3"/>
  <c r="DF283" i="3"/>
  <c r="DF287" i="3"/>
  <c r="DF291" i="3"/>
  <c r="DF295" i="3"/>
  <c r="DF299" i="3"/>
  <c r="DF303" i="3"/>
  <c r="DF307" i="3"/>
  <c r="DF311" i="3"/>
  <c r="DF315" i="3"/>
  <c r="DF319" i="3"/>
  <c r="DF323" i="3"/>
  <c r="DF327" i="3"/>
  <c r="DF331" i="3"/>
  <c r="DF335" i="3"/>
  <c r="DF339" i="3"/>
  <c r="DF343" i="3"/>
  <c r="DF347" i="3"/>
  <c r="DF351" i="3"/>
  <c r="DF355" i="3"/>
  <c r="DF359" i="3"/>
  <c r="DF363" i="3"/>
  <c r="DF367" i="3"/>
  <c r="DF371" i="3"/>
  <c r="DF375" i="3"/>
  <c r="DF379" i="3"/>
  <c r="DF383" i="3"/>
  <c r="DF388" i="3"/>
  <c r="DF392" i="3"/>
  <c r="DF396" i="3"/>
  <c r="DF400" i="3"/>
  <c r="DF404" i="3"/>
  <c r="DF408" i="3"/>
  <c r="DF412" i="3"/>
  <c r="DF416" i="3"/>
  <c r="DF420" i="3"/>
  <c r="DF424" i="3"/>
  <c r="DF428" i="3"/>
  <c r="DF432" i="3"/>
  <c r="DF436" i="3"/>
  <c r="DF5" i="3"/>
  <c r="DF9" i="3"/>
  <c r="DF13" i="3"/>
  <c r="DF17" i="3"/>
  <c r="DF21" i="3"/>
  <c r="DF25" i="3"/>
  <c r="DF29" i="3"/>
  <c r="DF33" i="3"/>
  <c r="DF37" i="3"/>
  <c r="DF41" i="3"/>
  <c r="DF46" i="3"/>
  <c r="DF50" i="3"/>
  <c r="DF54" i="3"/>
  <c r="DF58" i="3"/>
  <c r="DF62" i="3"/>
  <c r="DF66" i="3"/>
  <c r="DF70" i="3"/>
  <c r="DF74" i="3"/>
  <c r="DM50" i="3"/>
  <c r="DM83" i="3"/>
  <c r="DM115" i="3"/>
  <c r="DM147" i="3"/>
  <c r="DM180" i="3"/>
  <c r="DM212" i="3"/>
  <c r="DM240" i="3"/>
  <c r="DM256" i="3"/>
  <c r="DM273" i="3"/>
  <c r="DM289" i="3"/>
  <c r="DM305" i="3"/>
  <c r="DM321" i="3"/>
  <c r="DM337" i="3"/>
  <c r="DM353" i="3"/>
  <c r="DM369" i="3"/>
  <c r="DM377" i="3"/>
  <c r="DM385" i="3"/>
  <c r="DM394" i="3"/>
  <c r="DM402" i="3"/>
  <c r="DM410" i="3"/>
  <c r="DM418" i="3"/>
  <c r="DM426" i="3"/>
  <c r="DM434" i="3"/>
  <c r="DF247" i="3"/>
  <c r="DF255" i="3"/>
  <c r="DF263" i="3"/>
  <c r="DF272" i="3"/>
  <c r="DF280" i="3"/>
  <c r="DF284" i="3"/>
  <c r="DF288" i="3"/>
  <c r="DF292" i="3"/>
  <c r="DF296" i="3"/>
  <c r="DF300" i="3"/>
  <c r="DF304" i="3"/>
  <c r="DF308" i="3"/>
  <c r="DF312" i="3"/>
  <c r="DF316" i="3"/>
  <c r="DF320" i="3"/>
  <c r="DF324" i="3"/>
  <c r="DF328" i="3"/>
  <c r="DF332" i="3"/>
  <c r="DF336" i="3"/>
  <c r="DF340" i="3"/>
  <c r="DF344" i="3"/>
  <c r="DF348" i="3"/>
  <c r="DF352" i="3"/>
  <c r="DF356" i="3"/>
  <c r="DF360" i="3"/>
  <c r="DF364" i="3"/>
  <c r="DF368" i="3"/>
  <c r="DF372" i="3"/>
  <c r="DF376" i="3"/>
  <c r="DF380" i="3"/>
  <c r="DF384" i="3"/>
  <c r="DF389" i="3"/>
  <c r="DF393" i="3"/>
  <c r="DF397" i="3"/>
  <c r="DF401" i="3"/>
  <c r="DF405" i="3"/>
  <c r="DF409" i="3"/>
  <c r="DF413" i="3"/>
  <c r="DF417" i="3"/>
  <c r="DF421" i="3"/>
  <c r="DF425" i="3"/>
  <c r="DF429" i="3"/>
  <c r="DF433" i="3"/>
  <c r="DF437" i="3"/>
  <c r="DF6" i="3"/>
  <c r="DF10" i="3"/>
  <c r="DF14" i="3"/>
  <c r="DF18" i="3"/>
  <c r="DF22" i="3"/>
  <c r="DF26" i="3"/>
  <c r="DF30" i="3"/>
  <c r="DF34" i="3"/>
  <c r="DF38" i="3"/>
  <c r="DF42" i="3"/>
  <c r="DF47" i="3"/>
  <c r="DF51" i="3"/>
  <c r="DF55" i="3"/>
  <c r="DF59" i="3"/>
  <c r="DF63" i="3"/>
  <c r="DF67" i="3"/>
  <c r="DF71" i="3"/>
  <c r="DF75" i="3"/>
  <c r="DM59" i="3"/>
  <c r="DM91" i="3"/>
  <c r="DM123" i="3"/>
  <c r="DM155" i="3"/>
  <c r="DM188" i="3"/>
  <c r="DM220" i="3"/>
  <c r="DM244" i="3"/>
  <c r="DM260" i="3"/>
  <c r="DM277" i="3"/>
  <c r="DM293" i="3"/>
  <c r="DM309" i="3"/>
  <c r="DM325" i="3"/>
  <c r="DM341" i="3"/>
  <c r="DM357" i="3"/>
  <c r="DM371" i="3"/>
  <c r="DM379" i="3"/>
  <c r="DM388" i="3"/>
  <c r="DM396" i="3"/>
  <c r="DM404" i="3"/>
  <c r="DM412" i="3"/>
  <c r="DM420" i="3"/>
  <c r="DM428" i="3"/>
  <c r="DM436" i="3"/>
  <c r="DF249" i="3"/>
  <c r="DF257" i="3"/>
  <c r="DF265" i="3"/>
  <c r="DF274" i="3"/>
  <c r="DF281" i="3"/>
  <c r="DF285" i="3"/>
  <c r="DF289" i="3"/>
  <c r="DF293" i="3"/>
  <c r="DF297" i="3"/>
  <c r="DF301" i="3"/>
  <c r="DF305" i="3"/>
  <c r="DF309" i="3"/>
  <c r="DF313" i="3"/>
  <c r="DF317" i="3"/>
  <c r="DF321" i="3"/>
  <c r="DF325" i="3"/>
  <c r="DF329" i="3"/>
  <c r="DF333" i="3"/>
  <c r="DF337" i="3"/>
  <c r="DF341" i="3"/>
  <c r="DF345" i="3"/>
  <c r="DF349" i="3"/>
  <c r="DF353" i="3"/>
  <c r="DF357" i="3"/>
  <c r="DF361" i="3"/>
  <c r="DF365" i="3"/>
  <c r="DF369" i="3"/>
  <c r="DF373" i="3"/>
  <c r="DF377" i="3"/>
  <c r="DF381" i="3"/>
  <c r="DF385" i="3"/>
  <c r="DF390" i="3"/>
  <c r="DF394" i="3"/>
  <c r="DF398" i="3"/>
  <c r="DF402" i="3"/>
  <c r="DF406" i="3"/>
  <c r="DF410" i="3"/>
  <c r="DF414" i="3"/>
  <c r="DF418" i="3"/>
  <c r="DF422" i="3"/>
  <c r="DF426" i="3"/>
  <c r="DF430" i="3"/>
  <c r="DF434" i="3"/>
  <c r="DF438" i="3"/>
  <c r="DF7" i="3"/>
  <c r="DF11" i="3"/>
  <c r="DF15" i="3"/>
  <c r="DF19" i="3"/>
  <c r="DF23" i="3"/>
  <c r="DF27" i="3"/>
  <c r="DF31" i="3"/>
  <c r="DF35" i="3"/>
  <c r="DF39" i="3"/>
  <c r="DF43" i="3"/>
  <c r="DF48" i="3"/>
  <c r="DF52" i="3"/>
  <c r="DF56" i="3"/>
  <c r="DF60" i="3"/>
  <c r="DF64" i="3"/>
  <c r="DF68" i="3"/>
  <c r="DF72" i="3"/>
  <c r="DF76" i="3"/>
  <c r="DF78" i="3"/>
  <c r="DF82" i="3"/>
  <c r="DF86" i="3"/>
  <c r="DF90" i="3"/>
  <c r="DF94" i="3"/>
  <c r="DF98" i="3"/>
  <c r="DF102" i="3"/>
  <c r="DF106" i="3"/>
  <c r="DF110" i="3"/>
  <c r="DF114" i="3"/>
  <c r="DF118" i="3"/>
  <c r="DF122" i="3"/>
  <c r="DF126" i="3"/>
  <c r="DF130" i="3"/>
  <c r="DF134" i="3"/>
  <c r="DF138" i="3"/>
  <c r="DF142" i="3"/>
  <c r="DF146" i="3"/>
  <c r="DF150" i="3"/>
  <c r="DF154" i="3"/>
  <c r="DF158" i="3"/>
  <c r="DF162" i="3"/>
  <c r="DF167" i="3"/>
  <c r="DF171" i="3"/>
  <c r="DF175" i="3"/>
  <c r="DF179" i="3"/>
  <c r="DF183" i="3"/>
  <c r="DF187" i="3"/>
  <c r="DF191" i="3"/>
  <c r="DF195" i="3"/>
  <c r="DF199" i="3"/>
  <c r="DF203" i="3"/>
  <c r="DF207" i="3"/>
  <c r="DF211" i="3"/>
  <c r="DF215" i="3"/>
  <c r="DF219" i="3"/>
  <c r="DF223" i="3"/>
  <c r="DF227" i="3"/>
  <c r="DF231" i="3"/>
  <c r="DF235" i="3"/>
  <c r="DF239" i="3"/>
  <c r="DF243" i="3"/>
  <c r="CY7" i="3"/>
  <c r="CY11" i="3"/>
  <c r="CY15" i="3"/>
  <c r="CY19" i="3"/>
  <c r="CY23" i="3"/>
  <c r="CY27" i="3"/>
  <c r="CY31" i="3"/>
  <c r="CY35" i="3"/>
  <c r="CY39" i="3"/>
  <c r="CY43" i="3"/>
  <c r="CY48" i="3"/>
  <c r="CY52" i="3"/>
  <c r="CY56" i="3"/>
  <c r="CY60" i="3"/>
  <c r="CY64" i="3"/>
  <c r="CY68" i="3"/>
  <c r="CY72" i="3"/>
  <c r="CY76" i="3"/>
  <c r="CY80" i="3"/>
  <c r="CY84" i="3"/>
  <c r="CY88" i="3"/>
  <c r="CY92" i="3"/>
  <c r="CY96" i="3"/>
  <c r="CY100" i="3"/>
  <c r="CY104" i="3"/>
  <c r="CY108" i="3"/>
  <c r="CY112" i="3"/>
  <c r="CY116" i="3"/>
  <c r="CY120" i="3"/>
  <c r="CY124" i="3"/>
  <c r="CY128" i="3"/>
  <c r="CY132" i="3"/>
  <c r="CY136" i="3"/>
  <c r="CY140" i="3"/>
  <c r="CY144" i="3"/>
  <c r="CY148" i="3"/>
  <c r="CY152" i="3"/>
  <c r="CY156" i="3"/>
  <c r="CY160" i="3"/>
  <c r="CY164" i="3"/>
  <c r="CY169" i="3"/>
  <c r="CY173" i="3"/>
  <c r="CY177" i="3"/>
  <c r="CY181" i="3"/>
  <c r="CY185" i="3"/>
  <c r="CY189" i="3"/>
  <c r="CY193" i="3"/>
  <c r="CY197" i="3"/>
  <c r="CY201" i="3"/>
  <c r="CY205" i="3"/>
  <c r="CY209" i="3"/>
  <c r="CY213" i="3"/>
  <c r="CY217" i="3"/>
  <c r="CY221" i="3"/>
  <c r="CY225" i="3"/>
  <c r="CY229" i="3"/>
  <c r="CY233" i="3"/>
  <c r="CY237" i="3"/>
  <c r="CY241" i="3"/>
  <c r="CY245" i="3"/>
  <c r="CY249" i="3"/>
  <c r="CY253" i="3"/>
  <c r="CY257" i="3"/>
  <c r="CY261" i="3"/>
  <c r="CY265" i="3"/>
  <c r="CY270" i="3"/>
  <c r="CY274" i="3"/>
  <c r="CY278" i="3"/>
  <c r="CY282" i="3"/>
  <c r="CY286" i="3"/>
  <c r="CY290" i="3"/>
  <c r="CY294" i="3"/>
  <c r="CY298" i="3"/>
  <c r="CY302" i="3"/>
  <c r="CY306" i="3"/>
  <c r="CY310" i="3"/>
  <c r="CY314" i="3"/>
  <c r="CY318" i="3"/>
  <c r="CY322" i="3"/>
  <c r="CY326" i="3"/>
  <c r="CY330" i="3"/>
  <c r="CY334" i="3"/>
  <c r="CY338" i="3"/>
  <c r="CY342" i="3"/>
  <c r="CY346" i="3"/>
  <c r="CY350" i="3"/>
  <c r="CY354" i="3"/>
  <c r="CY358" i="3"/>
  <c r="CY362" i="3"/>
  <c r="CY366" i="3"/>
  <c r="CY370" i="3"/>
  <c r="DF79" i="3"/>
  <c r="DF83" i="3"/>
  <c r="DF87" i="3"/>
  <c r="DF91" i="3"/>
  <c r="DF95" i="3"/>
  <c r="DF99" i="3"/>
  <c r="DF103" i="3"/>
  <c r="DF107" i="3"/>
  <c r="DF111" i="3"/>
  <c r="DF115" i="3"/>
  <c r="DF119" i="3"/>
  <c r="DF123" i="3"/>
  <c r="DF127" i="3"/>
  <c r="DF131" i="3"/>
  <c r="DF135" i="3"/>
  <c r="DF139" i="3"/>
  <c r="DF143" i="3"/>
  <c r="DF147" i="3"/>
  <c r="DF151" i="3"/>
  <c r="DF155" i="3"/>
  <c r="DF159" i="3"/>
  <c r="DF163" i="3"/>
  <c r="DF168" i="3"/>
  <c r="DF172" i="3"/>
  <c r="DF176" i="3"/>
  <c r="DF180" i="3"/>
  <c r="DF184" i="3"/>
  <c r="DF188" i="3"/>
  <c r="DF192" i="3"/>
  <c r="DF196" i="3"/>
  <c r="DF200" i="3"/>
  <c r="DF204" i="3"/>
  <c r="DF208" i="3"/>
  <c r="DF212" i="3"/>
  <c r="DF216" i="3"/>
  <c r="DF220" i="3"/>
  <c r="DF224" i="3"/>
  <c r="DF228" i="3"/>
  <c r="DF232" i="3"/>
  <c r="DF236" i="3"/>
  <c r="DF240" i="3"/>
  <c r="CY4" i="3"/>
  <c r="CY8" i="3"/>
  <c r="CY12" i="3"/>
  <c r="CY16" i="3"/>
  <c r="CY20" i="3"/>
  <c r="CY24" i="3"/>
  <c r="CY28" i="3"/>
  <c r="CY32" i="3"/>
  <c r="CY36" i="3"/>
  <c r="CY40" i="3"/>
  <c r="CY45" i="3"/>
  <c r="CY49" i="3"/>
  <c r="CY53" i="3"/>
  <c r="CY57" i="3"/>
  <c r="CY61" i="3"/>
  <c r="CY65" i="3"/>
  <c r="CY69" i="3"/>
  <c r="CY73" i="3"/>
  <c r="CY77" i="3"/>
  <c r="CY81" i="3"/>
  <c r="CY85" i="3"/>
  <c r="CY89" i="3"/>
  <c r="CY93" i="3"/>
  <c r="CY97" i="3"/>
  <c r="CY101" i="3"/>
  <c r="CY105" i="3"/>
  <c r="CY109" i="3"/>
  <c r="CY113" i="3"/>
  <c r="CY117" i="3"/>
  <c r="CY121" i="3"/>
  <c r="CY125" i="3"/>
  <c r="CY129" i="3"/>
  <c r="CY133" i="3"/>
  <c r="CY137" i="3"/>
  <c r="CY141" i="3"/>
  <c r="CY145" i="3"/>
  <c r="CY149" i="3"/>
  <c r="CY153" i="3"/>
  <c r="CY157" i="3"/>
  <c r="CY161" i="3"/>
  <c r="CY166" i="3"/>
  <c r="CY170" i="3"/>
  <c r="CY174" i="3"/>
  <c r="CY178" i="3"/>
  <c r="CY182" i="3"/>
  <c r="CY186" i="3"/>
  <c r="CY190" i="3"/>
  <c r="CY194" i="3"/>
  <c r="CY198" i="3"/>
  <c r="CY202" i="3"/>
  <c r="CY206" i="3"/>
  <c r="CY210" i="3"/>
  <c r="CY214" i="3"/>
  <c r="CY218" i="3"/>
  <c r="CY222" i="3"/>
  <c r="CY226" i="3"/>
  <c r="CY230" i="3"/>
  <c r="CY234" i="3"/>
  <c r="CY238" i="3"/>
  <c r="CY242" i="3"/>
  <c r="CY246" i="3"/>
  <c r="CY250" i="3"/>
  <c r="CY254" i="3"/>
  <c r="CY258" i="3"/>
  <c r="CY262" i="3"/>
  <c r="CY266" i="3"/>
  <c r="CY271" i="3"/>
  <c r="CY275" i="3"/>
  <c r="CY279" i="3"/>
  <c r="CY283" i="3"/>
  <c r="CY287" i="3"/>
  <c r="CY291" i="3"/>
  <c r="CY295" i="3"/>
  <c r="CY299" i="3"/>
  <c r="CY303" i="3"/>
  <c r="CY307" i="3"/>
  <c r="CY311" i="3"/>
  <c r="CY315" i="3"/>
  <c r="CY319" i="3"/>
  <c r="CY323" i="3"/>
  <c r="CY327" i="3"/>
  <c r="CY331" i="3"/>
  <c r="CY335" i="3"/>
  <c r="CY339" i="3"/>
  <c r="CY343" i="3"/>
  <c r="CY347" i="3"/>
  <c r="CY351" i="3"/>
  <c r="CY355" i="3"/>
  <c r="CY359" i="3"/>
  <c r="CY363" i="3"/>
  <c r="CY367" i="3"/>
  <c r="CY371" i="3"/>
  <c r="DF80" i="3"/>
  <c r="DF84" i="3"/>
  <c r="DF88" i="3"/>
  <c r="DF92" i="3"/>
  <c r="DF96" i="3"/>
  <c r="DF100" i="3"/>
  <c r="DF104" i="3"/>
  <c r="DF108" i="3"/>
  <c r="DF112" i="3"/>
  <c r="DF116" i="3"/>
  <c r="DF120" i="3"/>
  <c r="DF124" i="3"/>
  <c r="DF128" i="3"/>
  <c r="DF132" i="3"/>
  <c r="DF136" i="3"/>
  <c r="DF140" i="3"/>
  <c r="DF144" i="3"/>
  <c r="DF148" i="3"/>
  <c r="DF152" i="3"/>
  <c r="DF156" i="3"/>
  <c r="DF160" i="3"/>
  <c r="DF164" i="3"/>
  <c r="DF169" i="3"/>
  <c r="DF173" i="3"/>
  <c r="DF177" i="3"/>
  <c r="DF181" i="3"/>
  <c r="DF185" i="3"/>
  <c r="DF189" i="3"/>
  <c r="DF193" i="3"/>
  <c r="DF197" i="3"/>
  <c r="DF201" i="3"/>
  <c r="DF205" i="3"/>
  <c r="DF209" i="3"/>
  <c r="DF213" i="3"/>
  <c r="DF217" i="3"/>
  <c r="DF221" i="3"/>
  <c r="DF225" i="3"/>
  <c r="DF229" i="3"/>
  <c r="DF233" i="3"/>
  <c r="DF237" i="3"/>
  <c r="DF241" i="3"/>
  <c r="CY5" i="3"/>
  <c r="CY9" i="3"/>
  <c r="CY13" i="3"/>
  <c r="CY17" i="3"/>
  <c r="CY21" i="3"/>
  <c r="CY25" i="3"/>
  <c r="CY29" i="3"/>
  <c r="CY33" i="3"/>
  <c r="CY37" i="3"/>
  <c r="CY41" i="3"/>
  <c r="CY46" i="3"/>
  <c r="CY50" i="3"/>
  <c r="CY54" i="3"/>
  <c r="CY58" i="3"/>
  <c r="CY62" i="3"/>
  <c r="CY66" i="3"/>
  <c r="CY70" i="3"/>
  <c r="CY74" i="3"/>
  <c r="CY78" i="3"/>
  <c r="CY82" i="3"/>
  <c r="CY86" i="3"/>
  <c r="CY90" i="3"/>
  <c r="CY94" i="3"/>
  <c r="CY98" i="3"/>
  <c r="CY102" i="3"/>
  <c r="CY106" i="3"/>
  <c r="CY110" i="3"/>
  <c r="CY114" i="3"/>
  <c r="CY118" i="3"/>
  <c r="CY122" i="3"/>
  <c r="CY126" i="3"/>
  <c r="CY130" i="3"/>
  <c r="CY134" i="3"/>
  <c r="CY138" i="3"/>
  <c r="CY142" i="3"/>
  <c r="CY146" i="3"/>
  <c r="CY150" i="3"/>
  <c r="CY154" i="3"/>
  <c r="CY158" i="3"/>
  <c r="CY162" i="3"/>
  <c r="CY167" i="3"/>
  <c r="CY171" i="3"/>
  <c r="CY175" i="3"/>
  <c r="CY179" i="3"/>
  <c r="DF81" i="3"/>
  <c r="DF85" i="3"/>
  <c r="DF89" i="3"/>
  <c r="DF93" i="3"/>
  <c r="DF97" i="3"/>
  <c r="DF101" i="3"/>
  <c r="DF105" i="3"/>
  <c r="DF109" i="3"/>
  <c r="DF113" i="3"/>
  <c r="DF117" i="3"/>
  <c r="DF121" i="3"/>
  <c r="DF125" i="3"/>
  <c r="DF129" i="3"/>
  <c r="DF133" i="3"/>
  <c r="DF137" i="3"/>
  <c r="DF141" i="3"/>
  <c r="DF145" i="3"/>
  <c r="DF149" i="3"/>
  <c r="DF153" i="3"/>
  <c r="DF157" i="3"/>
  <c r="DF161" i="3"/>
  <c r="DF166" i="3"/>
  <c r="DF170" i="3"/>
  <c r="DF174" i="3"/>
  <c r="DF178" i="3"/>
  <c r="DF182" i="3"/>
  <c r="DF186" i="3"/>
  <c r="DF190" i="3"/>
  <c r="DF194" i="3"/>
  <c r="DF198" i="3"/>
  <c r="DF202" i="3"/>
  <c r="DF206" i="3"/>
  <c r="DF210" i="3"/>
  <c r="DF214" i="3"/>
  <c r="DF218" i="3"/>
  <c r="DF222" i="3"/>
  <c r="DF226" i="3"/>
  <c r="DF230" i="3"/>
  <c r="DF234" i="3"/>
  <c r="DF238" i="3"/>
  <c r="DF242" i="3"/>
  <c r="CY6" i="3"/>
  <c r="CY10" i="3"/>
  <c r="CY14" i="3"/>
  <c r="CY18" i="3"/>
  <c r="CY22" i="3"/>
  <c r="CY26" i="3"/>
  <c r="CY30" i="3"/>
  <c r="CY34" i="3"/>
  <c r="CY38" i="3"/>
  <c r="CY42" i="3"/>
  <c r="CY47" i="3"/>
  <c r="CY51" i="3"/>
  <c r="CY55" i="3"/>
  <c r="CY59" i="3"/>
  <c r="CY63" i="3"/>
  <c r="CY67" i="3"/>
  <c r="CY71" i="3"/>
  <c r="CY75" i="3"/>
  <c r="CY79" i="3"/>
  <c r="CY83" i="3"/>
  <c r="CY87" i="3"/>
  <c r="CY91" i="3"/>
  <c r="CY95" i="3"/>
  <c r="CY99" i="3"/>
  <c r="CY103" i="3"/>
  <c r="CY107" i="3"/>
  <c r="CY111" i="3"/>
  <c r="CY115" i="3"/>
  <c r="CY119" i="3"/>
  <c r="CY123" i="3"/>
  <c r="CY127" i="3"/>
  <c r="CY131" i="3"/>
  <c r="CY135" i="3"/>
  <c r="CY139" i="3"/>
  <c r="CY143" i="3"/>
  <c r="CY147" i="3"/>
  <c r="CY151" i="3"/>
  <c r="CY155" i="3"/>
  <c r="CY159" i="3"/>
  <c r="CY163" i="3"/>
  <c r="CY168" i="3"/>
  <c r="CY172" i="3"/>
  <c r="CY176" i="3"/>
  <c r="CY180" i="3"/>
  <c r="CY183" i="3"/>
  <c r="CY191" i="3"/>
  <c r="CY199" i="3"/>
  <c r="CY207" i="3"/>
  <c r="CY215" i="3"/>
  <c r="CY223" i="3"/>
  <c r="CY231" i="3"/>
  <c r="CY239" i="3"/>
  <c r="CY247" i="3"/>
  <c r="CY255" i="3"/>
  <c r="CY263" i="3"/>
  <c r="CY272" i="3"/>
  <c r="CY280" i="3"/>
  <c r="CY288" i="3"/>
  <c r="CY296" i="3"/>
  <c r="CY304" i="3"/>
  <c r="CY312" i="3"/>
  <c r="CY320" i="3"/>
  <c r="CY328" i="3"/>
  <c r="CY336" i="3"/>
  <c r="CY344" i="3"/>
  <c r="CY352" i="3"/>
  <c r="CY360" i="3"/>
  <c r="CY368" i="3"/>
  <c r="CY374" i="3"/>
  <c r="CY378" i="3"/>
  <c r="CY382" i="3"/>
  <c r="CY386" i="3"/>
  <c r="CY391" i="3"/>
  <c r="CY395" i="3"/>
  <c r="CY399" i="3"/>
  <c r="CY403" i="3"/>
  <c r="CY407" i="3"/>
  <c r="CY411" i="3"/>
  <c r="CY415" i="3"/>
  <c r="CY419" i="3"/>
  <c r="CY423" i="3"/>
  <c r="CY427" i="3"/>
  <c r="CY431" i="3"/>
  <c r="CY435" i="3"/>
  <c r="CR4" i="3"/>
  <c r="CR8" i="3"/>
  <c r="CR12" i="3"/>
  <c r="CR16" i="3"/>
  <c r="CR20" i="3"/>
  <c r="CR24" i="3"/>
  <c r="CR28" i="3"/>
  <c r="CR32" i="3"/>
  <c r="CR36" i="3"/>
  <c r="CR40" i="3"/>
  <c r="CR45" i="3"/>
  <c r="CR49" i="3"/>
  <c r="CR53" i="3"/>
  <c r="CR57" i="3"/>
  <c r="CR61" i="3"/>
  <c r="CR65" i="3"/>
  <c r="CR69" i="3"/>
  <c r="CR73" i="3"/>
  <c r="CR77" i="3"/>
  <c r="CR81" i="3"/>
  <c r="CR85" i="3"/>
  <c r="CR89" i="3"/>
  <c r="CR93" i="3"/>
  <c r="CR97" i="3"/>
  <c r="CR101" i="3"/>
  <c r="CR105" i="3"/>
  <c r="CR109" i="3"/>
  <c r="CR113" i="3"/>
  <c r="CR117" i="3"/>
  <c r="CR121" i="3"/>
  <c r="CR125" i="3"/>
  <c r="CR129" i="3"/>
  <c r="CR133" i="3"/>
  <c r="CR137" i="3"/>
  <c r="CR141" i="3"/>
  <c r="CR145" i="3"/>
  <c r="CR149" i="3"/>
  <c r="CR153" i="3"/>
  <c r="CR157" i="3"/>
  <c r="CR161" i="3"/>
  <c r="CR166" i="3"/>
  <c r="CR170" i="3"/>
  <c r="CR174" i="3"/>
  <c r="CR178" i="3"/>
  <c r="CR182" i="3"/>
  <c r="CR186" i="3"/>
  <c r="CR190" i="3"/>
  <c r="CR194" i="3"/>
  <c r="CR198" i="3"/>
  <c r="CR202" i="3"/>
  <c r="CR206" i="3"/>
  <c r="CR210" i="3"/>
  <c r="CR214" i="3"/>
  <c r="CR218" i="3"/>
  <c r="CR222" i="3"/>
  <c r="CR226" i="3"/>
  <c r="CR230" i="3"/>
  <c r="CR234" i="3"/>
  <c r="CR238" i="3"/>
  <c r="CR242" i="3"/>
  <c r="CR246" i="3"/>
  <c r="CR250" i="3"/>
  <c r="CR254" i="3"/>
  <c r="CR258" i="3"/>
  <c r="CR262" i="3"/>
  <c r="CR266" i="3"/>
  <c r="CR271" i="3"/>
  <c r="CR275" i="3"/>
  <c r="CR279" i="3"/>
  <c r="CR283" i="3"/>
  <c r="CR287" i="3"/>
  <c r="CR291" i="3"/>
  <c r="CR295" i="3"/>
  <c r="CR299" i="3"/>
  <c r="CR303" i="3"/>
  <c r="CR307" i="3"/>
  <c r="CR311" i="3"/>
  <c r="CR315" i="3"/>
  <c r="CR319" i="3"/>
  <c r="CR323" i="3"/>
  <c r="CR327" i="3"/>
  <c r="CR331" i="3"/>
  <c r="CR335" i="3"/>
  <c r="CR339" i="3"/>
  <c r="CR343" i="3"/>
  <c r="CR347" i="3"/>
  <c r="CR351" i="3"/>
  <c r="CR355" i="3"/>
  <c r="CR359" i="3"/>
  <c r="CR363" i="3"/>
  <c r="CR367" i="3"/>
  <c r="CR371" i="3"/>
  <c r="CR375" i="3"/>
  <c r="CR379" i="3"/>
  <c r="CR383" i="3"/>
  <c r="CR388" i="3"/>
  <c r="CR392" i="3"/>
  <c r="CR396" i="3"/>
  <c r="CR400" i="3"/>
  <c r="CR404" i="3"/>
  <c r="CR408" i="3"/>
  <c r="CR412" i="3"/>
  <c r="CR416" i="3"/>
  <c r="CR420" i="3"/>
  <c r="CR424" i="3"/>
  <c r="CR428" i="3"/>
  <c r="CR432" i="3"/>
  <c r="CR436" i="3"/>
  <c r="CK5" i="3"/>
  <c r="CK9" i="3"/>
  <c r="CK13" i="3"/>
  <c r="CK17" i="3"/>
  <c r="CK21" i="3"/>
  <c r="CK25" i="3"/>
  <c r="CK29" i="3"/>
  <c r="CK33" i="3"/>
  <c r="CK37" i="3"/>
  <c r="CK41" i="3"/>
  <c r="CK46" i="3"/>
  <c r="CK50" i="3"/>
  <c r="CK54" i="3"/>
  <c r="CK58" i="3"/>
  <c r="CK62" i="3"/>
  <c r="CK66" i="3"/>
  <c r="CK70" i="3"/>
  <c r="CK74" i="3"/>
  <c r="CK78" i="3"/>
  <c r="CK82" i="3"/>
  <c r="CK86" i="3"/>
  <c r="CK90" i="3"/>
  <c r="CY184" i="3"/>
  <c r="CY192" i="3"/>
  <c r="CY200" i="3"/>
  <c r="CY208" i="3"/>
  <c r="CY216" i="3"/>
  <c r="CY224" i="3"/>
  <c r="CY232" i="3"/>
  <c r="CY240" i="3"/>
  <c r="CY248" i="3"/>
  <c r="CY256" i="3"/>
  <c r="CY264" i="3"/>
  <c r="CY273" i="3"/>
  <c r="CY281" i="3"/>
  <c r="CY289" i="3"/>
  <c r="CY297" i="3"/>
  <c r="CY305" i="3"/>
  <c r="CY313" i="3"/>
  <c r="CY321" i="3"/>
  <c r="CY329" i="3"/>
  <c r="CY337" i="3"/>
  <c r="CY345" i="3"/>
  <c r="CY353" i="3"/>
  <c r="CY361" i="3"/>
  <c r="CY369" i="3"/>
  <c r="CY375" i="3"/>
  <c r="CY379" i="3"/>
  <c r="CY383" i="3"/>
  <c r="CY388" i="3"/>
  <c r="CY392" i="3"/>
  <c r="CY396" i="3"/>
  <c r="CY400" i="3"/>
  <c r="CY404" i="3"/>
  <c r="CY408" i="3"/>
  <c r="CY412" i="3"/>
  <c r="CY416" i="3"/>
  <c r="CY420" i="3"/>
  <c r="CY424" i="3"/>
  <c r="CY428" i="3"/>
  <c r="CY432" i="3"/>
  <c r="CY436" i="3"/>
  <c r="CR5" i="3"/>
  <c r="CR9" i="3"/>
  <c r="CR13" i="3"/>
  <c r="CR17" i="3"/>
  <c r="CR21" i="3"/>
  <c r="CR25" i="3"/>
  <c r="CR29" i="3"/>
  <c r="CR33" i="3"/>
  <c r="CR37" i="3"/>
  <c r="CR41" i="3"/>
  <c r="CR46" i="3"/>
  <c r="CR50" i="3"/>
  <c r="CR54" i="3"/>
  <c r="CR58" i="3"/>
  <c r="CR62" i="3"/>
  <c r="CR66" i="3"/>
  <c r="CR70" i="3"/>
  <c r="CR74" i="3"/>
  <c r="CR78" i="3"/>
  <c r="CR82" i="3"/>
  <c r="CR86" i="3"/>
  <c r="CR90" i="3"/>
  <c r="CR94" i="3"/>
  <c r="CR98" i="3"/>
  <c r="CR102" i="3"/>
  <c r="CR106" i="3"/>
  <c r="CR110" i="3"/>
  <c r="CR114" i="3"/>
  <c r="CR118" i="3"/>
  <c r="CR122" i="3"/>
  <c r="CR126" i="3"/>
  <c r="CR130" i="3"/>
  <c r="CR134" i="3"/>
  <c r="CR138" i="3"/>
  <c r="CR142" i="3"/>
  <c r="CR146" i="3"/>
  <c r="CR150" i="3"/>
  <c r="CR154" i="3"/>
  <c r="CR158" i="3"/>
  <c r="CR162" i="3"/>
  <c r="CR167" i="3"/>
  <c r="CR171" i="3"/>
  <c r="CR175" i="3"/>
  <c r="CR179" i="3"/>
  <c r="CR183" i="3"/>
  <c r="CR187" i="3"/>
  <c r="CR191" i="3"/>
  <c r="CR195" i="3"/>
  <c r="CR199" i="3"/>
  <c r="CR203" i="3"/>
  <c r="CR207" i="3"/>
  <c r="CR211" i="3"/>
  <c r="CR215" i="3"/>
  <c r="CR219" i="3"/>
  <c r="CR223" i="3"/>
  <c r="CR227" i="3"/>
  <c r="CR231" i="3"/>
  <c r="CR235" i="3"/>
  <c r="CR239" i="3"/>
  <c r="CR243" i="3"/>
  <c r="CR247" i="3"/>
  <c r="CR251" i="3"/>
  <c r="CR255" i="3"/>
  <c r="CR259" i="3"/>
  <c r="CR263" i="3"/>
  <c r="CR267" i="3"/>
  <c r="CR272" i="3"/>
  <c r="CR276" i="3"/>
  <c r="CR280" i="3"/>
  <c r="CR284" i="3"/>
  <c r="CR288" i="3"/>
  <c r="CR292" i="3"/>
  <c r="CR296" i="3"/>
  <c r="CR300" i="3"/>
  <c r="CR304" i="3"/>
  <c r="CR308" i="3"/>
  <c r="CR312" i="3"/>
  <c r="CR316" i="3"/>
  <c r="CR320" i="3"/>
  <c r="CR324" i="3"/>
  <c r="CR328" i="3"/>
  <c r="CR332" i="3"/>
  <c r="CR336" i="3"/>
  <c r="CR340" i="3"/>
  <c r="CR344" i="3"/>
  <c r="CR348" i="3"/>
  <c r="CR352" i="3"/>
  <c r="CY187" i="3"/>
  <c r="CY195" i="3"/>
  <c r="CY203" i="3"/>
  <c r="CY211" i="3"/>
  <c r="CY219" i="3"/>
  <c r="CY227" i="3"/>
  <c r="CY235" i="3"/>
  <c r="CY243" i="3"/>
  <c r="CY251" i="3"/>
  <c r="CY259" i="3"/>
  <c r="CY267" i="3"/>
  <c r="CY276" i="3"/>
  <c r="CY284" i="3"/>
  <c r="CY292" i="3"/>
  <c r="CY300" i="3"/>
  <c r="CY308" i="3"/>
  <c r="CY316" i="3"/>
  <c r="CY324" i="3"/>
  <c r="CY332" i="3"/>
  <c r="CY340" i="3"/>
  <c r="CY348" i="3"/>
  <c r="CY356" i="3"/>
  <c r="CY364" i="3"/>
  <c r="CY372" i="3"/>
  <c r="CY376" i="3"/>
  <c r="CY380" i="3"/>
  <c r="CY384" i="3"/>
  <c r="CY389" i="3"/>
  <c r="CY393" i="3"/>
  <c r="CY397" i="3"/>
  <c r="CY401" i="3"/>
  <c r="CY405" i="3"/>
  <c r="CY409" i="3"/>
  <c r="CY413" i="3"/>
  <c r="CY417" i="3"/>
  <c r="CY421" i="3"/>
  <c r="CY425" i="3"/>
  <c r="CY429" i="3"/>
  <c r="CY433" i="3"/>
  <c r="CY437" i="3"/>
  <c r="CR6" i="3"/>
  <c r="CR10" i="3"/>
  <c r="CR14" i="3"/>
  <c r="CR18" i="3"/>
  <c r="CR22" i="3"/>
  <c r="CR26" i="3"/>
  <c r="CR30" i="3"/>
  <c r="CR34" i="3"/>
  <c r="CR38" i="3"/>
  <c r="CR42" i="3"/>
  <c r="CR47" i="3"/>
  <c r="CR51" i="3"/>
  <c r="CR55" i="3"/>
  <c r="CR59" i="3"/>
  <c r="CR63" i="3"/>
  <c r="CR67" i="3"/>
  <c r="CR71" i="3"/>
  <c r="CR75" i="3"/>
  <c r="CR79" i="3"/>
  <c r="CR83" i="3"/>
  <c r="CR87" i="3"/>
  <c r="CR91" i="3"/>
  <c r="CR95" i="3"/>
  <c r="CR99" i="3"/>
  <c r="CR103" i="3"/>
  <c r="CR107" i="3"/>
  <c r="CR111" i="3"/>
  <c r="CR115" i="3"/>
  <c r="CR119" i="3"/>
  <c r="CR123" i="3"/>
  <c r="CR127" i="3"/>
  <c r="CR131" i="3"/>
  <c r="CR135" i="3"/>
  <c r="CR139" i="3"/>
  <c r="CR143" i="3"/>
  <c r="CR147" i="3"/>
  <c r="CR151" i="3"/>
  <c r="CR155" i="3"/>
  <c r="CR159" i="3"/>
  <c r="CR163" i="3"/>
  <c r="CR168" i="3"/>
  <c r="CR172" i="3"/>
  <c r="CR176" i="3"/>
  <c r="CR180" i="3"/>
  <c r="CR184" i="3"/>
  <c r="CR188" i="3"/>
  <c r="CR192" i="3"/>
  <c r="CR196" i="3"/>
  <c r="CR200" i="3"/>
  <c r="CR204" i="3"/>
  <c r="CR208" i="3"/>
  <c r="CR212" i="3"/>
  <c r="CR216" i="3"/>
  <c r="CR220" i="3"/>
  <c r="CR224" i="3"/>
  <c r="CR228" i="3"/>
  <c r="CR232" i="3"/>
  <c r="CR236" i="3"/>
  <c r="CR240" i="3"/>
  <c r="CR244" i="3"/>
  <c r="CR248" i="3"/>
  <c r="CR252" i="3"/>
  <c r="CR256" i="3"/>
  <c r="CR260" i="3"/>
  <c r="CR264" i="3"/>
  <c r="CR268" i="3"/>
  <c r="CR273" i="3"/>
  <c r="CR277" i="3"/>
  <c r="CR281" i="3"/>
  <c r="CR285" i="3"/>
  <c r="CR289" i="3"/>
  <c r="CR293" i="3"/>
  <c r="CR297" i="3"/>
  <c r="CR301" i="3"/>
  <c r="CR305" i="3"/>
  <c r="CR309" i="3"/>
  <c r="CR313" i="3"/>
  <c r="CR317" i="3"/>
  <c r="CR321" i="3"/>
  <c r="CR325" i="3"/>
  <c r="CR329" i="3"/>
  <c r="CR333" i="3"/>
  <c r="CR337" i="3"/>
  <c r="CR341" i="3"/>
  <c r="CR345" i="3"/>
  <c r="CR349" i="3"/>
  <c r="CR353" i="3"/>
  <c r="CR357" i="3"/>
  <c r="CR361" i="3"/>
  <c r="CR365" i="3"/>
  <c r="CR369" i="3"/>
  <c r="CR373" i="3"/>
  <c r="CR377" i="3"/>
  <c r="CR381" i="3"/>
  <c r="CR385" i="3"/>
  <c r="CR390" i="3"/>
  <c r="CR394" i="3"/>
  <c r="CR398" i="3"/>
  <c r="CR402" i="3"/>
  <c r="CR406" i="3"/>
  <c r="CR410" i="3"/>
  <c r="CR414" i="3"/>
  <c r="CR418" i="3"/>
  <c r="CR422" i="3"/>
  <c r="CR426" i="3"/>
  <c r="CR430" i="3"/>
  <c r="CR434" i="3"/>
  <c r="CR438" i="3"/>
  <c r="CK7" i="3"/>
  <c r="CK11" i="3"/>
  <c r="CK15" i="3"/>
  <c r="CK19" i="3"/>
  <c r="CK23" i="3"/>
  <c r="CK27" i="3"/>
  <c r="CK31" i="3"/>
  <c r="CK35" i="3"/>
  <c r="CK39" i="3"/>
  <c r="CK43" i="3"/>
  <c r="CK48" i="3"/>
  <c r="CK52" i="3"/>
  <c r="CK56" i="3"/>
  <c r="CK60" i="3"/>
  <c r="CK64" i="3"/>
  <c r="CK68" i="3"/>
  <c r="CK72" i="3"/>
  <c r="CK76" i="3"/>
  <c r="CK80" i="3"/>
  <c r="CK84" i="3"/>
  <c r="CK88" i="3"/>
  <c r="CK92" i="3"/>
  <c r="CY188" i="3"/>
  <c r="CY196" i="3"/>
  <c r="CY204" i="3"/>
  <c r="CY212" i="3"/>
  <c r="CY220" i="3"/>
  <c r="CY228" i="3"/>
  <c r="CY236" i="3"/>
  <c r="CY244" i="3"/>
  <c r="CY252" i="3"/>
  <c r="CY260" i="3"/>
  <c r="CY268" i="3"/>
  <c r="CY277" i="3"/>
  <c r="CY285" i="3"/>
  <c r="CY293" i="3"/>
  <c r="CY301" i="3"/>
  <c r="CY309" i="3"/>
  <c r="CY317" i="3"/>
  <c r="CY325" i="3"/>
  <c r="CY333" i="3"/>
  <c r="CY341" i="3"/>
  <c r="CY349" i="3"/>
  <c r="CY357" i="3"/>
  <c r="CY365" i="3"/>
  <c r="CY373" i="3"/>
  <c r="CY377" i="3"/>
  <c r="CY381" i="3"/>
  <c r="CY385" i="3"/>
  <c r="CY390" i="3"/>
  <c r="CY394" i="3"/>
  <c r="CY398" i="3"/>
  <c r="CY402" i="3"/>
  <c r="CY406" i="3"/>
  <c r="CY410" i="3"/>
  <c r="CY414" i="3"/>
  <c r="CY418" i="3"/>
  <c r="CY422" i="3"/>
  <c r="CY426" i="3"/>
  <c r="CY430" i="3"/>
  <c r="CY434" i="3"/>
  <c r="CY438" i="3"/>
  <c r="CR7" i="3"/>
  <c r="CR11" i="3"/>
  <c r="CR15" i="3"/>
  <c r="CR19" i="3"/>
  <c r="CR23" i="3"/>
  <c r="CR27" i="3"/>
  <c r="CR31" i="3"/>
  <c r="CR35" i="3"/>
  <c r="CR39" i="3"/>
  <c r="CR43" i="3"/>
  <c r="CR48" i="3"/>
  <c r="CR52" i="3"/>
  <c r="CR56" i="3"/>
  <c r="CR60" i="3"/>
  <c r="CR64" i="3"/>
  <c r="CR68" i="3"/>
  <c r="CR72" i="3"/>
  <c r="CR76" i="3"/>
  <c r="CR80" i="3"/>
  <c r="CR84" i="3"/>
  <c r="CR88" i="3"/>
  <c r="CR92" i="3"/>
  <c r="CR96" i="3"/>
  <c r="CR100" i="3"/>
  <c r="CR104" i="3"/>
  <c r="CR108" i="3"/>
  <c r="CR112" i="3"/>
  <c r="CR116" i="3"/>
  <c r="CR120" i="3"/>
  <c r="CR124" i="3"/>
  <c r="CR128" i="3"/>
  <c r="CR132" i="3"/>
  <c r="CR136" i="3"/>
  <c r="CR140" i="3"/>
  <c r="CR144" i="3"/>
  <c r="CR148" i="3"/>
  <c r="CR152" i="3"/>
  <c r="CR156" i="3"/>
  <c r="CR160" i="3"/>
  <c r="CR164" i="3"/>
  <c r="CR169" i="3"/>
  <c r="CR173" i="3"/>
  <c r="CR177" i="3"/>
  <c r="CR181" i="3"/>
  <c r="CR185" i="3"/>
  <c r="CR189" i="3"/>
  <c r="CR193" i="3"/>
  <c r="CR197" i="3"/>
  <c r="CR213" i="3"/>
  <c r="CR229" i="3"/>
  <c r="CR245" i="3"/>
  <c r="CR261" i="3"/>
  <c r="CR278" i="3"/>
  <c r="CR294" i="3"/>
  <c r="CR310" i="3"/>
  <c r="CR326" i="3"/>
  <c r="CR342" i="3"/>
  <c r="CR356" i="3"/>
  <c r="CR364" i="3"/>
  <c r="CR372" i="3"/>
  <c r="CR380" i="3"/>
  <c r="CR389" i="3"/>
  <c r="CR397" i="3"/>
  <c r="CR405" i="3"/>
  <c r="CR413" i="3"/>
  <c r="CR421" i="3"/>
  <c r="CR429" i="3"/>
  <c r="CR437" i="3"/>
  <c r="CK10" i="3"/>
  <c r="CK18" i="3"/>
  <c r="CK26" i="3"/>
  <c r="CK34" i="3"/>
  <c r="CK42" i="3"/>
  <c r="CK51" i="3"/>
  <c r="CK59" i="3"/>
  <c r="CK67" i="3"/>
  <c r="CK75" i="3"/>
  <c r="CK83" i="3"/>
  <c r="CK91" i="3"/>
  <c r="CK96" i="3"/>
  <c r="CK100" i="3"/>
  <c r="CK104" i="3"/>
  <c r="CK108" i="3"/>
  <c r="CK112" i="3"/>
  <c r="CK116" i="3"/>
  <c r="CK120" i="3"/>
  <c r="CK124" i="3"/>
  <c r="CK128" i="3"/>
  <c r="CK132" i="3"/>
  <c r="CK136" i="3"/>
  <c r="CK140" i="3"/>
  <c r="CK144" i="3"/>
  <c r="CK148" i="3"/>
  <c r="CK152" i="3"/>
  <c r="CK156" i="3"/>
  <c r="CK160" i="3"/>
  <c r="CK164" i="3"/>
  <c r="CK169" i="3"/>
  <c r="CK173" i="3"/>
  <c r="CK177" i="3"/>
  <c r="CK181" i="3"/>
  <c r="CK185" i="3"/>
  <c r="CK189" i="3"/>
  <c r="CK193" i="3"/>
  <c r="CK197" i="3"/>
  <c r="CK201" i="3"/>
  <c r="CK205" i="3"/>
  <c r="CK209" i="3"/>
  <c r="CK213" i="3"/>
  <c r="CK217" i="3"/>
  <c r="CK221" i="3"/>
  <c r="CK225" i="3"/>
  <c r="CK229" i="3"/>
  <c r="CK233" i="3"/>
  <c r="CK237" i="3"/>
  <c r="CK241" i="3"/>
  <c r="CK245" i="3"/>
  <c r="CK249" i="3"/>
  <c r="CK253" i="3"/>
  <c r="CK257" i="3"/>
  <c r="CK261" i="3"/>
  <c r="CK265" i="3"/>
  <c r="CK270" i="3"/>
  <c r="CK274" i="3"/>
  <c r="CK278" i="3"/>
  <c r="CK282" i="3"/>
  <c r="CK286" i="3"/>
  <c r="CK290" i="3"/>
  <c r="CK294" i="3"/>
  <c r="CK298" i="3"/>
  <c r="CK302" i="3"/>
  <c r="CK306" i="3"/>
  <c r="CK310" i="3"/>
  <c r="CK314" i="3"/>
  <c r="CK318" i="3"/>
  <c r="CK322" i="3"/>
  <c r="CK326" i="3"/>
  <c r="CK330" i="3"/>
  <c r="CK334" i="3"/>
  <c r="CK338" i="3"/>
  <c r="CK342" i="3"/>
  <c r="CK346" i="3"/>
  <c r="CK350" i="3"/>
  <c r="CK354" i="3"/>
  <c r="CK358" i="3"/>
  <c r="CK362" i="3"/>
  <c r="CK366" i="3"/>
  <c r="CK370" i="3"/>
  <c r="CK374" i="3"/>
  <c r="CK378" i="3"/>
  <c r="CK382" i="3"/>
  <c r="CK386" i="3"/>
  <c r="CK391" i="3"/>
  <c r="CK395" i="3"/>
  <c r="CK399" i="3"/>
  <c r="CK403" i="3"/>
  <c r="CK407" i="3"/>
  <c r="CK411" i="3"/>
  <c r="CK415" i="3"/>
  <c r="CK419" i="3"/>
  <c r="CK423" i="3"/>
  <c r="CK427" i="3"/>
  <c r="CK431" i="3"/>
  <c r="CK435" i="3"/>
  <c r="CD4" i="3"/>
  <c r="CD8" i="3"/>
  <c r="CD12" i="3"/>
  <c r="CD16" i="3"/>
  <c r="CD20" i="3"/>
  <c r="CD24" i="3"/>
  <c r="CD28" i="3"/>
  <c r="CD32" i="3"/>
  <c r="CD36" i="3"/>
  <c r="CD40" i="3"/>
  <c r="CD45" i="3"/>
  <c r="CD49" i="3"/>
  <c r="CD53" i="3"/>
  <c r="CD57" i="3"/>
  <c r="CD61" i="3"/>
  <c r="CD65" i="3"/>
  <c r="CD69" i="3"/>
  <c r="CD73" i="3"/>
  <c r="CD77" i="3"/>
  <c r="CD81" i="3"/>
  <c r="CD85" i="3"/>
  <c r="CD89" i="3"/>
  <c r="CD93" i="3"/>
  <c r="CD97" i="3"/>
  <c r="CD101" i="3"/>
  <c r="CD105" i="3"/>
  <c r="CD109" i="3"/>
  <c r="CD113" i="3"/>
  <c r="CD117" i="3"/>
  <c r="CD121" i="3"/>
  <c r="CD125" i="3"/>
  <c r="CD129" i="3"/>
  <c r="CD133" i="3"/>
  <c r="CD137" i="3"/>
  <c r="CD141" i="3"/>
  <c r="CD145" i="3"/>
  <c r="CD149" i="3"/>
  <c r="CD153" i="3"/>
  <c r="CD157" i="3"/>
  <c r="CD161" i="3"/>
  <c r="CD166" i="3"/>
  <c r="CD170" i="3"/>
  <c r="CD174" i="3"/>
  <c r="CD178" i="3"/>
  <c r="CD182" i="3"/>
  <c r="CD186" i="3"/>
  <c r="CD190" i="3"/>
  <c r="CD194" i="3"/>
  <c r="CD198" i="3"/>
  <c r="CD202" i="3"/>
  <c r="CD206" i="3"/>
  <c r="CD210" i="3"/>
  <c r="CD214" i="3"/>
  <c r="CD218" i="3"/>
  <c r="CR201" i="3"/>
  <c r="CR217" i="3"/>
  <c r="CR233" i="3"/>
  <c r="CR249" i="3"/>
  <c r="CR265" i="3"/>
  <c r="CR282" i="3"/>
  <c r="CR298" i="3"/>
  <c r="CR314" i="3"/>
  <c r="CR330" i="3"/>
  <c r="CR346" i="3"/>
  <c r="CR358" i="3"/>
  <c r="CR366" i="3"/>
  <c r="CR374" i="3"/>
  <c r="CR382" i="3"/>
  <c r="CR391" i="3"/>
  <c r="CR399" i="3"/>
  <c r="CR407" i="3"/>
  <c r="CR415" i="3"/>
  <c r="CR423" i="3"/>
  <c r="CR431" i="3"/>
  <c r="CK4" i="3"/>
  <c r="CK12" i="3"/>
  <c r="CK20" i="3"/>
  <c r="CK28" i="3"/>
  <c r="CK36" i="3"/>
  <c r="CK45" i="3"/>
  <c r="CK53" i="3"/>
  <c r="CK61" i="3"/>
  <c r="CK69" i="3"/>
  <c r="CK77" i="3"/>
  <c r="CK85" i="3"/>
  <c r="CK93" i="3"/>
  <c r="CK97" i="3"/>
  <c r="CK101" i="3"/>
  <c r="CK105" i="3"/>
  <c r="CK109" i="3"/>
  <c r="CK113" i="3"/>
  <c r="CK117" i="3"/>
  <c r="CK121" i="3"/>
  <c r="CK125" i="3"/>
  <c r="CK129" i="3"/>
  <c r="CK133" i="3"/>
  <c r="CK137" i="3"/>
  <c r="CK141" i="3"/>
  <c r="CK145" i="3"/>
  <c r="CK149" i="3"/>
  <c r="CK153" i="3"/>
  <c r="CK157" i="3"/>
  <c r="CK161" i="3"/>
  <c r="CK166" i="3"/>
  <c r="CK170" i="3"/>
  <c r="CK174" i="3"/>
  <c r="CK178" i="3"/>
  <c r="CK182" i="3"/>
  <c r="CK186" i="3"/>
  <c r="CK190" i="3"/>
  <c r="CK194" i="3"/>
  <c r="CK198" i="3"/>
  <c r="CK202" i="3"/>
  <c r="CK206" i="3"/>
  <c r="CK210" i="3"/>
  <c r="CK214" i="3"/>
  <c r="CK218" i="3"/>
  <c r="CK222" i="3"/>
  <c r="CK226" i="3"/>
  <c r="CK230" i="3"/>
  <c r="CK234" i="3"/>
  <c r="CK238" i="3"/>
  <c r="CK242" i="3"/>
  <c r="CK246" i="3"/>
  <c r="CK250" i="3"/>
  <c r="CK254" i="3"/>
  <c r="CK258" i="3"/>
  <c r="CK262" i="3"/>
  <c r="CK266" i="3"/>
  <c r="CK271" i="3"/>
  <c r="CK275" i="3"/>
  <c r="CK279" i="3"/>
  <c r="CK283" i="3"/>
  <c r="CK287" i="3"/>
  <c r="CK291" i="3"/>
  <c r="CK295" i="3"/>
  <c r="CK299" i="3"/>
  <c r="CK303" i="3"/>
  <c r="CK307" i="3"/>
  <c r="CK311" i="3"/>
  <c r="CK315" i="3"/>
  <c r="CK319" i="3"/>
  <c r="CK323" i="3"/>
  <c r="CK327" i="3"/>
  <c r="CK331" i="3"/>
  <c r="CK335" i="3"/>
  <c r="CK339" i="3"/>
  <c r="CK343" i="3"/>
  <c r="CK347" i="3"/>
  <c r="CK351" i="3"/>
  <c r="CK355" i="3"/>
  <c r="CK359" i="3"/>
  <c r="CK363" i="3"/>
  <c r="CK367" i="3"/>
  <c r="CK371" i="3"/>
  <c r="CK375" i="3"/>
  <c r="CK379" i="3"/>
  <c r="CK383" i="3"/>
  <c r="CK388" i="3"/>
  <c r="CK392" i="3"/>
  <c r="CK396" i="3"/>
  <c r="CK400" i="3"/>
  <c r="CK404" i="3"/>
  <c r="CK408" i="3"/>
  <c r="CK412" i="3"/>
  <c r="CK416" i="3"/>
  <c r="CK420" i="3"/>
  <c r="CK424" i="3"/>
  <c r="CK428" i="3"/>
  <c r="CK432" i="3"/>
  <c r="CK436" i="3"/>
  <c r="CD5" i="3"/>
  <c r="CD9" i="3"/>
  <c r="CD13" i="3"/>
  <c r="CD17" i="3"/>
  <c r="CD21" i="3"/>
  <c r="CD25" i="3"/>
  <c r="CD29" i="3"/>
  <c r="CD33" i="3"/>
  <c r="CD37" i="3"/>
  <c r="CD41" i="3"/>
  <c r="CD46" i="3"/>
  <c r="CD50" i="3"/>
  <c r="CD54" i="3"/>
  <c r="CD58" i="3"/>
  <c r="CD62" i="3"/>
  <c r="CD66" i="3"/>
  <c r="CD70" i="3"/>
  <c r="CD74" i="3"/>
  <c r="CD78" i="3"/>
  <c r="CD82" i="3"/>
  <c r="CD86" i="3"/>
  <c r="CD90" i="3"/>
  <c r="CD94" i="3"/>
  <c r="CD98" i="3"/>
  <c r="CD102" i="3"/>
  <c r="CD106" i="3"/>
  <c r="CD110" i="3"/>
  <c r="CD114" i="3"/>
  <c r="CD118" i="3"/>
  <c r="CD122" i="3"/>
  <c r="CD126" i="3"/>
  <c r="CD130" i="3"/>
  <c r="CD134" i="3"/>
  <c r="CD138" i="3"/>
  <c r="CD142" i="3"/>
  <c r="CD146" i="3"/>
  <c r="CD150" i="3"/>
  <c r="CD154" i="3"/>
  <c r="CD158" i="3"/>
  <c r="CD162" i="3"/>
  <c r="CD167" i="3"/>
  <c r="CD171" i="3"/>
  <c r="CR205" i="3"/>
  <c r="CR221" i="3"/>
  <c r="CR237" i="3"/>
  <c r="CR253" i="3"/>
  <c r="CR270" i="3"/>
  <c r="CR286" i="3"/>
  <c r="CR302" i="3"/>
  <c r="CR318" i="3"/>
  <c r="CR334" i="3"/>
  <c r="CR350" i="3"/>
  <c r="CR360" i="3"/>
  <c r="CR368" i="3"/>
  <c r="CR376" i="3"/>
  <c r="CR384" i="3"/>
  <c r="CR393" i="3"/>
  <c r="CR401" i="3"/>
  <c r="CR409" i="3"/>
  <c r="CR417" i="3"/>
  <c r="CR425" i="3"/>
  <c r="CR433" i="3"/>
  <c r="CK6" i="3"/>
  <c r="CK14" i="3"/>
  <c r="CK22" i="3"/>
  <c r="CK30" i="3"/>
  <c r="CK38" i="3"/>
  <c r="CK47" i="3"/>
  <c r="CK55" i="3"/>
  <c r="CK63" i="3"/>
  <c r="CK71" i="3"/>
  <c r="CK79" i="3"/>
  <c r="CK87" i="3"/>
  <c r="CK94" i="3"/>
  <c r="CK98" i="3"/>
  <c r="CK102" i="3"/>
  <c r="CK106" i="3"/>
  <c r="CK110" i="3"/>
  <c r="CK114" i="3"/>
  <c r="CK118" i="3"/>
  <c r="CK122" i="3"/>
  <c r="CK126" i="3"/>
  <c r="CK130" i="3"/>
  <c r="CK134" i="3"/>
  <c r="CK138" i="3"/>
  <c r="CK142" i="3"/>
  <c r="CK146" i="3"/>
  <c r="CK150" i="3"/>
  <c r="CK154" i="3"/>
  <c r="CK158" i="3"/>
  <c r="CK162" i="3"/>
  <c r="CK167" i="3"/>
  <c r="CK171" i="3"/>
  <c r="CK175" i="3"/>
  <c r="CK179" i="3"/>
  <c r="CK183" i="3"/>
  <c r="CK187" i="3"/>
  <c r="CK191" i="3"/>
  <c r="CK195" i="3"/>
  <c r="CK199" i="3"/>
  <c r="CK203" i="3"/>
  <c r="CK207" i="3"/>
  <c r="CK211" i="3"/>
  <c r="CK215" i="3"/>
  <c r="CK219" i="3"/>
  <c r="CK223" i="3"/>
  <c r="CK227" i="3"/>
  <c r="CK231" i="3"/>
  <c r="CK235" i="3"/>
  <c r="CK239" i="3"/>
  <c r="CK243" i="3"/>
  <c r="CK247" i="3"/>
  <c r="CK251" i="3"/>
  <c r="CK255" i="3"/>
  <c r="CK259" i="3"/>
  <c r="CK263" i="3"/>
  <c r="CK267" i="3"/>
  <c r="CK272" i="3"/>
  <c r="CK276" i="3"/>
  <c r="CR209" i="3"/>
  <c r="CR225" i="3"/>
  <c r="CR241" i="3"/>
  <c r="CR257" i="3"/>
  <c r="CR274" i="3"/>
  <c r="CR290" i="3"/>
  <c r="CR306" i="3"/>
  <c r="CR322" i="3"/>
  <c r="CR338" i="3"/>
  <c r="CR354" i="3"/>
  <c r="CR362" i="3"/>
  <c r="CR370" i="3"/>
  <c r="CR378" i="3"/>
  <c r="CR386" i="3"/>
  <c r="CR395" i="3"/>
  <c r="CR403" i="3"/>
  <c r="CR411" i="3"/>
  <c r="CR419" i="3"/>
  <c r="CR427" i="3"/>
  <c r="CR435" i="3"/>
  <c r="CK8" i="3"/>
  <c r="CK16" i="3"/>
  <c r="CK24" i="3"/>
  <c r="CK32" i="3"/>
  <c r="CK40" i="3"/>
  <c r="CK49" i="3"/>
  <c r="CK57" i="3"/>
  <c r="CK65" i="3"/>
  <c r="CK73" i="3"/>
  <c r="CK81" i="3"/>
  <c r="CK89" i="3"/>
  <c r="CK95" i="3"/>
  <c r="CK99" i="3"/>
  <c r="CK103" i="3"/>
  <c r="CK107" i="3"/>
  <c r="CK111" i="3"/>
  <c r="CK115" i="3"/>
  <c r="CK119" i="3"/>
  <c r="CK123" i="3"/>
  <c r="CK127" i="3"/>
  <c r="CK131" i="3"/>
  <c r="CK135" i="3"/>
  <c r="CK139" i="3"/>
  <c r="CK143" i="3"/>
  <c r="CK147" i="3"/>
  <c r="CK151" i="3"/>
  <c r="CK155" i="3"/>
  <c r="CK159" i="3"/>
  <c r="CK163" i="3"/>
  <c r="CK168" i="3"/>
  <c r="CK172" i="3"/>
  <c r="CK176" i="3"/>
  <c r="CK180" i="3"/>
  <c r="CK184" i="3"/>
  <c r="CK188" i="3"/>
  <c r="CK192" i="3"/>
  <c r="CK196" i="3"/>
  <c r="CK200" i="3"/>
  <c r="CK204" i="3"/>
  <c r="CK208" i="3"/>
  <c r="CK212" i="3"/>
  <c r="CK216" i="3"/>
  <c r="CK220" i="3"/>
  <c r="CK224" i="3"/>
  <c r="CK228" i="3"/>
  <c r="CK232" i="3"/>
  <c r="CK236" i="3"/>
  <c r="CK240" i="3"/>
  <c r="CK244" i="3"/>
  <c r="CK248" i="3"/>
  <c r="CK252" i="3"/>
  <c r="CK256" i="3"/>
  <c r="CK260" i="3"/>
  <c r="CK264" i="3"/>
  <c r="CK268" i="3"/>
  <c r="CK273" i="3"/>
  <c r="CK277" i="3"/>
  <c r="CK281" i="3"/>
  <c r="CK285" i="3"/>
  <c r="CK289" i="3"/>
  <c r="CK293" i="3"/>
  <c r="CK297" i="3"/>
  <c r="CK301" i="3"/>
  <c r="CK305" i="3"/>
  <c r="CK309" i="3"/>
  <c r="CK313" i="3"/>
  <c r="CK317" i="3"/>
  <c r="CK321" i="3"/>
  <c r="CK325" i="3"/>
  <c r="CK329" i="3"/>
  <c r="CK333" i="3"/>
  <c r="CK337" i="3"/>
  <c r="CK341" i="3"/>
  <c r="CK345" i="3"/>
  <c r="CK349" i="3"/>
  <c r="CK353" i="3"/>
  <c r="CK357" i="3"/>
  <c r="CK361" i="3"/>
  <c r="CK365" i="3"/>
  <c r="CK369" i="3"/>
  <c r="CK373" i="3"/>
  <c r="CK377" i="3"/>
  <c r="CK381" i="3"/>
  <c r="CK385" i="3"/>
  <c r="CK390" i="3"/>
  <c r="CK394" i="3"/>
  <c r="CK398" i="3"/>
  <c r="CK402" i="3"/>
  <c r="CK406" i="3"/>
  <c r="CK410" i="3"/>
  <c r="CK414" i="3"/>
  <c r="CK418" i="3"/>
  <c r="CK422" i="3"/>
  <c r="CK426" i="3"/>
  <c r="CK430" i="3"/>
  <c r="CK434" i="3"/>
  <c r="CK438" i="3"/>
  <c r="CD7" i="3"/>
  <c r="CD11" i="3"/>
  <c r="CD15" i="3"/>
  <c r="CD19" i="3"/>
  <c r="CD23" i="3"/>
  <c r="CD27" i="3"/>
  <c r="CD31" i="3"/>
  <c r="CD35" i="3"/>
  <c r="CD39" i="3"/>
  <c r="CD43" i="3"/>
  <c r="CD48" i="3"/>
  <c r="CD52" i="3"/>
  <c r="CD56" i="3"/>
  <c r="CD60" i="3"/>
  <c r="CD64" i="3"/>
  <c r="CD68" i="3"/>
  <c r="CD72" i="3"/>
  <c r="CD76" i="3"/>
  <c r="CD80" i="3"/>
  <c r="CD84" i="3"/>
  <c r="CD88" i="3"/>
  <c r="CD92" i="3"/>
  <c r="CD96" i="3"/>
  <c r="CD100" i="3"/>
  <c r="CD104" i="3"/>
  <c r="CD108" i="3"/>
  <c r="CD112" i="3"/>
  <c r="CD116" i="3"/>
  <c r="CD120" i="3"/>
  <c r="CD124" i="3"/>
  <c r="CD128" i="3"/>
  <c r="CD132" i="3"/>
  <c r="CD136" i="3"/>
  <c r="CD140" i="3"/>
  <c r="CD144" i="3"/>
  <c r="CD148" i="3"/>
  <c r="CD152" i="3"/>
  <c r="CD156" i="3"/>
  <c r="CD160" i="3"/>
  <c r="CD164" i="3"/>
  <c r="CD169" i="3"/>
  <c r="CD173" i="3"/>
  <c r="CD177" i="3"/>
  <c r="CD181" i="3"/>
  <c r="CD185" i="3"/>
  <c r="CD189" i="3"/>
  <c r="CD193" i="3"/>
  <c r="CD197" i="3"/>
  <c r="CD201" i="3"/>
  <c r="CD205" i="3"/>
  <c r="CD209" i="3"/>
  <c r="CD213" i="3"/>
  <c r="CD217" i="3"/>
  <c r="CK280" i="3"/>
  <c r="CK296" i="3"/>
  <c r="CK312" i="3"/>
  <c r="CK328" i="3"/>
  <c r="CK344" i="3"/>
  <c r="CK360" i="3"/>
  <c r="CK376" i="3"/>
  <c r="CK393" i="3"/>
  <c r="CK409" i="3"/>
  <c r="CK425" i="3"/>
  <c r="CD6" i="3"/>
  <c r="CD22" i="3"/>
  <c r="CD38" i="3"/>
  <c r="CD55" i="3"/>
  <c r="CD71" i="3"/>
  <c r="CD87" i="3"/>
  <c r="CD103" i="3"/>
  <c r="CD119" i="3"/>
  <c r="CD135" i="3"/>
  <c r="CD151" i="3"/>
  <c r="CD168" i="3"/>
  <c r="CD179" i="3"/>
  <c r="CD187" i="3"/>
  <c r="CD195" i="3"/>
  <c r="CD203" i="3"/>
  <c r="CD211" i="3"/>
  <c r="CD219" i="3"/>
  <c r="CD223" i="3"/>
  <c r="CD227" i="3"/>
  <c r="CD231" i="3"/>
  <c r="CD235" i="3"/>
  <c r="CD239" i="3"/>
  <c r="CD243" i="3"/>
  <c r="CD247" i="3"/>
  <c r="CD251" i="3"/>
  <c r="CD255" i="3"/>
  <c r="CD259" i="3"/>
  <c r="CD263" i="3"/>
  <c r="CD267" i="3"/>
  <c r="CD272" i="3"/>
  <c r="CD276" i="3"/>
  <c r="CD280" i="3"/>
  <c r="CD284" i="3"/>
  <c r="CD288" i="3"/>
  <c r="CD292" i="3"/>
  <c r="CD296" i="3"/>
  <c r="CD300" i="3"/>
  <c r="CD304" i="3"/>
  <c r="CD308" i="3"/>
  <c r="CD312" i="3"/>
  <c r="CD316" i="3"/>
  <c r="CD320" i="3"/>
  <c r="CD324" i="3"/>
  <c r="CD328" i="3"/>
  <c r="CD332" i="3"/>
  <c r="CD336" i="3"/>
  <c r="CD340" i="3"/>
  <c r="CD344" i="3"/>
  <c r="CD348" i="3"/>
  <c r="CD352" i="3"/>
  <c r="CD356" i="3"/>
  <c r="CD360" i="3"/>
  <c r="CD364" i="3"/>
  <c r="CD368" i="3"/>
  <c r="CD372" i="3"/>
  <c r="CD376" i="3"/>
  <c r="CD380" i="3"/>
  <c r="CD384" i="3"/>
  <c r="CD389" i="3"/>
  <c r="CD393" i="3"/>
  <c r="CD397" i="3"/>
  <c r="CD401" i="3"/>
  <c r="CD405" i="3"/>
  <c r="CD409" i="3"/>
  <c r="CD413" i="3"/>
  <c r="CD417" i="3"/>
  <c r="CD421" i="3"/>
  <c r="CD425" i="3"/>
  <c r="CD429" i="3"/>
  <c r="CD433" i="3"/>
  <c r="CD437" i="3"/>
  <c r="BW6" i="3"/>
  <c r="BW10" i="3"/>
  <c r="BW14" i="3"/>
  <c r="BW18" i="3"/>
  <c r="BW22" i="3"/>
  <c r="BW26" i="3"/>
  <c r="BW30" i="3"/>
  <c r="BW34" i="3"/>
  <c r="BW38" i="3"/>
  <c r="BW42" i="3"/>
  <c r="BW47" i="3"/>
  <c r="BW51" i="3"/>
  <c r="BW55" i="3"/>
  <c r="BW59" i="3"/>
  <c r="BW63" i="3"/>
  <c r="BW67" i="3"/>
  <c r="BW71" i="3"/>
  <c r="BW75" i="3"/>
  <c r="BW79" i="3"/>
  <c r="BW83" i="3"/>
  <c r="BW87" i="3"/>
  <c r="BW91" i="3"/>
  <c r="BW95" i="3"/>
  <c r="BW99" i="3"/>
  <c r="BW103" i="3"/>
  <c r="BW107" i="3"/>
  <c r="BW111" i="3"/>
  <c r="BW115" i="3"/>
  <c r="BW119" i="3"/>
  <c r="BW123" i="3"/>
  <c r="BW127" i="3"/>
  <c r="BW131" i="3"/>
  <c r="BW135" i="3"/>
  <c r="BW139" i="3"/>
  <c r="BW143" i="3"/>
  <c r="BW147" i="3"/>
  <c r="BW151" i="3"/>
  <c r="BW155" i="3"/>
  <c r="BW159" i="3"/>
  <c r="BW163" i="3"/>
  <c r="BW168" i="3"/>
  <c r="BW172" i="3"/>
  <c r="BW176" i="3"/>
  <c r="BW180" i="3"/>
  <c r="BW184" i="3"/>
  <c r="BW188" i="3"/>
  <c r="BW192" i="3"/>
  <c r="BW196" i="3"/>
  <c r="BW200" i="3"/>
  <c r="BW204" i="3"/>
  <c r="BW208" i="3"/>
  <c r="BW212" i="3"/>
  <c r="BW216" i="3"/>
  <c r="BW220" i="3"/>
  <c r="BW224" i="3"/>
  <c r="BW228" i="3"/>
  <c r="BW232" i="3"/>
  <c r="BW236" i="3"/>
  <c r="BW240" i="3"/>
  <c r="BW244" i="3"/>
  <c r="BW248" i="3"/>
  <c r="BW252" i="3"/>
  <c r="BW256" i="3"/>
  <c r="BW260" i="3"/>
  <c r="BW264" i="3"/>
  <c r="BW268" i="3"/>
  <c r="BW273" i="3"/>
  <c r="BW277" i="3"/>
  <c r="BW281" i="3"/>
  <c r="BW285" i="3"/>
  <c r="BW289" i="3"/>
  <c r="BW293" i="3"/>
  <c r="BW297" i="3"/>
  <c r="BW301" i="3"/>
  <c r="BW305" i="3"/>
  <c r="BW309" i="3"/>
  <c r="BW313" i="3"/>
  <c r="BW317" i="3"/>
  <c r="BW321" i="3"/>
  <c r="BW325" i="3"/>
  <c r="BW329" i="3"/>
  <c r="BW333" i="3"/>
  <c r="BW337" i="3"/>
  <c r="BW341" i="3"/>
  <c r="BW345" i="3"/>
  <c r="BW349" i="3"/>
  <c r="BW353" i="3"/>
  <c r="BW357" i="3"/>
  <c r="BW361" i="3"/>
  <c r="BW365" i="3"/>
  <c r="CK284" i="3"/>
  <c r="CK300" i="3"/>
  <c r="CK316" i="3"/>
  <c r="CK332" i="3"/>
  <c r="CK348" i="3"/>
  <c r="CK364" i="3"/>
  <c r="CK380" i="3"/>
  <c r="CK397" i="3"/>
  <c r="CK413" i="3"/>
  <c r="CK429" i="3"/>
  <c r="CD10" i="3"/>
  <c r="CD26" i="3"/>
  <c r="CD42" i="3"/>
  <c r="CD59" i="3"/>
  <c r="CD75" i="3"/>
  <c r="CD91" i="3"/>
  <c r="CD107" i="3"/>
  <c r="CD123" i="3"/>
  <c r="CD139" i="3"/>
  <c r="CD155" i="3"/>
  <c r="CD172" i="3"/>
  <c r="CD180" i="3"/>
  <c r="CD188" i="3"/>
  <c r="CD196" i="3"/>
  <c r="CD204" i="3"/>
  <c r="CD212" i="3"/>
  <c r="CD220" i="3"/>
  <c r="CD224" i="3"/>
  <c r="CD228" i="3"/>
  <c r="CD232" i="3"/>
  <c r="CD236" i="3"/>
  <c r="CD240" i="3"/>
  <c r="CD244" i="3"/>
  <c r="CD248" i="3"/>
  <c r="CD252" i="3"/>
  <c r="CD256" i="3"/>
  <c r="CD260" i="3"/>
  <c r="CD264" i="3"/>
  <c r="CD268" i="3"/>
  <c r="CD273" i="3"/>
  <c r="CD277" i="3"/>
  <c r="CD281" i="3"/>
  <c r="CD285" i="3"/>
  <c r="CD289" i="3"/>
  <c r="CD293" i="3"/>
  <c r="CD297" i="3"/>
  <c r="CD301" i="3"/>
  <c r="CD305" i="3"/>
  <c r="CD309" i="3"/>
  <c r="CD313" i="3"/>
  <c r="CD317" i="3"/>
  <c r="CD321" i="3"/>
  <c r="CD325" i="3"/>
  <c r="CD329" i="3"/>
  <c r="CD333" i="3"/>
  <c r="CD337" i="3"/>
  <c r="CD341" i="3"/>
  <c r="CD345" i="3"/>
  <c r="CD349" i="3"/>
  <c r="CD353" i="3"/>
  <c r="CD357" i="3"/>
  <c r="CD361" i="3"/>
  <c r="CD365" i="3"/>
  <c r="CD369" i="3"/>
  <c r="CD373" i="3"/>
  <c r="CD377" i="3"/>
  <c r="CD381" i="3"/>
  <c r="CD385" i="3"/>
  <c r="CD390" i="3"/>
  <c r="CD394" i="3"/>
  <c r="CD398" i="3"/>
  <c r="CD402" i="3"/>
  <c r="CD406" i="3"/>
  <c r="CD410" i="3"/>
  <c r="CD414" i="3"/>
  <c r="CD418" i="3"/>
  <c r="CD422" i="3"/>
  <c r="CD426" i="3"/>
  <c r="CD430" i="3"/>
  <c r="CD434" i="3"/>
  <c r="CD438" i="3"/>
  <c r="BW7" i="3"/>
  <c r="BW11" i="3"/>
  <c r="BW15" i="3"/>
  <c r="BW19" i="3"/>
  <c r="BW23" i="3"/>
  <c r="BW27" i="3"/>
  <c r="BW31" i="3"/>
  <c r="BW35" i="3"/>
  <c r="BW39" i="3"/>
  <c r="BW43" i="3"/>
  <c r="BW48" i="3"/>
  <c r="BW52" i="3"/>
  <c r="BW56" i="3"/>
  <c r="BW60" i="3"/>
  <c r="BW64" i="3"/>
  <c r="BW68" i="3"/>
  <c r="BW72" i="3"/>
  <c r="BW76" i="3"/>
  <c r="BW80" i="3"/>
  <c r="BW84" i="3"/>
  <c r="BW88" i="3"/>
  <c r="BW92" i="3"/>
  <c r="BW96" i="3"/>
  <c r="BW100" i="3"/>
  <c r="BW104" i="3"/>
  <c r="BW108" i="3"/>
  <c r="BW112" i="3"/>
  <c r="BW116" i="3"/>
  <c r="BW120" i="3"/>
  <c r="BW124" i="3"/>
  <c r="BW128" i="3"/>
  <c r="BW132" i="3"/>
  <c r="BW136" i="3"/>
  <c r="BW140" i="3"/>
  <c r="BW144" i="3"/>
  <c r="BW148" i="3"/>
  <c r="BW152" i="3"/>
  <c r="BW156" i="3"/>
  <c r="BW160" i="3"/>
  <c r="BW164" i="3"/>
  <c r="BW169" i="3"/>
  <c r="BW173" i="3"/>
  <c r="BW177" i="3"/>
  <c r="BW181" i="3"/>
  <c r="BW185" i="3"/>
  <c r="BW189" i="3"/>
  <c r="BW193" i="3"/>
  <c r="BW197" i="3"/>
  <c r="BW201" i="3"/>
  <c r="BW205" i="3"/>
  <c r="BW209" i="3"/>
  <c r="BW213" i="3"/>
  <c r="BW217" i="3"/>
  <c r="BW221" i="3"/>
  <c r="BW225" i="3"/>
  <c r="BW229" i="3"/>
  <c r="BW233" i="3"/>
  <c r="BW237" i="3"/>
  <c r="BW241" i="3"/>
  <c r="BW245" i="3"/>
  <c r="BW249" i="3"/>
  <c r="BW253" i="3"/>
  <c r="BW257" i="3"/>
  <c r="BW261" i="3"/>
  <c r="BW265" i="3"/>
  <c r="BW270" i="3"/>
  <c r="BW274" i="3"/>
  <c r="BW278" i="3"/>
  <c r="BW282" i="3"/>
  <c r="BW286" i="3"/>
  <c r="BW290" i="3"/>
  <c r="BW294" i="3"/>
  <c r="BW298" i="3"/>
  <c r="BW302" i="3"/>
  <c r="BW306" i="3"/>
  <c r="BW310" i="3"/>
  <c r="BW314" i="3"/>
  <c r="BW318" i="3"/>
  <c r="BW322" i="3"/>
  <c r="BW326" i="3"/>
  <c r="BW330" i="3"/>
  <c r="BW334" i="3"/>
  <c r="BW338" i="3"/>
  <c r="BW342" i="3"/>
  <c r="BW346" i="3"/>
  <c r="BW350" i="3"/>
  <c r="BW354" i="3"/>
  <c r="BW358" i="3"/>
  <c r="BW362" i="3"/>
  <c r="CK288" i="3"/>
  <c r="CK304" i="3"/>
  <c r="CK320" i="3"/>
  <c r="CK336" i="3"/>
  <c r="CK352" i="3"/>
  <c r="CK368" i="3"/>
  <c r="CK384" i="3"/>
  <c r="CK401" i="3"/>
  <c r="CK417" i="3"/>
  <c r="CK433" i="3"/>
  <c r="CD14" i="3"/>
  <c r="CD30" i="3"/>
  <c r="CD47" i="3"/>
  <c r="CD63" i="3"/>
  <c r="CD79" i="3"/>
  <c r="CD95" i="3"/>
  <c r="CD111" i="3"/>
  <c r="CD127" i="3"/>
  <c r="CD143" i="3"/>
  <c r="CD159" i="3"/>
  <c r="CD175" i="3"/>
  <c r="CD183" i="3"/>
  <c r="CD191" i="3"/>
  <c r="CD199" i="3"/>
  <c r="CD207" i="3"/>
  <c r="CD215" i="3"/>
  <c r="CD221" i="3"/>
  <c r="CD225" i="3"/>
  <c r="CD229" i="3"/>
  <c r="CD233" i="3"/>
  <c r="CD237" i="3"/>
  <c r="CD241" i="3"/>
  <c r="CD245" i="3"/>
  <c r="CD249" i="3"/>
  <c r="CD253" i="3"/>
  <c r="CD257" i="3"/>
  <c r="CD261" i="3"/>
  <c r="CD265" i="3"/>
  <c r="CD270" i="3"/>
  <c r="CD274" i="3"/>
  <c r="CD278" i="3"/>
  <c r="CD282" i="3"/>
  <c r="CD286" i="3"/>
  <c r="CD290" i="3"/>
  <c r="CD294" i="3"/>
  <c r="CD298" i="3"/>
  <c r="CD302" i="3"/>
  <c r="CD306" i="3"/>
  <c r="CD310" i="3"/>
  <c r="CD314" i="3"/>
  <c r="CD318" i="3"/>
  <c r="CD322" i="3"/>
  <c r="CD326" i="3"/>
  <c r="CD330" i="3"/>
  <c r="CD334" i="3"/>
  <c r="CD338" i="3"/>
  <c r="CD342" i="3"/>
  <c r="CD346" i="3"/>
  <c r="CD350" i="3"/>
  <c r="CD354" i="3"/>
  <c r="CD358" i="3"/>
  <c r="CD362" i="3"/>
  <c r="CD366" i="3"/>
  <c r="CD370" i="3"/>
  <c r="CD374" i="3"/>
  <c r="CD378" i="3"/>
  <c r="CD382" i="3"/>
  <c r="CD386" i="3"/>
  <c r="CD391" i="3"/>
  <c r="CD395" i="3"/>
  <c r="CD399" i="3"/>
  <c r="CD403" i="3"/>
  <c r="CD407" i="3"/>
  <c r="CD411" i="3"/>
  <c r="CD415" i="3"/>
  <c r="CD419" i="3"/>
  <c r="CD423" i="3"/>
  <c r="CD427" i="3"/>
  <c r="CD431" i="3"/>
  <c r="CD435" i="3"/>
  <c r="BW4" i="3"/>
  <c r="BW8" i="3"/>
  <c r="BW12" i="3"/>
  <c r="BW16" i="3"/>
  <c r="BW20" i="3"/>
  <c r="BW24" i="3"/>
  <c r="BW28" i="3"/>
  <c r="BW32" i="3"/>
  <c r="BW36" i="3"/>
  <c r="BW40" i="3"/>
  <c r="BW45" i="3"/>
  <c r="BW49" i="3"/>
  <c r="BW53" i="3"/>
  <c r="BW57" i="3"/>
  <c r="BW61" i="3"/>
  <c r="BW65" i="3"/>
  <c r="BW69" i="3"/>
  <c r="BW73" i="3"/>
  <c r="BW77" i="3"/>
  <c r="BW81" i="3"/>
  <c r="BW85" i="3"/>
  <c r="BW89" i="3"/>
  <c r="BW93" i="3"/>
  <c r="BW97" i="3"/>
  <c r="BW101" i="3"/>
  <c r="BW105" i="3"/>
  <c r="BW109" i="3"/>
  <c r="BW113" i="3"/>
  <c r="BW117" i="3"/>
  <c r="BW121" i="3"/>
  <c r="BW125" i="3"/>
  <c r="BW129" i="3"/>
  <c r="BW133" i="3"/>
  <c r="BW137" i="3"/>
  <c r="BW141" i="3"/>
  <c r="BW145" i="3"/>
  <c r="BW149" i="3"/>
  <c r="BW153" i="3"/>
  <c r="BW157" i="3"/>
  <c r="BW161" i="3"/>
  <c r="BW166" i="3"/>
  <c r="BW170" i="3"/>
  <c r="BW174" i="3"/>
  <c r="BW178" i="3"/>
  <c r="BW182" i="3"/>
  <c r="BW186" i="3"/>
  <c r="BW190" i="3"/>
  <c r="BW194" i="3"/>
  <c r="BW198" i="3"/>
  <c r="BW202" i="3"/>
  <c r="BW206" i="3"/>
  <c r="BW210" i="3"/>
  <c r="BW214" i="3"/>
  <c r="BW218" i="3"/>
  <c r="BW222" i="3"/>
  <c r="BW226" i="3"/>
  <c r="BW230" i="3"/>
  <c r="BW234" i="3"/>
  <c r="BW238" i="3"/>
  <c r="BW242" i="3"/>
  <c r="BW246" i="3"/>
  <c r="BW250" i="3"/>
  <c r="BW254" i="3"/>
  <c r="BW258" i="3"/>
  <c r="BW262" i="3"/>
  <c r="BW266" i="3"/>
  <c r="BW271" i="3"/>
  <c r="BW275" i="3"/>
  <c r="BW279" i="3"/>
  <c r="BW283" i="3"/>
  <c r="BW287" i="3"/>
  <c r="BW291" i="3"/>
  <c r="BW295" i="3"/>
  <c r="BW299" i="3"/>
  <c r="BW303" i="3"/>
  <c r="CK292" i="3"/>
  <c r="CK308" i="3"/>
  <c r="CK324" i="3"/>
  <c r="CK340" i="3"/>
  <c r="CK356" i="3"/>
  <c r="CK372" i="3"/>
  <c r="CK389" i="3"/>
  <c r="CK405" i="3"/>
  <c r="CK421" i="3"/>
  <c r="CK437" i="3"/>
  <c r="CD18" i="3"/>
  <c r="CD34" i="3"/>
  <c r="CD51" i="3"/>
  <c r="CD67" i="3"/>
  <c r="CD83" i="3"/>
  <c r="CD99" i="3"/>
  <c r="CD115" i="3"/>
  <c r="CD131" i="3"/>
  <c r="CD147" i="3"/>
  <c r="CD163" i="3"/>
  <c r="CD176" i="3"/>
  <c r="CD184" i="3"/>
  <c r="CD192" i="3"/>
  <c r="CD200" i="3"/>
  <c r="CD208" i="3"/>
  <c r="CD216" i="3"/>
  <c r="CD222" i="3"/>
  <c r="CD226" i="3"/>
  <c r="CD230" i="3"/>
  <c r="CD234" i="3"/>
  <c r="CD238" i="3"/>
  <c r="CD242" i="3"/>
  <c r="CD246" i="3"/>
  <c r="CD250" i="3"/>
  <c r="CD254" i="3"/>
  <c r="CD258" i="3"/>
  <c r="CD262" i="3"/>
  <c r="CD266" i="3"/>
  <c r="CD271" i="3"/>
  <c r="CD275" i="3"/>
  <c r="CD279" i="3"/>
  <c r="CD283" i="3"/>
  <c r="CD287" i="3"/>
  <c r="CD291" i="3"/>
  <c r="CD295" i="3"/>
  <c r="CD299" i="3"/>
  <c r="CD303" i="3"/>
  <c r="CD307" i="3"/>
  <c r="CD311" i="3"/>
  <c r="CD315" i="3"/>
  <c r="CD319" i="3"/>
  <c r="CD323" i="3"/>
  <c r="CD327" i="3"/>
  <c r="CD331" i="3"/>
  <c r="CD335" i="3"/>
  <c r="CD339" i="3"/>
  <c r="CD343" i="3"/>
  <c r="CD347" i="3"/>
  <c r="CD351" i="3"/>
  <c r="CD355" i="3"/>
  <c r="CD359" i="3"/>
  <c r="CD363" i="3"/>
  <c r="CD367" i="3"/>
  <c r="CD371" i="3"/>
  <c r="CD375" i="3"/>
  <c r="CD379" i="3"/>
  <c r="CD383" i="3"/>
  <c r="CD388" i="3"/>
  <c r="CD392" i="3"/>
  <c r="CD396" i="3"/>
  <c r="CD400" i="3"/>
  <c r="CD404" i="3"/>
  <c r="CD408" i="3"/>
  <c r="CD412" i="3"/>
  <c r="CD416" i="3"/>
  <c r="CD420" i="3"/>
  <c r="CD424" i="3"/>
  <c r="CD428" i="3"/>
  <c r="CD432" i="3"/>
  <c r="CD436" i="3"/>
  <c r="BW5" i="3"/>
  <c r="BW9" i="3"/>
  <c r="BW13" i="3"/>
  <c r="BW17" i="3"/>
  <c r="BW21" i="3"/>
  <c r="BW25" i="3"/>
  <c r="BW29" i="3"/>
  <c r="BW33" i="3"/>
  <c r="BW37" i="3"/>
  <c r="BW41" i="3"/>
  <c r="BW46" i="3"/>
  <c r="BW50" i="3"/>
  <c r="BW54" i="3"/>
  <c r="BW58" i="3"/>
  <c r="BW62" i="3"/>
  <c r="BW66" i="3"/>
  <c r="BW70" i="3"/>
  <c r="BW74" i="3"/>
  <c r="BW78" i="3"/>
  <c r="BW82" i="3"/>
  <c r="BW86" i="3"/>
  <c r="BW90" i="3"/>
  <c r="BW94" i="3"/>
  <c r="BW98" i="3"/>
  <c r="BW102" i="3"/>
  <c r="BW106" i="3"/>
  <c r="BW110" i="3"/>
  <c r="BW114" i="3"/>
  <c r="BW118" i="3"/>
  <c r="BW122" i="3"/>
  <c r="BW126" i="3"/>
  <c r="BW130" i="3"/>
  <c r="BW134" i="3"/>
  <c r="BW138" i="3"/>
  <c r="BW142" i="3"/>
  <c r="BW146" i="3"/>
  <c r="BW150" i="3"/>
  <c r="BW154" i="3"/>
  <c r="BW158" i="3"/>
  <c r="BW162" i="3"/>
  <c r="BW167" i="3"/>
  <c r="BW171" i="3"/>
  <c r="BW175" i="3"/>
  <c r="BW179" i="3"/>
  <c r="BW183" i="3"/>
  <c r="BW187" i="3"/>
  <c r="BW191" i="3"/>
  <c r="BW195" i="3"/>
  <c r="BW199" i="3"/>
  <c r="BW203" i="3"/>
  <c r="BW207" i="3"/>
  <c r="BW211" i="3"/>
  <c r="BW215" i="3"/>
  <c r="BW219" i="3"/>
  <c r="BW223" i="3"/>
  <c r="BW227" i="3"/>
  <c r="BW231" i="3"/>
  <c r="BW235" i="3"/>
  <c r="BW239" i="3"/>
  <c r="BW243" i="3"/>
  <c r="BW247" i="3"/>
  <c r="BW251" i="3"/>
  <c r="BW255" i="3"/>
  <c r="BW259" i="3"/>
  <c r="BW263" i="3"/>
  <c r="BW267" i="3"/>
  <c r="BW272" i="3"/>
  <c r="BW276" i="3"/>
  <c r="BW292" i="3"/>
  <c r="BW307" i="3"/>
  <c r="BW315" i="3"/>
  <c r="BW323" i="3"/>
  <c r="BW331" i="3"/>
  <c r="BW339" i="3"/>
  <c r="BW347" i="3"/>
  <c r="BW355" i="3"/>
  <c r="BW363" i="3"/>
  <c r="BW368" i="3"/>
  <c r="BW372" i="3"/>
  <c r="BW376" i="3"/>
  <c r="BW380" i="3"/>
  <c r="BW384" i="3"/>
  <c r="BW389" i="3"/>
  <c r="BW393" i="3"/>
  <c r="BW397" i="3"/>
  <c r="BW401" i="3"/>
  <c r="BW405" i="3"/>
  <c r="BW409" i="3"/>
  <c r="BW413" i="3"/>
  <c r="BW417" i="3"/>
  <c r="BW421" i="3"/>
  <c r="BW425" i="3"/>
  <c r="BW429" i="3"/>
  <c r="BW433" i="3"/>
  <c r="BW437" i="3"/>
  <c r="BP6" i="3"/>
  <c r="BP10" i="3"/>
  <c r="BP14" i="3"/>
  <c r="BP18" i="3"/>
  <c r="BP22" i="3"/>
  <c r="BP26" i="3"/>
  <c r="BP30" i="3"/>
  <c r="BP34" i="3"/>
  <c r="BP38" i="3"/>
  <c r="BP42" i="3"/>
  <c r="BP47" i="3"/>
  <c r="BP51" i="3"/>
  <c r="BP55" i="3"/>
  <c r="BP59" i="3"/>
  <c r="BP63" i="3"/>
  <c r="BP67" i="3"/>
  <c r="BP71" i="3"/>
  <c r="BP75" i="3"/>
  <c r="BP79" i="3"/>
  <c r="BP83" i="3"/>
  <c r="BP87" i="3"/>
  <c r="BP91" i="3"/>
  <c r="BP95" i="3"/>
  <c r="BP99" i="3"/>
  <c r="BP103" i="3"/>
  <c r="BP107" i="3"/>
  <c r="BP111" i="3"/>
  <c r="BP115" i="3"/>
  <c r="BP119" i="3"/>
  <c r="BP123" i="3"/>
  <c r="BP127" i="3"/>
  <c r="BP131" i="3"/>
  <c r="BP135" i="3"/>
  <c r="BP139" i="3"/>
  <c r="BP143" i="3"/>
  <c r="BP147" i="3"/>
  <c r="BP151" i="3"/>
  <c r="BP155" i="3"/>
  <c r="BP159" i="3"/>
  <c r="BP163" i="3"/>
  <c r="BP168" i="3"/>
  <c r="BP172" i="3"/>
  <c r="BP176" i="3"/>
  <c r="BP180" i="3"/>
  <c r="BP184" i="3"/>
  <c r="BP188" i="3"/>
  <c r="BP192" i="3"/>
  <c r="BP196" i="3"/>
  <c r="BP200" i="3"/>
  <c r="BP204" i="3"/>
  <c r="BP208" i="3"/>
  <c r="BP212" i="3"/>
  <c r="BP216" i="3"/>
  <c r="BP220" i="3"/>
  <c r="BP224" i="3"/>
  <c r="BP228" i="3"/>
  <c r="BP232" i="3"/>
  <c r="BP236" i="3"/>
  <c r="BP240" i="3"/>
  <c r="BP244" i="3"/>
  <c r="BP248" i="3"/>
  <c r="BP252" i="3"/>
  <c r="BP256" i="3"/>
  <c r="BP260" i="3"/>
  <c r="BP264" i="3"/>
  <c r="BP268" i="3"/>
  <c r="BP273" i="3"/>
  <c r="BP277" i="3"/>
  <c r="BP281" i="3"/>
  <c r="BP285" i="3"/>
  <c r="BP289" i="3"/>
  <c r="BP293" i="3"/>
  <c r="BP297" i="3"/>
  <c r="BP301" i="3"/>
  <c r="BP305" i="3"/>
  <c r="BP309" i="3"/>
  <c r="BP313" i="3"/>
  <c r="BP317" i="3"/>
  <c r="BP321" i="3"/>
  <c r="BP325" i="3"/>
  <c r="BP329" i="3"/>
  <c r="BP333" i="3"/>
  <c r="BP337" i="3"/>
  <c r="BP341" i="3"/>
  <c r="BP345" i="3"/>
  <c r="BP349" i="3"/>
  <c r="BP353" i="3"/>
  <c r="BP357" i="3"/>
  <c r="BP361" i="3"/>
  <c r="BP365" i="3"/>
  <c r="BP369" i="3"/>
  <c r="BP373" i="3"/>
  <c r="BP377" i="3"/>
  <c r="BP381" i="3"/>
  <c r="BP385" i="3"/>
  <c r="BP390" i="3"/>
  <c r="BP394" i="3"/>
  <c r="BP398" i="3"/>
  <c r="BP402" i="3"/>
  <c r="BP406" i="3"/>
  <c r="BP410" i="3"/>
  <c r="BP414" i="3"/>
  <c r="BP418" i="3"/>
  <c r="BP422" i="3"/>
  <c r="BP426" i="3"/>
  <c r="BP430" i="3"/>
  <c r="BP434" i="3"/>
  <c r="BP438" i="3"/>
  <c r="BI7" i="3"/>
  <c r="BI11" i="3"/>
  <c r="BI15" i="3"/>
  <c r="BI19" i="3"/>
  <c r="BI23" i="3"/>
  <c r="BI27" i="3"/>
  <c r="BI31" i="3"/>
  <c r="BI35" i="3"/>
  <c r="BI39" i="3"/>
  <c r="BI43" i="3"/>
  <c r="BI48" i="3"/>
  <c r="BI52" i="3"/>
  <c r="BI56" i="3"/>
  <c r="BI60" i="3"/>
  <c r="BI64" i="3"/>
  <c r="BI68" i="3"/>
  <c r="BI72" i="3"/>
  <c r="BI76" i="3"/>
  <c r="BI80" i="3"/>
  <c r="BI84" i="3"/>
  <c r="BI88" i="3"/>
  <c r="BI92" i="3"/>
  <c r="BI96" i="3"/>
  <c r="BI100" i="3"/>
  <c r="BI104" i="3"/>
  <c r="BI108" i="3"/>
  <c r="BI112" i="3"/>
  <c r="BI116" i="3"/>
  <c r="BI120" i="3"/>
  <c r="BI124" i="3"/>
  <c r="BI128" i="3"/>
  <c r="BI132" i="3"/>
  <c r="BI136" i="3"/>
  <c r="BI140" i="3"/>
  <c r="BI144" i="3"/>
  <c r="BI148" i="3"/>
  <c r="BI152" i="3"/>
  <c r="BI160" i="3"/>
  <c r="BI164" i="3"/>
  <c r="BI169" i="3"/>
  <c r="BI173" i="3"/>
  <c r="BI177" i="3"/>
  <c r="BI181" i="3"/>
  <c r="BI185" i="3"/>
  <c r="BI189" i="3"/>
  <c r="BI193" i="3"/>
  <c r="BI197" i="3"/>
  <c r="BI201" i="3"/>
  <c r="BI205" i="3"/>
  <c r="BI209" i="3"/>
  <c r="BI213" i="3"/>
  <c r="BI217" i="3"/>
  <c r="BI221" i="3"/>
  <c r="BI225" i="3"/>
  <c r="BI229" i="3"/>
  <c r="BI233" i="3"/>
  <c r="BI237" i="3"/>
  <c r="BI241" i="3"/>
  <c r="BI245" i="3"/>
  <c r="BI249" i="3"/>
  <c r="BI253" i="3"/>
  <c r="BI257" i="3"/>
  <c r="BI261" i="3"/>
  <c r="BI265" i="3"/>
  <c r="BI270" i="3"/>
  <c r="BI274" i="3"/>
  <c r="BI278" i="3"/>
  <c r="BI282" i="3"/>
  <c r="BI286" i="3"/>
  <c r="BI290" i="3"/>
  <c r="BI294" i="3"/>
  <c r="BI298" i="3"/>
  <c r="BI302" i="3"/>
  <c r="BI306" i="3"/>
  <c r="BI310" i="3"/>
  <c r="BI314" i="3"/>
  <c r="BI318" i="3"/>
  <c r="BI322" i="3"/>
  <c r="BI326" i="3"/>
  <c r="BI330" i="3"/>
  <c r="BI334" i="3"/>
  <c r="BI338" i="3"/>
  <c r="BI342" i="3"/>
  <c r="BI346" i="3"/>
  <c r="BI350" i="3"/>
  <c r="BI354" i="3"/>
  <c r="BI358" i="3"/>
  <c r="BI362" i="3"/>
  <c r="BI366" i="3"/>
  <c r="BI370" i="3"/>
  <c r="BI374" i="3"/>
  <c r="BI378" i="3"/>
  <c r="BI382" i="3"/>
  <c r="BI386" i="3"/>
  <c r="BI391" i="3"/>
  <c r="BI395" i="3"/>
  <c r="BI399" i="3"/>
  <c r="BI403" i="3"/>
  <c r="BI407" i="3"/>
  <c r="BI411" i="3"/>
  <c r="BI415" i="3"/>
  <c r="BI419" i="3"/>
  <c r="BI423" i="3"/>
  <c r="BI427" i="3"/>
  <c r="BI431" i="3"/>
  <c r="BI435" i="3"/>
  <c r="BB4" i="3"/>
  <c r="BB8" i="3"/>
  <c r="BB12" i="3"/>
  <c r="BB16" i="3"/>
  <c r="BB20" i="3"/>
  <c r="BB24" i="3"/>
  <c r="BB28" i="3"/>
  <c r="BB32" i="3"/>
  <c r="BB36" i="3"/>
  <c r="BB40" i="3"/>
  <c r="BB45" i="3"/>
  <c r="BB49" i="3"/>
  <c r="BB53" i="3"/>
  <c r="BB57" i="3"/>
  <c r="BB61" i="3"/>
  <c r="BB65" i="3"/>
  <c r="BB69" i="3"/>
  <c r="BB73" i="3"/>
  <c r="BB77" i="3"/>
  <c r="BB81" i="3"/>
  <c r="BB142" i="3"/>
  <c r="BB159" i="3"/>
  <c r="BB168" i="3"/>
  <c r="BB176" i="3"/>
  <c r="BB188" i="3"/>
  <c r="BB200" i="3"/>
  <c r="BB212" i="3"/>
  <c r="BB220" i="3"/>
  <c r="BB224" i="3"/>
  <c r="BB232" i="3"/>
  <c r="BB236" i="3"/>
  <c r="BB244" i="3"/>
  <c r="BB248" i="3"/>
  <c r="BB264" i="3"/>
  <c r="BB293" i="3"/>
  <c r="BB297" i="3"/>
  <c r="BB301" i="3"/>
  <c r="BB305" i="3"/>
  <c r="BB309" i="3"/>
  <c r="BB317" i="3"/>
  <c r="BB341" i="3"/>
  <c r="BB345" i="3"/>
  <c r="BB365" i="3"/>
  <c r="BB369" i="3"/>
  <c r="BB381" i="3"/>
  <c r="BB436" i="3"/>
  <c r="AU7" i="3"/>
  <c r="AU11" i="3"/>
  <c r="AU15" i="3"/>
  <c r="AU19" i="3"/>
  <c r="AU23" i="3"/>
  <c r="AU27" i="3"/>
  <c r="AU31" i="3"/>
  <c r="AU35" i="3"/>
  <c r="AU39" i="3"/>
  <c r="AU43" i="3"/>
  <c r="AU48" i="3"/>
  <c r="AU52" i="3"/>
  <c r="AU56" i="3"/>
  <c r="AU60" i="3"/>
  <c r="AU68" i="3"/>
  <c r="AU72" i="3"/>
  <c r="AU76" i="3"/>
  <c r="AU80" i="3"/>
  <c r="AU136" i="3"/>
  <c r="AU140" i="3"/>
  <c r="AU145" i="3"/>
  <c r="AU146" i="3"/>
  <c r="AU147" i="3"/>
  <c r="AU149" i="3"/>
  <c r="AU150" i="3"/>
  <c r="AU153" i="3"/>
  <c r="AU157" i="3"/>
  <c r="AU166" i="3"/>
  <c r="AU170" i="3"/>
  <c r="AU174" i="3"/>
  <c r="AU178" i="3"/>
  <c r="AU186" i="3"/>
  <c r="AU190" i="3"/>
  <c r="AU198" i="3"/>
  <c r="AU206" i="3"/>
  <c r="AU210" i="3"/>
  <c r="AU218" i="3"/>
  <c r="AU222" i="3"/>
  <c r="AU226" i="3"/>
  <c r="AU230" i="3"/>
  <c r="AU234" i="3"/>
  <c r="AU250" i="3"/>
  <c r="AU258" i="3"/>
  <c r="AU262" i="3"/>
  <c r="BW280" i="3"/>
  <c r="BW296" i="3"/>
  <c r="BW308" i="3"/>
  <c r="BW316" i="3"/>
  <c r="BW324" i="3"/>
  <c r="BW332" i="3"/>
  <c r="BW340" i="3"/>
  <c r="BW348" i="3"/>
  <c r="BW356" i="3"/>
  <c r="BW364" i="3"/>
  <c r="BW369" i="3"/>
  <c r="BW373" i="3"/>
  <c r="BW377" i="3"/>
  <c r="BW381" i="3"/>
  <c r="BW385" i="3"/>
  <c r="BW390" i="3"/>
  <c r="BW394" i="3"/>
  <c r="BW398" i="3"/>
  <c r="BW402" i="3"/>
  <c r="BW406" i="3"/>
  <c r="BW410" i="3"/>
  <c r="BW414" i="3"/>
  <c r="BW418" i="3"/>
  <c r="BW422" i="3"/>
  <c r="BW426" i="3"/>
  <c r="BW430" i="3"/>
  <c r="BW434" i="3"/>
  <c r="BW438" i="3"/>
  <c r="BP7" i="3"/>
  <c r="BP11" i="3"/>
  <c r="BP15" i="3"/>
  <c r="BP19" i="3"/>
  <c r="BP23" i="3"/>
  <c r="BP27" i="3"/>
  <c r="BP31" i="3"/>
  <c r="BP35" i="3"/>
  <c r="BP39" i="3"/>
  <c r="BP43" i="3"/>
  <c r="BP48" i="3"/>
  <c r="BP52" i="3"/>
  <c r="BP56" i="3"/>
  <c r="BP60" i="3"/>
  <c r="BP64" i="3"/>
  <c r="BP68" i="3"/>
  <c r="BP72" i="3"/>
  <c r="BP76" i="3"/>
  <c r="BP80" i="3"/>
  <c r="BP84" i="3"/>
  <c r="BP88" i="3"/>
  <c r="BP92" i="3"/>
  <c r="BP96" i="3"/>
  <c r="BP100" i="3"/>
  <c r="BP104" i="3"/>
  <c r="BP108" i="3"/>
  <c r="BP112" i="3"/>
  <c r="BP116" i="3"/>
  <c r="BP120" i="3"/>
  <c r="BP124" i="3"/>
  <c r="BP128" i="3"/>
  <c r="BP132" i="3"/>
  <c r="BP136" i="3"/>
  <c r="BP140" i="3"/>
  <c r="BP144" i="3"/>
  <c r="BP148" i="3"/>
  <c r="BP152" i="3"/>
  <c r="BP156" i="3"/>
  <c r="BP160" i="3"/>
  <c r="BP164" i="3"/>
  <c r="BP169" i="3"/>
  <c r="BP173" i="3"/>
  <c r="BP177" i="3"/>
  <c r="BP181" i="3"/>
  <c r="BP185" i="3"/>
  <c r="BP189" i="3"/>
  <c r="BP193" i="3"/>
  <c r="BP197" i="3"/>
  <c r="BP201" i="3"/>
  <c r="BP205" i="3"/>
  <c r="BP209" i="3"/>
  <c r="BP213" i="3"/>
  <c r="BP217" i="3"/>
  <c r="BP221" i="3"/>
  <c r="BP225" i="3"/>
  <c r="BP229" i="3"/>
  <c r="BP233" i="3"/>
  <c r="BP237" i="3"/>
  <c r="BP241" i="3"/>
  <c r="BP245" i="3"/>
  <c r="BP249" i="3"/>
  <c r="BP253" i="3"/>
  <c r="BP257" i="3"/>
  <c r="BP261" i="3"/>
  <c r="BP265" i="3"/>
  <c r="BP270" i="3"/>
  <c r="BP274" i="3"/>
  <c r="BP278" i="3"/>
  <c r="BP282" i="3"/>
  <c r="BP286" i="3"/>
  <c r="BP290" i="3"/>
  <c r="BP294" i="3"/>
  <c r="BP298" i="3"/>
  <c r="BP302" i="3"/>
  <c r="BP306" i="3"/>
  <c r="BP310" i="3"/>
  <c r="BP314" i="3"/>
  <c r="BP318" i="3"/>
  <c r="BP322" i="3"/>
  <c r="BP326" i="3"/>
  <c r="BP330" i="3"/>
  <c r="BP334" i="3"/>
  <c r="BP338" i="3"/>
  <c r="BP342" i="3"/>
  <c r="BP346" i="3"/>
  <c r="BP350" i="3"/>
  <c r="BP354" i="3"/>
  <c r="BP358" i="3"/>
  <c r="BP362" i="3"/>
  <c r="BP366" i="3"/>
  <c r="BP370" i="3"/>
  <c r="BP374" i="3"/>
  <c r="BP378" i="3"/>
  <c r="BP382" i="3"/>
  <c r="BP386" i="3"/>
  <c r="BP391" i="3"/>
  <c r="BP395" i="3"/>
  <c r="BP399" i="3"/>
  <c r="BP403" i="3"/>
  <c r="BP407" i="3"/>
  <c r="BP411" i="3"/>
  <c r="BP415" i="3"/>
  <c r="BP419" i="3"/>
  <c r="BP423" i="3"/>
  <c r="BP427" i="3"/>
  <c r="BP431" i="3"/>
  <c r="BP435" i="3"/>
  <c r="BI4" i="3"/>
  <c r="BI8" i="3"/>
  <c r="BI12" i="3"/>
  <c r="BI16" i="3"/>
  <c r="BI20" i="3"/>
  <c r="BI24" i="3"/>
  <c r="BI28" i="3"/>
  <c r="BI32" i="3"/>
  <c r="BI36" i="3"/>
  <c r="BI40" i="3"/>
  <c r="BI45" i="3"/>
  <c r="BI49" i="3"/>
  <c r="BI53" i="3"/>
  <c r="BI57" i="3"/>
  <c r="BI61" i="3"/>
  <c r="BI65" i="3"/>
  <c r="BI69" i="3"/>
  <c r="BI73" i="3"/>
  <c r="BI77" i="3"/>
  <c r="BI81" i="3"/>
  <c r="BI85" i="3"/>
  <c r="BI89" i="3"/>
  <c r="BI93" i="3"/>
  <c r="BI97" i="3"/>
  <c r="BI101" i="3"/>
  <c r="BI105" i="3"/>
  <c r="BI109" i="3"/>
  <c r="BI113" i="3"/>
  <c r="BI117" i="3"/>
  <c r="BI121" i="3"/>
  <c r="BI125" i="3"/>
  <c r="BI129" i="3"/>
  <c r="BI133" i="3"/>
  <c r="BI137" i="3"/>
  <c r="BI141" i="3"/>
  <c r="BI145" i="3"/>
  <c r="BI149" i="3"/>
  <c r="BI161" i="3"/>
  <c r="BI166" i="3"/>
  <c r="BI170" i="3"/>
  <c r="BI174" i="3"/>
  <c r="BI178" i="3"/>
  <c r="BI182" i="3"/>
  <c r="BI186" i="3"/>
  <c r="BI190" i="3"/>
  <c r="BI194" i="3"/>
  <c r="BI198" i="3"/>
  <c r="BI202" i="3"/>
  <c r="BI206" i="3"/>
  <c r="BI210" i="3"/>
  <c r="BI214" i="3"/>
  <c r="BI218" i="3"/>
  <c r="BI222" i="3"/>
  <c r="BI226" i="3"/>
  <c r="BI230" i="3"/>
  <c r="BI234" i="3"/>
  <c r="BI238" i="3"/>
  <c r="BI242" i="3"/>
  <c r="BI246" i="3"/>
  <c r="BI250" i="3"/>
  <c r="BI254" i="3"/>
  <c r="BI258" i="3"/>
  <c r="BI262" i="3"/>
  <c r="BI266" i="3"/>
  <c r="BI271" i="3"/>
  <c r="BI275" i="3"/>
  <c r="BI279" i="3"/>
  <c r="BI283" i="3"/>
  <c r="BI287" i="3"/>
  <c r="BI291" i="3"/>
  <c r="BI295" i="3"/>
  <c r="BI299" i="3"/>
  <c r="BI303" i="3"/>
  <c r="BI307" i="3"/>
  <c r="BI311" i="3"/>
  <c r="BI315" i="3"/>
  <c r="BI319" i="3"/>
  <c r="BI323" i="3"/>
  <c r="BI327" i="3"/>
  <c r="BI331" i="3"/>
  <c r="BI335" i="3"/>
  <c r="BI339" i="3"/>
  <c r="BI343" i="3"/>
  <c r="BI347" i="3"/>
  <c r="BI351" i="3"/>
  <c r="BI355" i="3"/>
  <c r="BI359" i="3"/>
  <c r="BI363" i="3"/>
  <c r="BI367" i="3"/>
  <c r="BI371" i="3"/>
  <c r="BI375" i="3"/>
  <c r="BI379" i="3"/>
  <c r="BI383" i="3"/>
  <c r="BI388" i="3"/>
  <c r="BI392" i="3"/>
  <c r="BI396" i="3"/>
  <c r="BI400" i="3"/>
  <c r="BI404" i="3"/>
  <c r="BI408" i="3"/>
  <c r="BI412" i="3"/>
  <c r="BI416" i="3"/>
  <c r="BI420" i="3"/>
  <c r="BI424" i="3"/>
  <c r="BI428" i="3"/>
  <c r="BI432" i="3"/>
  <c r="BI436" i="3"/>
  <c r="BB5" i="3"/>
  <c r="BB9" i="3"/>
  <c r="BB13" i="3"/>
  <c r="BB17" i="3"/>
  <c r="BB21" i="3"/>
  <c r="BB25" i="3"/>
  <c r="BB29" i="3"/>
  <c r="BB33" i="3"/>
  <c r="BB37" i="3"/>
  <c r="BB41" i="3"/>
  <c r="BB46" i="3"/>
  <c r="BB54" i="3"/>
  <c r="BB62" i="3"/>
  <c r="BB66" i="3"/>
  <c r="BB70" i="3"/>
  <c r="BB74" i="3"/>
  <c r="BB78" i="3"/>
  <c r="BB82" i="3"/>
  <c r="BB143" i="3"/>
  <c r="BB160" i="3"/>
  <c r="BB169" i="3"/>
  <c r="BB173" i="3"/>
  <c r="BB177" i="3"/>
  <c r="BB181" i="3"/>
  <c r="BB189" i="3"/>
  <c r="BB209" i="3"/>
  <c r="BB225" i="3"/>
  <c r="BB229" i="3"/>
  <c r="BB233" i="3"/>
  <c r="BB245" i="3"/>
  <c r="BB249" i="3"/>
  <c r="BB253" i="3"/>
  <c r="BB261" i="3"/>
  <c r="BB274" i="3"/>
  <c r="BB278" i="3"/>
  <c r="BB282" i="3"/>
  <c r="BB294" i="3"/>
  <c r="BB298" i="3"/>
  <c r="BB302" i="3"/>
  <c r="BB306" i="3"/>
  <c r="BB310" i="3"/>
  <c r="BB318" i="3"/>
  <c r="BB350" i="3"/>
  <c r="BB366" i="3"/>
  <c r="BB370" i="3"/>
  <c r="BB374" i="3"/>
  <c r="BB378" i="3"/>
  <c r="BB401" i="3"/>
  <c r="BB409" i="3"/>
  <c r="AU6" i="3"/>
  <c r="AU10" i="3"/>
  <c r="AU14" i="3"/>
  <c r="AU18" i="3"/>
  <c r="AU22" i="3"/>
  <c r="AU26" i="3"/>
  <c r="AU30" i="3"/>
  <c r="AU34" i="3"/>
  <c r="AU38" i="3"/>
  <c r="AU42" i="3"/>
  <c r="AU47" i="3"/>
  <c r="AU51" i="3"/>
  <c r="AU55" i="3"/>
  <c r="AU59" i="3"/>
  <c r="AU71" i="3"/>
  <c r="AU75" i="3"/>
  <c r="AU79" i="3"/>
  <c r="AU83" i="3"/>
  <c r="AU91" i="3"/>
  <c r="AU99" i="3"/>
  <c r="AU131" i="3"/>
  <c r="AU139" i="3"/>
  <c r="AU143" i="3"/>
  <c r="AU160" i="3"/>
  <c r="AU164" i="3"/>
  <c r="AU169" i="3"/>
  <c r="BW288" i="3"/>
  <c r="BW304" i="3"/>
  <c r="BW312" i="3"/>
  <c r="BW320" i="3"/>
  <c r="BW328" i="3"/>
  <c r="BW336" i="3"/>
  <c r="BW344" i="3"/>
  <c r="BW352" i="3"/>
  <c r="BW360" i="3"/>
  <c r="BW367" i="3"/>
  <c r="BW371" i="3"/>
  <c r="BW375" i="3"/>
  <c r="BW379" i="3"/>
  <c r="BW383" i="3"/>
  <c r="BW388" i="3"/>
  <c r="BW392" i="3"/>
  <c r="BW396" i="3"/>
  <c r="BW400" i="3"/>
  <c r="BW404" i="3"/>
  <c r="BW408" i="3"/>
  <c r="BW412" i="3"/>
  <c r="BW416" i="3"/>
  <c r="BW420" i="3"/>
  <c r="BW424" i="3"/>
  <c r="BW428" i="3"/>
  <c r="BW432" i="3"/>
  <c r="BW436" i="3"/>
  <c r="BP5" i="3"/>
  <c r="BP9" i="3"/>
  <c r="BP13" i="3"/>
  <c r="BP17" i="3"/>
  <c r="BP21" i="3"/>
  <c r="BP25" i="3"/>
  <c r="BP29" i="3"/>
  <c r="BP33" i="3"/>
  <c r="BP37" i="3"/>
  <c r="BP41" i="3"/>
  <c r="BP46" i="3"/>
  <c r="BP50" i="3"/>
  <c r="BP54" i="3"/>
  <c r="BP58" i="3"/>
  <c r="BP62" i="3"/>
  <c r="BP66" i="3"/>
  <c r="BP70" i="3"/>
  <c r="BP74" i="3"/>
  <c r="BP78" i="3"/>
  <c r="BP82" i="3"/>
  <c r="BP86" i="3"/>
  <c r="BP90" i="3"/>
  <c r="BP94" i="3"/>
  <c r="BP98" i="3"/>
  <c r="BP102" i="3"/>
  <c r="BP106" i="3"/>
  <c r="BP110" i="3"/>
  <c r="BP114" i="3"/>
  <c r="BP118" i="3"/>
  <c r="BP122" i="3"/>
  <c r="BP126" i="3"/>
  <c r="BP130" i="3"/>
  <c r="BP134" i="3"/>
  <c r="BP138" i="3"/>
  <c r="BP142" i="3"/>
  <c r="BP146" i="3"/>
  <c r="BP150" i="3"/>
  <c r="BP154" i="3"/>
  <c r="BP158" i="3"/>
  <c r="BP162" i="3"/>
  <c r="BP167" i="3"/>
  <c r="BP171" i="3"/>
  <c r="BP175" i="3"/>
  <c r="BP179" i="3"/>
  <c r="BP183" i="3"/>
  <c r="BP187" i="3"/>
  <c r="BP191" i="3"/>
  <c r="BP195" i="3"/>
  <c r="BP199" i="3"/>
  <c r="BP203" i="3"/>
  <c r="BP207" i="3"/>
  <c r="BP211" i="3"/>
  <c r="BP215" i="3"/>
  <c r="BP219" i="3"/>
  <c r="BP223" i="3"/>
  <c r="BP227" i="3"/>
  <c r="BP231" i="3"/>
  <c r="BP235" i="3"/>
  <c r="BP239" i="3"/>
  <c r="BP243" i="3"/>
  <c r="BP247" i="3"/>
  <c r="BP251" i="3"/>
  <c r="BP255" i="3"/>
  <c r="BP259" i="3"/>
  <c r="BP263" i="3"/>
  <c r="BP267" i="3"/>
  <c r="BP272" i="3"/>
  <c r="BP276" i="3"/>
  <c r="BP280" i="3"/>
  <c r="BP284" i="3"/>
  <c r="BP288" i="3"/>
  <c r="BP292" i="3"/>
  <c r="BP296" i="3"/>
  <c r="BP300" i="3"/>
  <c r="BP304" i="3"/>
  <c r="BP308" i="3"/>
  <c r="BP312" i="3"/>
  <c r="BP316" i="3"/>
  <c r="BP320" i="3"/>
  <c r="BP324" i="3"/>
  <c r="BP328" i="3"/>
  <c r="BP332" i="3"/>
  <c r="BP336" i="3"/>
  <c r="BP340" i="3"/>
  <c r="BP344" i="3"/>
  <c r="BP348" i="3"/>
  <c r="BP352" i="3"/>
  <c r="BP356" i="3"/>
  <c r="BP360" i="3"/>
  <c r="BP364" i="3"/>
  <c r="BP368" i="3"/>
  <c r="BP372" i="3"/>
  <c r="BP376" i="3"/>
  <c r="BP380" i="3"/>
  <c r="BP384" i="3"/>
  <c r="BP389" i="3"/>
  <c r="BP393" i="3"/>
  <c r="BP397" i="3"/>
  <c r="BP401" i="3"/>
  <c r="BP405" i="3"/>
  <c r="BP409" i="3"/>
  <c r="BP413" i="3"/>
  <c r="BP417" i="3"/>
  <c r="BP421" i="3"/>
  <c r="BP425" i="3"/>
  <c r="BP429" i="3"/>
  <c r="BP433" i="3"/>
  <c r="BP437" i="3"/>
  <c r="BI6" i="3"/>
  <c r="BI10" i="3"/>
  <c r="BI14" i="3"/>
  <c r="BI18" i="3"/>
  <c r="BI22" i="3"/>
  <c r="BI26" i="3"/>
  <c r="BI30" i="3"/>
  <c r="BI34" i="3"/>
  <c r="BI38" i="3"/>
  <c r="BI42" i="3"/>
  <c r="BI47" i="3"/>
  <c r="BI51" i="3"/>
  <c r="BI55" i="3"/>
  <c r="BI59" i="3"/>
  <c r="BI63" i="3"/>
  <c r="BI67" i="3"/>
  <c r="BI71" i="3"/>
  <c r="BI75" i="3"/>
  <c r="BI79" i="3"/>
  <c r="BI83" i="3"/>
  <c r="BI87" i="3"/>
  <c r="BI91" i="3"/>
  <c r="BI95" i="3"/>
  <c r="BI99" i="3"/>
  <c r="BI103" i="3"/>
  <c r="BI107" i="3"/>
  <c r="BI111" i="3"/>
  <c r="BI115" i="3"/>
  <c r="BI119" i="3"/>
  <c r="BI123" i="3"/>
  <c r="BI127" i="3"/>
  <c r="BI131" i="3"/>
  <c r="BI135" i="3"/>
  <c r="BI139" i="3"/>
  <c r="BI143" i="3"/>
  <c r="BI147" i="3"/>
  <c r="BI151" i="3"/>
  <c r="BI159" i="3"/>
  <c r="BI163" i="3"/>
  <c r="BI168" i="3"/>
  <c r="BI172" i="3"/>
  <c r="BI176" i="3"/>
  <c r="BI180" i="3"/>
  <c r="BI184" i="3"/>
  <c r="BI188" i="3"/>
  <c r="BI192" i="3"/>
  <c r="BI196" i="3"/>
  <c r="BI200" i="3"/>
  <c r="BI204" i="3"/>
  <c r="BI208" i="3"/>
  <c r="BI212" i="3"/>
  <c r="BI216" i="3"/>
  <c r="BI220" i="3"/>
  <c r="BI224" i="3"/>
  <c r="BI228" i="3"/>
  <c r="BI232" i="3"/>
  <c r="BI236" i="3"/>
  <c r="BI240" i="3"/>
  <c r="BI244" i="3"/>
  <c r="BI248" i="3"/>
  <c r="BI252" i="3"/>
  <c r="BI256" i="3"/>
  <c r="BI260" i="3"/>
  <c r="BI264" i="3"/>
  <c r="BI268" i="3"/>
  <c r="BI273" i="3"/>
  <c r="BI277" i="3"/>
  <c r="BI281" i="3"/>
  <c r="BI285" i="3"/>
  <c r="BI289" i="3"/>
  <c r="BI293" i="3"/>
  <c r="BI297" i="3"/>
  <c r="BI301" i="3"/>
  <c r="BI305" i="3"/>
  <c r="BI309" i="3"/>
  <c r="BI313" i="3"/>
  <c r="BI317" i="3"/>
  <c r="BI321" i="3"/>
  <c r="BI325" i="3"/>
  <c r="BI329" i="3"/>
  <c r="BI333" i="3"/>
  <c r="BI337" i="3"/>
  <c r="BI341" i="3"/>
  <c r="BI345" i="3"/>
  <c r="BI349" i="3"/>
  <c r="BI353" i="3"/>
  <c r="BI357" i="3"/>
  <c r="BI361" i="3"/>
  <c r="BI365" i="3"/>
  <c r="BI369" i="3"/>
  <c r="BI373" i="3"/>
  <c r="BI377" i="3"/>
  <c r="BI381" i="3"/>
  <c r="BI385" i="3"/>
  <c r="BI390" i="3"/>
  <c r="BI394" i="3"/>
  <c r="BI398" i="3"/>
  <c r="BI402" i="3"/>
  <c r="BI406" i="3"/>
  <c r="BI410" i="3"/>
  <c r="BI414" i="3"/>
  <c r="BI418" i="3"/>
  <c r="BI422" i="3"/>
  <c r="BI426" i="3"/>
  <c r="BI430" i="3"/>
  <c r="BI434" i="3"/>
  <c r="BI438" i="3"/>
  <c r="BB7" i="3"/>
  <c r="BB11" i="3"/>
  <c r="BB15" i="3"/>
  <c r="BB19" i="3"/>
  <c r="BB23" i="3"/>
  <c r="BB27" i="3"/>
  <c r="BB31" i="3"/>
  <c r="BB35" i="3"/>
  <c r="BB39" i="3"/>
  <c r="BB43" i="3"/>
  <c r="BB48" i="3"/>
  <c r="BB52" i="3"/>
  <c r="BB56" i="3"/>
  <c r="BB60" i="3"/>
  <c r="BB68" i="3"/>
  <c r="BB72" i="3"/>
  <c r="BB76" i="3"/>
  <c r="BB80" i="3"/>
  <c r="BB141" i="3"/>
  <c r="BB158" i="3"/>
  <c r="BB171" i="3"/>
  <c r="BB175" i="3"/>
  <c r="BB179" i="3"/>
  <c r="BB191" i="3"/>
  <c r="BB211" i="3"/>
  <c r="BB227" i="3"/>
  <c r="BB243" i="3"/>
  <c r="BB247" i="3"/>
  <c r="BB251" i="3"/>
  <c r="BB263" i="3"/>
  <c r="BB267" i="3"/>
  <c r="BB280" i="3"/>
  <c r="BB296" i="3"/>
  <c r="BB300" i="3"/>
  <c r="BB308" i="3"/>
  <c r="BB340" i="3"/>
  <c r="BB348" i="3"/>
  <c r="BB364" i="3"/>
  <c r="BB368" i="3"/>
  <c r="BB376" i="3"/>
  <c r="BB386" i="3"/>
  <c r="BB399" i="3"/>
  <c r="BB435" i="3"/>
  <c r="AU4" i="3"/>
  <c r="AU8" i="3"/>
  <c r="AU12" i="3"/>
  <c r="AU16" i="3"/>
  <c r="AU20" i="3"/>
  <c r="AU24" i="3"/>
  <c r="AU28" i="3"/>
  <c r="AU32" i="3"/>
  <c r="AU36" i="3"/>
  <c r="AU40" i="3"/>
  <c r="AU45" i="3"/>
  <c r="AU49" i="3"/>
  <c r="AU53" i="3"/>
  <c r="AU57" i="3"/>
  <c r="AU61" i="3"/>
  <c r="AU65" i="3"/>
  <c r="AU69" i="3"/>
  <c r="AU73" i="3"/>
  <c r="AU77" i="3"/>
  <c r="AU81" i="3"/>
  <c r="AU141" i="3"/>
  <c r="AU154" i="3"/>
  <c r="AU158" i="3"/>
  <c r="AU162" i="3"/>
  <c r="AU167" i="3"/>
  <c r="AU171" i="3"/>
  <c r="AU175" i="3"/>
  <c r="AU191" i="3"/>
  <c r="AU211" i="3"/>
  <c r="AU219" i="3"/>
  <c r="AU223" i="3"/>
  <c r="AU227" i="3"/>
  <c r="AU243" i="3"/>
  <c r="AU247" i="3"/>
  <c r="AU251" i="3"/>
  <c r="AU259" i="3"/>
  <c r="BW284" i="3"/>
  <c r="BW327" i="3"/>
  <c r="BW359" i="3"/>
  <c r="BW378" i="3"/>
  <c r="BW395" i="3"/>
  <c r="BW411" i="3"/>
  <c r="BW427" i="3"/>
  <c r="BP8" i="3"/>
  <c r="BP24" i="3"/>
  <c r="BP40" i="3"/>
  <c r="BP57" i="3"/>
  <c r="BP73" i="3"/>
  <c r="BP89" i="3"/>
  <c r="BP105" i="3"/>
  <c r="BP121" i="3"/>
  <c r="BP137" i="3"/>
  <c r="BP153" i="3"/>
  <c r="BP170" i="3"/>
  <c r="BP186" i="3"/>
  <c r="BP202" i="3"/>
  <c r="BP218" i="3"/>
  <c r="BP234" i="3"/>
  <c r="BP250" i="3"/>
  <c r="BP266" i="3"/>
  <c r="BP283" i="3"/>
  <c r="BP299" i="3"/>
  <c r="BP315" i="3"/>
  <c r="BP331" i="3"/>
  <c r="BP347" i="3"/>
  <c r="BP363" i="3"/>
  <c r="BP379" i="3"/>
  <c r="BP396" i="3"/>
  <c r="BP412" i="3"/>
  <c r="BP428" i="3"/>
  <c r="BI9" i="3"/>
  <c r="BI25" i="3"/>
  <c r="BI41" i="3"/>
  <c r="BI58" i="3"/>
  <c r="BI74" i="3"/>
  <c r="BI90" i="3"/>
  <c r="BI106" i="3"/>
  <c r="BI122" i="3"/>
  <c r="BI138" i="3"/>
  <c r="BI171" i="3"/>
  <c r="BI187" i="3"/>
  <c r="BI203" i="3"/>
  <c r="BI219" i="3"/>
  <c r="BI235" i="3"/>
  <c r="BI251" i="3"/>
  <c r="BI267" i="3"/>
  <c r="BI284" i="3"/>
  <c r="BI300" i="3"/>
  <c r="BI316" i="3"/>
  <c r="BI332" i="3"/>
  <c r="BI348" i="3"/>
  <c r="BI364" i="3"/>
  <c r="BI380" i="3"/>
  <c r="BI397" i="3"/>
  <c r="BI413" i="3"/>
  <c r="BI429" i="3"/>
  <c r="BB10" i="3"/>
  <c r="BB26" i="3"/>
  <c r="BB42" i="3"/>
  <c r="BB136" i="3"/>
  <c r="BB153" i="3"/>
  <c r="BB157" i="3"/>
  <c r="BB182" i="3"/>
  <c r="BB186" i="3"/>
  <c r="BB230" i="3"/>
  <c r="BB258" i="3"/>
  <c r="BB271" i="3"/>
  <c r="BB279" i="3"/>
  <c r="BB307" i="3"/>
  <c r="BB339" i="3"/>
  <c r="BB375" i="3"/>
  <c r="AU17" i="3"/>
  <c r="AU33" i="3"/>
  <c r="AU50" i="3"/>
  <c r="AU70" i="3"/>
  <c r="AU130" i="3"/>
  <c r="AU177" i="3"/>
  <c r="AU180" i="3"/>
  <c r="AU200" i="3"/>
  <c r="AU217" i="3"/>
  <c r="AU225" i="3"/>
  <c r="AU265" i="3"/>
  <c r="AU274" i="3"/>
  <c r="AU278" i="3"/>
  <c r="AU282" i="3"/>
  <c r="AU294" i="3"/>
  <c r="AU298" i="3"/>
  <c r="AU302" i="3"/>
  <c r="AU306" i="3"/>
  <c r="AU310" i="3"/>
  <c r="AU318" i="3"/>
  <c r="AU346" i="3"/>
  <c r="AU350" i="3"/>
  <c r="AU354" i="3"/>
  <c r="AU358" i="3"/>
  <c r="AU366" i="3"/>
  <c r="AU370" i="3"/>
  <c r="AU374" i="3"/>
  <c r="AU386" i="3"/>
  <c r="AU391" i="3"/>
  <c r="AU399" i="3"/>
  <c r="AU435" i="3"/>
  <c r="AQ4" i="3"/>
  <c r="AQ8" i="3"/>
  <c r="AQ12" i="3"/>
  <c r="AQ16" i="3"/>
  <c r="AQ20" i="3"/>
  <c r="AQ24" i="3"/>
  <c r="AQ28" i="3"/>
  <c r="AQ32" i="3"/>
  <c r="AQ36" i="3"/>
  <c r="AQ40" i="3"/>
  <c r="AQ45" i="3"/>
  <c r="AQ49" i="3"/>
  <c r="AQ53" i="3"/>
  <c r="AQ57" i="3"/>
  <c r="AQ61" i="3"/>
  <c r="AQ65" i="3"/>
  <c r="AQ69" i="3"/>
  <c r="AQ73" i="3"/>
  <c r="AQ77" i="3"/>
  <c r="AQ81" i="3"/>
  <c r="AQ85" i="3"/>
  <c r="AQ89" i="3"/>
  <c r="AQ93" i="3"/>
  <c r="AQ97" i="3"/>
  <c r="AQ101" i="3"/>
  <c r="AQ105" i="3"/>
  <c r="AQ109" i="3"/>
  <c r="AQ113" i="3"/>
  <c r="AQ117" i="3"/>
  <c r="AQ121" i="3"/>
  <c r="AQ125" i="3"/>
  <c r="AQ129" i="3"/>
  <c r="AQ133" i="3"/>
  <c r="AQ137" i="3"/>
  <c r="AQ141" i="3"/>
  <c r="AQ145" i="3"/>
  <c r="AQ149" i="3"/>
  <c r="AQ157" i="3"/>
  <c r="AQ166" i="3"/>
  <c r="AQ170" i="3"/>
  <c r="AQ174" i="3"/>
  <c r="AQ186" i="3"/>
  <c r="AQ190" i="3"/>
  <c r="AQ198" i="3"/>
  <c r="AQ206" i="3"/>
  <c r="AQ210" i="3"/>
  <c r="AQ218" i="3"/>
  <c r="AQ222" i="3"/>
  <c r="AQ226" i="3"/>
  <c r="AQ230" i="3"/>
  <c r="AQ234" i="3"/>
  <c r="AQ250" i="3"/>
  <c r="AQ258" i="3"/>
  <c r="AQ262" i="3"/>
  <c r="AQ266" i="3"/>
  <c r="BW300" i="3"/>
  <c r="BW335" i="3"/>
  <c r="BW366" i="3"/>
  <c r="BW382" i="3"/>
  <c r="BW399" i="3"/>
  <c r="BW415" i="3"/>
  <c r="BW431" i="3"/>
  <c r="BP12" i="3"/>
  <c r="BP28" i="3"/>
  <c r="BP45" i="3"/>
  <c r="BP61" i="3"/>
  <c r="BP77" i="3"/>
  <c r="BP93" i="3"/>
  <c r="BP109" i="3"/>
  <c r="BP125" i="3"/>
  <c r="BP141" i="3"/>
  <c r="BP157" i="3"/>
  <c r="BP174" i="3"/>
  <c r="BP190" i="3"/>
  <c r="BP206" i="3"/>
  <c r="BP222" i="3"/>
  <c r="BP238" i="3"/>
  <c r="BP254" i="3"/>
  <c r="BP271" i="3"/>
  <c r="BP287" i="3"/>
  <c r="BP303" i="3"/>
  <c r="BP319" i="3"/>
  <c r="BP335" i="3"/>
  <c r="BP351" i="3"/>
  <c r="BP367" i="3"/>
  <c r="BP383" i="3"/>
  <c r="BP400" i="3"/>
  <c r="BP416" i="3"/>
  <c r="BP432" i="3"/>
  <c r="BI13" i="3"/>
  <c r="BI29" i="3"/>
  <c r="BI46" i="3"/>
  <c r="BI62" i="3"/>
  <c r="BI78" i="3"/>
  <c r="BI94" i="3"/>
  <c r="BI110" i="3"/>
  <c r="BI126" i="3"/>
  <c r="BI142" i="3"/>
  <c r="BI158" i="3"/>
  <c r="BI175" i="3"/>
  <c r="BI191" i="3"/>
  <c r="BI207" i="3"/>
  <c r="BI223" i="3"/>
  <c r="BI239" i="3"/>
  <c r="BI255" i="3"/>
  <c r="BI272" i="3"/>
  <c r="BI288" i="3"/>
  <c r="BI304" i="3"/>
  <c r="BI320" i="3"/>
  <c r="BI336" i="3"/>
  <c r="BI352" i="3"/>
  <c r="BI368" i="3"/>
  <c r="BI384" i="3"/>
  <c r="BI401" i="3"/>
  <c r="BI417" i="3"/>
  <c r="BI433" i="3"/>
  <c r="BB14" i="3"/>
  <c r="BB30" i="3"/>
  <c r="BB47" i="3"/>
  <c r="BB59" i="3"/>
  <c r="BB71" i="3"/>
  <c r="BB161" i="3"/>
  <c r="BB174" i="3"/>
  <c r="BB214" i="3"/>
  <c r="BB266" i="3"/>
  <c r="BB295" i="3"/>
  <c r="BB311" i="3"/>
  <c r="AU5" i="3"/>
  <c r="AU21" i="3"/>
  <c r="AU37" i="3"/>
  <c r="AU54" i="3"/>
  <c r="AU74" i="3"/>
  <c r="AU138" i="3"/>
  <c r="AU163" i="3"/>
  <c r="AU176" i="3"/>
  <c r="AU212" i="3"/>
  <c r="AU216" i="3"/>
  <c r="AU224" i="3"/>
  <c r="AU233" i="3"/>
  <c r="AU236" i="3"/>
  <c r="AU249" i="3"/>
  <c r="AU261" i="3"/>
  <c r="AU264" i="3"/>
  <c r="AU281" i="3"/>
  <c r="AU293" i="3"/>
  <c r="AU297" i="3"/>
  <c r="AU301" i="3"/>
  <c r="AU305" i="3"/>
  <c r="AU309" i="3"/>
  <c r="AU317" i="3"/>
  <c r="AU341" i="3"/>
  <c r="AU353" i="3"/>
  <c r="AU357" i="3"/>
  <c r="AU361" i="3"/>
  <c r="AU365" i="3"/>
  <c r="AU369" i="3"/>
  <c r="AU373" i="3"/>
  <c r="AU379" i="3"/>
  <c r="AU398" i="3"/>
  <c r="BW311" i="3"/>
  <c r="BW343" i="3"/>
  <c r="BW370" i="3"/>
  <c r="BW386" i="3"/>
  <c r="BW403" i="3"/>
  <c r="BW419" i="3"/>
  <c r="BW435" i="3"/>
  <c r="BP16" i="3"/>
  <c r="BP32" i="3"/>
  <c r="BP49" i="3"/>
  <c r="BP65" i="3"/>
  <c r="BP81" i="3"/>
  <c r="BP97" i="3"/>
  <c r="BP113" i="3"/>
  <c r="BP129" i="3"/>
  <c r="BP145" i="3"/>
  <c r="BP161" i="3"/>
  <c r="BP178" i="3"/>
  <c r="BP194" i="3"/>
  <c r="BP210" i="3"/>
  <c r="BP226" i="3"/>
  <c r="BP242" i="3"/>
  <c r="BP258" i="3"/>
  <c r="BP275" i="3"/>
  <c r="BP291" i="3"/>
  <c r="BP307" i="3"/>
  <c r="BP323" i="3"/>
  <c r="BP339" i="3"/>
  <c r="BP355" i="3"/>
  <c r="BP371" i="3"/>
  <c r="BP388" i="3"/>
  <c r="BP404" i="3"/>
  <c r="BP420" i="3"/>
  <c r="BP436" i="3"/>
  <c r="BI17" i="3"/>
  <c r="BI33" i="3"/>
  <c r="BI50" i="3"/>
  <c r="BI66" i="3"/>
  <c r="BI82" i="3"/>
  <c r="BI98" i="3"/>
  <c r="BI114" i="3"/>
  <c r="BI130" i="3"/>
  <c r="BI146" i="3"/>
  <c r="BI162" i="3"/>
  <c r="BI179" i="3"/>
  <c r="BI195" i="3"/>
  <c r="BI211" i="3"/>
  <c r="BI227" i="3"/>
  <c r="BI243" i="3"/>
  <c r="BI259" i="3"/>
  <c r="BI276" i="3"/>
  <c r="BI292" i="3"/>
  <c r="BI308" i="3"/>
  <c r="BI324" i="3"/>
  <c r="BI340" i="3"/>
  <c r="BI356" i="3"/>
  <c r="BI372" i="3"/>
  <c r="BI389" i="3"/>
  <c r="BI405" i="3"/>
  <c r="BI421" i="3"/>
  <c r="BI437" i="3"/>
  <c r="BB18" i="3"/>
  <c r="BB34" i="3"/>
  <c r="BB51" i="3"/>
  <c r="BB75" i="3"/>
  <c r="BB178" i="3"/>
  <c r="BB190" i="3"/>
  <c r="BB226" i="3"/>
  <c r="BB250" i="3"/>
  <c r="BB283" i="3"/>
  <c r="BB299" i="3"/>
  <c r="BB379" i="3"/>
  <c r="AU9" i="3"/>
  <c r="AU25" i="3"/>
  <c r="AU41" i="3"/>
  <c r="AU66" i="3"/>
  <c r="AU78" i="3"/>
  <c r="AU142" i="3"/>
  <c r="AU168" i="3"/>
  <c r="AU173" i="3"/>
  <c r="AU189" i="3"/>
  <c r="AU209" i="3"/>
  <c r="AU221" i="3"/>
  <c r="AU229" i="3"/>
  <c r="AU232" i="3"/>
  <c r="AU248" i="3"/>
  <c r="AU260" i="3"/>
  <c r="AU263" i="3"/>
  <c r="AU267" i="3"/>
  <c r="AU280" i="3"/>
  <c r="AU288" i="3"/>
  <c r="AU296" i="3"/>
  <c r="AU300" i="3"/>
  <c r="AU304" i="3"/>
  <c r="AU316" i="3"/>
  <c r="AU320" i="3"/>
  <c r="AU340" i="3"/>
  <c r="AU348" i="3"/>
  <c r="AU352" i="3"/>
  <c r="AU356" i="3"/>
  <c r="AU360" i="3"/>
  <c r="AU364" i="3"/>
  <c r="AU372" i="3"/>
  <c r="AU376" i="3"/>
  <c r="AU382" i="3"/>
  <c r="AU383" i="3"/>
  <c r="AU401" i="3"/>
  <c r="AU409" i="3"/>
  <c r="AQ6" i="3"/>
  <c r="AQ10" i="3"/>
  <c r="AQ14" i="3"/>
  <c r="AQ18" i="3"/>
  <c r="AQ22" i="3"/>
  <c r="AQ26" i="3"/>
  <c r="AQ30" i="3"/>
  <c r="AQ34" i="3"/>
  <c r="AQ38" i="3"/>
  <c r="AQ42" i="3"/>
  <c r="AQ47" i="3"/>
  <c r="AQ51" i="3"/>
  <c r="AQ55" i="3"/>
  <c r="AQ59" i="3"/>
  <c r="AQ71" i="3"/>
  <c r="AQ75" i="3"/>
  <c r="AQ79" i="3"/>
  <c r="AQ83" i="3"/>
  <c r="AQ87" i="3"/>
  <c r="AQ91" i="3"/>
  <c r="AQ95" i="3"/>
  <c r="AQ99" i="3"/>
  <c r="AQ103" i="3"/>
  <c r="AQ107" i="3"/>
  <c r="AQ111" i="3"/>
  <c r="AQ115" i="3"/>
  <c r="AQ119" i="3"/>
  <c r="AQ123" i="3"/>
  <c r="AQ127" i="3"/>
  <c r="AQ131" i="3"/>
  <c r="AQ135" i="3"/>
  <c r="AQ139" i="3"/>
  <c r="AQ143" i="3"/>
  <c r="AQ147" i="3"/>
  <c r="AQ159" i="3"/>
  <c r="AQ163" i="3"/>
  <c r="AQ172" i="3"/>
  <c r="AQ176" i="3"/>
  <c r="AQ180" i="3"/>
  <c r="AQ188" i="3"/>
  <c r="AQ200" i="3"/>
  <c r="AQ212" i="3"/>
  <c r="AQ216" i="3"/>
  <c r="AQ220" i="3"/>
  <c r="AQ224" i="3"/>
  <c r="AQ232" i="3"/>
  <c r="AQ236" i="3"/>
  <c r="AQ244" i="3"/>
  <c r="AQ248" i="3"/>
  <c r="AQ260" i="3"/>
  <c r="AQ264" i="3"/>
  <c r="BW319" i="3"/>
  <c r="BW351" i="3"/>
  <c r="BW374" i="3"/>
  <c r="BW391" i="3"/>
  <c r="BW407" i="3"/>
  <c r="BW423" i="3"/>
  <c r="BP4" i="3"/>
  <c r="BP20" i="3"/>
  <c r="BP36" i="3"/>
  <c r="BP53" i="3"/>
  <c r="BP69" i="3"/>
  <c r="BP85" i="3"/>
  <c r="BP101" i="3"/>
  <c r="BP117" i="3"/>
  <c r="BP133" i="3"/>
  <c r="BP149" i="3"/>
  <c r="BP166" i="3"/>
  <c r="BP182" i="3"/>
  <c r="BP198" i="3"/>
  <c r="BP214" i="3"/>
  <c r="BP230" i="3"/>
  <c r="BP246" i="3"/>
  <c r="BP262" i="3"/>
  <c r="BP279" i="3"/>
  <c r="BP295" i="3"/>
  <c r="BP311" i="3"/>
  <c r="BP327" i="3"/>
  <c r="BP343" i="3"/>
  <c r="BP359" i="3"/>
  <c r="BP375" i="3"/>
  <c r="BP392" i="3"/>
  <c r="BP408" i="3"/>
  <c r="BP424" i="3"/>
  <c r="BI5" i="3"/>
  <c r="BI21" i="3"/>
  <c r="BI37" i="3"/>
  <c r="BI54" i="3"/>
  <c r="BI70" i="3"/>
  <c r="BI86" i="3"/>
  <c r="BI102" i="3"/>
  <c r="BI118" i="3"/>
  <c r="BI134" i="3"/>
  <c r="BI150" i="3"/>
  <c r="BI167" i="3"/>
  <c r="BI183" i="3"/>
  <c r="BI199" i="3"/>
  <c r="BI215" i="3"/>
  <c r="BI231" i="3"/>
  <c r="BI247" i="3"/>
  <c r="BI263" i="3"/>
  <c r="BI280" i="3"/>
  <c r="BI296" i="3"/>
  <c r="BI312" i="3"/>
  <c r="BI328" i="3"/>
  <c r="BI344" i="3"/>
  <c r="BI360" i="3"/>
  <c r="BI376" i="3"/>
  <c r="BI393" i="3"/>
  <c r="BI409" i="3"/>
  <c r="BI425" i="3"/>
  <c r="BB6" i="3"/>
  <c r="BB22" i="3"/>
  <c r="BB38" i="3"/>
  <c r="BB55" i="3"/>
  <c r="BB79" i="3"/>
  <c r="BB140" i="3"/>
  <c r="BB170" i="3"/>
  <c r="BB210" i="3"/>
  <c r="BB275" i="3"/>
  <c r="BB319" i="3"/>
  <c r="BB363" i="3"/>
  <c r="BB398" i="3"/>
  <c r="AQ372" i="3"/>
  <c r="AQ304" i="3"/>
  <c r="AQ296" i="3"/>
  <c r="AQ280" i="3"/>
  <c r="BI3" i="3"/>
  <c r="CY3" i="3"/>
  <c r="AU3" i="3"/>
  <c r="AQ436" i="3"/>
  <c r="AQ379" i="3"/>
  <c r="AQ375" i="3"/>
  <c r="AQ363" i="3"/>
  <c r="AQ335" i="3"/>
  <c r="AQ331" i="3"/>
  <c r="AQ327" i="3"/>
  <c r="AQ323" i="3"/>
  <c r="AQ319" i="3"/>
  <c r="AQ311" i="3"/>
  <c r="AQ307" i="3"/>
  <c r="AQ303" i="3"/>
  <c r="AQ299" i="3"/>
  <c r="AQ295" i="3"/>
  <c r="AQ291" i="3"/>
  <c r="AQ283" i="3"/>
  <c r="AQ279" i="3"/>
  <c r="AQ275" i="3"/>
  <c r="AQ271" i="3"/>
  <c r="AQ265" i="3"/>
  <c r="AQ253" i="3"/>
  <c r="AQ247" i="3"/>
  <c r="AQ225" i="3"/>
  <c r="AQ217" i="3"/>
  <c r="AQ211" i="3"/>
  <c r="AQ205" i="3"/>
  <c r="AQ191" i="3"/>
  <c r="AQ179" i="3"/>
  <c r="AQ173" i="3"/>
  <c r="AQ167" i="3"/>
  <c r="AQ158" i="3"/>
  <c r="AQ148" i="3"/>
  <c r="AQ140" i="3"/>
  <c r="AQ132" i="3"/>
  <c r="AQ124" i="3"/>
  <c r="AQ116" i="3"/>
  <c r="AQ108" i="3"/>
  <c r="AQ100" i="3"/>
  <c r="AQ92" i="3"/>
  <c r="AQ84" i="3"/>
  <c r="AQ76" i="3"/>
  <c r="AQ68" i="3"/>
  <c r="AQ56" i="3"/>
  <c r="AQ48" i="3"/>
  <c r="AQ39" i="3"/>
  <c r="AQ31" i="3"/>
  <c r="AQ23" i="3"/>
  <c r="AQ15" i="3"/>
  <c r="AQ7" i="3"/>
  <c r="AU355" i="3"/>
  <c r="AU323" i="3"/>
  <c r="AU303" i="3"/>
  <c r="AU283" i="3"/>
  <c r="AU266" i="3"/>
  <c r="AU244" i="3"/>
  <c r="AU29" i="3"/>
  <c r="DM3" i="3"/>
  <c r="AQ409" i="3"/>
  <c r="AQ376" i="3"/>
  <c r="AQ364" i="3"/>
  <c r="AQ267" i="3"/>
  <c r="AQ249" i="3"/>
  <c r="AQ233" i="3"/>
  <c r="AQ227" i="3"/>
  <c r="AQ175" i="3"/>
  <c r="AQ160" i="3"/>
  <c r="BW3" i="3"/>
  <c r="DF3" i="3"/>
  <c r="BB3" i="3"/>
  <c r="AQ435" i="3"/>
  <c r="AQ399" i="3"/>
  <c r="AQ391" i="3"/>
  <c r="AQ386" i="3"/>
  <c r="AQ382" i="3"/>
  <c r="AQ378" i="3"/>
  <c r="AQ374" i="3"/>
  <c r="AQ370" i="3"/>
  <c r="AQ366" i="3"/>
  <c r="AQ350" i="3"/>
  <c r="AQ346" i="3"/>
  <c r="AQ338" i="3"/>
  <c r="AQ334" i="3"/>
  <c r="AQ330" i="3"/>
  <c r="AQ326" i="3"/>
  <c r="AQ322" i="3"/>
  <c r="AQ318" i="3"/>
  <c r="AQ310" i="3"/>
  <c r="AQ306" i="3"/>
  <c r="AQ302" i="3"/>
  <c r="AQ298" i="3"/>
  <c r="AQ294" i="3"/>
  <c r="AQ290" i="3"/>
  <c r="AQ278" i="3"/>
  <c r="AQ274" i="3"/>
  <c r="AQ263" i="3"/>
  <c r="AQ229" i="3"/>
  <c r="AQ223" i="3"/>
  <c r="AQ209" i="3"/>
  <c r="AQ189" i="3"/>
  <c r="AQ171" i="3"/>
  <c r="AQ164" i="3"/>
  <c r="AQ146" i="3"/>
  <c r="AQ138" i="3"/>
  <c r="AQ130" i="3"/>
  <c r="AQ122" i="3"/>
  <c r="AQ114" i="3"/>
  <c r="AQ106" i="3"/>
  <c r="AQ98" i="3"/>
  <c r="AQ90" i="3"/>
  <c r="AQ82" i="3"/>
  <c r="AQ74" i="3"/>
  <c r="AQ62" i="3"/>
  <c r="AQ54" i="3"/>
  <c r="AQ46" i="3"/>
  <c r="AQ37" i="3"/>
  <c r="AQ29" i="3"/>
  <c r="AQ21" i="3"/>
  <c r="AQ13" i="3"/>
  <c r="AQ5" i="3"/>
  <c r="AU375" i="3"/>
  <c r="AU363" i="3"/>
  <c r="AU351" i="3"/>
  <c r="AU335" i="3"/>
  <c r="AU319" i="3"/>
  <c r="AU279" i="3"/>
  <c r="AU271" i="3"/>
  <c r="AU220" i="3"/>
  <c r="AU205" i="3"/>
  <c r="AU159" i="3"/>
  <c r="AU82" i="3"/>
  <c r="AU62" i="3"/>
  <c r="AU13" i="3"/>
  <c r="CR3" i="3"/>
  <c r="AQ3" i="3"/>
  <c r="AQ437" i="3"/>
  <c r="AQ401" i="3"/>
  <c r="AQ348" i="3"/>
  <c r="AQ340" i="3"/>
  <c r="AQ320" i="3"/>
  <c r="AQ308" i="3"/>
  <c r="AQ300" i="3"/>
  <c r="AQ259" i="3"/>
  <c r="AQ243" i="3"/>
  <c r="AQ239" i="3"/>
  <c r="AQ219" i="3"/>
  <c r="AQ181" i="3"/>
  <c r="AQ150" i="3"/>
  <c r="BB95" i="3"/>
  <c r="BB96" i="3"/>
  <c r="BB138" i="3"/>
  <c r="BB277" i="3"/>
  <c r="BB289" i="3"/>
  <c r="BB321" i="3"/>
  <c r="BB325" i="3"/>
  <c r="BB329" i="3"/>
  <c r="BB333" i="3"/>
  <c r="BB337" i="3"/>
  <c r="BB50" i="3"/>
  <c r="BB290" i="3"/>
  <c r="BB322" i="3"/>
  <c r="BB326" i="3"/>
  <c r="BB330" i="3"/>
  <c r="BB334" i="3"/>
  <c r="BB338" i="3"/>
  <c r="BB389" i="3"/>
  <c r="AU156" i="3"/>
  <c r="BB239" i="3"/>
  <c r="BB276" i="3"/>
  <c r="BB292" i="3"/>
  <c r="BB304" i="3"/>
  <c r="BB320" i="3"/>
  <c r="BB324" i="3"/>
  <c r="BB328" i="3"/>
  <c r="BB332" i="3"/>
  <c r="BB336" i="3"/>
  <c r="AU137" i="3"/>
  <c r="AU239" i="3"/>
  <c r="BB291" i="3"/>
  <c r="BB323" i="3"/>
  <c r="AU290" i="3"/>
  <c r="AU322" i="3"/>
  <c r="AU326" i="3"/>
  <c r="AU330" i="3"/>
  <c r="AU334" i="3"/>
  <c r="AU338" i="3"/>
  <c r="AQ161" i="3"/>
  <c r="BB166" i="3"/>
  <c r="BB327" i="3"/>
  <c r="AU277" i="3"/>
  <c r="AU289" i="3"/>
  <c r="AU321" i="3"/>
  <c r="AU325" i="3"/>
  <c r="AU329" i="3"/>
  <c r="AU333" i="3"/>
  <c r="AU337" i="3"/>
  <c r="AU390" i="3"/>
  <c r="BB331" i="3"/>
  <c r="AU155" i="3"/>
  <c r="AU245" i="3"/>
  <c r="AU276" i="3"/>
  <c r="AU292" i="3"/>
  <c r="AU308" i="3"/>
  <c r="AU324" i="3"/>
  <c r="AU328" i="3"/>
  <c r="AU332" i="3"/>
  <c r="AU336" i="3"/>
  <c r="AU389" i="3"/>
  <c r="BB303" i="3"/>
  <c r="BB335" i="3"/>
  <c r="BB390" i="3"/>
  <c r="CD3" i="3"/>
  <c r="BP3" i="3"/>
  <c r="CK3" i="3"/>
  <c r="AQ438" i="3"/>
  <c r="AQ410" i="3"/>
  <c r="AQ398" i="3"/>
  <c r="AQ390" i="3"/>
  <c r="AQ381" i="3"/>
  <c r="AQ373" i="3"/>
  <c r="AQ369" i="3"/>
  <c r="AQ365" i="3"/>
  <c r="AQ341" i="3"/>
  <c r="AQ337" i="3"/>
  <c r="AQ333" i="3"/>
  <c r="AQ329" i="3"/>
  <c r="AQ325" i="3"/>
  <c r="AQ321" i="3"/>
  <c r="AQ317" i="3"/>
  <c r="AQ309" i="3"/>
  <c r="AQ305" i="3"/>
  <c r="AQ301" i="3"/>
  <c r="AQ297" i="3"/>
  <c r="AQ293" i="3"/>
  <c r="AQ289" i="3"/>
  <c r="AQ281" i="3"/>
  <c r="AQ277" i="3"/>
  <c r="AQ261" i="3"/>
  <c r="AQ251" i="3"/>
  <c r="AQ245" i="3"/>
  <c r="AQ221" i="3"/>
  <c r="AQ177" i="3"/>
  <c r="AQ162" i="3"/>
  <c r="AQ144" i="3"/>
  <c r="AQ136" i="3"/>
  <c r="AQ128" i="3"/>
  <c r="AQ120" i="3"/>
  <c r="AQ112" i="3"/>
  <c r="AQ104" i="3"/>
  <c r="AQ96" i="3"/>
  <c r="AQ88" i="3"/>
  <c r="AQ80" i="3"/>
  <c r="AQ72" i="3"/>
  <c r="AQ66" i="3"/>
  <c r="AQ60" i="3"/>
  <c r="AQ52" i="3"/>
  <c r="AQ43" i="3"/>
  <c r="AQ35" i="3"/>
  <c r="AQ27" i="3"/>
  <c r="AQ19" i="3"/>
  <c r="AQ11" i="3"/>
  <c r="AU436" i="3"/>
  <c r="AU331" i="3"/>
  <c r="AU311" i="3"/>
  <c r="AU295" i="3"/>
  <c r="AU275" i="3"/>
  <c r="CE439" i="3"/>
  <c r="BZ439" i="3"/>
  <c r="AD87" i="12"/>
  <c r="AD26" i="12"/>
  <c r="BL151" i="3"/>
  <c r="AX141" i="3"/>
  <c r="S52" i="12"/>
  <c r="K97" i="12"/>
  <c r="BS15" i="3"/>
  <c r="J97" i="12"/>
  <c r="N97" i="12"/>
  <c r="R97" i="12"/>
  <c r="V97" i="12"/>
  <c r="Z97" i="12"/>
  <c r="AX6" i="3"/>
  <c r="BE244" i="3"/>
  <c r="AX232" i="3"/>
  <c r="BC6" i="3"/>
  <c r="BJ6" i="3" s="1"/>
  <c r="BQ6" i="3" s="1"/>
  <c r="BX6" i="3" s="1"/>
  <c r="CE6" i="3" s="1"/>
  <c r="CL6" i="3" s="1"/>
  <c r="AX102" i="3"/>
  <c r="AX300" i="3"/>
  <c r="BE176" i="3"/>
  <c r="AX62" i="3"/>
  <c r="BL213" i="3"/>
  <c r="BS25" i="3"/>
  <c r="I14" i="12"/>
  <c r="M14" i="12"/>
  <c r="Q14" i="12"/>
  <c r="U14" i="12"/>
  <c r="F14" i="12"/>
  <c r="J14" i="12"/>
  <c r="N14" i="12"/>
  <c r="T14" i="12"/>
  <c r="X14" i="12"/>
  <c r="AB14" i="12"/>
  <c r="L62" i="12"/>
  <c r="L70" i="12"/>
  <c r="AB70" i="12"/>
  <c r="AC50" i="12"/>
  <c r="Q46" i="12"/>
  <c r="U46" i="12"/>
  <c r="AD50" i="12"/>
  <c r="AA52" i="12"/>
  <c r="G62" i="12"/>
  <c r="AD79" i="12"/>
  <c r="J78" i="12"/>
  <c r="D84" i="12"/>
  <c r="AB84" i="12"/>
  <c r="BE342" i="3"/>
  <c r="BS169" i="3"/>
  <c r="AC26" i="12"/>
  <c r="D46" i="12"/>
  <c r="AC51" i="12"/>
  <c r="M46" i="12"/>
  <c r="S46" i="12"/>
  <c r="W46" i="12"/>
  <c r="AA46" i="12"/>
  <c r="L46" i="12"/>
  <c r="T46" i="12"/>
  <c r="G52" i="12"/>
  <c r="W52" i="12"/>
  <c r="V52" i="12"/>
  <c r="N66" i="12"/>
  <c r="E73" i="12"/>
  <c r="T73" i="12"/>
  <c r="M78" i="12"/>
  <c r="T78" i="12"/>
  <c r="I84" i="12"/>
  <c r="G46" i="12"/>
  <c r="O46" i="12"/>
  <c r="Y46" i="12"/>
  <c r="H46" i="12"/>
  <c r="P46" i="12"/>
  <c r="R52" i="12"/>
  <c r="M66" i="12"/>
  <c r="T66" i="12"/>
  <c r="AA70" i="12"/>
  <c r="K73" i="12"/>
  <c r="H78" i="12"/>
  <c r="T84" i="12"/>
  <c r="BL152" i="3"/>
  <c r="BL144" i="3"/>
  <c r="BL147" i="3"/>
  <c r="AX357" i="3"/>
  <c r="AX15" i="3"/>
  <c r="AX40" i="3"/>
  <c r="BL240" i="3"/>
  <c r="BL150" i="3"/>
  <c r="BC62" i="3"/>
  <c r="BJ62" i="3" s="1"/>
  <c r="BE280" i="3"/>
  <c r="AC34" i="12"/>
  <c r="AC36" i="12"/>
  <c r="L41" i="12"/>
  <c r="P41" i="12"/>
  <c r="X41" i="12"/>
  <c r="BE207" i="3"/>
  <c r="AX14" i="3"/>
  <c r="CG117" i="3"/>
  <c r="CG97" i="3"/>
  <c r="BE141" i="3"/>
  <c r="AX83" i="3"/>
  <c r="AX280" i="3"/>
  <c r="AX18" i="3"/>
  <c r="S41" i="12"/>
  <c r="BC424" i="3"/>
  <c r="BJ424" i="3" s="1"/>
  <c r="BQ424" i="3" s="1"/>
  <c r="AX424" i="3"/>
  <c r="BD367" i="3"/>
  <c r="BK367" i="3" s="1"/>
  <c r="BR367" i="3" s="1"/>
  <c r="BY367" i="3" s="1"/>
  <c r="CF367" i="3" s="1"/>
  <c r="CM367" i="3" s="1"/>
  <c r="CT367" i="3" s="1"/>
  <c r="DA367" i="3" s="1"/>
  <c r="DH367" i="3" s="1"/>
  <c r="DO367" i="3" s="1"/>
  <c r="AX367" i="3"/>
  <c r="BC205" i="3"/>
  <c r="BJ205" i="3" s="1"/>
  <c r="BL205" i="3" s="1"/>
  <c r="AX205" i="3"/>
  <c r="AX201" i="3"/>
  <c r="BC201" i="3"/>
  <c r="BD161" i="3"/>
  <c r="BK161" i="3" s="1"/>
  <c r="AX161" i="3"/>
  <c r="BJ143" i="3"/>
  <c r="BE143" i="3"/>
  <c r="BX135" i="3"/>
  <c r="BZ135" i="3" s="1"/>
  <c r="BS135" i="3"/>
  <c r="BC115" i="3"/>
  <c r="BJ115" i="3" s="1"/>
  <c r="BQ115" i="3" s="1"/>
  <c r="BX115" i="3" s="1"/>
  <c r="CE115" i="3" s="1"/>
  <c r="CL115" i="3" s="1"/>
  <c r="CS115" i="3" s="1"/>
  <c r="CZ115" i="3" s="1"/>
  <c r="DG115" i="3" s="1"/>
  <c r="DN115" i="3" s="1"/>
  <c r="AX115" i="3"/>
  <c r="BC103" i="3"/>
  <c r="BJ103" i="3" s="1"/>
  <c r="AX103" i="3"/>
  <c r="BD100" i="3"/>
  <c r="BK100" i="3" s="1"/>
  <c r="BR100" i="3" s="1"/>
  <c r="BS100" i="3" s="1"/>
  <c r="AX100" i="3"/>
  <c r="AX67" i="3"/>
  <c r="BC67" i="3"/>
  <c r="BJ67" i="3" s="1"/>
  <c r="BQ67" i="3" s="1"/>
  <c r="BX67" i="3" s="1"/>
  <c r="BC59" i="3"/>
  <c r="BJ59" i="3" s="1"/>
  <c r="BQ59" i="3" s="1"/>
  <c r="BS59" i="3" s="1"/>
  <c r="AX59" i="3"/>
  <c r="AX44" i="3"/>
  <c r="BC44" i="3"/>
  <c r="BJ44" i="3" s="1"/>
  <c r="BQ44" i="3" s="1"/>
  <c r="BX44" i="3" s="1"/>
  <c r="BE213" i="3"/>
  <c r="AX363" i="3"/>
  <c r="AX174" i="3"/>
  <c r="BX161" i="3"/>
  <c r="CE161" i="3" s="1"/>
  <c r="CL161" i="3" s="1"/>
  <c r="AX147" i="3"/>
  <c r="AX315" i="3"/>
  <c r="AX76" i="3"/>
  <c r="BQ290" i="3"/>
  <c r="BX290" i="3" s="1"/>
  <c r="CE290" i="3" s="1"/>
  <c r="CG290" i="3" s="1"/>
  <c r="BL290" i="3"/>
  <c r="BC286" i="3"/>
  <c r="BJ286" i="3" s="1"/>
  <c r="BL286" i="3" s="1"/>
  <c r="AX286" i="3"/>
  <c r="BJ257" i="3"/>
  <c r="BL257" i="3" s="1"/>
  <c r="BE257" i="3"/>
  <c r="BC27" i="3"/>
  <c r="BJ27" i="3" s="1"/>
  <c r="BQ27" i="3" s="1"/>
  <c r="AX27" i="3"/>
  <c r="BE117" i="3"/>
  <c r="AX348" i="3"/>
  <c r="AX235" i="3"/>
  <c r="AX65" i="3"/>
  <c r="AX25" i="3"/>
  <c r="AX425" i="3"/>
  <c r="BE76" i="3"/>
  <c r="AX52" i="3"/>
  <c r="AX41" i="3"/>
  <c r="AX308" i="3"/>
  <c r="AX288" i="3"/>
  <c r="AX162" i="3"/>
  <c r="BL191" i="3"/>
  <c r="BC52" i="3"/>
  <c r="BJ52" i="3" s="1"/>
  <c r="BQ52" i="3" s="1"/>
  <c r="BX52" i="3" s="1"/>
  <c r="CE52" i="3" s="1"/>
  <c r="CL52" i="3" s="1"/>
  <c r="CS52" i="3" s="1"/>
  <c r="CZ52" i="3" s="1"/>
  <c r="DG52" i="3" s="1"/>
  <c r="DN52" i="3" s="1"/>
  <c r="AX191" i="3"/>
  <c r="AX254" i="3"/>
  <c r="AX125" i="3"/>
  <c r="AX291" i="3"/>
  <c r="AX51" i="3"/>
  <c r="AX28" i="3"/>
  <c r="AX118" i="3"/>
  <c r="AX386" i="3"/>
  <c r="BE301" i="3"/>
  <c r="AX277" i="3"/>
  <c r="S4" i="12"/>
  <c r="BX191" i="3"/>
  <c r="BS191" i="3"/>
  <c r="BJ374" i="3"/>
  <c r="BL374" i="3" s="1"/>
  <c r="BE374" i="3"/>
  <c r="AC28" i="12"/>
  <c r="BQ147" i="3"/>
  <c r="BS147" i="3" s="1"/>
  <c r="BL19" i="3"/>
  <c r="BE294" i="3"/>
  <c r="BE253" i="3"/>
  <c r="BL224" i="3"/>
  <c r="BC277" i="3"/>
  <c r="BJ277" i="3" s="1"/>
  <c r="BQ277" i="3" s="1"/>
  <c r="BC386" i="3"/>
  <c r="BE386" i="3" s="1"/>
  <c r="AX236" i="3"/>
  <c r="AX361" i="3"/>
  <c r="AX199" i="3"/>
  <c r="AX374" i="3"/>
  <c r="AX302" i="3"/>
  <c r="AX253" i="3"/>
  <c r="AX388" i="3"/>
  <c r="AX342" i="3"/>
  <c r="BL220" i="3"/>
  <c r="AX188" i="3"/>
  <c r="J41" i="12"/>
  <c r="N41" i="12"/>
  <c r="V41" i="12"/>
  <c r="AB41" i="12"/>
  <c r="T52" i="12"/>
  <c r="D62" i="12"/>
  <c r="R62" i="12"/>
  <c r="AB62" i="12"/>
  <c r="G66" i="12"/>
  <c r="H66" i="12"/>
  <c r="Q70" i="12"/>
  <c r="U70" i="12"/>
  <c r="Y70" i="12"/>
  <c r="F70" i="12"/>
  <c r="J70" i="12"/>
  <c r="E97" i="12"/>
  <c r="O97" i="12"/>
  <c r="S97" i="12"/>
  <c r="W97" i="12"/>
  <c r="CG253" i="3"/>
  <c r="BE357" i="3"/>
  <c r="BE240" i="3"/>
  <c r="BE191" i="3"/>
  <c r="BC235" i="3"/>
  <c r="BE235" i="3" s="1"/>
  <c r="AX252" i="3"/>
  <c r="AX343" i="3"/>
  <c r="AX331" i="3"/>
  <c r="BE327" i="3"/>
  <c r="AX283" i="3"/>
  <c r="BE254" i="3"/>
  <c r="BE225" i="3"/>
  <c r="AX197" i="3"/>
  <c r="AX143" i="3"/>
  <c r="AX79" i="3"/>
  <c r="AX19" i="3"/>
  <c r="AX7" i="3"/>
  <c r="AC16" i="12"/>
  <c r="BL253" i="3"/>
  <c r="BQ144" i="3"/>
  <c r="BS144" i="3" s="1"/>
  <c r="BS383" i="3"/>
  <c r="BE282" i="3"/>
  <c r="BE232" i="3"/>
  <c r="AX187" i="3"/>
  <c r="AX257" i="3"/>
  <c r="AX276" i="3"/>
  <c r="W41" i="12"/>
  <c r="I70" i="12"/>
  <c r="N70" i="12"/>
  <c r="R70" i="12"/>
  <c r="V70" i="12"/>
  <c r="BE38" i="3"/>
  <c r="BJ38" i="3"/>
  <c r="BQ38" i="3" s="1"/>
  <c r="BX362" i="3"/>
  <c r="BZ362" i="3" s="1"/>
  <c r="BS362" i="3"/>
  <c r="AX334" i="3"/>
  <c r="BC334" i="3"/>
  <c r="BC162" i="3"/>
  <c r="BJ162" i="3" s="1"/>
  <c r="BE343" i="3"/>
  <c r="AX172" i="3"/>
  <c r="AX389" i="3"/>
  <c r="AX61" i="3"/>
  <c r="AX379" i="3"/>
  <c r="AX435" i="3"/>
  <c r="BD432" i="3"/>
  <c r="BK432" i="3" s="1"/>
  <c r="BR432" i="3" s="1"/>
  <c r="BY432" i="3" s="1"/>
  <c r="CF432" i="3" s="1"/>
  <c r="CM432" i="3" s="1"/>
  <c r="CT432" i="3" s="1"/>
  <c r="DA432" i="3" s="1"/>
  <c r="DH432" i="3" s="1"/>
  <c r="DO432" i="3" s="1"/>
  <c r="AX432" i="3"/>
  <c r="AX414" i="3"/>
  <c r="BC414" i="3"/>
  <c r="BE414" i="3" s="1"/>
  <c r="BD368" i="3"/>
  <c r="AX368" i="3"/>
  <c r="BC355" i="3"/>
  <c r="BJ355" i="3" s="1"/>
  <c r="BQ355" i="3" s="1"/>
  <c r="BX355" i="3" s="1"/>
  <c r="AX355" i="3"/>
  <c r="BD352" i="3"/>
  <c r="BE352" i="3" s="1"/>
  <c r="AX352" i="3"/>
  <c r="AX347" i="3"/>
  <c r="BE335" i="3"/>
  <c r="BC323" i="3"/>
  <c r="AX323" i="3"/>
  <c r="AX266" i="3"/>
  <c r="BC266" i="3"/>
  <c r="BJ266" i="3" s="1"/>
  <c r="BQ266" i="3" s="1"/>
  <c r="BC262" i="3"/>
  <c r="BE262" i="3" s="1"/>
  <c r="AX262" i="3"/>
  <c r="BC249" i="3"/>
  <c r="BJ249" i="3" s="1"/>
  <c r="AX249" i="3"/>
  <c r="BC208" i="3"/>
  <c r="BJ208" i="3" s="1"/>
  <c r="AX208" i="3"/>
  <c r="AX176" i="3"/>
  <c r="AX163" i="3"/>
  <c r="BD156" i="3"/>
  <c r="AX156" i="3"/>
  <c r="BC86" i="3"/>
  <c r="BJ86" i="3" s="1"/>
  <c r="BQ86" i="3" s="1"/>
  <c r="BX86" i="3" s="1"/>
  <c r="AX86" i="3"/>
  <c r="AX78" i="3"/>
  <c r="BC354" i="3"/>
  <c r="BJ354" i="3" s="1"/>
  <c r="BQ354" i="3" s="1"/>
  <c r="BX354" i="3" s="1"/>
  <c r="CE354" i="3" s="1"/>
  <c r="CG354" i="3" s="1"/>
  <c r="AX354" i="3"/>
  <c r="AX158" i="3"/>
  <c r="BC158" i="3"/>
  <c r="BE158" i="3" s="1"/>
  <c r="BC77" i="3"/>
  <c r="AX77" i="3"/>
  <c r="BC69" i="3"/>
  <c r="BJ69" i="3" s="1"/>
  <c r="BQ69" i="3" s="1"/>
  <c r="AX69" i="3"/>
  <c r="BE180" i="3"/>
  <c r="BE187" i="3"/>
  <c r="BC65" i="3"/>
  <c r="CL97" i="3"/>
  <c r="BZ413" i="3"/>
  <c r="BE363" i="3"/>
  <c r="BL180" i="3"/>
  <c r="AX335" i="3"/>
  <c r="BD325" i="3"/>
  <c r="BK325" i="3" s="1"/>
  <c r="BR325" i="3" s="1"/>
  <c r="BY325" i="3" s="1"/>
  <c r="CF325" i="3" s="1"/>
  <c r="CM325" i="3" s="1"/>
  <c r="CT325" i="3" s="1"/>
  <c r="DA325" i="3" s="1"/>
  <c r="DH325" i="3" s="1"/>
  <c r="DO325" i="3" s="1"/>
  <c r="AX325" i="3"/>
  <c r="AX296" i="3"/>
  <c r="BC296" i="3"/>
  <c r="BJ296" i="3" s="1"/>
  <c r="BQ296" i="3" s="1"/>
  <c r="BD268" i="3"/>
  <c r="AX268" i="3"/>
  <c r="AX267" i="3"/>
  <c r="BC267" i="3"/>
  <c r="BE267" i="3" s="1"/>
  <c r="AX242" i="3"/>
  <c r="BC242" i="3"/>
  <c r="BJ242" i="3" s="1"/>
  <c r="BQ242" i="3" s="1"/>
  <c r="BX242" i="3" s="1"/>
  <c r="CE242" i="3" s="1"/>
  <c r="CL242" i="3" s="1"/>
  <c r="CS242" i="3" s="1"/>
  <c r="CZ242" i="3" s="1"/>
  <c r="DG242" i="3" s="1"/>
  <c r="DN242" i="3" s="1"/>
  <c r="BD239" i="3"/>
  <c r="AX239" i="3"/>
  <c r="BC119" i="3"/>
  <c r="AX119" i="3"/>
  <c r="BC99" i="3"/>
  <c r="BJ99" i="3" s="1"/>
  <c r="BL99" i="3" s="1"/>
  <c r="AX99" i="3"/>
  <c r="BC175" i="3"/>
  <c r="AX175" i="3"/>
  <c r="K95" i="12"/>
  <c r="AC95" i="12" s="1"/>
  <c r="AC96" i="12"/>
  <c r="BX383" i="3"/>
  <c r="BZ383" i="3" s="1"/>
  <c r="BE83" i="3"/>
  <c r="BE25" i="3"/>
  <c r="BQ213" i="3"/>
  <c r="BS213" i="3" s="1"/>
  <c r="AX180" i="3"/>
  <c r="AX39" i="3"/>
  <c r="AX26" i="3"/>
  <c r="BJ332" i="3"/>
  <c r="BQ332" i="3" s="1"/>
  <c r="BX332" i="3" s="1"/>
  <c r="CE332" i="3" s="1"/>
  <c r="BE332" i="3"/>
  <c r="BC316" i="3"/>
  <c r="BE316" i="3" s="1"/>
  <c r="AX316" i="3"/>
  <c r="BC238" i="3"/>
  <c r="BE238" i="3" s="1"/>
  <c r="AX238" i="3"/>
  <c r="BC123" i="3"/>
  <c r="AX123" i="3"/>
  <c r="BC91" i="3"/>
  <c r="BJ91" i="3" s="1"/>
  <c r="AX91" i="3"/>
  <c r="AX23" i="3"/>
  <c r="BC23" i="3"/>
  <c r="BJ23" i="3" s="1"/>
  <c r="BX169" i="3"/>
  <c r="CE169" i="3" s="1"/>
  <c r="BQ239" i="3"/>
  <c r="BX239" i="3" s="1"/>
  <c r="CE239" i="3" s="1"/>
  <c r="BQ151" i="3"/>
  <c r="BS151" i="3" s="1"/>
  <c r="BQ152" i="3"/>
  <c r="BX152" i="3" s="1"/>
  <c r="BZ152" i="3" s="1"/>
  <c r="BE283" i="3"/>
  <c r="BJ244" i="3"/>
  <c r="BL244" i="3" s="1"/>
  <c r="BE192" i="3"/>
  <c r="BJ176" i="3"/>
  <c r="BL176" i="3" s="1"/>
  <c r="BJ280" i="3"/>
  <c r="BL280" i="3" s="1"/>
  <c r="BE30" i="3"/>
  <c r="BC78" i="3"/>
  <c r="BE78" i="3" s="1"/>
  <c r="BC188" i="3"/>
  <c r="BC288" i="3"/>
  <c r="BJ288" i="3" s="1"/>
  <c r="BC308" i="3"/>
  <c r="BJ308" i="3" s="1"/>
  <c r="BQ308" i="3" s="1"/>
  <c r="BX308" i="3" s="1"/>
  <c r="CE308" i="3" s="1"/>
  <c r="CL308" i="3" s="1"/>
  <c r="CS308" i="3" s="1"/>
  <c r="CZ308" i="3" s="1"/>
  <c r="BC331" i="3"/>
  <c r="BJ331" i="3" s="1"/>
  <c r="BL331" i="3" s="1"/>
  <c r="AX135" i="3"/>
  <c r="AX309" i="3"/>
  <c r="AX179" i="3"/>
  <c r="AX219" i="3"/>
  <c r="AX332" i="3"/>
  <c r="AX327" i="3"/>
  <c r="AX218" i="3"/>
  <c r="AX233" i="3"/>
  <c r="AX225" i="3"/>
  <c r="AX54" i="3"/>
  <c r="AX333" i="3"/>
  <c r="BC333" i="3"/>
  <c r="BJ333" i="3" s="1"/>
  <c r="BQ333" i="3" s="1"/>
  <c r="BX333" i="3" s="1"/>
  <c r="CE333" i="3" s="1"/>
  <c r="CL333" i="3" s="1"/>
  <c r="AX152" i="3"/>
  <c r="AX151" i="3"/>
  <c r="AX148" i="3"/>
  <c r="AX146" i="3"/>
  <c r="AX145" i="3"/>
  <c r="AX64" i="3"/>
  <c r="BC64" i="3"/>
  <c r="BC32" i="3"/>
  <c r="BJ32" i="3" s="1"/>
  <c r="AX32" i="3"/>
  <c r="CG16" i="3"/>
  <c r="BD9" i="3"/>
  <c r="AX9" i="3"/>
  <c r="AX8" i="3"/>
  <c r="BC8" i="3"/>
  <c r="BJ8" i="3" s="1"/>
  <c r="BQ8" i="3" s="1"/>
  <c r="BE344" i="3"/>
  <c r="AX344" i="3"/>
  <c r="AX340" i="3"/>
  <c r="AX185" i="3"/>
  <c r="AX173" i="3"/>
  <c r="AX169" i="3"/>
  <c r="AX144" i="3"/>
  <c r="AX48" i="3"/>
  <c r="AX30" i="3"/>
  <c r="O14" i="12"/>
  <c r="AA14" i="12"/>
  <c r="L14" i="12"/>
  <c r="Z14" i="12"/>
  <c r="M52" i="12"/>
  <c r="Q52" i="12"/>
  <c r="F52" i="12"/>
  <c r="N52" i="12"/>
  <c r="AX383" i="3"/>
  <c r="BE118" i="3"/>
  <c r="AX110" i="3"/>
  <c r="H97" i="12"/>
  <c r="BZ39" i="3"/>
  <c r="CE39" i="3"/>
  <c r="BQ400" i="3"/>
  <c r="BX400" i="3" s="1"/>
  <c r="CE400" i="3" s="1"/>
  <c r="CG400" i="3" s="1"/>
  <c r="BL400" i="3"/>
  <c r="BJ396" i="3"/>
  <c r="BL396" i="3" s="1"/>
  <c r="BE396" i="3"/>
  <c r="BE102" i="3"/>
  <c r="BK102" i="3"/>
  <c r="BR102" i="3" s="1"/>
  <c r="BY102" i="3" s="1"/>
  <c r="CF102" i="3" s="1"/>
  <c r="CM102" i="3" s="1"/>
  <c r="CT102" i="3" s="1"/>
  <c r="DA102" i="3" s="1"/>
  <c r="DH102" i="3" s="1"/>
  <c r="DO102" i="3" s="1"/>
  <c r="AX408" i="3"/>
  <c r="BC408" i="3"/>
  <c r="BE408" i="3" s="1"/>
  <c r="BD405" i="3"/>
  <c r="AX405" i="3"/>
  <c r="BD216" i="3"/>
  <c r="BK216" i="3" s="1"/>
  <c r="BR216" i="3" s="1"/>
  <c r="BY216" i="3" s="1"/>
  <c r="CF216" i="3" s="1"/>
  <c r="CM216" i="3" s="1"/>
  <c r="CT216" i="3" s="1"/>
  <c r="DA216" i="3" s="1"/>
  <c r="DH216" i="3" s="1"/>
  <c r="DO216" i="3" s="1"/>
  <c r="AX216" i="3"/>
  <c r="BD212" i="3"/>
  <c r="BK212" i="3" s="1"/>
  <c r="BR212" i="3" s="1"/>
  <c r="BY212" i="3" s="1"/>
  <c r="CF212" i="3" s="1"/>
  <c r="CM212" i="3" s="1"/>
  <c r="CT212" i="3" s="1"/>
  <c r="DA212" i="3" s="1"/>
  <c r="DH212" i="3" s="1"/>
  <c r="DO212" i="3" s="1"/>
  <c r="AX212" i="3"/>
  <c r="BZ401" i="3"/>
  <c r="BL362" i="3"/>
  <c r="BL39" i="3"/>
  <c r="BE15" i="3"/>
  <c r="AC65" i="12"/>
  <c r="G89" i="12"/>
  <c r="AC89" i="12" s="1"/>
  <c r="AC90" i="12"/>
  <c r="BZ117" i="3"/>
  <c r="BE220" i="3"/>
  <c r="BX15" i="3"/>
  <c r="BZ15" i="3" s="1"/>
  <c r="BS186" i="3"/>
  <c r="BQ220" i="3"/>
  <c r="BS220" i="3" s="1"/>
  <c r="BL173" i="3"/>
  <c r="BQ150" i="3"/>
  <c r="BL192" i="3"/>
  <c r="BL282" i="3"/>
  <c r="BJ141" i="3"/>
  <c r="BL141" i="3" s="1"/>
  <c r="BE39" i="3"/>
  <c r="BE173" i="3"/>
  <c r="BS401" i="3"/>
  <c r="BE222" i="3"/>
  <c r="AX220" i="3"/>
  <c r="BD293" i="3"/>
  <c r="AX293" i="3"/>
  <c r="BD289" i="3"/>
  <c r="BK289" i="3" s="1"/>
  <c r="AX289" i="3"/>
  <c r="BC255" i="3"/>
  <c r="AX255" i="3"/>
  <c r="AC76" i="12"/>
  <c r="BC388" i="3"/>
  <c r="AX401" i="3"/>
  <c r="CL117" i="3"/>
  <c r="CN117" i="3" s="1"/>
  <c r="BX25" i="3"/>
  <c r="BL25" i="3"/>
  <c r="BJ342" i="3"/>
  <c r="BE401" i="3"/>
  <c r="BE110" i="3"/>
  <c r="BC7" i="3"/>
  <c r="BJ7" i="3" s="1"/>
  <c r="BC364" i="3"/>
  <c r="AX364" i="3"/>
  <c r="BD341" i="3"/>
  <c r="BK341" i="3" s="1"/>
  <c r="BR341" i="3" s="1"/>
  <c r="BY341" i="3" s="1"/>
  <c r="CF341" i="3" s="1"/>
  <c r="CM341" i="3" s="1"/>
  <c r="CT341" i="3" s="1"/>
  <c r="DA341" i="3" s="1"/>
  <c r="DH341" i="3" s="1"/>
  <c r="DO341" i="3" s="1"/>
  <c r="AX341" i="3"/>
  <c r="BD322" i="3"/>
  <c r="BK322" i="3" s="1"/>
  <c r="BR322" i="3" s="1"/>
  <c r="BY322" i="3" s="1"/>
  <c r="CF322" i="3" s="1"/>
  <c r="CM322" i="3" s="1"/>
  <c r="CT322" i="3" s="1"/>
  <c r="DA322" i="3" s="1"/>
  <c r="DH322" i="3" s="1"/>
  <c r="DO322" i="3" s="1"/>
  <c r="AX322" i="3"/>
  <c r="BD318" i="3"/>
  <c r="BK318" i="3" s="1"/>
  <c r="BR318" i="3" s="1"/>
  <c r="BY318" i="3" s="1"/>
  <c r="CF318" i="3" s="1"/>
  <c r="CM318" i="3" s="1"/>
  <c r="CT318" i="3" s="1"/>
  <c r="DA318" i="3" s="1"/>
  <c r="DH318" i="3" s="1"/>
  <c r="DO318" i="3" s="1"/>
  <c r="AX318" i="3"/>
  <c r="BD314" i="3"/>
  <c r="BK314" i="3" s="1"/>
  <c r="BR314" i="3" s="1"/>
  <c r="BY314" i="3" s="1"/>
  <c r="CF314" i="3" s="1"/>
  <c r="CM314" i="3" s="1"/>
  <c r="CT314" i="3" s="1"/>
  <c r="DA314" i="3" s="1"/>
  <c r="DH314" i="3" s="1"/>
  <c r="DO314" i="3" s="1"/>
  <c r="AX314" i="3"/>
  <c r="BD211" i="3"/>
  <c r="BK211" i="3" s="1"/>
  <c r="BR211" i="3" s="1"/>
  <c r="BY211" i="3" s="1"/>
  <c r="CF211" i="3" s="1"/>
  <c r="CM211" i="3" s="1"/>
  <c r="CT211" i="3" s="1"/>
  <c r="DA211" i="3" s="1"/>
  <c r="DH211" i="3" s="1"/>
  <c r="DO211" i="3" s="1"/>
  <c r="AX211" i="3"/>
  <c r="AX198" i="3"/>
  <c r="BC198" i="3"/>
  <c r="BJ198" i="3" s="1"/>
  <c r="BL198" i="3" s="1"/>
  <c r="BD182" i="3"/>
  <c r="BK182" i="3" s="1"/>
  <c r="BR182" i="3" s="1"/>
  <c r="BY182" i="3" s="1"/>
  <c r="CF182" i="3" s="1"/>
  <c r="CM182" i="3" s="1"/>
  <c r="CT182" i="3" s="1"/>
  <c r="DA182" i="3" s="1"/>
  <c r="DH182" i="3" s="1"/>
  <c r="DO182" i="3" s="1"/>
  <c r="AX182" i="3"/>
  <c r="BD157" i="3"/>
  <c r="AX157" i="3"/>
  <c r="BD101" i="3"/>
  <c r="AX101" i="3"/>
  <c r="BD49" i="3"/>
  <c r="BK49" i="3" s="1"/>
  <c r="BR49" i="3" s="1"/>
  <c r="BY49" i="3" s="1"/>
  <c r="CF49" i="3" s="1"/>
  <c r="CM49" i="3" s="1"/>
  <c r="CT49" i="3" s="1"/>
  <c r="DA49" i="3" s="1"/>
  <c r="DH49" i="3" s="1"/>
  <c r="DO49" i="3" s="1"/>
  <c r="AX49" i="3"/>
  <c r="BD31" i="3"/>
  <c r="BK31" i="3" s="1"/>
  <c r="BR31" i="3" s="1"/>
  <c r="BY31" i="3" s="1"/>
  <c r="CF31" i="3" s="1"/>
  <c r="CM31" i="3" s="1"/>
  <c r="CT31" i="3" s="1"/>
  <c r="DA31" i="3" s="1"/>
  <c r="DH31" i="3" s="1"/>
  <c r="DO31" i="3" s="1"/>
  <c r="AX31" i="3"/>
  <c r="F78" i="12"/>
  <c r="AX393" i="3"/>
  <c r="AX285" i="3"/>
  <c r="AX222" i="3"/>
  <c r="AX207" i="3"/>
  <c r="BE97" i="3"/>
  <c r="I41" i="12"/>
  <c r="M41" i="12"/>
  <c r="Q41" i="12"/>
  <c r="U41" i="12"/>
  <c r="Y41" i="12"/>
  <c r="AA62" i="12"/>
  <c r="Q66" i="12"/>
  <c r="Z66" i="12"/>
  <c r="D70" i="12"/>
  <c r="P70" i="12"/>
  <c r="U78" i="12"/>
  <c r="P78" i="12"/>
  <c r="O84" i="12"/>
  <c r="U84" i="12"/>
  <c r="Y84" i="12"/>
  <c r="F84" i="12"/>
  <c r="L84" i="12"/>
  <c r="V84" i="12"/>
  <c r="I97" i="12"/>
  <c r="AX373" i="3"/>
  <c r="AX359" i="3"/>
  <c r="BE303" i="3"/>
  <c r="AX294" i="3"/>
  <c r="AX261" i="3"/>
  <c r="AX248" i="3"/>
  <c r="AX244" i="3"/>
  <c r="AX56" i="3"/>
  <c r="BE51" i="3"/>
  <c r="AX37" i="3"/>
  <c r="AX29" i="3"/>
  <c r="AC93" i="12"/>
  <c r="AC40" i="12"/>
  <c r="AC38" i="12"/>
  <c r="AD35" i="12"/>
  <c r="AD39" i="12"/>
  <c r="K41" i="12"/>
  <c r="AD47" i="12"/>
  <c r="D23" i="12"/>
  <c r="G23" i="12"/>
  <c r="I23" i="12"/>
  <c r="K23" i="12"/>
  <c r="M23" i="12"/>
  <c r="O23" i="12"/>
  <c r="Q23" i="12"/>
  <c r="S23" i="12"/>
  <c r="U23" i="12"/>
  <c r="W23" i="12"/>
  <c r="Y23" i="12"/>
  <c r="AA23" i="12"/>
  <c r="F23" i="12"/>
  <c r="H23" i="12"/>
  <c r="J23" i="12"/>
  <c r="L23" i="12"/>
  <c r="N23" i="12"/>
  <c r="P23" i="12"/>
  <c r="R23" i="12"/>
  <c r="T23" i="12"/>
  <c r="V23" i="12"/>
  <c r="X23" i="12"/>
  <c r="Z23" i="12"/>
  <c r="AB23" i="12"/>
  <c r="H41" i="12"/>
  <c r="T41" i="12"/>
  <c r="Z52" i="12"/>
  <c r="AD64" i="12"/>
  <c r="AA66" i="12"/>
  <c r="O70" i="12"/>
  <c r="M70" i="12"/>
  <c r="Y73" i="12"/>
  <c r="N73" i="12"/>
  <c r="D78" i="12"/>
  <c r="AD82" i="12"/>
  <c r="AB78" i="12"/>
  <c r="D97" i="12"/>
  <c r="M97" i="12"/>
  <c r="Q97" i="12"/>
  <c r="U97" i="12"/>
  <c r="Y97" i="12"/>
  <c r="L97" i="12"/>
  <c r="P97" i="12"/>
  <c r="T97" i="12"/>
  <c r="X97" i="12"/>
  <c r="AB97" i="12"/>
  <c r="BS48" i="3"/>
  <c r="BX48" i="3"/>
  <c r="CS42" i="3"/>
  <c r="CZ42" i="3" s="1"/>
  <c r="CL16" i="3"/>
  <c r="BX61" i="3"/>
  <c r="BZ61" i="3" s="1"/>
  <c r="BS61" i="3"/>
  <c r="BX361" i="3"/>
  <c r="BS361" i="3"/>
  <c r="BQ432" i="3"/>
  <c r="BX432" i="3" s="1"/>
  <c r="BK421" i="3"/>
  <c r="BR421" i="3" s="1"/>
  <c r="BY421" i="3" s="1"/>
  <c r="CF421" i="3" s="1"/>
  <c r="CM421" i="3" s="1"/>
  <c r="CT421" i="3" s="1"/>
  <c r="DA421" i="3" s="1"/>
  <c r="DH421" i="3" s="1"/>
  <c r="DO421" i="3" s="1"/>
  <c r="BE421" i="3"/>
  <c r="CN253" i="3"/>
  <c r="CS253" i="3"/>
  <c r="BS240" i="3"/>
  <c r="BX240" i="3"/>
  <c r="CE240" i="3" s="1"/>
  <c r="CG240" i="3" s="1"/>
  <c r="BL187" i="3"/>
  <c r="BQ187" i="3"/>
  <c r="BX187" i="3" s="1"/>
  <c r="CE187" i="3" s="1"/>
  <c r="CL187" i="3" s="1"/>
  <c r="CS187" i="3" s="1"/>
  <c r="CZ187" i="3" s="1"/>
  <c r="DG187" i="3" s="1"/>
  <c r="DN187" i="3" s="1"/>
  <c r="CL293" i="3"/>
  <c r="BQ314" i="3"/>
  <c r="BQ167" i="3"/>
  <c r="BX167" i="3" s="1"/>
  <c r="BQ9" i="3"/>
  <c r="CN282" i="3"/>
  <c r="CG413" i="3"/>
  <c r="BZ282" i="3"/>
  <c r="BS282" i="3"/>
  <c r="BS16" i="3"/>
  <c r="BL48" i="3"/>
  <c r="BL413" i="3"/>
  <c r="BQ224" i="3"/>
  <c r="BX224" i="3" s="1"/>
  <c r="BE224" i="3"/>
  <c r="BJ344" i="3"/>
  <c r="BJ41" i="3"/>
  <c r="BE41" i="3"/>
  <c r="BJ168" i="3"/>
  <c r="BJ174" i="3"/>
  <c r="BQ174" i="3" s="1"/>
  <c r="BE174" i="3"/>
  <c r="BQ197" i="3"/>
  <c r="BL197" i="3"/>
  <c r="BE261" i="3"/>
  <c r="BJ261" i="3"/>
  <c r="BL261" i="3" s="1"/>
  <c r="BJ393" i="3"/>
  <c r="BL393" i="3" s="1"/>
  <c r="BE393" i="3"/>
  <c r="AX422" i="3"/>
  <c r="AX297" i="3"/>
  <c r="BC297" i="3"/>
  <c r="BJ297" i="3" s="1"/>
  <c r="BR232" i="3"/>
  <c r="BL232" i="3"/>
  <c r="BD217" i="3"/>
  <c r="BK217" i="3" s="1"/>
  <c r="BR217" i="3" s="1"/>
  <c r="AX217" i="3"/>
  <c r="BD200" i="3"/>
  <c r="AX200" i="3"/>
  <c r="BD183" i="3"/>
  <c r="AX183" i="3"/>
  <c r="BR179" i="3"/>
  <c r="BY179" i="3" s="1"/>
  <c r="CF179" i="3" s="1"/>
  <c r="CM179" i="3" s="1"/>
  <c r="CT179" i="3" s="1"/>
  <c r="DA179" i="3" s="1"/>
  <c r="DH179" i="3" s="1"/>
  <c r="DO179" i="3" s="1"/>
  <c r="BL179" i="3"/>
  <c r="AX178" i="3"/>
  <c r="BC178" i="3"/>
  <c r="BJ178" i="3" s="1"/>
  <c r="BD167" i="3"/>
  <c r="BK167" i="3" s="1"/>
  <c r="BR167" i="3" s="1"/>
  <c r="BY167" i="3" s="1"/>
  <c r="CF167" i="3" s="1"/>
  <c r="CM167" i="3" s="1"/>
  <c r="CT167" i="3" s="1"/>
  <c r="DA167" i="3" s="1"/>
  <c r="DH167" i="3" s="1"/>
  <c r="DO167" i="3" s="1"/>
  <c r="AX167" i="3"/>
  <c r="BQ157" i="3"/>
  <c r="BR148" i="3"/>
  <c r="BY148" i="3" s="1"/>
  <c r="CF148" i="3" s="1"/>
  <c r="CM148" i="3" s="1"/>
  <c r="CT148" i="3" s="1"/>
  <c r="DA148" i="3" s="1"/>
  <c r="DH148" i="3" s="1"/>
  <c r="DO148" i="3" s="1"/>
  <c r="BL148" i="3"/>
  <c r="BD130" i="3"/>
  <c r="BK130" i="3" s="1"/>
  <c r="AX130" i="3"/>
  <c r="BD82" i="3"/>
  <c r="BK82" i="3" s="1"/>
  <c r="BR82" i="3" s="1"/>
  <c r="BY82" i="3" s="1"/>
  <c r="CF82" i="3" s="1"/>
  <c r="CM82" i="3" s="1"/>
  <c r="CT82" i="3" s="1"/>
  <c r="DA82" i="3" s="1"/>
  <c r="DH82" i="3" s="1"/>
  <c r="DO82" i="3" s="1"/>
  <c r="AX82" i="3"/>
  <c r="BD68" i="3"/>
  <c r="BK68" i="3" s="1"/>
  <c r="BR68" i="3" s="1"/>
  <c r="BY68" i="3" s="1"/>
  <c r="CF68" i="3" s="1"/>
  <c r="CM68" i="3" s="1"/>
  <c r="CT68" i="3" s="1"/>
  <c r="DA68" i="3" s="1"/>
  <c r="DH68" i="3" s="1"/>
  <c r="DO68" i="3" s="1"/>
  <c r="AX68" i="3"/>
  <c r="BC22" i="3"/>
  <c r="AX22" i="3"/>
  <c r="BL361" i="3"/>
  <c r="BS117" i="3"/>
  <c r="BS413" i="3"/>
  <c r="BQ68" i="3"/>
  <c r="BX68" i="3" s="1"/>
  <c r="BQ395" i="3"/>
  <c r="BE48" i="3"/>
  <c r="BQ79" i="3"/>
  <c r="BL79" i="3"/>
  <c r="BC356" i="3"/>
  <c r="BJ356" i="3" s="1"/>
  <c r="BQ356" i="3" s="1"/>
  <c r="BX356" i="3" s="1"/>
  <c r="CE356" i="3" s="1"/>
  <c r="CL356" i="3" s="1"/>
  <c r="AX356" i="3"/>
  <c r="BD345" i="3"/>
  <c r="BK345" i="3" s="1"/>
  <c r="BR345" i="3" s="1"/>
  <c r="BY345" i="3" s="1"/>
  <c r="CF345" i="3" s="1"/>
  <c r="CM345" i="3" s="1"/>
  <c r="CT345" i="3" s="1"/>
  <c r="DA345" i="3" s="1"/>
  <c r="DH345" i="3" s="1"/>
  <c r="DO345" i="3" s="1"/>
  <c r="AX345" i="3"/>
  <c r="BD317" i="3"/>
  <c r="BK317" i="3" s="1"/>
  <c r="BR317" i="3" s="1"/>
  <c r="BY317" i="3" s="1"/>
  <c r="CF317" i="3" s="1"/>
  <c r="CM317" i="3" s="1"/>
  <c r="CT317" i="3" s="1"/>
  <c r="DA317" i="3" s="1"/>
  <c r="DH317" i="3" s="1"/>
  <c r="DO317" i="3" s="1"/>
  <c r="AX317" i="3"/>
  <c r="BD304" i="3"/>
  <c r="AX304" i="3"/>
  <c r="BK300" i="3"/>
  <c r="BE300" i="3"/>
  <c r="BD287" i="3"/>
  <c r="BK287" i="3" s="1"/>
  <c r="BR287" i="3" s="1"/>
  <c r="BY287" i="3" s="1"/>
  <c r="CF287" i="3" s="1"/>
  <c r="CM287" i="3" s="1"/>
  <c r="CT287" i="3" s="1"/>
  <c r="DA287" i="3" s="1"/>
  <c r="DH287" i="3" s="1"/>
  <c r="DO287" i="3" s="1"/>
  <c r="AX287" i="3"/>
  <c r="BD271" i="3"/>
  <c r="BK271" i="3" s="1"/>
  <c r="BR271" i="3" s="1"/>
  <c r="BY271" i="3" s="1"/>
  <c r="CF271" i="3" s="1"/>
  <c r="CM271" i="3" s="1"/>
  <c r="CT271" i="3" s="1"/>
  <c r="DA271" i="3" s="1"/>
  <c r="DH271" i="3" s="1"/>
  <c r="DO271" i="3" s="1"/>
  <c r="AX271" i="3"/>
  <c r="BD168" i="3"/>
  <c r="BK168" i="3" s="1"/>
  <c r="BR168" i="3" s="1"/>
  <c r="BY168" i="3" s="1"/>
  <c r="CF168" i="3" s="1"/>
  <c r="CM168" i="3" s="1"/>
  <c r="CT168" i="3" s="1"/>
  <c r="DA168" i="3" s="1"/>
  <c r="DH168" i="3" s="1"/>
  <c r="DO168" i="3" s="1"/>
  <c r="AX168" i="3"/>
  <c r="BD139" i="3"/>
  <c r="BK139" i="3" s="1"/>
  <c r="AX139" i="3"/>
  <c r="BD42" i="3"/>
  <c r="AX42" i="3"/>
  <c r="BC398" i="3"/>
  <c r="BE398" i="3" s="1"/>
  <c r="AX398" i="3"/>
  <c r="BK395" i="3"/>
  <c r="BR395" i="3" s="1"/>
  <c r="BY395" i="3" s="1"/>
  <c r="CF395" i="3" s="1"/>
  <c r="CM395" i="3" s="1"/>
  <c r="CT395" i="3" s="1"/>
  <c r="DA395" i="3" s="1"/>
  <c r="DH395" i="3" s="1"/>
  <c r="DO395" i="3" s="1"/>
  <c r="BE395" i="3"/>
  <c r="CL413" i="3"/>
  <c r="CL130" i="3"/>
  <c r="BZ253" i="3"/>
  <c r="BS253" i="3"/>
  <c r="BQ180" i="3"/>
  <c r="BX180" i="3" s="1"/>
  <c r="BL16" i="3"/>
  <c r="BL135" i="3"/>
  <c r="BL169" i="3"/>
  <c r="BX101" i="3"/>
  <c r="CE101" i="3" s="1"/>
  <c r="BE275" i="3"/>
  <c r="BJ51" i="3"/>
  <c r="BL51" i="3" s="1"/>
  <c r="BE350" i="3"/>
  <c r="BE197" i="3"/>
  <c r="BE361" i="3"/>
  <c r="BJ301" i="3"/>
  <c r="BE236" i="3"/>
  <c r="BE135" i="3"/>
  <c r="BE79" i="3"/>
  <c r="BC248" i="3"/>
  <c r="BJ281" i="3"/>
  <c r="BQ281" i="3" s="1"/>
  <c r="BE281" i="3"/>
  <c r="BE295" i="3"/>
  <c r="BJ322" i="3"/>
  <c r="BE378" i="3"/>
  <c r="BJ389" i="3"/>
  <c r="BE389" i="3"/>
  <c r="AX390" i="3"/>
  <c r="AX421" i="3"/>
  <c r="AX303" i="3"/>
  <c r="AX295" i="3"/>
  <c r="AX38" i="3"/>
  <c r="AX378" i="3"/>
  <c r="AX429" i="3"/>
  <c r="BC429" i="3"/>
  <c r="AX384" i="3"/>
  <c r="BC384" i="3"/>
  <c r="BE435" i="3"/>
  <c r="AX321" i="3"/>
  <c r="BL145" i="3"/>
  <c r="BL357" i="3"/>
  <c r="AX400" i="3"/>
  <c r="AX395" i="3"/>
  <c r="BE362" i="3"/>
  <c r="AC32" i="12"/>
  <c r="D33" i="12"/>
  <c r="AC39" i="12"/>
  <c r="AD36" i="12"/>
  <c r="AD40" i="12"/>
  <c r="AD38" i="12"/>
  <c r="J33" i="12"/>
  <c r="M33" i="12"/>
  <c r="N33" i="12"/>
  <c r="O33" i="12"/>
  <c r="P33" i="12"/>
  <c r="S33" i="12"/>
  <c r="T33" i="12"/>
  <c r="V33" i="12"/>
  <c r="W33" i="12"/>
  <c r="X33" i="12"/>
  <c r="Y33" i="12"/>
  <c r="Z33" i="12"/>
  <c r="AB33" i="12"/>
  <c r="AD42" i="12"/>
  <c r="AX290" i="3"/>
  <c r="AX281" i="3"/>
  <c r="AX278" i="3"/>
  <c r="AX256" i="3"/>
  <c r="AX237" i="3"/>
  <c r="AX228" i="3"/>
  <c r="AX213" i="3"/>
  <c r="AX192" i="3"/>
  <c r="AX177" i="3"/>
  <c r="AD85" i="12"/>
  <c r="D41" i="12"/>
  <c r="O41" i="12"/>
  <c r="AA41" i="12"/>
  <c r="AX423" i="3"/>
  <c r="AX292" i="3"/>
  <c r="AX275" i="3"/>
  <c r="AX234" i="3"/>
  <c r="BE179" i="3"/>
  <c r="AX150" i="3"/>
  <c r="AX149" i="3"/>
  <c r="AX117" i="3"/>
  <c r="AX93" i="3"/>
  <c r="BE74" i="3"/>
  <c r="AX5" i="3"/>
  <c r="AX4" i="3"/>
  <c r="AC9" i="12"/>
  <c r="AD67" i="12"/>
  <c r="E52" i="12"/>
  <c r="I52" i="12"/>
  <c r="K52" i="12"/>
  <c r="U52" i="12"/>
  <c r="Y52" i="12"/>
  <c r="X52" i="12"/>
  <c r="E62" i="12"/>
  <c r="M62" i="12"/>
  <c r="U62" i="12"/>
  <c r="T62" i="12"/>
  <c r="V62" i="12"/>
  <c r="Y66" i="12"/>
  <c r="J66" i="12"/>
  <c r="R66" i="12"/>
  <c r="K70" i="12"/>
  <c r="T70" i="12"/>
  <c r="X70" i="12"/>
  <c r="CZ47" i="3"/>
  <c r="CZ146" i="3"/>
  <c r="CZ204" i="3"/>
  <c r="DN264" i="3"/>
  <c r="CZ35" i="3"/>
  <c r="DG313" i="3"/>
  <c r="BX33" i="3"/>
  <c r="BD45" i="3"/>
  <c r="BK45" i="3" s="1"/>
  <c r="BR45" i="3" s="1"/>
  <c r="BY45" i="3" s="1"/>
  <c r="CF45" i="3" s="1"/>
  <c r="CM45" i="3" s="1"/>
  <c r="CT45" i="3" s="1"/>
  <c r="DA45" i="3" s="1"/>
  <c r="DH45" i="3" s="1"/>
  <c r="DO45" i="3" s="1"/>
  <c r="AX45" i="3"/>
  <c r="BC43" i="3"/>
  <c r="AX43" i="3"/>
  <c r="BD36" i="3"/>
  <c r="BK36" i="3" s="1"/>
  <c r="AX36" i="3"/>
  <c r="BC24" i="3"/>
  <c r="BJ24" i="3" s="1"/>
  <c r="AX24" i="3"/>
  <c r="AX20" i="3"/>
  <c r="BC20" i="3"/>
  <c r="BJ20" i="3" s="1"/>
  <c r="AC35" i="12"/>
  <c r="E33" i="12"/>
  <c r="AC37" i="12"/>
  <c r="G33" i="12"/>
  <c r="AC43" i="12"/>
  <c r="E41" i="12"/>
  <c r="CE320" i="3"/>
  <c r="BX381" i="3"/>
  <c r="CE381" i="3" s="1"/>
  <c r="BX160" i="3"/>
  <c r="CE160" i="3" s="1"/>
  <c r="BL236" i="3"/>
  <c r="BQ236" i="3"/>
  <c r="CE243" i="3"/>
  <c r="BD412" i="3"/>
  <c r="AX412" i="3"/>
  <c r="BC411" i="3"/>
  <c r="AX411" i="3"/>
  <c r="AX406" i="3"/>
  <c r="BC406" i="3"/>
  <c r="BD403" i="3"/>
  <c r="AX403" i="3"/>
  <c r="AX402" i="3"/>
  <c r="BC402" i="3"/>
  <c r="BE402" i="3" s="1"/>
  <c r="BR382" i="3"/>
  <c r="BL382" i="3"/>
  <c r="BK381" i="3"/>
  <c r="BR381" i="3" s="1"/>
  <c r="BY381" i="3" s="1"/>
  <c r="CF381" i="3" s="1"/>
  <c r="CM381" i="3" s="1"/>
  <c r="CT381" i="3" s="1"/>
  <c r="DA381" i="3" s="1"/>
  <c r="DH381" i="3" s="1"/>
  <c r="DO381" i="3" s="1"/>
  <c r="BE381" i="3"/>
  <c r="BC380" i="3"/>
  <c r="AX380" i="3"/>
  <c r="BJ379" i="3"/>
  <c r="BL379" i="3" s="1"/>
  <c r="BE379" i="3"/>
  <c r="BD377" i="3"/>
  <c r="BK377" i="3" s="1"/>
  <c r="BR377" i="3" s="1"/>
  <c r="BY377" i="3" s="1"/>
  <c r="CF377" i="3" s="1"/>
  <c r="CM377" i="3" s="1"/>
  <c r="CT377" i="3" s="1"/>
  <c r="DA377" i="3" s="1"/>
  <c r="DH377" i="3" s="1"/>
  <c r="DO377" i="3" s="1"/>
  <c r="AX377" i="3"/>
  <c r="AX376" i="3"/>
  <c r="BC376" i="3"/>
  <c r="BD372" i="3"/>
  <c r="BK372" i="3" s="1"/>
  <c r="BR372" i="3" s="1"/>
  <c r="BY372" i="3" s="1"/>
  <c r="CF372" i="3" s="1"/>
  <c r="CM372" i="3" s="1"/>
  <c r="CT372" i="3" s="1"/>
  <c r="DA372" i="3" s="1"/>
  <c r="DH372" i="3" s="1"/>
  <c r="DO372" i="3" s="1"/>
  <c r="AX372" i="3"/>
  <c r="AX371" i="3"/>
  <c r="BC371" i="3"/>
  <c r="AX349" i="3"/>
  <c r="BC349" i="3"/>
  <c r="BK337" i="3"/>
  <c r="BE337" i="3"/>
  <c r="BC336" i="3"/>
  <c r="AX336" i="3"/>
  <c r="BK333" i="3"/>
  <c r="BR333" i="3" s="1"/>
  <c r="BY333" i="3" s="1"/>
  <c r="CF333" i="3" s="1"/>
  <c r="CM333" i="3" s="1"/>
  <c r="CT333" i="3" s="1"/>
  <c r="DA333" i="3" s="1"/>
  <c r="DH333" i="3" s="1"/>
  <c r="DO333" i="3" s="1"/>
  <c r="BR332" i="3"/>
  <c r="BY332" i="3" s="1"/>
  <c r="CF332" i="3" s="1"/>
  <c r="CM332" i="3" s="1"/>
  <c r="CT332" i="3" s="1"/>
  <c r="DA332" i="3" s="1"/>
  <c r="DH332" i="3" s="1"/>
  <c r="DO332" i="3" s="1"/>
  <c r="BD330" i="3"/>
  <c r="BK330" i="3" s="1"/>
  <c r="BR330" i="3" s="1"/>
  <c r="BY330" i="3" s="1"/>
  <c r="CF330" i="3" s="1"/>
  <c r="CM330" i="3" s="1"/>
  <c r="CT330" i="3" s="1"/>
  <c r="DA330" i="3" s="1"/>
  <c r="DH330" i="3" s="1"/>
  <c r="DO330" i="3" s="1"/>
  <c r="AX330" i="3"/>
  <c r="AX329" i="3"/>
  <c r="BC329" i="3"/>
  <c r="BJ325" i="3"/>
  <c r="BD313" i="3"/>
  <c r="AX313" i="3"/>
  <c r="CE83" i="3"/>
  <c r="BS357" i="3"/>
  <c r="BX357" i="3"/>
  <c r="BX351" i="3"/>
  <c r="CE351" i="3" s="1"/>
  <c r="BQ138" i="3"/>
  <c r="BL138" i="3"/>
  <c r="BL110" i="3"/>
  <c r="BQ110" i="3"/>
  <c r="BQ312" i="3"/>
  <c r="BJ321" i="3"/>
  <c r="BE321" i="3"/>
  <c r="BQ330" i="3"/>
  <c r="BJ345" i="3"/>
  <c r="AX312" i="3"/>
  <c r="BD312" i="3"/>
  <c r="BK312" i="3" s="1"/>
  <c r="BR312" i="3" s="1"/>
  <c r="BY312" i="3" s="1"/>
  <c r="CF312" i="3" s="1"/>
  <c r="CM312" i="3" s="1"/>
  <c r="CT312" i="3" s="1"/>
  <c r="DA312" i="3" s="1"/>
  <c r="DH312" i="3" s="1"/>
  <c r="DO312" i="3" s="1"/>
  <c r="BD307" i="3"/>
  <c r="BK307" i="3" s="1"/>
  <c r="BR307" i="3" s="1"/>
  <c r="BY307" i="3" s="1"/>
  <c r="CF307" i="3" s="1"/>
  <c r="CM307" i="3" s="1"/>
  <c r="CT307" i="3" s="1"/>
  <c r="DA307" i="3" s="1"/>
  <c r="DH307" i="3" s="1"/>
  <c r="DO307" i="3" s="1"/>
  <c r="AX307" i="3"/>
  <c r="BC306" i="3"/>
  <c r="AX306" i="3"/>
  <c r="BD264" i="3"/>
  <c r="BK264" i="3" s="1"/>
  <c r="AX264" i="3"/>
  <c r="BD260" i="3"/>
  <c r="AX260" i="3"/>
  <c r="BC259" i="3"/>
  <c r="AX259" i="3"/>
  <c r="BK252" i="3"/>
  <c r="BR252" i="3" s="1"/>
  <c r="BY252" i="3" s="1"/>
  <c r="CF252" i="3" s="1"/>
  <c r="CM252" i="3" s="1"/>
  <c r="BE252" i="3"/>
  <c r="BD251" i="3"/>
  <c r="BK251" i="3" s="1"/>
  <c r="AX251" i="3"/>
  <c r="BD243" i="3"/>
  <c r="BK243" i="3" s="1"/>
  <c r="AX243" i="3"/>
  <c r="BD204" i="3"/>
  <c r="BK204" i="3" s="1"/>
  <c r="AX204" i="3"/>
  <c r="BY187" i="3"/>
  <c r="CF187" i="3" s="1"/>
  <c r="CM187" i="3" s="1"/>
  <c r="CT187" i="3" s="1"/>
  <c r="DA187" i="3" s="1"/>
  <c r="DH187" i="3" s="1"/>
  <c r="DO187" i="3" s="1"/>
  <c r="CF186" i="3"/>
  <c r="CM186" i="3" s="1"/>
  <c r="CT186" i="3" s="1"/>
  <c r="DA186" i="3" s="1"/>
  <c r="DH186" i="3" s="1"/>
  <c r="DO186" i="3" s="1"/>
  <c r="BZ186" i="3"/>
  <c r="BK160" i="3"/>
  <c r="BE160" i="3"/>
  <c r="AX159" i="3"/>
  <c r="BC159" i="3"/>
  <c r="AX155" i="3"/>
  <c r="BC155" i="3"/>
  <c r="BJ155" i="3" s="1"/>
  <c r="AD34" i="12"/>
  <c r="H33" i="12"/>
  <c r="T95" i="12"/>
  <c r="AD95" i="12" s="1"/>
  <c r="AD96" i="12"/>
  <c r="G97" i="12"/>
  <c r="AC98" i="12"/>
  <c r="CL186" i="3"/>
  <c r="CG282" i="3"/>
  <c r="CE401" i="3"/>
  <c r="BX300" i="3"/>
  <c r="BS173" i="3"/>
  <c r="BX173" i="3"/>
  <c r="BX337" i="3"/>
  <c r="CE337" i="3" s="1"/>
  <c r="BQ81" i="3"/>
  <c r="BJ76" i="3"/>
  <c r="BE437" i="3"/>
  <c r="BQ270" i="3"/>
  <c r="BE177" i="3"/>
  <c r="BJ228" i="3"/>
  <c r="BE228" i="3"/>
  <c r="BJ234" i="3"/>
  <c r="BL234" i="3" s="1"/>
  <c r="BE234" i="3"/>
  <c r="BC426" i="3"/>
  <c r="BE426" i="3" s="1"/>
  <c r="AX426" i="3"/>
  <c r="BJ218" i="3"/>
  <c r="BQ218" i="3" s="1"/>
  <c r="BE218" i="3"/>
  <c r="BX118" i="3"/>
  <c r="BS118" i="3"/>
  <c r="CE183" i="3"/>
  <c r="BL294" i="3"/>
  <c r="BQ294" i="3"/>
  <c r="BX212" i="3"/>
  <c r="CE139" i="3"/>
  <c r="BX304" i="3"/>
  <c r="BS19" i="3"/>
  <c r="BX19" i="3"/>
  <c r="CE19" i="3" s="1"/>
  <c r="BQ45" i="3"/>
  <c r="BJ56" i="3"/>
  <c r="BE56" i="3"/>
  <c r="BE70" i="3"/>
  <c r="BJ70" i="3"/>
  <c r="BJ82" i="3"/>
  <c r="BJ172" i="3"/>
  <c r="BE172" i="3"/>
  <c r="BQ177" i="3"/>
  <c r="BL177" i="3"/>
  <c r="BQ184" i="3"/>
  <c r="BJ189" i="3"/>
  <c r="BQ189" i="3" s="1"/>
  <c r="BJ216" i="3"/>
  <c r="BJ428" i="3"/>
  <c r="BQ428" i="3" s="1"/>
  <c r="BE428" i="3"/>
  <c r="BL437" i="3"/>
  <c r="BQ437" i="3"/>
  <c r="AX436" i="3"/>
  <c r="BC436" i="3"/>
  <c r="BD433" i="3"/>
  <c r="BK433" i="3" s="1"/>
  <c r="BR433" i="3" s="1"/>
  <c r="BY433" i="3" s="1"/>
  <c r="CF433" i="3" s="1"/>
  <c r="CM433" i="3" s="1"/>
  <c r="CT433" i="3" s="1"/>
  <c r="DA433" i="3" s="1"/>
  <c r="DH433" i="3" s="1"/>
  <c r="DO433" i="3" s="1"/>
  <c r="AX433" i="3"/>
  <c r="BZ16" i="3"/>
  <c r="BS39" i="3"/>
  <c r="BQ145" i="3"/>
  <c r="BX145" i="3" s="1"/>
  <c r="CE145" i="3" s="1"/>
  <c r="BL186" i="3"/>
  <c r="BE359" i="3"/>
  <c r="BE19" i="3"/>
  <c r="BQ415" i="3"/>
  <c r="BX415" i="3" s="1"/>
  <c r="BJ378" i="3"/>
  <c r="BJ225" i="3"/>
  <c r="BJ207" i="3"/>
  <c r="BQ102" i="3"/>
  <c r="BJ211" i="3"/>
  <c r="BJ307" i="3"/>
  <c r="AX301" i="3"/>
  <c r="BK115" i="3"/>
  <c r="BL435" i="3"/>
  <c r="BQ435" i="3"/>
  <c r="BL40" i="3"/>
  <c r="BE54" i="3"/>
  <c r="BJ54" i="3"/>
  <c r="BJ256" i="3"/>
  <c r="BE256" i="3"/>
  <c r="BJ291" i="3"/>
  <c r="BE291" i="3"/>
  <c r="BE326" i="3"/>
  <c r="BJ326" i="3"/>
  <c r="BJ347" i="3"/>
  <c r="BQ347" i="3" s="1"/>
  <c r="BE347" i="3"/>
  <c r="BJ377" i="3"/>
  <c r="BE422" i="3"/>
  <c r="BJ422" i="3"/>
  <c r="BL422" i="3" s="1"/>
  <c r="BD226" i="3"/>
  <c r="AX226" i="3"/>
  <c r="AX214" i="3"/>
  <c r="BC214" i="3"/>
  <c r="BJ214" i="3" s="1"/>
  <c r="BL214" i="3" s="1"/>
  <c r="BD210" i="3"/>
  <c r="BK210" i="3" s="1"/>
  <c r="AX210" i="3"/>
  <c r="AX209" i="3"/>
  <c r="BC209" i="3"/>
  <c r="BD206" i="3"/>
  <c r="BK206" i="3" s="1"/>
  <c r="BR206" i="3" s="1"/>
  <c r="BY206" i="3" s="1"/>
  <c r="CF206" i="3" s="1"/>
  <c r="CM206" i="3" s="1"/>
  <c r="CT206" i="3" s="1"/>
  <c r="DA206" i="3" s="1"/>
  <c r="DH206" i="3" s="1"/>
  <c r="DO206" i="3" s="1"/>
  <c r="AX206" i="3"/>
  <c r="BD189" i="3"/>
  <c r="BK189" i="3" s="1"/>
  <c r="BR189" i="3" s="1"/>
  <c r="BY189" i="3" s="1"/>
  <c r="CF189" i="3" s="1"/>
  <c r="CM189" i="3" s="1"/>
  <c r="CT189" i="3" s="1"/>
  <c r="DA189" i="3" s="1"/>
  <c r="DH189" i="3" s="1"/>
  <c r="DO189" i="3" s="1"/>
  <c r="AX189" i="3"/>
  <c r="BD184" i="3"/>
  <c r="BK184" i="3" s="1"/>
  <c r="BR184" i="3" s="1"/>
  <c r="BY184" i="3" s="1"/>
  <c r="CF184" i="3" s="1"/>
  <c r="CM184" i="3" s="1"/>
  <c r="CT184" i="3" s="1"/>
  <c r="DA184" i="3" s="1"/>
  <c r="DH184" i="3" s="1"/>
  <c r="DO184" i="3" s="1"/>
  <c r="AX184" i="3"/>
  <c r="BR146" i="3"/>
  <c r="BL146" i="3"/>
  <c r="BD47" i="3"/>
  <c r="AX47" i="3"/>
  <c r="BJ14" i="3"/>
  <c r="BE14" i="3"/>
  <c r="BC10" i="3"/>
  <c r="AX10" i="3"/>
  <c r="BQ421" i="3"/>
  <c r="BQ417" i="3"/>
  <c r="BQ352" i="3"/>
  <c r="BJ227" i="3"/>
  <c r="BJ233" i="3"/>
  <c r="BE233" i="3"/>
  <c r="BE237" i="3"/>
  <c r="BJ237" i="3"/>
  <c r="BQ275" i="3"/>
  <c r="BL275" i="3"/>
  <c r="BJ292" i="3"/>
  <c r="BE292" i="3"/>
  <c r="BJ302" i="3"/>
  <c r="BQ302" i="3" s="1"/>
  <c r="BE302" i="3"/>
  <c r="BJ317" i="3"/>
  <c r="BK93" i="3"/>
  <c r="BE93" i="3"/>
  <c r="BY359" i="3"/>
  <c r="CF359" i="3" s="1"/>
  <c r="CM359" i="3" s="1"/>
  <c r="CT359" i="3" s="1"/>
  <c r="DA359" i="3" s="1"/>
  <c r="DH359" i="3" s="1"/>
  <c r="DO359" i="3" s="1"/>
  <c r="BS359" i="3"/>
  <c r="BK355" i="3"/>
  <c r="BR355" i="3" s="1"/>
  <c r="BY355" i="3" s="1"/>
  <c r="CF355" i="3" s="1"/>
  <c r="CM355" i="3" s="1"/>
  <c r="CT355" i="3" s="1"/>
  <c r="DA355" i="3" s="1"/>
  <c r="DH355" i="3" s="1"/>
  <c r="DO355" i="3" s="1"/>
  <c r="AX430" i="3"/>
  <c r="BC430" i="3"/>
  <c r="BE430" i="3" s="1"/>
  <c r="BD417" i="3"/>
  <c r="BK417" i="3" s="1"/>
  <c r="BR417" i="3" s="1"/>
  <c r="BY417" i="3" s="1"/>
  <c r="CF417" i="3" s="1"/>
  <c r="CM417" i="3" s="1"/>
  <c r="CT417" i="3" s="1"/>
  <c r="DA417" i="3" s="1"/>
  <c r="DH417" i="3" s="1"/>
  <c r="DO417" i="3" s="1"/>
  <c r="AX417" i="3"/>
  <c r="AX375" i="3"/>
  <c r="BC375" i="3"/>
  <c r="BE375" i="3" s="1"/>
  <c r="BC370" i="3"/>
  <c r="AX370" i="3"/>
  <c r="BD366" i="3"/>
  <c r="AX366" i="3"/>
  <c r="AX365" i="3"/>
  <c r="BC365" i="3"/>
  <c r="BJ348" i="3"/>
  <c r="BE348" i="3"/>
  <c r="AX328" i="3"/>
  <c r="BC328" i="3"/>
  <c r="AX324" i="3"/>
  <c r="BC324" i="3"/>
  <c r="BJ324" i="3" s="1"/>
  <c r="BQ324" i="3" s="1"/>
  <c r="BX324" i="3" s="1"/>
  <c r="CE324" i="3" s="1"/>
  <c r="CL324" i="3" s="1"/>
  <c r="CS324" i="3" s="1"/>
  <c r="CZ324" i="3" s="1"/>
  <c r="DG324" i="3" s="1"/>
  <c r="DN324" i="3" s="1"/>
  <c r="BD320" i="3"/>
  <c r="AX320" i="3"/>
  <c r="AX319" i="3"/>
  <c r="BC319" i="3"/>
  <c r="BE319" i="3" s="1"/>
  <c r="BJ315" i="3"/>
  <c r="BL315" i="3" s="1"/>
  <c r="BE315" i="3"/>
  <c r="AX310" i="3"/>
  <c r="BC310" i="3"/>
  <c r="AX305" i="3"/>
  <c r="BC305" i="3"/>
  <c r="BK242" i="3"/>
  <c r="AX241" i="3"/>
  <c r="BC241" i="3"/>
  <c r="AX230" i="3"/>
  <c r="BC230" i="3"/>
  <c r="BE230" i="3" s="1"/>
  <c r="BD227" i="3"/>
  <c r="BK227" i="3" s="1"/>
  <c r="BR227" i="3" s="1"/>
  <c r="BY227" i="3" s="1"/>
  <c r="CF227" i="3" s="1"/>
  <c r="CM227" i="3" s="1"/>
  <c r="CT227" i="3" s="1"/>
  <c r="DA227" i="3" s="1"/>
  <c r="DH227" i="3" s="1"/>
  <c r="DO227" i="3" s="1"/>
  <c r="AX227" i="3"/>
  <c r="AX203" i="3"/>
  <c r="BD203" i="3"/>
  <c r="BK203" i="3" s="1"/>
  <c r="BD195" i="3"/>
  <c r="AX195" i="3"/>
  <c r="BC194" i="3"/>
  <c r="BJ194" i="3" s="1"/>
  <c r="AX194" i="3"/>
  <c r="BD190" i="3"/>
  <c r="BK190" i="3" s="1"/>
  <c r="BR190" i="3" s="1"/>
  <c r="BY190" i="3" s="1"/>
  <c r="CF190" i="3" s="1"/>
  <c r="CM190" i="3" s="1"/>
  <c r="CT190" i="3" s="1"/>
  <c r="DA190" i="3" s="1"/>
  <c r="DH190" i="3" s="1"/>
  <c r="DO190" i="3" s="1"/>
  <c r="AX190" i="3"/>
  <c r="BK185" i="3"/>
  <c r="BE185" i="3"/>
  <c r="BC142" i="3"/>
  <c r="BJ142" i="3" s="1"/>
  <c r="BQ142" i="3" s="1"/>
  <c r="AX142" i="3"/>
  <c r="AX136" i="3"/>
  <c r="BC136" i="3"/>
  <c r="BJ136" i="3" s="1"/>
  <c r="BL136" i="3" s="1"/>
  <c r="BD133" i="3"/>
  <c r="AX133" i="3"/>
  <c r="BC132" i="3"/>
  <c r="AX132" i="3"/>
  <c r="BC128" i="3"/>
  <c r="BJ128" i="3" s="1"/>
  <c r="AX128" i="3"/>
  <c r="BK125" i="3"/>
  <c r="BE125" i="3"/>
  <c r="BC124" i="3"/>
  <c r="AX124" i="3"/>
  <c r="BC112" i="3"/>
  <c r="BJ112" i="3" s="1"/>
  <c r="BL112" i="3" s="1"/>
  <c r="AX112" i="3"/>
  <c r="BC108" i="3"/>
  <c r="AX108" i="3"/>
  <c r="BE11" i="3"/>
  <c r="BJ11" i="3"/>
  <c r="BL97" i="3"/>
  <c r="BQ30" i="3"/>
  <c r="BX30" i="3" s="1"/>
  <c r="BL30" i="3"/>
  <c r="BX179" i="3"/>
  <c r="BJ31" i="3"/>
  <c r="BL71" i="3"/>
  <c r="BE163" i="3"/>
  <c r="BJ163" i="3"/>
  <c r="BJ206" i="3"/>
  <c r="BJ373" i="3"/>
  <c r="BE373" i="3"/>
  <c r="AX97" i="3"/>
  <c r="AX16" i="3"/>
  <c r="K33" i="12"/>
  <c r="AA33" i="12"/>
  <c r="BC92" i="3"/>
  <c r="AX92" i="3"/>
  <c r="BC84" i="3"/>
  <c r="AX84" i="3"/>
  <c r="BK81" i="3"/>
  <c r="BR81" i="3" s="1"/>
  <c r="BY81" i="3" s="1"/>
  <c r="CF81" i="3" s="1"/>
  <c r="CM81" i="3" s="1"/>
  <c r="CT81" i="3" s="1"/>
  <c r="DA81" i="3" s="1"/>
  <c r="DH81" i="3" s="1"/>
  <c r="DO81" i="3" s="1"/>
  <c r="BE81" i="3"/>
  <c r="BC80" i="3"/>
  <c r="AX80" i="3"/>
  <c r="BD75" i="3"/>
  <c r="BK75" i="3" s="1"/>
  <c r="AX75" i="3"/>
  <c r="AX58" i="3"/>
  <c r="BD58" i="3"/>
  <c r="BK58" i="3" s="1"/>
  <c r="BR58" i="3" s="1"/>
  <c r="BY58" i="3" s="1"/>
  <c r="CF58" i="3" s="1"/>
  <c r="CM58" i="3" s="1"/>
  <c r="CT58" i="3" s="1"/>
  <c r="DA58" i="3" s="1"/>
  <c r="DH58" i="3" s="1"/>
  <c r="DO58" i="3" s="1"/>
  <c r="BC57" i="3"/>
  <c r="AX57" i="3"/>
  <c r="BD12" i="3"/>
  <c r="BK12" i="3" s="1"/>
  <c r="BR12" i="3" s="1"/>
  <c r="BY12" i="3" s="1"/>
  <c r="CF12" i="3" s="1"/>
  <c r="CM12" i="3" s="1"/>
  <c r="CT12" i="3" s="1"/>
  <c r="DA12" i="3" s="1"/>
  <c r="DH12" i="3" s="1"/>
  <c r="DO12" i="3" s="1"/>
  <c r="AX12" i="3"/>
  <c r="AX11" i="3"/>
  <c r="BL15" i="3"/>
  <c r="BJ199" i="3"/>
  <c r="BE199" i="3"/>
  <c r="BE285" i="3"/>
  <c r="BJ285" i="3"/>
  <c r="BR83" i="3"/>
  <c r="BY83" i="3" s="1"/>
  <c r="CF83" i="3" s="1"/>
  <c r="CM83" i="3" s="1"/>
  <c r="CT83" i="3" s="1"/>
  <c r="DA83" i="3" s="1"/>
  <c r="DH83" i="3" s="1"/>
  <c r="DO83" i="3" s="1"/>
  <c r="BL83" i="3"/>
  <c r="BD299" i="3"/>
  <c r="BK299" i="3" s="1"/>
  <c r="BR299" i="3" s="1"/>
  <c r="BY299" i="3" s="1"/>
  <c r="CF299" i="3" s="1"/>
  <c r="CM299" i="3" s="1"/>
  <c r="CT299" i="3" s="1"/>
  <c r="DA299" i="3" s="1"/>
  <c r="DH299" i="3" s="1"/>
  <c r="DO299" i="3" s="1"/>
  <c r="AX299" i="3"/>
  <c r="BD274" i="3"/>
  <c r="AX274" i="3"/>
  <c r="BD270" i="3"/>
  <c r="AX270" i="3"/>
  <c r="BD265" i="3"/>
  <c r="AX265" i="3"/>
  <c r="BD166" i="3"/>
  <c r="BK166" i="3" s="1"/>
  <c r="BR166" i="3" s="1"/>
  <c r="BY166" i="3" s="1"/>
  <c r="CF166" i="3" s="1"/>
  <c r="CM166" i="3" s="1"/>
  <c r="CT166" i="3" s="1"/>
  <c r="DA166" i="3" s="1"/>
  <c r="DH166" i="3" s="1"/>
  <c r="DO166" i="3" s="1"/>
  <c r="AX166" i="3"/>
  <c r="BD46" i="3"/>
  <c r="AX46" i="3"/>
  <c r="BD33" i="3"/>
  <c r="AX33" i="3"/>
  <c r="AX17" i="3"/>
  <c r="BC17" i="3"/>
  <c r="AX437" i="3"/>
  <c r="BD415" i="3"/>
  <c r="AX415" i="3"/>
  <c r="AX385" i="3"/>
  <c r="BC385" i="3"/>
  <c r="BE385" i="3" s="1"/>
  <c r="AX381" i="3"/>
  <c r="BC358" i="3"/>
  <c r="AX358" i="3"/>
  <c r="BD351" i="3"/>
  <c r="AX351" i="3"/>
  <c r="AX221" i="3"/>
  <c r="BC221" i="3"/>
  <c r="AX196" i="3"/>
  <c r="BC196" i="3"/>
  <c r="BJ196" i="3" s="1"/>
  <c r="BQ196" i="3" s="1"/>
  <c r="BC113" i="3"/>
  <c r="AX113" i="3"/>
  <c r="AX81" i="3"/>
  <c r="BD55" i="3"/>
  <c r="BK55" i="3" s="1"/>
  <c r="BR55" i="3" s="1"/>
  <c r="BY55" i="3" s="1"/>
  <c r="CF55" i="3" s="1"/>
  <c r="CM55" i="3" s="1"/>
  <c r="CT55" i="3" s="1"/>
  <c r="DA55" i="3" s="1"/>
  <c r="DH55" i="3" s="1"/>
  <c r="DO55" i="3" s="1"/>
  <c r="AX55" i="3"/>
  <c r="BD34" i="3"/>
  <c r="AX34" i="3"/>
  <c r="BL359" i="3"/>
  <c r="BE413" i="3"/>
  <c r="BJ372" i="3"/>
  <c r="BL118" i="3"/>
  <c r="BC423" i="3"/>
  <c r="AX413" i="3"/>
  <c r="AX438" i="3"/>
  <c r="BC419" i="3"/>
  <c r="AX419" i="3"/>
  <c r="BD410" i="3"/>
  <c r="BK410" i="3" s="1"/>
  <c r="BR410" i="3" s="1"/>
  <c r="BY410" i="3" s="1"/>
  <c r="CF410" i="3" s="1"/>
  <c r="CM410" i="3" s="1"/>
  <c r="CT410" i="3" s="1"/>
  <c r="DA410" i="3" s="1"/>
  <c r="DH410" i="3" s="1"/>
  <c r="DO410" i="3" s="1"/>
  <c r="AX410" i="3"/>
  <c r="BE400" i="3"/>
  <c r="BD397" i="3"/>
  <c r="AX397" i="3"/>
  <c r="AX396" i="3"/>
  <c r="BC391" i="3"/>
  <c r="AX391" i="3"/>
  <c r="AX382" i="3"/>
  <c r="BC272" i="3"/>
  <c r="AX272" i="3"/>
  <c r="AX258" i="3"/>
  <c r="BC258" i="3"/>
  <c r="BD60" i="3"/>
  <c r="AX60" i="3"/>
  <c r="BD35" i="3"/>
  <c r="AX35" i="3"/>
  <c r="H44" i="12"/>
  <c r="AD45" i="12"/>
  <c r="AD44" i="12" s="1"/>
  <c r="N46" i="12"/>
  <c r="AD48" i="12"/>
  <c r="BL61" i="3"/>
  <c r="BE138" i="3"/>
  <c r="AX428" i="3"/>
  <c r="AX337" i="3"/>
  <c r="AX282" i="3"/>
  <c r="J46" i="12"/>
  <c r="O4" i="12"/>
  <c r="K14" i="12"/>
  <c r="S14" i="12"/>
  <c r="H14" i="12"/>
  <c r="V14" i="12"/>
  <c r="AC18" i="12"/>
  <c r="F33" i="12"/>
  <c r="I33" i="12"/>
  <c r="L33" i="12"/>
  <c r="Q33" i="12"/>
  <c r="R33" i="12"/>
  <c r="U33" i="12"/>
  <c r="F41" i="12"/>
  <c r="R41" i="12"/>
  <c r="AX326" i="3"/>
  <c r="AX160" i="3"/>
  <c r="AX71" i="3"/>
  <c r="AX70" i="3"/>
  <c r="AX66" i="3"/>
  <c r="AX21" i="3"/>
  <c r="AC6" i="12"/>
  <c r="Q4" i="12"/>
  <c r="AD10" i="12"/>
  <c r="AD9" i="12" s="1"/>
  <c r="AD37" i="12"/>
  <c r="AX362" i="3"/>
  <c r="AX73" i="3"/>
  <c r="AX13" i="3"/>
  <c r="AC8" i="12"/>
  <c r="AC7" i="12" s="1"/>
  <c r="F4" i="12"/>
  <c r="D14" i="12"/>
  <c r="AD43" i="12"/>
  <c r="AC99" i="12"/>
  <c r="AD28" i="12"/>
  <c r="V46" i="12"/>
  <c r="X46" i="12"/>
  <c r="AB46" i="12"/>
  <c r="AC54" i="12"/>
  <c r="D52" i="12"/>
  <c r="H52" i="12"/>
  <c r="L52" i="12"/>
  <c r="P52" i="12"/>
  <c r="AD56" i="12"/>
  <c r="AD55" i="12" s="1"/>
  <c r="AC63" i="12"/>
  <c r="K62" i="12"/>
  <c r="O62" i="12"/>
  <c r="Q62" i="12"/>
  <c r="S62" i="12"/>
  <c r="Y62" i="12"/>
  <c r="H62" i="12"/>
  <c r="N62" i="12"/>
  <c r="P62" i="12"/>
  <c r="X62" i="12"/>
  <c r="Z62" i="12"/>
  <c r="D66" i="12"/>
  <c r="AC69" i="12"/>
  <c r="K66" i="12"/>
  <c r="O66" i="12"/>
  <c r="S66" i="12"/>
  <c r="U66" i="12"/>
  <c r="W66" i="12"/>
  <c r="L66" i="12"/>
  <c r="P66" i="12"/>
  <c r="V66" i="12"/>
  <c r="X66" i="12"/>
  <c r="AB66" i="12"/>
  <c r="S70" i="12"/>
  <c r="W70" i="12"/>
  <c r="D73" i="12"/>
  <c r="G73" i="12"/>
  <c r="I73" i="12"/>
  <c r="M73" i="12"/>
  <c r="O73" i="12"/>
  <c r="Q73" i="12"/>
  <c r="S73" i="12"/>
  <c r="U73" i="12"/>
  <c r="W73" i="12"/>
  <c r="AA73" i="12"/>
  <c r="H73" i="12"/>
  <c r="J73" i="12"/>
  <c r="L73" i="12"/>
  <c r="P73" i="12"/>
  <c r="R73" i="12"/>
  <c r="V73" i="12"/>
  <c r="X73" i="12"/>
  <c r="Z73" i="12"/>
  <c r="AB73" i="12"/>
  <c r="AC82" i="12"/>
  <c r="AC81" i="12"/>
  <c r="I78" i="12"/>
  <c r="K78" i="12"/>
  <c r="O78" i="12"/>
  <c r="Q78" i="12"/>
  <c r="S78" i="12"/>
  <c r="W78" i="12"/>
  <c r="Y78" i="12"/>
  <c r="AA78" i="12"/>
  <c r="AD81" i="12"/>
  <c r="AD80" i="12"/>
  <c r="L78" i="12"/>
  <c r="R78" i="12"/>
  <c r="V78" i="12"/>
  <c r="X78" i="12"/>
  <c r="Z78" i="12"/>
  <c r="S84" i="12"/>
  <c r="H84" i="12"/>
  <c r="J84" i="12"/>
  <c r="N84" i="12"/>
  <c r="P84" i="12"/>
  <c r="R84" i="12"/>
  <c r="X84" i="12"/>
  <c r="Z84" i="12"/>
  <c r="AA97" i="12"/>
  <c r="AX387" i="3"/>
  <c r="DN13" i="3"/>
  <c r="DG252" i="3"/>
  <c r="DG276" i="3"/>
  <c r="CU282" i="3"/>
  <c r="CZ282" i="3"/>
  <c r="CZ382" i="3"/>
  <c r="CZ195" i="3"/>
  <c r="CZ217" i="3"/>
  <c r="CS340" i="3"/>
  <c r="CZ346" i="3"/>
  <c r="CZ34" i="3"/>
  <c r="CZ399" i="3"/>
  <c r="CL392" i="3"/>
  <c r="CL140" i="3"/>
  <c r="CL397" i="3"/>
  <c r="CL53" i="3"/>
  <c r="CE148" i="3"/>
  <c r="CE185" i="3"/>
  <c r="BX405" i="3"/>
  <c r="BQ341" i="3"/>
  <c r="BQ350" i="3"/>
  <c r="BL350" i="3"/>
  <c r="BK52" i="3"/>
  <c r="CE100" i="3"/>
  <c r="BX46" i="3"/>
  <c r="BQ268" i="3"/>
  <c r="BQ278" i="3"/>
  <c r="BQ309" i="3"/>
  <c r="BL309" i="3"/>
  <c r="BQ318" i="3"/>
  <c r="CE263" i="3"/>
  <c r="CE75" i="3"/>
  <c r="CL75" i="3" s="1"/>
  <c r="CE359" i="3"/>
  <c r="CL359" i="3" s="1"/>
  <c r="CE409" i="3"/>
  <c r="CE339" i="3"/>
  <c r="CL339" i="3" s="1"/>
  <c r="BK356" i="3"/>
  <c r="BD420" i="3"/>
  <c r="AX420" i="3"/>
  <c r="BD407" i="3"/>
  <c r="AX407" i="3"/>
  <c r="BD394" i="3"/>
  <c r="BK394" i="3" s="1"/>
  <c r="BR394" i="3" s="1"/>
  <c r="BY394" i="3" s="1"/>
  <c r="CF394" i="3" s="1"/>
  <c r="CM394" i="3" s="1"/>
  <c r="CT394" i="3" s="1"/>
  <c r="DA394" i="3" s="1"/>
  <c r="DH394" i="3" s="1"/>
  <c r="DO394" i="3" s="1"/>
  <c r="AX394" i="3"/>
  <c r="BK340" i="3"/>
  <c r="BE340" i="3"/>
  <c r="BD339" i="3"/>
  <c r="AX339" i="3"/>
  <c r="AX338" i="3"/>
  <c r="BC338" i="3"/>
  <c r="BK308" i="3"/>
  <c r="BD284" i="3"/>
  <c r="AX284" i="3"/>
  <c r="BD279" i="3"/>
  <c r="BK279" i="3" s="1"/>
  <c r="BR279" i="3" s="1"/>
  <c r="BY279" i="3" s="1"/>
  <c r="CF279" i="3" s="1"/>
  <c r="CM279" i="3" s="1"/>
  <c r="CT279" i="3" s="1"/>
  <c r="DA279" i="3" s="1"/>
  <c r="DH279" i="3" s="1"/>
  <c r="DO279" i="3" s="1"/>
  <c r="AX279" i="3"/>
  <c r="BK276" i="3"/>
  <c r="BE276" i="3"/>
  <c r="BD245" i="3"/>
  <c r="AX245" i="3"/>
  <c r="BD229" i="3"/>
  <c r="AX229" i="3"/>
  <c r="BC223" i="3"/>
  <c r="AX223" i="3"/>
  <c r="AX215" i="3"/>
  <c r="BC215" i="3"/>
  <c r="BJ190" i="3"/>
  <c r="AX181" i="3"/>
  <c r="BC181" i="3"/>
  <c r="AX171" i="3"/>
  <c r="BC171" i="3"/>
  <c r="BD164" i="3"/>
  <c r="BK164" i="3" s="1"/>
  <c r="AX164" i="3"/>
  <c r="AX154" i="3"/>
  <c r="BC154" i="3"/>
  <c r="BJ154" i="3" s="1"/>
  <c r="AX153" i="3"/>
  <c r="BC153" i="3"/>
  <c r="BJ153" i="3" s="1"/>
  <c r="AX134" i="3"/>
  <c r="BC134" i="3"/>
  <c r="BC126" i="3"/>
  <c r="AX126" i="3"/>
  <c r="AX122" i="3"/>
  <c r="BC122" i="3"/>
  <c r="AX114" i="3"/>
  <c r="BC114" i="3"/>
  <c r="AX106" i="3"/>
  <c r="BC106" i="3"/>
  <c r="BC98" i="3"/>
  <c r="AX98" i="3"/>
  <c r="AX94" i="3"/>
  <c r="BC94" i="3"/>
  <c r="AX90" i="3"/>
  <c r="BC90" i="3"/>
  <c r="BR10" i="3"/>
  <c r="H29" i="12"/>
  <c r="AD30" i="12"/>
  <c r="AD29" i="12" s="1"/>
  <c r="I44" i="12"/>
  <c r="AC45" i="12"/>
  <c r="AC44" i="12" s="1"/>
  <c r="F91" i="12"/>
  <c r="AD91" i="12" s="1"/>
  <c r="AD92" i="12"/>
  <c r="AD98" i="12"/>
  <c r="F97" i="12"/>
  <c r="K57" i="12"/>
  <c r="AC58" i="12"/>
  <c r="AC57" i="12" s="1"/>
  <c r="BK44" i="3"/>
  <c r="BE390" i="3"/>
  <c r="BJ390" i="3"/>
  <c r="BQ390" i="3" s="1"/>
  <c r="AX434" i="3"/>
  <c r="BC434" i="3"/>
  <c r="BE434" i="3" s="1"/>
  <c r="BD427" i="3"/>
  <c r="AX427" i="3"/>
  <c r="AX409" i="3"/>
  <c r="BD409" i="3"/>
  <c r="BK409" i="3" s="1"/>
  <c r="AX404" i="3"/>
  <c r="BD404" i="3"/>
  <c r="BD399" i="3"/>
  <c r="AX399" i="3"/>
  <c r="BD263" i="3"/>
  <c r="AX263" i="3"/>
  <c r="BD246" i="3"/>
  <c r="BK246" i="3" s="1"/>
  <c r="BR246" i="3" s="1"/>
  <c r="BY246" i="3" s="1"/>
  <c r="CF246" i="3" s="1"/>
  <c r="CM246" i="3" s="1"/>
  <c r="CT246" i="3" s="1"/>
  <c r="DA246" i="3" s="1"/>
  <c r="DH246" i="3" s="1"/>
  <c r="DO246" i="3" s="1"/>
  <c r="AX246" i="3"/>
  <c r="AX240" i="3"/>
  <c r="BC131" i="3"/>
  <c r="AX131" i="3"/>
  <c r="AX127" i="3"/>
  <c r="BC127" i="3"/>
  <c r="AX111" i="3"/>
  <c r="BC111" i="3"/>
  <c r="BC107" i="3"/>
  <c r="AX107" i="3"/>
  <c r="AX95" i="3"/>
  <c r="BC95" i="3"/>
  <c r="BC87" i="3"/>
  <c r="AX87" i="3"/>
  <c r="BD73" i="3"/>
  <c r="AX50" i="3"/>
  <c r="BC50" i="3"/>
  <c r="BK37" i="3"/>
  <c r="BE37" i="3"/>
  <c r="BX229" i="3"/>
  <c r="CE229" i="3" s="1"/>
  <c r="BS192" i="3"/>
  <c r="BL383" i="3"/>
  <c r="BL401" i="3"/>
  <c r="BE61" i="3"/>
  <c r="BE290" i="3"/>
  <c r="BE169" i="3"/>
  <c r="BE309" i="3"/>
  <c r="BJ433" i="3"/>
  <c r="BJ74" i="3"/>
  <c r="BE66" i="3"/>
  <c r="BJ66" i="3"/>
  <c r="BJ299" i="3"/>
  <c r="AX416" i="3"/>
  <c r="BC416" i="3"/>
  <c r="AX369" i="3"/>
  <c r="BC369" i="3"/>
  <c r="BK324" i="3"/>
  <c r="BD202" i="3"/>
  <c r="BK202" i="3" s="1"/>
  <c r="AX202" i="3"/>
  <c r="BR149" i="3"/>
  <c r="BL149" i="3"/>
  <c r="AX120" i="3"/>
  <c r="BC120" i="3"/>
  <c r="BC116" i="3"/>
  <c r="AX116" i="3"/>
  <c r="AX104" i="3"/>
  <c r="BC104" i="3"/>
  <c r="BC96" i="3"/>
  <c r="AX96" i="3"/>
  <c r="AX88" i="3"/>
  <c r="BC88" i="3"/>
  <c r="AX72" i="3"/>
  <c r="BC72" i="3"/>
  <c r="BD63" i="3"/>
  <c r="BK63" i="3" s="1"/>
  <c r="BR63" i="3" s="1"/>
  <c r="BY63" i="3" s="1"/>
  <c r="CF63" i="3" s="1"/>
  <c r="CM63" i="3" s="1"/>
  <c r="CT63" i="3" s="1"/>
  <c r="DA63" i="3" s="1"/>
  <c r="DH63" i="3" s="1"/>
  <c r="DO63" i="3" s="1"/>
  <c r="AX63" i="3"/>
  <c r="BD53" i="3"/>
  <c r="AX53" i="3"/>
  <c r="BK26" i="3"/>
  <c r="BR26" i="3" s="1"/>
  <c r="BE26" i="3"/>
  <c r="BK6" i="3"/>
  <c r="BS97" i="3"/>
  <c r="BJ58" i="3"/>
  <c r="BJ4" i="3"/>
  <c r="BE4" i="3"/>
  <c r="BJ63" i="3"/>
  <c r="BD3" i="3"/>
  <c r="BE3" i="3" s="1"/>
  <c r="AX3" i="3"/>
  <c r="AX431" i="3"/>
  <c r="BC431" i="3"/>
  <c r="BD392" i="3"/>
  <c r="BK392" i="3" s="1"/>
  <c r="BR392" i="3" s="1"/>
  <c r="BY392" i="3" s="1"/>
  <c r="AX392" i="3"/>
  <c r="BD278" i="3"/>
  <c r="BK278" i="3" s="1"/>
  <c r="BR278" i="3" s="1"/>
  <c r="BY278" i="3" s="1"/>
  <c r="CF278" i="3" s="1"/>
  <c r="CM278" i="3" s="1"/>
  <c r="CT278" i="3" s="1"/>
  <c r="DA278" i="3" s="1"/>
  <c r="DH278" i="3" s="1"/>
  <c r="DO278" i="3" s="1"/>
  <c r="BK266" i="3"/>
  <c r="BR266" i="3" s="1"/>
  <c r="BY266" i="3" s="1"/>
  <c r="CF266" i="3" s="1"/>
  <c r="CM266" i="3" s="1"/>
  <c r="CT266" i="3" s="1"/>
  <c r="DA266" i="3" s="1"/>
  <c r="DH266" i="3" s="1"/>
  <c r="DO266" i="3" s="1"/>
  <c r="AX231" i="3"/>
  <c r="BC231" i="3"/>
  <c r="BK219" i="3"/>
  <c r="BE219" i="3"/>
  <c r="AX140" i="3"/>
  <c r="BD140" i="3"/>
  <c r="AX137" i="3"/>
  <c r="BC137" i="3"/>
  <c r="BC129" i="3"/>
  <c r="AX129" i="3"/>
  <c r="AX121" i="3"/>
  <c r="BC121" i="3"/>
  <c r="BL117" i="3"/>
  <c r="BC109" i="3"/>
  <c r="AX109" i="3"/>
  <c r="AX105" i="3"/>
  <c r="BC105" i="3"/>
  <c r="AX89" i="3"/>
  <c r="BC89" i="3"/>
  <c r="BC85" i="3"/>
  <c r="AX85" i="3"/>
  <c r="BK18" i="3"/>
  <c r="BR18" i="3" s="1"/>
  <c r="BY18" i="3" s="1"/>
  <c r="BE18" i="3"/>
  <c r="BC425" i="3"/>
  <c r="BC438" i="3"/>
  <c r="AX350" i="3"/>
  <c r="BC360" i="3"/>
  <c r="AX360" i="3"/>
  <c r="BD273" i="3"/>
  <c r="AX273" i="3"/>
  <c r="AX224" i="3"/>
  <c r="AX186" i="3"/>
  <c r="BD29" i="3"/>
  <c r="BD21" i="3"/>
  <c r="BD13" i="3"/>
  <c r="BD5" i="3"/>
  <c r="H7" i="12"/>
  <c r="H4" i="12" s="1"/>
  <c r="AD8" i="12"/>
  <c r="AD7" i="12" s="1"/>
  <c r="Z4" i="12"/>
  <c r="BD418" i="3"/>
  <c r="BK418" i="3" s="1"/>
  <c r="BR418" i="3" s="1"/>
  <c r="BY418" i="3" s="1"/>
  <c r="CF418" i="3" s="1"/>
  <c r="CM418" i="3" s="1"/>
  <c r="CT418" i="3" s="1"/>
  <c r="DA418" i="3" s="1"/>
  <c r="DH418" i="3" s="1"/>
  <c r="DO418" i="3" s="1"/>
  <c r="AX418" i="3"/>
  <c r="BC353" i="3"/>
  <c r="AX353" i="3"/>
  <c r="BD346" i="3"/>
  <c r="AX346" i="3"/>
  <c r="BD311" i="3"/>
  <c r="BK311" i="3" s="1"/>
  <c r="BR311" i="3" s="1"/>
  <c r="BY311" i="3" s="1"/>
  <c r="CF311" i="3" s="1"/>
  <c r="CM311" i="3" s="1"/>
  <c r="CT311" i="3" s="1"/>
  <c r="DA311" i="3" s="1"/>
  <c r="DH311" i="3" s="1"/>
  <c r="DO311" i="3" s="1"/>
  <c r="AX311" i="3"/>
  <c r="BD298" i="3"/>
  <c r="BK298" i="3" s="1"/>
  <c r="AX298" i="3"/>
  <c r="BD250" i="3"/>
  <c r="AX250" i="3"/>
  <c r="AX247" i="3"/>
  <c r="BC247" i="3"/>
  <c r="BD193" i="3"/>
  <c r="AX193" i="3"/>
  <c r="BD170" i="3"/>
  <c r="BK170" i="3" s="1"/>
  <c r="AX170" i="3"/>
  <c r="AX138" i="3"/>
  <c r="AX74" i="3"/>
  <c r="M4" i="12"/>
  <c r="V4" i="12"/>
  <c r="D4" i="12"/>
  <c r="N4" i="12"/>
  <c r="G14" i="12"/>
  <c r="W14" i="12"/>
  <c r="R14" i="12"/>
  <c r="AC30" i="12"/>
  <c r="AC29" i="12" s="1"/>
  <c r="AD49" i="12"/>
  <c r="AC47" i="12"/>
  <c r="AD99" i="12"/>
  <c r="L4" i="12"/>
  <c r="E23" i="12"/>
  <c r="AC24" i="12"/>
  <c r="AC48" i="12"/>
  <c r="E46" i="12"/>
  <c r="K46" i="12"/>
  <c r="O52" i="12"/>
  <c r="AC53" i="12"/>
  <c r="E55" i="12"/>
  <c r="AC56" i="12"/>
  <c r="AC55" i="12" s="1"/>
  <c r="G60" i="12"/>
  <c r="AC60" i="12" s="1"/>
  <c r="AC61" i="12"/>
  <c r="H60" i="12"/>
  <c r="AD61" i="12"/>
  <c r="AC64" i="12"/>
  <c r="I62" i="12"/>
  <c r="AD63" i="12"/>
  <c r="F62" i="12"/>
  <c r="J62" i="12"/>
  <c r="AD65" i="12"/>
  <c r="W62" i="12"/>
  <c r="E66" i="12"/>
  <c r="AC68" i="12"/>
  <c r="F66" i="12"/>
  <c r="AD68" i="12"/>
  <c r="E70" i="12"/>
  <c r="AC72" i="12"/>
  <c r="AD71" i="12"/>
  <c r="H70" i="12"/>
  <c r="AD75" i="12"/>
  <c r="F73" i="12"/>
  <c r="AA4" i="12"/>
  <c r="P4" i="12"/>
  <c r="AC15" i="12"/>
  <c r="AD15" i="12"/>
  <c r="AC20" i="12"/>
  <c r="AC22" i="12"/>
  <c r="AD24" i="12"/>
  <c r="AD53" i="12"/>
  <c r="F55" i="12"/>
  <c r="G41" i="12"/>
  <c r="AC42" i="12"/>
  <c r="F46" i="12"/>
  <c r="AD51" i="12"/>
  <c r="G91" i="12"/>
  <c r="AC91" i="12" s="1"/>
  <c r="AC92" i="12"/>
  <c r="H93" i="12"/>
  <c r="AD93" i="12" s="1"/>
  <c r="AD94" i="12"/>
  <c r="G78" i="12"/>
  <c r="AC49" i="12"/>
  <c r="I46" i="12"/>
  <c r="R46" i="12"/>
  <c r="Z46" i="12"/>
  <c r="AD54" i="12"/>
  <c r="I66" i="12"/>
  <c r="AC67" i="12"/>
  <c r="AD69" i="12"/>
  <c r="G70" i="12"/>
  <c r="AC71" i="12"/>
  <c r="AD72" i="12"/>
  <c r="AC79" i="12"/>
  <c r="E78" i="12"/>
  <c r="AC83" i="12"/>
  <c r="AD83" i="12"/>
  <c r="N78" i="12"/>
  <c r="G84" i="12"/>
  <c r="K84" i="12"/>
  <c r="M84" i="12"/>
  <c r="Q84" i="12"/>
  <c r="W84" i="12"/>
  <c r="AA84" i="12"/>
  <c r="AD58" i="12"/>
  <c r="AD57" i="12" s="1"/>
  <c r="K4" i="12"/>
  <c r="J4" i="12"/>
  <c r="X4" i="12"/>
  <c r="AC12" i="12"/>
  <c r="E14" i="12"/>
  <c r="Y14" i="12"/>
  <c r="AD16" i="12"/>
  <c r="AC80" i="12"/>
  <c r="E84" i="12"/>
  <c r="AC94" i="12"/>
  <c r="AD21" i="12"/>
  <c r="AX269" i="3"/>
  <c r="DG3" i="3"/>
  <c r="DN60" i="3"/>
  <c r="CZ298" i="3"/>
  <c r="CZ37" i="3"/>
  <c r="CE368" i="3"/>
  <c r="CL219" i="3"/>
  <c r="CL366" i="3"/>
  <c r="CL193" i="3"/>
  <c r="CE29" i="3"/>
  <c r="CL202" i="3"/>
  <c r="CE93" i="3"/>
  <c r="CE420" i="3"/>
  <c r="CL412" i="3"/>
  <c r="CL260" i="3"/>
  <c r="CL36" i="3"/>
  <c r="CE125" i="3"/>
  <c r="CE170" i="3"/>
  <c r="CE73" i="3"/>
  <c r="CE407" i="3"/>
  <c r="CL284" i="3"/>
  <c r="CL251" i="3"/>
  <c r="CL403" i="3"/>
  <c r="CL274" i="3"/>
  <c r="CG192" i="3"/>
  <c r="CL192" i="3"/>
  <c r="CL289" i="3"/>
  <c r="CL203" i="3"/>
  <c r="CE427" i="3"/>
  <c r="CE265" i="3"/>
  <c r="CE232" i="3"/>
  <c r="CE200" i="3"/>
  <c r="BQ404" i="3"/>
  <c r="CE5" i="3"/>
  <c r="BZ97" i="3"/>
  <c r="BZ192" i="3"/>
  <c r="BQ250" i="3"/>
  <c r="BL283" i="3"/>
  <c r="BQ283" i="3"/>
  <c r="BL363" i="3"/>
  <c r="BQ363" i="3"/>
  <c r="CE245" i="3"/>
  <c r="BQ49" i="3"/>
  <c r="BQ55" i="3"/>
  <c r="BQ71" i="3"/>
  <c r="BQ40" i="3"/>
  <c r="BQ166" i="3"/>
  <c r="BQ182" i="3"/>
  <c r="BJ367" i="3"/>
  <c r="BJ343" i="3"/>
  <c r="BJ335" i="3"/>
  <c r="BJ327" i="3"/>
  <c r="BJ311" i="3"/>
  <c r="BJ303" i="3"/>
  <c r="BJ295" i="3"/>
  <c r="BJ287" i="3"/>
  <c r="BJ279" i="3"/>
  <c r="BJ271" i="3"/>
  <c r="BJ254" i="3"/>
  <c r="BJ246" i="3"/>
  <c r="BJ222" i="3"/>
  <c r="BE40" i="3"/>
  <c r="BJ410" i="3"/>
  <c r="BJ394" i="3"/>
  <c r="BJ12" i="3"/>
  <c r="BJ28" i="3"/>
  <c r="BE28" i="3"/>
  <c r="BE186" i="3"/>
  <c r="BJ418" i="3"/>
  <c r="BE16" i="3"/>
  <c r="BE71" i="3"/>
  <c r="G4" i="12"/>
  <c r="Y4" i="12"/>
  <c r="T4" i="12"/>
  <c r="R4" i="12"/>
  <c r="I4" i="12"/>
  <c r="AC5" i="12"/>
  <c r="U4" i="12"/>
  <c r="W4" i="12"/>
  <c r="AB4" i="12"/>
  <c r="AD17" i="12"/>
  <c r="E7" i="12"/>
  <c r="E4" i="12" s="1"/>
  <c r="AC10" i="12"/>
  <c r="AD12" i="12"/>
  <c r="AD11" i="12" s="1"/>
  <c r="AD18" i="12"/>
  <c r="BE269" i="3"/>
  <c r="BJ269" i="3"/>
  <c r="AD6" i="12"/>
  <c r="AD5" i="12" s="1"/>
  <c r="AD22" i="12"/>
  <c r="BC387" i="3"/>
  <c r="X40" i="11"/>
  <c r="X37" i="11"/>
  <c r="R37" i="11" a="1"/>
  <c r="R37" i="11" s="1"/>
  <c r="R34" i="11" a="1"/>
  <c r="R34" i="11" s="1"/>
  <c r="V45" i="11"/>
  <c r="R38" i="11" a="1"/>
  <c r="R38" i="11" s="1"/>
  <c r="V46" i="11"/>
  <c r="P38" i="11"/>
  <c r="Q38" i="11" s="1"/>
  <c r="V38" i="11"/>
  <c r="V37" i="11"/>
  <c r="P37" i="11"/>
  <c r="Q37" i="11" s="1"/>
  <c r="L26" i="11"/>
  <c r="R26" i="11"/>
  <c r="L34" i="11"/>
  <c r="X26" i="11"/>
  <c r="P47" i="11"/>
  <c r="Q47" i="11" s="1"/>
  <c r="L38" i="11"/>
  <c r="V40" i="11"/>
  <c r="P40" i="11"/>
  <c r="Q40" i="11" s="1"/>
  <c r="R45" i="11"/>
  <c r="X45" i="11"/>
  <c r="V26" i="11"/>
  <c r="J26" i="11"/>
  <c r="P26" i="11"/>
  <c r="Q26" i="11" s="1"/>
  <c r="V27" i="11"/>
  <c r="P27" i="11"/>
  <c r="Q27" i="11" s="1"/>
  <c r="P31" i="11"/>
  <c r="Q31" i="11" s="1"/>
  <c r="X31" i="11"/>
  <c r="R31" i="11" a="1"/>
  <c r="R31" i="11" s="1"/>
  <c r="J34" i="11"/>
  <c r="K34" i="11" s="1"/>
  <c r="P34" i="11"/>
  <c r="Q34" i="11" s="1"/>
  <c r="V34" i="11"/>
  <c r="R46" i="11"/>
  <c r="X46" i="11"/>
  <c r="R47" i="11"/>
  <c r="X47" i="11"/>
  <c r="R27" i="11"/>
  <c r="J38" i="11"/>
  <c r="V31" i="11"/>
  <c r="X36" i="11"/>
  <c r="BK157" i="3" l="1"/>
  <c r="BR157" i="3" s="1"/>
  <c r="BK156" i="3"/>
  <c r="BR156" i="3" s="1"/>
  <c r="BZ446" i="3"/>
  <c r="CE446" i="3"/>
  <c r="CL444" i="3"/>
  <c r="CG444" i="3"/>
  <c r="BZ445" i="3"/>
  <c r="CE445" i="3"/>
  <c r="CL443" i="3"/>
  <c r="CG443" i="3"/>
  <c r="CG442" i="3"/>
  <c r="CL442" i="3"/>
  <c r="CG441" i="3"/>
  <c r="CL441" i="3"/>
  <c r="CL440" i="3"/>
  <c r="CG440" i="3"/>
  <c r="BE161" i="3"/>
  <c r="CE2" i="3"/>
  <c r="BL281" i="3"/>
  <c r="BZ165" i="3"/>
  <c r="CE165" i="3"/>
  <c r="BL432" i="3"/>
  <c r="BE103" i="3"/>
  <c r="CE135" i="3"/>
  <c r="CG135" i="3" s="1"/>
  <c r="BQ205" i="3"/>
  <c r="BS205" i="3" s="1"/>
  <c r="CL439" i="3"/>
  <c r="CG439" i="3"/>
  <c r="BY100" i="3"/>
  <c r="CF100" i="3" s="1"/>
  <c r="CM100" i="3" s="1"/>
  <c r="CT100" i="3" s="1"/>
  <c r="DA100" i="3" s="1"/>
  <c r="DH100" i="3" s="1"/>
  <c r="DO100" i="3" s="1"/>
  <c r="BJ408" i="3"/>
  <c r="BL408" i="3" s="1"/>
  <c r="CE61" i="3"/>
  <c r="CL61" i="3" s="1"/>
  <c r="BE208" i="3"/>
  <c r="BL38" i="3"/>
  <c r="CE383" i="3"/>
  <c r="CG383" i="3" s="1"/>
  <c r="BJ316" i="3"/>
  <c r="BL316" i="3" s="1"/>
  <c r="BE20" i="3"/>
  <c r="BE23" i="3"/>
  <c r="BL424" i="3"/>
  <c r="BE62" i="3"/>
  <c r="BX147" i="3"/>
  <c r="BZ147" i="3" s="1"/>
  <c r="BE424" i="3"/>
  <c r="BQ176" i="3"/>
  <c r="BX176" i="3" s="1"/>
  <c r="CE176" i="3" s="1"/>
  <c r="CL176" i="3" s="1"/>
  <c r="BZ240" i="3"/>
  <c r="BL27" i="3"/>
  <c r="BJ398" i="3"/>
  <c r="BQ398" i="3" s="1"/>
  <c r="BE139" i="3"/>
  <c r="BS354" i="3"/>
  <c r="BE198" i="3"/>
  <c r="BZ19" i="3"/>
  <c r="BE52" i="3"/>
  <c r="BE372" i="3"/>
  <c r="BE317" i="3"/>
  <c r="BJ386" i="3"/>
  <c r="BL386" i="3" s="1"/>
  <c r="BE100" i="3"/>
  <c r="AC41" i="12"/>
  <c r="BE264" i="3"/>
  <c r="BZ68" i="3"/>
  <c r="BL100" i="3"/>
  <c r="BS86" i="3"/>
  <c r="BL86" i="3"/>
  <c r="Z13" i="12"/>
  <c r="BE55" i="3"/>
  <c r="BE249" i="3"/>
  <c r="BQ286" i="3"/>
  <c r="BX286" i="3" s="1"/>
  <c r="BE288" i="3"/>
  <c r="CE15" i="3"/>
  <c r="CG15" i="3" s="1"/>
  <c r="BX144" i="3"/>
  <c r="BE242" i="3"/>
  <c r="BL69" i="3"/>
  <c r="AC23" i="12"/>
  <c r="BE6" i="3"/>
  <c r="BE86" i="3"/>
  <c r="BE68" i="3"/>
  <c r="BZ400" i="3"/>
  <c r="J13" i="12"/>
  <c r="CE362" i="3"/>
  <c r="CL362" i="3" s="1"/>
  <c r="AD70" i="12"/>
  <c r="BQ214" i="3"/>
  <c r="BX214" i="3" s="1"/>
  <c r="BQ422" i="3"/>
  <c r="BS422" i="3" s="1"/>
  <c r="CE152" i="3"/>
  <c r="CL152" i="3" s="1"/>
  <c r="AC33" i="12"/>
  <c r="T13" i="12"/>
  <c r="BL8" i="3"/>
  <c r="BS290" i="3"/>
  <c r="BQ136" i="3"/>
  <c r="BS136" i="3" s="1"/>
  <c r="BQ257" i="3"/>
  <c r="BX257" i="3" s="1"/>
  <c r="BE136" i="3"/>
  <c r="BL347" i="3"/>
  <c r="BL428" i="3"/>
  <c r="BE308" i="3"/>
  <c r="BJ158" i="3"/>
  <c r="BL158" i="3" s="1"/>
  <c r="BL67" i="3"/>
  <c r="U13" i="12"/>
  <c r="BL277" i="3"/>
  <c r="BE178" i="3"/>
  <c r="BZ354" i="3"/>
  <c r="CL354" i="3"/>
  <c r="CS354" i="3" s="1"/>
  <c r="BE277" i="3"/>
  <c r="BE162" i="3"/>
  <c r="BQ280" i="3"/>
  <c r="BX280" i="3" s="1"/>
  <c r="BJ267" i="3"/>
  <c r="BQ267" i="3" s="1"/>
  <c r="BE59" i="3"/>
  <c r="BE8" i="3"/>
  <c r="BE194" i="3"/>
  <c r="BJ262" i="3"/>
  <c r="BL262" i="3" s="1"/>
  <c r="BQ198" i="3"/>
  <c r="BS198" i="3" s="1"/>
  <c r="W13" i="12"/>
  <c r="BS224" i="3"/>
  <c r="BE44" i="3"/>
  <c r="BX59" i="3"/>
  <c r="CE59" i="3" s="1"/>
  <c r="CG59" i="3" s="1"/>
  <c r="BQ261" i="3"/>
  <c r="BS261" i="3" s="1"/>
  <c r="BE115" i="3"/>
  <c r="BK352" i="3"/>
  <c r="BR352" i="3" s="1"/>
  <c r="BY352" i="3" s="1"/>
  <c r="CF352" i="3" s="1"/>
  <c r="CM352" i="3" s="1"/>
  <c r="CT352" i="3" s="1"/>
  <c r="DA352" i="3" s="1"/>
  <c r="DH352" i="3" s="1"/>
  <c r="DO352" i="3" s="1"/>
  <c r="BL354" i="3"/>
  <c r="BE216" i="3"/>
  <c r="BQ379" i="3"/>
  <c r="BX379" i="3" s="1"/>
  <c r="BQ396" i="3"/>
  <c r="BX396" i="3" s="1"/>
  <c r="BZ169" i="3"/>
  <c r="BE75" i="3"/>
  <c r="BE67" i="3"/>
  <c r="BZ381" i="3"/>
  <c r="AC14" i="12"/>
  <c r="BE341" i="3"/>
  <c r="BE318" i="3"/>
  <c r="BQ51" i="3"/>
  <c r="BS51" i="3" s="1"/>
  <c r="BL44" i="3"/>
  <c r="CE68" i="3"/>
  <c r="CL68" i="3" s="1"/>
  <c r="BE354" i="3"/>
  <c r="BL296" i="3"/>
  <c r="BS152" i="3"/>
  <c r="BL59" i="3"/>
  <c r="BE367" i="3"/>
  <c r="BJ201" i="3"/>
  <c r="BE201" i="3"/>
  <c r="BE214" i="3"/>
  <c r="BE24" i="3"/>
  <c r="BQ315" i="3"/>
  <c r="BX315" i="3" s="1"/>
  <c r="BL218" i="3"/>
  <c r="CL240" i="3"/>
  <c r="CS240" i="3" s="1"/>
  <c r="BE297" i="3"/>
  <c r="BX220" i="3"/>
  <c r="BZ220" i="3" s="1"/>
  <c r="BE356" i="3"/>
  <c r="P13" i="12"/>
  <c r="BE31" i="3"/>
  <c r="BS179" i="3"/>
  <c r="BE355" i="3"/>
  <c r="BL174" i="3"/>
  <c r="BE32" i="3"/>
  <c r="BE296" i="3"/>
  <c r="BE325" i="3"/>
  <c r="BE286" i="3"/>
  <c r="BE322" i="3"/>
  <c r="BX151" i="3"/>
  <c r="BZ151" i="3" s="1"/>
  <c r="BJ235" i="3"/>
  <c r="BQ235" i="3" s="1"/>
  <c r="BS235" i="3" s="1"/>
  <c r="BQ141" i="3"/>
  <c r="BX141" i="3" s="1"/>
  <c r="BE99" i="3"/>
  <c r="BQ244" i="3"/>
  <c r="BE205" i="3"/>
  <c r="BE27" i="3"/>
  <c r="BL143" i="3"/>
  <c r="BQ143" i="3"/>
  <c r="BE156" i="3"/>
  <c r="BQ99" i="3"/>
  <c r="BX99" i="3" s="1"/>
  <c r="BE7" i="3"/>
  <c r="BQ374" i="3"/>
  <c r="BX374" i="3" s="1"/>
  <c r="Q59" i="12"/>
  <c r="BE246" i="3"/>
  <c r="BE432" i="3"/>
  <c r="BS432" i="3"/>
  <c r="BL102" i="3"/>
  <c r="BE333" i="3"/>
  <c r="BX213" i="3"/>
  <c r="BQ103" i="3"/>
  <c r="BL103" i="3"/>
  <c r="BR161" i="3"/>
  <c r="BL161" i="3"/>
  <c r="G59" i="12"/>
  <c r="BE433" i="3"/>
  <c r="Q13" i="12"/>
  <c r="BZ332" i="3"/>
  <c r="M13" i="12"/>
  <c r="BZ191" i="3"/>
  <c r="CE191" i="3"/>
  <c r="BJ78" i="3"/>
  <c r="BL78" i="3" s="1"/>
  <c r="BE211" i="3"/>
  <c r="BS212" i="3"/>
  <c r="BL212" i="3"/>
  <c r="BL49" i="3"/>
  <c r="BJ175" i="3"/>
  <c r="BE175" i="3"/>
  <c r="BJ119" i="3"/>
  <c r="BE119" i="3"/>
  <c r="BK268" i="3"/>
  <c r="BE268" i="3"/>
  <c r="BQ249" i="3"/>
  <c r="BL249" i="3"/>
  <c r="BJ64" i="3"/>
  <c r="BE64" i="3"/>
  <c r="BJ334" i="3"/>
  <c r="BE334" i="3"/>
  <c r="BJ238" i="3"/>
  <c r="BL238" i="3" s="1"/>
  <c r="BE324" i="3"/>
  <c r="BE202" i="3"/>
  <c r="BZ290" i="3"/>
  <c r="AD46" i="12"/>
  <c r="AD42" i="11"/>
  <c r="AI42" i="11" s="1"/>
  <c r="U42" i="11" s="1"/>
  <c r="BS400" i="3"/>
  <c r="BE289" i="3"/>
  <c r="BE331" i="3"/>
  <c r="BL318" i="3"/>
  <c r="BL332" i="3"/>
  <c r="D59" i="12"/>
  <c r="BL62" i="3"/>
  <c r="BQ62" i="3"/>
  <c r="BJ123" i="3"/>
  <c r="BE123" i="3"/>
  <c r="BJ77" i="3"/>
  <c r="BE77" i="3"/>
  <c r="AD4" i="12"/>
  <c r="BK9" i="3"/>
  <c r="BE9" i="3"/>
  <c r="BQ91" i="3"/>
  <c r="BL91" i="3"/>
  <c r="BE65" i="3"/>
  <c r="BJ65" i="3"/>
  <c r="AC4" i="12"/>
  <c r="BE182" i="3"/>
  <c r="O13" i="12"/>
  <c r="N13" i="12"/>
  <c r="BE49" i="3"/>
  <c r="BJ414" i="3"/>
  <c r="BQ414" i="3" s="1"/>
  <c r="BE210" i="3"/>
  <c r="BL390" i="3"/>
  <c r="BE266" i="3"/>
  <c r="BE69" i="3"/>
  <c r="BS145" i="3"/>
  <c r="BL341" i="3"/>
  <c r="AA13" i="12"/>
  <c r="BE91" i="3"/>
  <c r="BE212" i="3"/>
  <c r="BE188" i="3"/>
  <c r="BJ188" i="3"/>
  <c r="BK239" i="3"/>
  <c r="BE239" i="3"/>
  <c r="CS97" i="3"/>
  <c r="CN97" i="3"/>
  <c r="BL208" i="3"/>
  <c r="BQ208" i="3"/>
  <c r="BJ323" i="3"/>
  <c r="BE323" i="3"/>
  <c r="BE368" i="3"/>
  <c r="BK368" i="3"/>
  <c r="AC52" i="12"/>
  <c r="BJ364" i="3"/>
  <c r="BE364" i="3"/>
  <c r="BE314" i="3"/>
  <c r="BJ375" i="3"/>
  <c r="BL375" i="3" s="1"/>
  <c r="CL400" i="3"/>
  <c r="CN400" i="3" s="1"/>
  <c r="AD97" i="12"/>
  <c r="BL217" i="3"/>
  <c r="L59" i="12"/>
  <c r="U59" i="12"/>
  <c r="X13" i="12"/>
  <c r="AD41" i="12"/>
  <c r="S13" i="12"/>
  <c r="BQ342" i="3"/>
  <c r="BL342" i="3"/>
  <c r="BS150" i="3"/>
  <c r="BX150" i="3"/>
  <c r="BR289" i="3"/>
  <c r="BL289" i="3"/>
  <c r="BJ402" i="3"/>
  <c r="BQ402" i="3" s="1"/>
  <c r="CL290" i="3"/>
  <c r="CN290" i="3" s="1"/>
  <c r="BE394" i="3"/>
  <c r="BL299" i="3"/>
  <c r="BE157" i="3"/>
  <c r="BJ430" i="3"/>
  <c r="BL430" i="3" s="1"/>
  <c r="BJ426" i="3"/>
  <c r="BL426" i="3" s="1"/>
  <c r="BJ230" i="3"/>
  <c r="BL230" i="3" s="1"/>
  <c r="BZ145" i="3"/>
  <c r="CG359" i="3"/>
  <c r="Y13" i="12"/>
  <c r="AD23" i="12"/>
  <c r="AD14" i="12"/>
  <c r="K13" i="12"/>
  <c r="BE217" i="3"/>
  <c r="BE128" i="3"/>
  <c r="BZ359" i="3"/>
  <c r="BS30" i="3"/>
  <c r="R59" i="12"/>
  <c r="D13" i="12"/>
  <c r="BE130" i="3"/>
  <c r="H13" i="12"/>
  <c r="BE417" i="3"/>
  <c r="BL421" i="3"/>
  <c r="BS67" i="3"/>
  <c r="BS180" i="3"/>
  <c r="T59" i="12"/>
  <c r="BL314" i="3"/>
  <c r="CS117" i="3"/>
  <c r="CZ117" i="3" s="1"/>
  <c r="DB117" i="3" s="1"/>
  <c r="BK101" i="3"/>
  <c r="BE101" i="3"/>
  <c r="CE25" i="3"/>
  <c r="BZ25" i="3"/>
  <c r="BE388" i="3"/>
  <c r="BJ388" i="3"/>
  <c r="BE255" i="3"/>
  <c r="BJ255" i="3"/>
  <c r="BK293" i="3"/>
  <c r="BE293" i="3"/>
  <c r="CL39" i="3"/>
  <c r="CG39" i="3"/>
  <c r="BL312" i="3"/>
  <c r="BE271" i="3"/>
  <c r="BL157" i="3"/>
  <c r="BL182" i="3"/>
  <c r="BK405" i="3"/>
  <c r="BE405" i="3"/>
  <c r="CN413" i="3"/>
  <c r="CS413" i="3"/>
  <c r="BL395" i="3"/>
  <c r="BE287" i="3"/>
  <c r="BQ297" i="3"/>
  <c r="BL297" i="3"/>
  <c r="BZ167" i="3"/>
  <c r="CE167" i="3"/>
  <c r="BS314" i="3"/>
  <c r="BX314" i="3"/>
  <c r="CU253" i="3"/>
  <c r="CZ253" i="3"/>
  <c r="CE48" i="3"/>
  <c r="BZ48" i="3"/>
  <c r="BR44" i="3"/>
  <c r="BE153" i="3"/>
  <c r="BZ187" i="3"/>
  <c r="BQ393" i="3"/>
  <c r="BS393" i="3" s="1"/>
  <c r="M59" i="12"/>
  <c r="BE330" i="3"/>
  <c r="BL156" i="3"/>
  <c r="BL196" i="3"/>
  <c r="AD84" i="12"/>
  <c r="AB59" i="12"/>
  <c r="L13" i="12"/>
  <c r="V13" i="12"/>
  <c r="BS148" i="3"/>
  <c r="BL252" i="3"/>
  <c r="BE377" i="3"/>
  <c r="BS252" i="3"/>
  <c r="BS68" i="3"/>
  <c r="BZ252" i="3"/>
  <c r="CG252" i="3"/>
  <c r="BE345" i="3"/>
  <c r="DB187" i="3"/>
  <c r="BE429" i="3"/>
  <c r="BJ429" i="3"/>
  <c r="BL322" i="3"/>
  <c r="BQ322" i="3"/>
  <c r="BZ67" i="3"/>
  <c r="CE67" i="3"/>
  <c r="BX395" i="3"/>
  <c r="BS395" i="3"/>
  <c r="BR130" i="3"/>
  <c r="BL130" i="3"/>
  <c r="BX157" i="3"/>
  <c r="BK183" i="3"/>
  <c r="BE183" i="3"/>
  <c r="BS197" i="3"/>
  <c r="BX197" i="3"/>
  <c r="BE168" i="3"/>
  <c r="BZ224" i="3"/>
  <c r="CE224" i="3"/>
  <c r="BL68" i="3"/>
  <c r="BL167" i="3"/>
  <c r="CE361" i="3"/>
  <c r="BZ361" i="3"/>
  <c r="CS16" i="3"/>
  <c r="CN16" i="3"/>
  <c r="DI187" i="3"/>
  <c r="BK42" i="3"/>
  <c r="BE42" i="3"/>
  <c r="BK304" i="3"/>
  <c r="BE304" i="3"/>
  <c r="BX79" i="3"/>
  <c r="BS79" i="3"/>
  <c r="BL178" i="3"/>
  <c r="BQ178" i="3"/>
  <c r="BL41" i="3"/>
  <c r="BQ41" i="3"/>
  <c r="BJ434" i="3"/>
  <c r="BQ434" i="3" s="1"/>
  <c r="BJ319" i="3"/>
  <c r="BQ319" i="3" s="1"/>
  <c r="BQ234" i="3"/>
  <c r="BS234" i="3" s="1"/>
  <c r="CG333" i="3"/>
  <c r="BE409" i="3"/>
  <c r="BE203" i="3"/>
  <c r="BL302" i="3"/>
  <c r="BL189" i="3"/>
  <c r="AC97" i="12"/>
  <c r="O59" i="12"/>
  <c r="X59" i="12"/>
  <c r="Y59" i="12"/>
  <c r="AB13" i="12"/>
  <c r="BL55" i="3"/>
  <c r="BE410" i="3"/>
  <c r="BE58" i="3"/>
  <c r="CG187" i="3"/>
  <c r="BE82" i="3"/>
  <c r="BL45" i="3"/>
  <c r="BL333" i="3"/>
  <c r="BE167" i="3"/>
  <c r="BQ389" i="3"/>
  <c r="BL389" i="3"/>
  <c r="BL301" i="3"/>
  <c r="BQ301" i="3"/>
  <c r="BR300" i="3"/>
  <c r="BL300" i="3"/>
  <c r="BQ7" i="3"/>
  <c r="BL7" i="3"/>
  <c r="BQ168" i="3"/>
  <c r="BL168" i="3"/>
  <c r="BL344" i="3"/>
  <c r="BQ344" i="3"/>
  <c r="BX9" i="3"/>
  <c r="CS293" i="3"/>
  <c r="BZ148" i="3"/>
  <c r="BE196" i="3"/>
  <c r="Z59" i="12"/>
  <c r="AC73" i="12"/>
  <c r="V59" i="12"/>
  <c r="P59" i="12"/>
  <c r="S59" i="12"/>
  <c r="AD33" i="12"/>
  <c r="BE243" i="3"/>
  <c r="BZ333" i="3"/>
  <c r="BS167" i="3"/>
  <c r="BE189" i="3"/>
  <c r="BS333" i="3"/>
  <c r="CN187" i="3"/>
  <c r="BS187" i="3"/>
  <c r="BL330" i="3"/>
  <c r="BE384" i="3"/>
  <c r="BJ384" i="3"/>
  <c r="BE248" i="3"/>
  <c r="BJ248" i="3"/>
  <c r="CS130" i="3"/>
  <c r="BS424" i="3"/>
  <c r="BX424" i="3"/>
  <c r="BJ22" i="3"/>
  <c r="BE22" i="3"/>
  <c r="BK200" i="3"/>
  <c r="BE200" i="3"/>
  <c r="BY232" i="3"/>
  <c r="BS232" i="3"/>
  <c r="DG42" i="3"/>
  <c r="BE80" i="3"/>
  <c r="BJ80" i="3"/>
  <c r="BK35" i="3"/>
  <c r="BE35" i="3"/>
  <c r="BK34" i="3"/>
  <c r="BE34" i="3"/>
  <c r="BK270" i="3"/>
  <c r="BE270" i="3"/>
  <c r="BX281" i="3"/>
  <c r="BS281" i="3"/>
  <c r="CE156" i="3"/>
  <c r="BJ84" i="3"/>
  <c r="BE84" i="3"/>
  <c r="BQ373" i="3"/>
  <c r="BL373" i="3"/>
  <c r="BQ23" i="3"/>
  <c r="BL23" i="3"/>
  <c r="BJ132" i="3"/>
  <c r="BE132" i="3"/>
  <c r="BK195" i="3"/>
  <c r="BE195" i="3"/>
  <c r="BJ370" i="3"/>
  <c r="BE370" i="3"/>
  <c r="BR93" i="3"/>
  <c r="BL93" i="3"/>
  <c r="BQ288" i="3"/>
  <c r="BL288" i="3"/>
  <c r="BL237" i="3"/>
  <c r="BQ237" i="3"/>
  <c r="BE227" i="3"/>
  <c r="BK47" i="3"/>
  <c r="BE47" i="3"/>
  <c r="BL256" i="3"/>
  <c r="BQ256" i="3"/>
  <c r="BS38" i="3"/>
  <c r="BX38" i="3"/>
  <c r="BL207" i="3"/>
  <c r="BQ207" i="3"/>
  <c r="BX437" i="3"/>
  <c r="BS437" i="3"/>
  <c r="BJ336" i="3"/>
  <c r="BE336" i="3"/>
  <c r="BK412" i="3"/>
  <c r="BE412" i="3"/>
  <c r="BS381" i="3"/>
  <c r="DG35" i="3"/>
  <c r="AC42" i="11"/>
  <c r="BE36" i="3"/>
  <c r="BE166" i="3"/>
  <c r="BK3" i="3"/>
  <c r="BR3" i="3" s="1"/>
  <c r="BE170" i="3"/>
  <c r="BE45" i="3"/>
  <c r="BQ331" i="3"/>
  <c r="BS331" i="3" s="1"/>
  <c r="BQ299" i="3"/>
  <c r="BS299" i="3" s="1"/>
  <c r="CL101" i="3"/>
  <c r="CS101" i="3" s="1"/>
  <c r="AA59" i="12"/>
  <c r="K59" i="12"/>
  <c r="I13" i="12"/>
  <c r="AD73" i="12"/>
  <c r="AC62" i="12"/>
  <c r="BE63" i="3"/>
  <c r="BE112" i="3"/>
  <c r="BE279" i="3"/>
  <c r="BE142" i="3"/>
  <c r="BJ258" i="3"/>
  <c r="BE258" i="3"/>
  <c r="BJ113" i="3"/>
  <c r="BE113" i="3"/>
  <c r="BE358" i="3"/>
  <c r="BJ358" i="3"/>
  <c r="BE17" i="3"/>
  <c r="BJ17" i="3"/>
  <c r="BL285" i="3"/>
  <c r="BQ285" i="3"/>
  <c r="BE206" i="3"/>
  <c r="BZ30" i="3"/>
  <c r="CE30" i="3"/>
  <c r="BE310" i="3"/>
  <c r="BJ310" i="3"/>
  <c r="BQ227" i="3"/>
  <c r="BL227" i="3"/>
  <c r="BX352" i="3"/>
  <c r="BX421" i="3"/>
  <c r="BS421" i="3"/>
  <c r="BJ209" i="3"/>
  <c r="BE209" i="3"/>
  <c r="BL162" i="3"/>
  <c r="BQ162" i="3"/>
  <c r="BE251" i="3"/>
  <c r="BS83" i="3"/>
  <c r="CE415" i="3"/>
  <c r="BZ86" i="3"/>
  <c r="CE86" i="3"/>
  <c r="BS177" i="3"/>
  <c r="BX177" i="3"/>
  <c r="BQ82" i="3"/>
  <c r="BL82" i="3"/>
  <c r="BL56" i="3"/>
  <c r="BQ56" i="3"/>
  <c r="BX45" i="3"/>
  <c r="BS45" i="3"/>
  <c r="CL139" i="3"/>
  <c r="BS294" i="3"/>
  <c r="BX294" i="3"/>
  <c r="CL183" i="3"/>
  <c r="BX270" i="3"/>
  <c r="BQ76" i="3"/>
  <c r="BL76" i="3"/>
  <c r="CG401" i="3"/>
  <c r="CL401" i="3"/>
  <c r="CS186" i="3"/>
  <c r="CN186" i="3"/>
  <c r="BX312" i="3"/>
  <c r="BS312" i="3"/>
  <c r="BS110" i="3"/>
  <c r="BX110" i="3"/>
  <c r="BZ357" i="3"/>
  <c r="CE357" i="3"/>
  <c r="BL325" i="3"/>
  <c r="BQ325" i="3"/>
  <c r="CG381" i="3"/>
  <c r="CL381" i="3"/>
  <c r="CE33" i="3"/>
  <c r="CG186" i="3"/>
  <c r="DG146" i="3"/>
  <c r="DP187" i="3"/>
  <c r="DT187" i="3" s="1"/>
  <c r="BK60" i="3"/>
  <c r="BE60" i="3"/>
  <c r="BJ272" i="3"/>
  <c r="BE272" i="3"/>
  <c r="BJ221" i="3"/>
  <c r="BE221" i="3"/>
  <c r="BK33" i="3"/>
  <c r="BE33" i="3"/>
  <c r="BR125" i="3"/>
  <c r="BL125" i="3"/>
  <c r="BK320" i="3"/>
  <c r="BE320" i="3"/>
  <c r="BJ10" i="3"/>
  <c r="BE10" i="3"/>
  <c r="BR210" i="3"/>
  <c r="BL210" i="3"/>
  <c r="BK226" i="3"/>
  <c r="BE226" i="3"/>
  <c r="BQ377" i="3"/>
  <c r="BL377" i="3"/>
  <c r="BQ32" i="3"/>
  <c r="BL32" i="3"/>
  <c r="BR115" i="3"/>
  <c r="BL115" i="3"/>
  <c r="BL211" i="3"/>
  <c r="BQ211" i="3"/>
  <c r="BE436" i="3"/>
  <c r="BJ436" i="3"/>
  <c r="BS296" i="3"/>
  <c r="BX296" i="3"/>
  <c r="CE173" i="3"/>
  <c r="BZ173" i="3"/>
  <c r="BR204" i="3"/>
  <c r="BL204" i="3"/>
  <c r="BR251" i="3"/>
  <c r="BL251" i="3"/>
  <c r="BE259" i="3"/>
  <c r="BJ259" i="3"/>
  <c r="BR264" i="3"/>
  <c r="BL264" i="3"/>
  <c r="BQ345" i="3"/>
  <c r="BL345" i="3"/>
  <c r="BQ321" i="3"/>
  <c r="BL321" i="3"/>
  <c r="BS138" i="3"/>
  <c r="BX138" i="3"/>
  <c r="BS27" i="3"/>
  <c r="BX27" i="3"/>
  <c r="CG83" i="3"/>
  <c r="CL83" i="3"/>
  <c r="BX236" i="3"/>
  <c r="BS236" i="3"/>
  <c r="BR36" i="3"/>
  <c r="BL36" i="3"/>
  <c r="BJ385" i="3"/>
  <c r="BQ385" i="3" s="1"/>
  <c r="BE12" i="3"/>
  <c r="BL266" i="3"/>
  <c r="F13" i="12"/>
  <c r="AC66" i="12"/>
  <c r="J59" i="12"/>
  <c r="BL355" i="3"/>
  <c r="BE190" i="3"/>
  <c r="BL142" i="3"/>
  <c r="BS355" i="3"/>
  <c r="BE204" i="3"/>
  <c r="BK397" i="3"/>
  <c r="BE397" i="3"/>
  <c r="BK46" i="3"/>
  <c r="BE46" i="3"/>
  <c r="BK265" i="3"/>
  <c r="BE265" i="3"/>
  <c r="BK274" i="3"/>
  <c r="BE274" i="3"/>
  <c r="BL199" i="3"/>
  <c r="BQ199" i="3"/>
  <c r="BS332" i="3"/>
  <c r="BE57" i="3"/>
  <c r="BJ57" i="3"/>
  <c r="BR75" i="3"/>
  <c r="BL75" i="3"/>
  <c r="BJ92" i="3"/>
  <c r="BE92" i="3"/>
  <c r="BL381" i="3"/>
  <c r="BQ206" i="3"/>
  <c r="BL206" i="3"/>
  <c r="BL31" i="3"/>
  <c r="BQ31" i="3"/>
  <c r="CE179" i="3"/>
  <c r="BZ179" i="3"/>
  <c r="BJ108" i="3"/>
  <c r="BE108" i="3"/>
  <c r="BJ124" i="3"/>
  <c r="BE124" i="3"/>
  <c r="BL128" i="3"/>
  <c r="BQ128" i="3"/>
  <c r="BK133" i="3"/>
  <c r="BE133" i="3"/>
  <c r="BR139" i="3"/>
  <c r="BL139" i="3"/>
  <c r="BR185" i="3"/>
  <c r="BL185" i="3"/>
  <c r="BQ194" i="3"/>
  <c r="BL194" i="3"/>
  <c r="BR242" i="3"/>
  <c r="BL242" i="3"/>
  <c r="BQ348" i="3"/>
  <c r="BL348" i="3"/>
  <c r="BK366" i="3"/>
  <c r="BE366" i="3"/>
  <c r="BL317" i="3"/>
  <c r="BQ317" i="3"/>
  <c r="BS417" i="3"/>
  <c r="BX417" i="3"/>
  <c r="BL14" i="3"/>
  <c r="BQ14" i="3"/>
  <c r="BY146" i="3"/>
  <c r="BS146" i="3"/>
  <c r="BQ291" i="3"/>
  <c r="BL291" i="3"/>
  <c r="BQ54" i="3"/>
  <c r="BL54" i="3"/>
  <c r="BX435" i="3"/>
  <c r="BS435" i="3"/>
  <c r="BE307" i="3"/>
  <c r="BS102" i="3"/>
  <c r="BX102" i="3"/>
  <c r="BQ225" i="3"/>
  <c r="BL225" i="3"/>
  <c r="BQ216" i="3"/>
  <c r="BL216" i="3"/>
  <c r="BL184" i="3"/>
  <c r="BQ70" i="3"/>
  <c r="BL70" i="3"/>
  <c r="CE304" i="3"/>
  <c r="BQ228" i="3"/>
  <c r="BL228" i="3"/>
  <c r="BL81" i="3"/>
  <c r="CE300" i="3"/>
  <c r="BR160" i="3"/>
  <c r="BL160" i="3"/>
  <c r="BR243" i="3"/>
  <c r="BL243" i="3"/>
  <c r="CT252" i="3"/>
  <c r="CN252" i="3"/>
  <c r="BK260" i="3"/>
  <c r="BE260" i="3"/>
  <c r="BJ306" i="3"/>
  <c r="BE306" i="3"/>
  <c r="BX330" i="3"/>
  <c r="BS330" i="3"/>
  <c r="CL351" i="3"/>
  <c r="BK313" i="3"/>
  <c r="BE313" i="3"/>
  <c r="BR337" i="3"/>
  <c r="BL337" i="3"/>
  <c r="BE380" i="3"/>
  <c r="BJ380" i="3"/>
  <c r="BY382" i="3"/>
  <c r="BS382" i="3"/>
  <c r="BK403" i="3"/>
  <c r="BE403" i="3"/>
  <c r="BE411" i="3"/>
  <c r="BJ411" i="3"/>
  <c r="CL243" i="3"/>
  <c r="BZ180" i="3"/>
  <c r="CE180" i="3"/>
  <c r="CS161" i="3"/>
  <c r="BQ24" i="3"/>
  <c r="BL24" i="3"/>
  <c r="BE43" i="3"/>
  <c r="BJ43" i="3"/>
  <c r="DN313" i="3"/>
  <c r="E13" i="12"/>
  <c r="N59" i="12"/>
  <c r="AD66" i="12"/>
  <c r="BE184" i="3"/>
  <c r="BE299" i="3"/>
  <c r="BQ112" i="3"/>
  <c r="BX112" i="3" s="1"/>
  <c r="BL166" i="3"/>
  <c r="BJ391" i="3"/>
  <c r="BE391" i="3"/>
  <c r="BJ419" i="3"/>
  <c r="BE419" i="3"/>
  <c r="BJ423" i="3"/>
  <c r="BE423" i="3"/>
  <c r="BQ372" i="3"/>
  <c r="BL372" i="3"/>
  <c r="BE351" i="3"/>
  <c r="BK351" i="3"/>
  <c r="BK415" i="3"/>
  <c r="BE415" i="3"/>
  <c r="BZ432" i="3"/>
  <c r="CE432" i="3"/>
  <c r="BL163" i="3"/>
  <c r="BQ163" i="3"/>
  <c r="BQ11" i="3"/>
  <c r="BL11" i="3"/>
  <c r="BJ241" i="3"/>
  <c r="BE241" i="3"/>
  <c r="BJ305" i="3"/>
  <c r="BE305" i="3"/>
  <c r="BJ328" i="3"/>
  <c r="BE328" i="3"/>
  <c r="BJ365" i="3"/>
  <c r="BE365" i="3"/>
  <c r="BQ292" i="3"/>
  <c r="BL292" i="3"/>
  <c r="BS275" i="3"/>
  <c r="BX275" i="3"/>
  <c r="BQ233" i="3"/>
  <c r="BL233" i="3"/>
  <c r="BL417" i="3"/>
  <c r="BX69" i="3"/>
  <c r="BS69" i="3"/>
  <c r="BL326" i="3"/>
  <c r="BQ326" i="3"/>
  <c r="BS174" i="3"/>
  <c r="BX174" i="3"/>
  <c r="BQ307" i="3"/>
  <c r="BL307" i="3"/>
  <c r="BQ378" i="3"/>
  <c r="BL378" i="3"/>
  <c r="CG145" i="3"/>
  <c r="CL145" i="3"/>
  <c r="BX184" i="3"/>
  <c r="BS184" i="3"/>
  <c r="BQ172" i="3"/>
  <c r="BL172" i="3"/>
  <c r="CE212" i="3"/>
  <c r="BZ212" i="3"/>
  <c r="CE118" i="3"/>
  <c r="BZ118" i="3"/>
  <c r="BX81" i="3"/>
  <c r="BS81" i="3"/>
  <c r="BE155" i="3"/>
  <c r="BJ159" i="3"/>
  <c r="BE159" i="3"/>
  <c r="BZ83" i="3"/>
  <c r="BJ329" i="3"/>
  <c r="BE329" i="3"/>
  <c r="BJ349" i="3"/>
  <c r="BE349" i="3"/>
  <c r="BJ371" i="3"/>
  <c r="BE371" i="3"/>
  <c r="BJ376" i="3"/>
  <c r="BE376" i="3"/>
  <c r="BE406" i="3"/>
  <c r="BJ406" i="3"/>
  <c r="BE312" i="3"/>
  <c r="CL160" i="3"/>
  <c r="CL320" i="3"/>
  <c r="BQ20" i="3"/>
  <c r="BL20" i="3"/>
  <c r="CU187" i="3"/>
  <c r="DG204" i="3"/>
  <c r="DG47" i="3"/>
  <c r="AC78" i="12"/>
  <c r="AC70" i="12"/>
  <c r="W59" i="12"/>
  <c r="F59" i="12"/>
  <c r="AD78" i="12"/>
  <c r="BK13" i="3"/>
  <c r="BE13" i="3"/>
  <c r="BJ360" i="3"/>
  <c r="BE360" i="3"/>
  <c r="BJ109" i="3"/>
  <c r="BE109" i="3"/>
  <c r="BR219" i="3"/>
  <c r="BL219" i="3"/>
  <c r="BJ431" i="3"/>
  <c r="BE431" i="3"/>
  <c r="BE311" i="3"/>
  <c r="BQ63" i="3"/>
  <c r="BL63" i="3"/>
  <c r="BE72" i="3"/>
  <c r="BJ72" i="3"/>
  <c r="BE416" i="3"/>
  <c r="BJ416" i="3"/>
  <c r="BQ74" i="3"/>
  <c r="BL74" i="3"/>
  <c r="BL18" i="3"/>
  <c r="BE50" i="3"/>
  <c r="BJ50" i="3"/>
  <c r="BJ127" i="3"/>
  <c r="BE127" i="3"/>
  <c r="BK263" i="3"/>
  <c r="BE263" i="3"/>
  <c r="BK427" i="3"/>
  <c r="BE427" i="3"/>
  <c r="BE90" i="3"/>
  <c r="BJ90" i="3"/>
  <c r="BE114" i="3"/>
  <c r="BJ114" i="3"/>
  <c r="BQ153" i="3"/>
  <c r="BL153" i="3"/>
  <c r="BJ181" i="3"/>
  <c r="BE181" i="3"/>
  <c r="BJ215" i="3"/>
  <c r="BE215" i="3"/>
  <c r="BJ338" i="3"/>
  <c r="BE338" i="3"/>
  <c r="BX309" i="3"/>
  <c r="BS309" i="3"/>
  <c r="BS196" i="3"/>
  <c r="BX196" i="3"/>
  <c r="CG148" i="3"/>
  <c r="CL148" i="3"/>
  <c r="CS53" i="3"/>
  <c r="DG195" i="3"/>
  <c r="R13" i="12"/>
  <c r="BK193" i="3"/>
  <c r="BE193" i="3"/>
  <c r="BK250" i="3"/>
  <c r="BE250" i="3"/>
  <c r="BJ353" i="3"/>
  <c r="BE353" i="3"/>
  <c r="BK21" i="3"/>
  <c r="BE21" i="3"/>
  <c r="BJ85" i="3"/>
  <c r="BE85" i="3"/>
  <c r="BJ105" i="3"/>
  <c r="BE105" i="3"/>
  <c r="BJ129" i="3"/>
  <c r="BE129" i="3"/>
  <c r="BK140" i="3"/>
  <c r="BE140" i="3"/>
  <c r="BE231" i="3"/>
  <c r="BJ231" i="3"/>
  <c r="BE298" i="3"/>
  <c r="BR6" i="3"/>
  <c r="BL6" i="3"/>
  <c r="BK53" i="3"/>
  <c r="BE53" i="3"/>
  <c r="BE96" i="3"/>
  <c r="BJ96" i="3"/>
  <c r="BR202" i="3"/>
  <c r="BL202" i="3"/>
  <c r="BR324" i="3"/>
  <c r="BL324" i="3"/>
  <c r="BL392" i="3"/>
  <c r="BJ87" i="3"/>
  <c r="BE87" i="3"/>
  <c r="BJ107" i="3"/>
  <c r="BE107" i="3"/>
  <c r="BR409" i="3"/>
  <c r="BL409" i="3"/>
  <c r="BE98" i="3"/>
  <c r="BJ98" i="3"/>
  <c r="BJ126" i="3"/>
  <c r="BE126" i="3"/>
  <c r="BR164" i="3"/>
  <c r="BL164" i="3"/>
  <c r="BK229" i="3"/>
  <c r="BE229" i="3"/>
  <c r="BR276" i="3"/>
  <c r="BL276" i="3"/>
  <c r="BK284" i="3"/>
  <c r="BE284" i="3"/>
  <c r="BR340" i="3"/>
  <c r="BL340" i="3"/>
  <c r="BK407" i="3"/>
  <c r="BE407" i="3"/>
  <c r="BR356" i="3"/>
  <c r="BL356" i="3"/>
  <c r="BS392" i="3"/>
  <c r="CL332" i="3"/>
  <c r="CG332" i="3"/>
  <c r="BX278" i="3"/>
  <c r="BS278" i="3"/>
  <c r="BS18" i="3"/>
  <c r="CE355" i="3"/>
  <c r="BZ355" i="3"/>
  <c r="CL100" i="3"/>
  <c r="BR52" i="3"/>
  <c r="BL52" i="3"/>
  <c r="BX350" i="3"/>
  <c r="BS350" i="3"/>
  <c r="BS302" i="3"/>
  <c r="BX302" i="3"/>
  <c r="BX189" i="3"/>
  <c r="BS189" i="3"/>
  <c r="CL185" i="3"/>
  <c r="DG399" i="3"/>
  <c r="DG346" i="3"/>
  <c r="DG217" i="3"/>
  <c r="DG282" i="3"/>
  <c r="DB282" i="3"/>
  <c r="DN276" i="3"/>
  <c r="DN252" i="3"/>
  <c r="E59" i="12"/>
  <c r="H59" i="12"/>
  <c r="AD60" i="12"/>
  <c r="AC46" i="12"/>
  <c r="BE247" i="3"/>
  <c r="BJ247" i="3"/>
  <c r="BK29" i="3"/>
  <c r="BE29" i="3"/>
  <c r="BK273" i="3"/>
  <c r="BE273" i="3"/>
  <c r="BE438" i="3"/>
  <c r="BJ438" i="3"/>
  <c r="BE89" i="3"/>
  <c r="BJ89" i="3"/>
  <c r="BE121" i="3"/>
  <c r="BJ121" i="3"/>
  <c r="BL4" i="3"/>
  <c r="BQ4" i="3"/>
  <c r="BE88" i="3"/>
  <c r="BJ88" i="3"/>
  <c r="BE104" i="3"/>
  <c r="BJ104" i="3"/>
  <c r="BE116" i="3"/>
  <c r="BJ116" i="3"/>
  <c r="BJ369" i="3"/>
  <c r="BE369" i="3"/>
  <c r="BE392" i="3"/>
  <c r="BL66" i="3"/>
  <c r="BQ66" i="3"/>
  <c r="BQ433" i="3"/>
  <c r="BL433" i="3"/>
  <c r="BJ95" i="3"/>
  <c r="BE95" i="3"/>
  <c r="BJ111" i="3"/>
  <c r="BE111" i="3"/>
  <c r="BK399" i="3"/>
  <c r="BE399" i="3"/>
  <c r="BJ94" i="3"/>
  <c r="BE94" i="3"/>
  <c r="BE106" i="3"/>
  <c r="BJ106" i="3"/>
  <c r="BE122" i="3"/>
  <c r="BJ122" i="3"/>
  <c r="BJ134" i="3"/>
  <c r="BE134" i="3"/>
  <c r="BE154" i="3"/>
  <c r="BE171" i="3"/>
  <c r="BJ171" i="3"/>
  <c r="BE418" i="3"/>
  <c r="CL263" i="3"/>
  <c r="BX318" i="3"/>
  <c r="BS318" i="3"/>
  <c r="BL278" i="3"/>
  <c r="BS142" i="3"/>
  <c r="BX142" i="3"/>
  <c r="BE164" i="3"/>
  <c r="CE405" i="3"/>
  <c r="CS397" i="3"/>
  <c r="CS140" i="3"/>
  <c r="DG34" i="3"/>
  <c r="CZ340" i="3"/>
  <c r="DG382" i="3"/>
  <c r="AC84" i="12"/>
  <c r="AD52" i="12"/>
  <c r="AD62" i="12"/>
  <c r="I59" i="12"/>
  <c r="G13" i="12"/>
  <c r="BR170" i="3"/>
  <c r="BL170" i="3"/>
  <c r="BR298" i="3"/>
  <c r="BL298" i="3"/>
  <c r="BK346" i="3"/>
  <c r="BE346" i="3"/>
  <c r="BK5" i="3"/>
  <c r="BE5" i="3"/>
  <c r="BJ425" i="3"/>
  <c r="BE425" i="3"/>
  <c r="CF18" i="3"/>
  <c r="BZ18" i="3"/>
  <c r="BJ137" i="3"/>
  <c r="BE137" i="3"/>
  <c r="CF392" i="3"/>
  <c r="BZ392" i="3"/>
  <c r="BQ58" i="3"/>
  <c r="BL58" i="3"/>
  <c r="BQ408" i="3"/>
  <c r="BY26" i="3"/>
  <c r="BS26" i="3"/>
  <c r="BE120" i="3"/>
  <c r="BJ120" i="3"/>
  <c r="BY149" i="3"/>
  <c r="BS149" i="3"/>
  <c r="BR203" i="3"/>
  <c r="BL203" i="3"/>
  <c r="BE278" i="3"/>
  <c r="BL26" i="3"/>
  <c r="BR37" i="3"/>
  <c r="BL37" i="3"/>
  <c r="BK73" i="3"/>
  <c r="BE73" i="3"/>
  <c r="BJ131" i="3"/>
  <c r="BE131" i="3"/>
  <c r="BK404" i="3"/>
  <c r="BE404" i="3"/>
  <c r="BY10" i="3"/>
  <c r="BQ190" i="3"/>
  <c r="BL190" i="3"/>
  <c r="BE223" i="3"/>
  <c r="BJ223" i="3"/>
  <c r="BK245" i="3"/>
  <c r="BE245" i="3"/>
  <c r="BR308" i="3"/>
  <c r="BL308" i="3"/>
  <c r="BK339" i="3"/>
  <c r="BE339" i="3"/>
  <c r="BK420" i="3"/>
  <c r="BE420" i="3"/>
  <c r="CL19" i="3"/>
  <c r="CG19" i="3"/>
  <c r="CL409" i="3"/>
  <c r="BX268" i="3"/>
  <c r="CE46" i="3"/>
  <c r="CL337" i="3"/>
  <c r="BY217" i="3"/>
  <c r="BS217" i="3"/>
  <c r="BX341" i="3"/>
  <c r="BS341" i="3"/>
  <c r="BX277" i="3"/>
  <c r="BS277" i="3"/>
  <c r="CS392" i="3"/>
  <c r="DG308" i="3"/>
  <c r="BL295" i="3"/>
  <c r="BQ295" i="3"/>
  <c r="BL327" i="3"/>
  <c r="BQ327" i="3"/>
  <c r="BX166" i="3"/>
  <c r="BS166" i="3"/>
  <c r="BS71" i="3"/>
  <c r="BX71" i="3"/>
  <c r="BS347" i="3"/>
  <c r="BX347" i="3"/>
  <c r="BX283" i="3"/>
  <c r="BS283" i="3"/>
  <c r="BX250" i="3"/>
  <c r="BS218" i="3"/>
  <c r="BX218" i="3"/>
  <c r="CL5" i="3"/>
  <c r="CL232" i="3"/>
  <c r="CL265" i="3"/>
  <c r="CL229" i="3"/>
  <c r="CL407" i="3"/>
  <c r="CS6" i="3"/>
  <c r="CS219" i="3"/>
  <c r="BE387" i="3"/>
  <c r="BJ387" i="3"/>
  <c r="BQ269" i="3"/>
  <c r="BL269" i="3"/>
  <c r="CE44" i="3"/>
  <c r="BQ12" i="3"/>
  <c r="BL12" i="3"/>
  <c r="BQ271" i="3"/>
  <c r="BL271" i="3"/>
  <c r="BQ303" i="3"/>
  <c r="BL303" i="3"/>
  <c r="BQ335" i="3"/>
  <c r="BL335" i="3"/>
  <c r="BX55" i="3"/>
  <c r="BS55" i="3"/>
  <c r="BS428" i="3"/>
  <c r="BX428" i="3"/>
  <c r="CL200" i="3"/>
  <c r="CS203" i="3"/>
  <c r="CS289" i="3"/>
  <c r="CS403" i="3"/>
  <c r="CS284" i="3"/>
  <c r="CL73" i="3"/>
  <c r="CL125" i="3"/>
  <c r="CN359" i="3"/>
  <c r="CS359" i="3"/>
  <c r="CS412" i="3"/>
  <c r="CL93" i="3"/>
  <c r="CL29" i="3"/>
  <c r="CS366" i="3"/>
  <c r="CS356" i="3"/>
  <c r="DN3" i="3"/>
  <c r="BL418" i="3"/>
  <c r="BQ418" i="3"/>
  <c r="BQ394" i="3"/>
  <c r="BL394" i="3"/>
  <c r="BL246" i="3"/>
  <c r="BQ246" i="3"/>
  <c r="BL279" i="3"/>
  <c r="BQ279" i="3"/>
  <c r="BL311" i="3"/>
  <c r="BQ311" i="3"/>
  <c r="BL343" i="3"/>
  <c r="BQ343" i="3"/>
  <c r="BS40" i="3"/>
  <c r="BX40" i="3"/>
  <c r="BS49" i="3"/>
  <c r="BX49" i="3"/>
  <c r="BS363" i="3"/>
  <c r="BX363" i="3"/>
  <c r="BS266" i="3"/>
  <c r="BX266" i="3"/>
  <c r="CL170" i="3"/>
  <c r="CS36" i="3"/>
  <c r="CS193" i="3"/>
  <c r="CL239" i="3"/>
  <c r="CL368" i="3"/>
  <c r="DG298" i="3"/>
  <c r="BL28" i="3"/>
  <c r="BQ28" i="3"/>
  <c r="BQ410" i="3"/>
  <c r="BL410" i="3"/>
  <c r="BQ222" i="3"/>
  <c r="BL222" i="3"/>
  <c r="BQ254" i="3"/>
  <c r="BL254" i="3"/>
  <c r="BQ287" i="3"/>
  <c r="BL287" i="3"/>
  <c r="BQ367" i="3"/>
  <c r="BL367" i="3"/>
  <c r="BX182" i="3"/>
  <c r="BS182" i="3"/>
  <c r="BX8" i="3"/>
  <c r="BS8" i="3"/>
  <c r="CL245" i="3"/>
  <c r="BS390" i="3"/>
  <c r="BX390" i="3"/>
  <c r="BX404" i="3"/>
  <c r="CG169" i="3"/>
  <c r="CL169" i="3"/>
  <c r="CL427" i="3"/>
  <c r="CS75" i="3"/>
  <c r="CS192" i="3"/>
  <c r="CN192" i="3"/>
  <c r="CS274" i="3"/>
  <c r="CS251" i="3"/>
  <c r="CS339" i="3"/>
  <c r="CS260" i="3"/>
  <c r="CL420" i="3"/>
  <c r="CS202" i="3"/>
  <c r="DG37" i="3"/>
  <c r="CN333" i="3"/>
  <c r="CS333" i="3"/>
  <c r="F26" i="11"/>
  <c r="K38" i="11"/>
  <c r="D26" i="11"/>
  <c r="K26" i="11"/>
  <c r="BY156" i="3" l="1"/>
  <c r="BS156" i="3"/>
  <c r="BY157" i="3"/>
  <c r="CF157" i="3" s="1"/>
  <c r="CM157" i="3" s="1"/>
  <c r="CT157" i="3" s="1"/>
  <c r="DA157" i="3" s="1"/>
  <c r="DH157" i="3" s="1"/>
  <c r="DO157" i="3" s="1"/>
  <c r="BS157" i="3"/>
  <c r="CG446" i="3"/>
  <c r="CL446" i="3"/>
  <c r="CS441" i="3"/>
  <c r="CN441" i="3"/>
  <c r="CL445" i="3"/>
  <c r="CG445" i="3"/>
  <c r="CN442" i="3"/>
  <c r="CS442" i="3"/>
  <c r="CS440" i="3"/>
  <c r="CN440" i="3"/>
  <c r="CN443" i="3"/>
  <c r="CS443" i="3"/>
  <c r="CS444" i="3"/>
  <c r="CN444" i="3"/>
  <c r="CG100" i="3"/>
  <c r="CL135" i="3"/>
  <c r="CS135" i="3" s="1"/>
  <c r="CG2" i="3"/>
  <c r="CL2" i="3"/>
  <c r="BX205" i="3"/>
  <c r="CE205" i="3" s="1"/>
  <c r="CL205" i="3" s="1"/>
  <c r="BS176" i="3"/>
  <c r="CG61" i="3"/>
  <c r="CG165" i="3"/>
  <c r="CL165" i="3"/>
  <c r="BZ59" i="3"/>
  <c r="CG176" i="3"/>
  <c r="BZ100" i="3"/>
  <c r="CS439" i="3"/>
  <c r="CN439" i="3"/>
  <c r="BZ176" i="3"/>
  <c r="CG362" i="3"/>
  <c r="BX422" i="3"/>
  <c r="BZ422" i="3" s="1"/>
  <c r="BQ316" i="3"/>
  <c r="BX316" i="3" s="1"/>
  <c r="CL383" i="3"/>
  <c r="CS383" i="3" s="1"/>
  <c r="CZ383" i="3" s="1"/>
  <c r="BQ386" i="3"/>
  <c r="BS386" i="3" s="1"/>
  <c r="CG152" i="3"/>
  <c r="BL398" i="3"/>
  <c r="CE147" i="3"/>
  <c r="CG147" i="3" s="1"/>
  <c r="BX198" i="3"/>
  <c r="BZ198" i="3" s="1"/>
  <c r="BQ238" i="3"/>
  <c r="BS238" i="3" s="1"/>
  <c r="BQ426" i="3"/>
  <c r="BS426" i="3" s="1"/>
  <c r="BX393" i="3"/>
  <c r="BZ393" i="3" s="1"/>
  <c r="BS214" i="3"/>
  <c r="BL434" i="3"/>
  <c r="BL402" i="3"/>
  <c r="BS379" i="3"/>
  <c r="BX136" i="3"/>
  <c r="CE136" i="3" s="1"/>
  <c r="CG68" i="3"/>
  <c r="CL15" i="3"/>
  <c r="CS15" i="3" s="1"/>
  <c r="BQ375" i="3"/>
  <c r="BS375" i="3" s="1"/>
  <c r="BX261" i="3"/>
  <c r="CE261" i="3" s="1"/>
  <c r="CL261" i="3" s="1"/>
  <c r="BQ158" i="3"/>
  <c r="BX158" i="3" s="1"/>
  <c r="BS257" i="3"/>
  <c r="BS141" i="3"/>
  <c r="AD43" i="11"/>
  <c r="CN240" i="3"/>
  <c r="BX234" i="3"/>
  <c r="CE234" i="3" s="1"/>
  <c r="BS374" i="3"/>
  <c r="BX51" i="3"/>
  <c r="CE51" i="3" s="1"/>
  <c r="CS400" i="3"/>
  <c r="CU400" i="3" s="1"/>
  <c r="BQ262" i="3"/>
  <c r="BS262" i="3" s="1"/>
  <c r="BS315" i="3"/>
  <c r="BS352" i="3"/>
  <c r="BS286" i="3"/>
  <c r="BL352" i="3"/>
  <c r="CE144" i="3"/>
  <c r="BZ144" i="3"/>
  <c r="CE220" i="3"/>
  <c r="CL220" i="3" s="1"/>
  <c r="CE151" i="3"/>
  <c r="CG151" i="3" s="1"/>
  <c r="BL267" i="3"/>
  <c r="BS396" i="3"/>
  <c r="CN354" i="3"/>
  <c r="BQ78" i="3"/>
  <c r="BX78" i="3" s="1"/>
  <c r="BL319" i="3"/>
  <c r="BX299" i="3"/>
  <c r="BZ299" i="3" s="1"/>
  <c r="BS280" i="3"/>
  <c r="CU117" i="3"/>
  <c r="BL385" i="3"/>
  <c r="BL235" i="3"/>
  <c r="BL3" i="3"/>
  <c r="CL59" i="3"/>
  <c r="CN59" i="3" s="1"/>
  <c r="BX331" i="3"/>
  <c r="BZ331" i="3" s="1"/>
  <c r="BQ430" i="3"/>
  <c r="BS430" i="3" s="1"/>
  <c r="BL414" i="3"/>
  <c r="BX235" i="3"/>
  <c r="CE235" i="3" s="1"/>
  <c r="CG235" i="3" s="1"/>
  <c r="AC13" i="12"/>
  <c r="BS99" i="3"/>
  <c r="BX103" i="3"/>
  <c r="BS103" i="3"/>
  <c r="BS112" i="3"/>
  <c r="BZ213" i="3"/>
  <c r="CE213" i="3"/>
  <c r="BZ374" i="3"/>
  <c r="CE374" i="3"/>
  <c r="BS143" i="3"/>
  <c r="BX143" i="3"/>
  <c r="BS244" i="3"/>
  <c r="BX244" i="3"/>
  <c r="BY161" i="3"/>
  <c r="BS161" i="3"/>
  <c r="BQ201" i="3"/>
  <c r="BL201" i="3"/>
  <c r="AE42" i="11"/>
  <c r="W42" i="11" s="1"/>
  <c r="X42" i="11" s="1"/>
  <c r="CG191" i="3"/>
  <c r="CL191" i="3"/>
  <c r="BQ65" i="3"/>
  <c r="BL65" i="3"/>
  <c r="BQ77" i="3"/>
  <c r="BL77" i="3"/>
  <c r="BL334" i="3"/>
  <c r="BQ334" i="3"/>
  <c r="BX249" i="3"/>
  <c r="BS249" i="3"/>
  <c r="AD13" i="12"/>
  <c r="BR239" i="3"/>
  <c r="BL239" i="3"/>
  <c r="BR9" i="3"/>
  <c r="BL9" i="3"/>
  <c r="BL368" i="3"/>
  <c r="BR368" i="3"/>
  <c r="BQ119" i="3"/>
  <c r="BL119" i="3"/>
  <c r="AF42" i="11"/>
  <c r="DG117" i="3"/>
  <c r="DI117" i="3" s="1"/>
  <c r="BQ123" i="3"/>
  <c r="BL123" i="3"/>
  <c r="BL64" i="3"/>
  <c r="BQ64" i="3"/>
  <c r="BR268" i="3"/>
  <c r="BL268" i="3"/>
  <c r="BQ175" i="3"/>
  <c r="BL175" i="3"/>
  <c r="BS208" i="3"/>
  <c r="BX208" i="3"/>
  <c r="BQ323" i="3"/>
  <c r="BL323" i="3"/>
  <c r="CZ97" i="3"/>
  <c r="CU97" i="3"/>
  <c r="BQ188" i="3"/>
  <c r="BL188" i="3"/>
  <c r="BX91" i="3"/>
  <c r="BS91" i="3"/>
  <c r="BX62" i="3"/>
  <c r="BS62" i="3"/>
  <c r="BQ388" i="3"/>
  <c r="BL388" i="3"/>
  <c r="CE150" i="3"/>
  <c r="BZ150" i="3"/>
  <c r="BS267" i="3"/>
  <c r="BX267" i="3"/>
  <c r="CG25" i="3"/>
  <c r="CL25" i="3"/>
  <c r="BX342" i="3"/>
  <c r="BS342" i="3"/>
  <c r="CS290" i="3"/>
  <c r="CU290" i="3" s="1"/>
  <c r="BQ230" i="3"/>
  <c r="BX230" i="3" s="1"/>
  <c r="AC44" i="11"/>
  <c r="CS39" i="3"/>
  <c r="CN39" i="3"/>
  <c r="BR293" i="3"/>
  <c r="BL293" i="3"/>
  <c r="BR101" i="3"/>
  <c r="BL101" i="3"/>
  <c r="BQ364" i="3"/>
  <c r="BL364" i="3"/>
  <c r="BR405" i="3"/>
  <c r="BL405" i="3"/>
  <c r="BQ255" i="3"/>
  <c r="BL255" i="3"/>
  <c r="BY289" i="3"/>
  <c r="BS289" i="3"/>
  <c r="DN42" i="3"/>
  <c r="BR200" i="3"/>
  <c r="BL200" i="3"/>
  <c r="BY300" i="3"/>
  <c r="BS300" i="3"/>
  <c r="BX389" i="3"/>
  <c r="BS389" i="3"/>
  <c r="CE314" i="3"/>
  <c r="BZ314" i="3"/>
  <c r="CU383" i="3"/>
  <c r="CZ130" i="3"/>
  <c r="BQ248" i="3"/>
  <c r="BL248" i="3"/>
  <c r="BX301" i="3"/>
  <c r="BS301" i="3"/>
  <c r="CE79" i="3"/>
  <c r="BZ79" i="3"/>
  <c r="BR42" i="3"/>
  <c r="BL42" i="3"/>
  <c r="BR183" i="3"/>
  <c r="BL183" i="3"/>
  <c r="BY130" i="3"/>
  <c r="BS130" i="3"/>
  <c r="CL48" i="3"/>
  <c r="CG48" i="3"/>
  <c r="CZ293" i="3"/>
  <c r="CE141" i="3"/>
  <c r="BZ141" i="3"/>
  <c r="BS41" i="3"/>
  <c r="BX41" i="3"/>
  <c r="CG361" i="3"/>
  <c r="CL361" i="3"/>
  <c r="BS322" i="3"/>
  <c r="BX322" i="3"/>
  <c r="AC43" i="11"/>
  <c r="CF232" i="3"/>
  <c r="BZ232" i="3"/>
  <c r="BQ22" i="3"/>
  <c r="BL22" i="3"/>
  <c r="CE257" i="3"/>
  <c r="BZ257" i="3"/>
  <c r="CE9" i="3"/>
  <c r="BS168" i="3"/>
  <c r="BX168" i="3"/>
  <c r="BX7" i="3"/>
  <c r="BS7" i="3"/>
  <c r="CE99" i="3"/>
  <c r="BZ99" i="3"/>
  <c r="CS176" i="3"/>
  <c r="CN176" i="3"/>
  <c r="BX178" i="3"/>
  <c r="BS178" i="3"/>
  <c r="CU16" i="3"/>
  <c r="CZ16" i="3"/>
  <c r="BZ197" i="3"/>
  <c r="CE197" i="3"/>
  <c r="BZ157" i="3"/>
  <c r="CE157" i="3"/>
  <c r="CG67" i="3"/>
  <c r="CL67" i="3"/>
  <c r="BQ429" i="3"/>
  <c r="BL429" i="3"/>
  <c r="DG253" i="3"/>
  <c r="DB253" i="3"/>
  <c r="CG167" i="3"/>
  <c r="CL167" i="3"/>
  <c r="CU413" i="3"/>
  <c r="CZ413" i="3"/>
  <c r="BZ424" i="3"/>
  <c r="CE424" i="3"/>
  <c r="BQ384" i="3"/>
  <c r="BL384" i="3"/>
  <c r="BS344" i="3"/>
  <c r="BX344" i="3"/>
  <c r="BR304" i="3"/>
  <c r="BL304" i="3"/>
  <c r="CG224" i="3"/>
  <c r="CL224" i="3"/>
  <c r="BZ395" i="3"/>
  <c r="CE395" i="3"/>
  <c r="BY44" i="3"/>
  <c r="BS44" i="3"/>
  <c r="BS297" i="3"/>
  <c r="BX297" i="3"/>
  <c r="CZ161" i="3"/>
  <c r="BY337" i="3"/>
  <c r="BS337" i="3"/>
  <c r="DA252" i="3"/>
  <c r="CU252" i="3"/>
  <c r="BX216" i="3"/>
  <c r="BS216" i="3"/>
  <c r="BY36" i="3"/>
  <c r="BS36" i="3"/>
  <c r="BX345" i="3"/>
  <c r="BS345" i="3"/>
  <c r="BY204" i="3"/>
  <c r="BS204" i="3"/>
  <c r="CG173" i="3"/>
  <c r="CL173" i="3"/>
  <c r="BS32" i="3"/>
  <c r="BX32" i="3"/>
  <c r="BY125" i="3"/>
  <c r="BS125" i="3"/>
  <c r="BQ221" i="3"/>
  <c r="BL221" i="3"/>
  <c r="BR60" i="3"/>
  <c r="BL60" i="3"/>
  <c r="CE312" i="3"/>
  <c r="BZ312" i="3"/>
  <c r="CE270" i="3"/>
  <c r="CE45" i="3"/>
  <c r="BZ45" i="3"/>
  <c r="BX82" i="3"/>
  <c r="BS82" i="3"/>
  <c r="BQ209" i="3"/>
  <c r="BL209" i="3"/>
  <c r="BZ352" i="3"/>
  <c r="CE352" i="3"/>
  <c r="BZ286" i="3"/>
  <c r="CE286" i="3"/>
  <c r="BS285" i="3"/>
  <c r="BX285" i="3"/>
  <c r="BQ358" i="3"/>
  <c r="BL358" i="3"/>
  <c r="BS207" i="3"/>
  <c r="BX207" i="3"/>
  <c r="BX256" i="3"/>
  <c r="BS256" i="3"/>
  <c r="BS288" i="3"/>
  <c r="BX288" i="3"/>
  <c r="BL370" i="3"/>
  <c r="BQ370" i="3"/>
  <c r="BQ132" i="3"/>
  <c r="BL132" i="3"/>
  <c r="BX373" i="3"/>
  <c r="BS373" i="3"/>
  <c r="CL156" i="3"/>
  <c r="BR270" i="3"/>
  <c r="BL270" i="3"/>
  <c r="BR35" i="3"/>
  <c r="BL35" i="3"/>
  <c r="CE81" i="3"/>
  <c r="BZ81" i="3"/>
  <c r="BX378" i="3"/>
  <c r="BS378" i="3"/>
  <c r="BX24" i="3"/>
  <c r="BS24" i="3"/>
  <c r="CF382" i="3"/>
  <c r="BZ382" i="3"/>
  <c r="BQ306" i="3"/>
  <c r="BL306" i="3"/>
  <c r="BS317" i="3"/>
  <c r="BX317" i="3"/>
  <c r="BX128" i="3"/>
  <c r="BS128" i="3"/>
  <c r="AC59" i="12"/>
  <c r="CS320" i="3"/>
  <c r="BQ371" i="3"/>
  <c r="BL371" i="3"/>
  <c r="BQ329" i="3"/>
  <c r="BL329" i="3"/>
  <c r="CN145" i="3"/>
  <c r="CS145" i="3"/>
  <c r="BS326" i="3"/>
  <c r="BX326" i="3"/>
  <c r="BL365" i="3"/>
  <c r="BQ365" i="3"/>
  <c r="BL305" i="3"/>
  <c r="BQ305" i="3"/>
  <c r="BX11" i="3"/>
  <c r="BS11" i="3"/>
  <c r="BR415" i="3"/>
  <c r="BL415" i="3"/>
  <c r="BX372" i="3"/>
  <c r="BS372" i="3"/>
  <c r="BQ419" i="3"/>
  <c r="BL419" i="3"/>
  <c r="BQ43" i="3"/>
  <c r="BL43" i="3"/>
  <c r="CG180" i="3"/>
  <c r="CL180" i="3"/>
  <c r="BQ380" i="3"/>
  <c r="BL380" i="3"/>
  <c r="BX228" i="3"/>
  <c r="BS228" i="3"/>
  <c r="BS70" i="3"/>
  <c r="BX70" i="3"/>
  <c r="BZ435" i="3"/>
  <c r="CE435" i="3"/>
  <c r="BX291" i="3"/>
  <c r="BS291" i="3"/>
  <c r="BX348" i="3"/>
  <c r="BS348" i="3"/>
  <c r="BX194" i="3"/>
  <c r="BS194" i="3"/>
  <c r="BY139" i="3"/>
  <c r="BS139" i="3"/>
  <c r="BL108" i="3"/>
  <c r="BQ108" i="3"/>
  <c r="BQ57" i="3"/>
  <c r="BL57" i="3"/>
  <c r="BR265" i="3"/>
  <c r="BL265" i="3"/>
  <c r="BR397" i="3"/>
  <c r="BL397" i="3"/>
  <c r="CE27" i="3"/>
  <c r="BZ27" i="3"/>
  <c r="BQ436" i="3"/>
  <c r="BL436" i="3"/>
  <c r="CN381" i="3"/>
  <c r="CS381" i="3"/>
  <c r="CG357" i="3"/>
  <c r="CL357" i="3"/>
  <c r="CE110" i="3"/>
  <c r="BZ110" i="3"/>
  <c r="CS183" i="3"/>
  <c r="CS139" i="3"/>
  <c r="BX56" i="3"/>
  <c r="BS56" i="3"/>
  <c r="BZ177" i="3"/>
  <c r="CE177" i="3"/>
  <c r="CG86" i="3"/>
  <c r="CL86" i="3"/>
  <c r="CL415" i="3"/>
  <c r="BS162" i="3"/>
  <c r="BX162" i="3"/>
  <c r="CL30" i="3"/>
  <c r="CG30" i="3"/>
  <c r="BQ258" i="3"/>
  <c r="BL258" i="3"/>
  <c r="BL336" i="3"/>
  <c r="BQ336" i="3"/>
  <c r="BS237" i="3"/>
  <c r="BX237" i="3"/>
  <c r="BL80" i="3"/>
  <c r="BQ80" i="3"/>
  <c r="DN47" i="3"/>
  <c r="BL406" i="3"/>
  <c r="BQ406" i="3"/>
  <c r="CL118" i="3"/>
  <c r="CG118" i="3"/>
  <c r="BS163" i="3"/>
  <c r="BX163" i="3"/>
  <c r="BY160" i="3"/>
  <c r="BS160" i="3"/>
  <c r="CE417" i="3"/>
  <c r="BZ417" i="3"/>
  <c r="BX31" i="3"/>
  <c r="BS31" i="3"/>
  <c r="BY75" i="3"/>
  <c r="BS75" i="3"/>
  <c r="BQ10" i="3"/>
  <c r="BL10" i="3"/>
  <c r="DN204" i="3"/>
  <c r="BQ155" i="3"/>
  <c r="BL155" i="3"/>
  <c r="CL212" i="3"/>
  <c r="CG212" i="3"/>
  <c r="CE184" i="3"/>
  <c r="BZ184" i="3"/>
  <c r="BX307" i="3"/>
  <c r="BS307" i="3"/>
  <c r="CG432" i="3"/>
  <c r="CL432" i="3"/>
  <c r="BR351" i="3"/>
  <c r="BL351" i="3"/>
  <c r="CS243" i="3"/>
  <c r="BR403" i="3"/>
  <c r="BL403" i="3"/>
  <c r="BR313" i="3"/>
  <c r="BL313" i="3"/>
  <c r="BZ330" i="3"/>
  <c r="CE330" i="3"/>
  <c r="BR260" i="3"/>
  <c r="BL260" i="3"/>
  <c r="BY243" i="3"/>
  <c r="BS243" i="3"/>
  <c r="CL300" i="3"/>
  <c r="CL304" i="3"/>
  <c r="BX225" i="3"/>
  <c r="BS225" i="3"/>
  <c r="BS14" i="3"/>
  <c r="BX14" i="3"/>
  <c r="BL92" i="3"/>
  <c r="BQ92" i="3"/>
  <c r="BZ236" i="3"/>
  <c r="CE236" i="3"/>
  <c r="BX321" i="3"/>
  <c r="BS321" i="3"/>
  <c r="BY264" i="3"/>
  <c r="BS264" i="3"/>
  <c r="BY251" i="3"/>
  <c r="BS251" i="3"/>
  <c r="BZ280" i="3"/>
  <c r="CE280" i="3"/>
  <c r="BY115" i="3"/>
  <c r="BS115" i="3"/>
  <c r="BX377" i="3"/>
  <c r="BS377" i="3"/>
  <c r="BY210" i="3"/>
  <c r="BS210" i="3"/>
  <c r="BR320" i="3"/>
  <c r="BL320" i="3"/>
  <c r="BR33" i="3"/>
  <c r="BL33" i="3"/>
  <c r="BL272" i="3"/>
  <c r="BQ272" i="3"/>
  <c r="CL33" i="3"/>
  <c r="CU186" i="3"/>
  <c r="CZ186" i="3"/>
  <c r="BS76" i="3"/>
  <c r="BX76" i="3"/>
  <c r="BZ421" i="3"/>
  <c r="CE421" i="3"/>
  <c r="BX227" i="3"/>
  <c r="BS227" i="3"/>
  <c r="BL17" i="3"/>
  <c r="BQ17" i="3"/>
  <c r="CE38" i="3"/>
  <c r="BZ38" i="3"/>
  <c r="BY93" i="3"/>
  <c r="BS93" i="3"/>
  <c r="BR195" i="3"/>
  <c r="BL195" i="3"/>
  <c r="BX23" i="3"/>
  <c r="BS23" i="3"/>
  <c r="BQ84" i="3"/>
  <c r="BL84" i="3"/>
  <c r="BZ281" i="3"/>
  <c r="CE281" i="3"/>
  <c r="BR34" i="3"/>
  <c r="BL34" i="3"/>
  <c r="BS20" i="3"/>
  <c r="BX20" i="3"/>
  <c r="BL159" i="3"/>
  <c r="BQ159" i="3"/>
  <c r="BS172" i="3"/>
  <c r="BX172" i="3"/>
  <c r="BZ69" i="3"/>
  <c r="CE69" i="3"/>
  <c r="CE275" i="3"/>
  <c r="BZ275" i="3"/>
  <c r="BS199" i="3"/>
  <c r="BX199" i="3"/>
  <c r="BR226" i="3"/>
  <c r="BL226" i="3"/>
  <c r="CS160" i="3"/>
  <c r="BL376" i="3"/>
  <c r="BQ376" i="3"/>
  <c r="BL349" i="3"/>
  <c r="BQ349" i="3"/>
  <c r="CE174" i="3"/>
  <c r="BZ174" i="3"/>
  <c r="BX233" i="3"/>
  <c r="BS233" i="3"/>
  <c r="BS292" i="3"/>
  <c r="BX292" i="3"/>
  <c r="BL328" i="3"/>
  <c r="BQ328" i="3"/>
  <c r="BQ241" i="3"/>
  <c r="BL241" i="3"/>
  <c r="BL423" i="3"/>
  <c r="BQ423" i="3"/>
  <c r="BQ391" i="3"/>
  <c r="BL391" i="3"/>
  <c r="BQ411" i="3"/>
  <c r="BL411" i="3"/>
  <c r="CS351" i="3"/>
  <c r="CE102" i="3"/>
  <c r="BZ102" i="3"/>
  <c r="BX54" i="3"/>
  <c r="BS54" i="3"/>
  <c r="CF146" i="3"/>
  <c r="BZ146" i="3"/>
  <c r="BR366" i="3"/>
  <c r="BL366" i="3"/>
  <c r="BY242" i="3"/>
  <c r="BS242" i="3"/>
  <c r="BY185" i="3"/>
  <c r="BS185" i="3"/>
  <c r="BR133" i="3"/>
  <c r="BL133" i="3"/>
  <c r="BL124" i="3"/>
  <c r="BQ124" i="3"/>
  <c r="CL179" i="3"/>
  <c r="CG179" i="3"/>
  <c r="BS206" i="3"/>
  <c r="BX206" i="3"/>
  <c r="BR274" i="3"/>
  <c r="BL274" i="3"/>
  <c r="BR46" i="3"/>
  <c r="BL46" i="3"/>
  <c r="CS83" i="3"/>
  <c r="CN83" i="3"/>
  <c r="BZ138" i="3"/>
  <c r="CE138" i="3"/>
  <c r="BL259" i="3"/>
  <c r="BQ259" i="3"/>
  <c r="CE296" i="3"/>
  <c r="BZ296" i="3"/>
  <c r="BX211" i="3"/>
  <c r="BS211" i="3"/>
  <c r="DN146" i="3"/>
  <c r="BS325" i="3"/>
  <c r="BX325" i="3"/>
  <c r="CN401" i="3"/>
  <c r="CS401" i="3"/>
  <c r="BZ294" i="3"/>
  <c r="CE294" i="3"/>
  <c r="BQ310" i="3"/>
  <c r="BL310" i="3"/>
  <c r="BL113" i="3"/>
  <c r="BQ113" i="3"/>
  <c r="DN35" i="3"/>
  <c r="BR412" i="3"/>
  <c r="BL412" i="3"/>
  <c r="CE437" i="3"/>
  <c r="BZ437" i="3"/>
  <c r="BR47" i="3"/>
  <c r="BL47" i="3"/>
  <c r="CL46" i="3"/>
  <c r="CS409" i="3"/>
  <c r="BQ223" i="3"/>
  <c r="BL223" i="3"/>
  <c r="CZ140" i="3"/>
  <c r="CS263" i="3"/>
  <c r="BL134" i="3"/>
  <c r="BQ134" i="3"/>
  <c r="BR399" i="3"/>
  <c r="BL399" i="3"/>
  <c r="BQ95" i="3"/>
  <c r="BL95" i="3"/>
  <c r="BZ112" i="3"/>
  <c r="CE112" i="3"/>
  <c r="BQ116" i="3"/>
  <c r="BL116" i="3"/>
  <c r="BQ88" i="3"/>
  <c r="BL88" i="3"/>
  <c r="BQ121" i="3"/>
  <c r="BL121" i="3"/>
  <c r="BQ438" i="3"/>
  <c r="BL438" i="3"/>
  <c r="DN399" i="3"/>
  <c r="CS100" i="3"/>
  <c r="CN100" i="3"/>
  <c r="CN332" i="3"/>
  <c r="CS332" i="3"/>
  <c r="BQ98" i="3"/>
  <c r="BL98" i="3"/>
  <c r="BY202" i="3"/>
  <c r="BS202" i="3"/>
  <c r="BR53" i="3"/>
  <c r="BL53" i="3"/>
  <c r="CZ53" i="3"/>
  <c r="CE196" i="3"/>
  <c r="BZ196" i="3"/>
  <c r="BL90" i="3"/>
  <c r="BQ90" i="3"/>
  <c r="BQ50" i="3"/>
  <c r="BL50" i="3"/>
  <c r="BS74" i="3"/>
  <c r="BX74" i="3"/>
  <c r="BZ341" i="3"/>
  <c r="CE341" i="3"/>
  <c r="BR420" i="3"/>
  <c r="BL420" i="3"/>
  <c r="BY308" i="3"/>
  <c r="BS308" i="3"/>
  <c r="CF10" i="3"/>
  <c r="BQ131" i="3"/>
  <c r="BL131" i="3"/>
  <c r="BY37" i="3"/>
  <c r="BS37" i="3"/>
  <c r="CF149" i="3"/>
  <c r="BZ149" i="3"/>
  <c r="BX58" i="3"/>
  <c r="BS58" i="3"/>
  <c r="BQ137" i="3"/>
  <c r="BL137" i="3"/>
  <c r="BL425" i="3"/>
  <c r="BQ425" i="3"/>
  <c r="BR346" i="3"/>
  <c r="BL346" i="3"/>
  <c r="BY170" i="3"/>
  <c r="BS170" i="3"/>
  <c r="DG340" i="3"/>
  <c r="CL405" i="3"/>
  <c r="CE142" i="3"/>
  <c r="BZ142" i="3"/>
  <c r="BL154" i="3"/>
  <c r="BQ154" i="3"/>
  <c r="BL122" i="3"/>
  <c r="BQ122" i="3"/>
  <c r="BR29" i="3"/>
  <c r="BL29" i="3"/>
  <c r="AD59" i="12"/>
  <c r="DN282" i="3"/>
  <c r="DP282" i="3" s="1"/>
  <c r="DT282" i="3" s="1"/>
  <c r="DI282" i="3"/>
  <c r="CE189" i="3"/>
  <c r="BZ189" i="3"/>
  <c r="BZ350" i="3"/>
  <c r="CE350" i="3"/>
  <c r="CN68" i="3"/>
  <c r="CS68" i="3"/>
  <c r="BY356" i="3"/>
  <c r="BS356" i="3"/>
  <c r="BY340" i="3"/>
  <c r="BS340" i="3"/>
  <c r="BY276" i="3"/>
  <c r="BS276" i="3"/>
  <c r="BY164" i="3"/>
  <c r="BS164" i="3"/>
  <c r="BL107" i="3"/>
  <c r="BQ107" i="3"/>
  <c r="BL96" i="3"/>
  <c r="BQ96" i="3"/>
  <c r="BR140" i="3"/>
  <c r="BL140" i="3"/>
  <c r="BQ105" i="3"/>
  <c r="BL105" i="3"/>
  <c r="BR21" i="3"/>
  <c r="BL21" i="3"/>
  <c r="BR250" i="3"/>
  <c r="BL250" i="3"/>
  <c r="BL215" i="3"/>
  <c r="BQ215" i="3"/>
  <c r="BS153" i="3"/>
  <c r="BX153" i="3"/>
  <c r="BR263" i="3"/>
  <c r="BL263" i="3"/>
  <c r="BQ416" i="3"/>
  <c r="BL416" i="3"/>
  <c r="BQ431" i="3"/>
  <c r="BL431" i="3"/>
  <c r="BQ109" i="3"/>
  <c r="BL109" i="3"/>
  <c r="BR13" i="3"/>
  <c r="BL13" i="3"/>
  <c r="CZ392" i="3"/>
  <c r="CS337" i="3"/>
  <c r="BL120" i="3"/>
  <c r="BQ120" i="3"/>
  <c r="BX408" i="3"/>
  <c r="BS408" i="3"/>
  <c r="DN34" i="3"/>
  <c r="CZ397" i="3"/>
  <c r="BQ94" i="3"/>
  <c r="BL94" i="3"/>
  <c r="BQ111" i="3"/>
  <c r="BL111" i="3"/>
  <c r="BX433" i="3"/>
  <c r="BS433" i="3"/>
  <c r="BQ104" i="3"/>
  <c r="BL104" i="3"/>
  <c r="BX4" i="3"/>
  <c r="BS4" i="3"/>
  <c r="BQ89" i="3"/>
  <c r="BL89" i="3"/>
  <c r="BL247" i="3"/>
  <c r="BQ247" i="3"/>
  <c r="CS185" i="3"/>
  <c r="CE302" i="3"/>
  <c r="BZ302" i="3"/>
  <c r="BZ278" i="3"/>
  <c r="CE278" i="3"/>
  <c r="BY324" i="3"/>
  <c r="BS324" i="3"/>
  <c r="BY6" i="3"/>
  <c r="BS6" i="3"/>
  <c r="BL231" i="3"/>
  <c r="BQ231" i="3"/>
  <c r="CN148" i="3"/>
  <c r="CS148" i="3"/>
  <c r="BQ114" i="3"/>
  <c r="BL114" i="3"/>
  <c r="BX63" i="3"/>
  <c r="BS63" i="3"/>
  <c r="DN308" i="3"/>
  <c r="CE277" i="3"/>
  <c r="BZ277" i="3"/>
  <c r="CF217" i="3"/>
  <c r="BZ217" i="3"/>
  <c r="CE268" i="3"/>
  <c r="CS19" i="3"/>
  <c r="CN19" i="3"/>
  <c r="BR339" i="3"/>
  <c r="BL339" i="3"/>
  <c r="BR245" i="3"/>
  <c r="BL245" i="3"/>
  <c r="BX190" i="3"/>
  <c r="BS190" i="3"/>
  <c r="BR404" i="3"/>
  <c r="BL404" i="3"/>
  <c r="BR73" i="3"/>
  <c r="BL73" i="3"/>
  <c r="BY203" i="3"/>
  <c r="BS203" i="3"/>
  <c r="CF26" i="3"/>
  <c r="BZ26" i="3"/>
  <c r="CM392" i="3"/>
  <c r="CG392" i="3"/>
  <c r="CM18" i="3"/>
  <c r="CG18" i="3"/>
  <c r="BR5" i="3"/>
  <c r="BL5" i="3"/>
  <c r="BY298" i="3"/>
  <c r="BS298" i="3"/>
  <c r="DN382" i="3"/>
  <c r="CE318" i="3"/>
  <c r="BZ318" i="3"/>
  <c r="BL171" i="3"/>
  <c r="BQ171" i="3"/>
  <c r="BL106" i="3"/>
  <c r="BQ106" i="3"/>
  <c r="BS66" i="3"/>
  <c r="BX66" i="3"/>
  <c r="BQ369" i="3"/>
  <c r="BL369" i="3"/>
  <c r="BR273" i="3"/>
  <c r="BL273" i="3"/>
  <c r="DN217" i="3"/>
  <c r="DN346" i="3"/>
  <c r="BY52" i="3"/>
  <c r="BS52" i="3"/>
  <c r="CG355" i="3"/>
  <c r="CL355" i="3"/>
  <c r="BR407" i="3"/>
  <c r="BL407" i="3"/>
  <c r="BR284" i="3"/>
  <c r="BL284" i="3"/>
  <c r="BR229" i="3"/>
  <c r="BL229" i="3"/>
  <c r="BQ126" i="3"/>
  <c r="BL126" i="3"/>
  <c r="BY409" i="3"/>
  <c r="BS409" i="3"/>
  <c r="BQ87" i="3"/>
  <c r="BL87" i="3"/>
  <c r="BQ129" i="3"/>
  <c r="BL129" i="3"/>
  <c r="BL85" i="3"/>
  <c r="BQ85" i="3"/>
  <c r="BQ353" i="3"/>
  <c r="BL353" i="3"/>
  <c r="BR193" i="3"/>
  <c r="BL193" i="3"/>
  <c r="DN195" i="3"/>
  <c r="BZ309" i="3"/>
  <c r="CE309" i="3"/>
  <c r="BQ338" i="3"/>
  <c r="BL338" i="3"/>
  <c r="BL181" i="3"/>
  <c r="BQ181" i="3"/>
  <c r="BR427" i="3"/>
  <c r="BL427" i="3"/>
  <c r="BL127" i="3"/>
  <c r="BQ127" i="3"/>
  <c r="BQ72" i="3"/>
  <c r="BL72" i="3"/>
  <c r="BY219" i="3"/>
  <c r="BS219" i="3"/>
  <c r="BL360" i="3"/>
  <c r="BQ360" i="3"/>
  <c r="AD44" i="11"/>
  <c r="DN37" i="3"/>
  <c r="CZ339" i="3"/>
  <c r="CN362" i="3"/>
  <c r="CS362" i="3"/>
  <c r="BZ49" i="3"/>
  <c r="CE49" i="3"/>
  <c r="BX311" i="3"/>
  <c r="BS311" i="3"/>
  <c r="CZ366" i="3"/>
  <c r="CS125" i="3"/>
  <c r="CZ203" i="3"/>
  <c r="CS200" i="3"/>
  <c r="CE283" i="3"/>
  <c r="BZ283" i="3"/>
  <c r="BX385" i="3"/>
  <c r="BS385" i="3"/>
  <c r="CZ333" i="3"/>
  <c r="CU333" i="3"/>
  <c r="CS420" i="3"/>
  <c r="CS61" i="3"/>
  <c r="CN61" i="3"/>
  <c r="CZ251" i="3"/>
  <c r="CZ274" i="3"/>
  <c r="CS427" i="3"/>
  <c r="CN169" i="3"/>
  <c r="CS169" i="3"/>
  <c r="CE404" i="3"/>
  <c r="CS368" i="3"/>
  <c r="CS170" i="3"/>
  <c r="BZ266" i="3"/>
  <c r="CE266" i="3"/>
  <c r="CE40" i="3"/>
  <c r="BZ40" i="3"/>
  <c r="BX343" i="3"/>
  <c r="BS343" i="3"/>
  <c r="BX279" i="3"/>
  <c r="BS279" i="3"/>
  <c r="CZ356" i="3"/>
  <c r="CS93" i="3"/>
  <c r="CZ412" i="3"/>
  <c r="CZ359" i="3"/>
  <c r="CU359" i="3"/>
  <c r="CS73" i="3"/>
  <c r="CZ284" i="3"/>
  <c r="CZ403" i="3"/>
  <c r="CZ354" i="3"/>
  <c r="CU354" i="3"/>
  <c r="BS402" i="3"/>
  <c r="BX402" i="3"/>
  <c r="BX269" i="3"/>
  <c r="BS269" i="3"/>
  <c r="CS5" i="3"/>
  <c r="CE250" i="3"/>
  <c r="CE315" i="3"/>
  <c r="BZ315" i="3"/>
  <c r="CE379" i="3"/>
  <c r="BZ379" i="3"/>
  <c r="CE166" i="3"/>
  <c r="BZ166" i="3"/>
  <c r="BX414" i="3"/>
  <c r="BS414" i="3"/>
  <c r="CE390" i="3"/>
  <c r="BZ390" i="3"/>
  <c r="BS28" i="3"/>
  <c r="BX28" i="3"/>
  <c r="CZ36" i="3"/>
  <c r="BX246" i="3"/>
  <c r="BS246" i="3"/>
  <c r="CZ202" i="3"/>
  <c r="CZ260" i="3"/>
  <c r="CZ192" i="3"/>
  <c r="CU192" i="3"/>
  <c r="CE182" i="3"/>
  <c r="BZ182" i="3"/>
  <c r="BX319" i="3"/>
  <c r="BS319" i="3"/>
  <c r="BX254" i="3"/>
  <c r="BS254" i="3"/>
  <c r="BS410" i="3"/>
  <c r="BX410" i="3"/>
  <c r="BS434" i="3"/>
  <c r="BX434" i="3"/>
  <c r="BX398" i="3"/>
  <c r="BS398" i="3"/>
  <c r="BS394" i="3"/>
  <c r="BX394" i="3"/>
  <c r="CE396" i="3"/>
  <c r="BZ396" i="3"/>
  <c r="CE55" i="3"/>
  <c r="BZ55" i="3"/>
  <c r="BZ214" i="3"/>
  <c r="CE214" i="3"/>
  <c r="BS303" i="3"/>
  <c r="BX303" i="3"/>
  <c r="CL44" i="3"/>
  <c r="BL387" i="3"/>
  <c r="BQ387" i="3"/>
  <c r="CZ219" i="3"/>
  <c r="CS407" i="3"/>
  <c r="CS232" i="3"/>
  <c r="CE218" i="3"/>
  <c r="BZ218" i="3"/>
  <c r="CE347" i="3"/>
  <c r="BZ347" i="3"/>
  <c r="BZ71" i="3"/>
  <c r="CE71" i="3"/>
  <c r="BX295" i="3"/>
  <c r="BS295" i="3"/>
  <c r="CN152" i="3"/>
  <c r="CS152" i="3"/>
  <c r="CS245" i="3"/>
  <c r="CS239" i="3"/>
  <c r="CZ193" i="3"/>
  <c r="BZ363" i="3"/>
  <c r="CE363" i="3"/>
  <c r="BS418" i="3"/>
  <c r="BX418" i="3"/>
  <c r="CE428" i="3"/>
  <c r="BZ428" i="3"/>
  <c r="CZ240" i="3"/>
  <c r="CU240" i="3"/>
  <c r="CZ75" i="3"/>
  <c r="BZ8" i="3"/>
  <c r="CE8" i="3"/>
  <c r="BS367" i="3"/>
  <c r="BX367" i="3"/>
  <c r="BS287" i="3"/>
  <c r="BX287" i="3"/>
  <c r="BX222" i="3"/>
  <c r="BS222" i="3"/>
  <c r="BY3" i="3"/>
  <c r="BS3" i="3"/>
  <c r="DN298" i="3"/>
  <c r="CS29" i="3"/>
  <c r="CZ101" i="3"/>
  <c r="CZ289" i="3"/>
  <c r="BS335" i="3"/>
  <c r="BX335" i="3"/>
  <c r="BS271" i="3"/>
  <c r="BX271" i="3"/>
  <c r="BX12" i="3"/>
  <c r="BS12" i="3"/>
  <c r="CZ6" i="3"/>
  <c r="CS229" i="3"/>
  <c r="CS265" i="3"/>
  <c r="BS327" i="3"/>
  <c r="BX327" i="3"/>
  <c r="V42" i="11"/>
  <c r="J41" i="11"/>
  <c r="E26" i="11"/>
  <c r="CF156" i="3" l="1"/>
  <c r="BZ156" i="3"/>
  <c r="CG205" i="3"/>
  <c r="BZ205" i="3"/>
  <c r="CN135" i="3"/>
  <c r="CN446" i="3"/>
  <c r="CS446" i="3"/>
  <c r="CZ443" i="3"/>
  <c r="CU443" i="3"/>
  <c r="CU442" i="3"/>
  <c r="CZ442" i="3"/>
  <c r="CZ444" i="3"/>
  <c r="CU444" i="3"/>
  <c r="CZ440" i="3"/>
  <c r="CU440" i="3"/>
  <c r="CS445" i="3"/>
  <c r="CN445" i="3"/>
  <c r="CZ441" i="3"/>
  <c r="CU441" i="3"/>
  <c r="CN2" i="3"/>
  <c r="CS2" i="3"/>
  <c r="CN165" i="3"/>
  <c r="CS165" i="3"/>
  <c r="CU439" i="3"/>
  <c r="CZ439" i="3"/>
  <c r="CE299" i="3"/>
  <c r="CG299" i="3" s="1"/>
  <c r="CE422" i="3"/>
  <c r="CG422" i="3" s="1"/>
  <c r="BS316" i="3"/>
  <c r="CZ400" i="3"/>
  <c r="DG400" i="3" s="1"/>
  <c r="CL147" i="3"/>
  <c r="CN147" i="3" s="1"/>
  <c r="BX386" i="3"/>
  <c r="CE386" i="3" s="1"/>
  <c r="BX375" i="3"/>
  <c r="BZ375" i="3" s="1"/>
  <c r="BX262" i="3"/>
  <c r="CE262" i="3" s="1"/>
  <c r="CG220" i="3"/>
  <c r="CE393" i="3"/>
  <c r="CG393" i="3" s="1"/>
  <c r="CE198" i="3"/>
  <c r="CG198" i="3" s="1"/>
  <c r="CN383" i="3"/>
  <c r="BX238" i="3"/>
  <c r="BZ238" i="3" s="1"/>
  <c r="CG261" i="3"/>
  <c r="BZ51" i="3"/>
  <c r="BX430" i="3"/>
  <c r="CE430" i="3" s="1"/>
  <c r="BX426" i="3"/>
  <c r="CE426" i="3" s="1"/>
  <c r="CL151" i="3"/>
  <c r="CN151" i="3" s="1"/>
  <c r="CN15" i="3"/>
  <c r="BS158" i="3"/>
  <c r="AF43" i="11"/>
  <c r="BZ261" i="3"/>
  <c r="BZ235" i="3"/>
  <c r="BZ234" i="3"/>
  <c r="BZ136" i="3"/>
  <c r="BS78" i="3"/>
  <c r="CS59" i="3"/>
  <c r="CZ59" i="3" s="1"/>
  <c r="CL144" i="3"/>
  <c r="CG144" i="3"/>
  <c r="AF44" i="11"/>
  <c r="BS230" i="3"/>
  <c r="CE331" i="3"/>
  <c r="CL331" i="3" s="1"/>
  <c r="CL235" i="3"/>
  <c r="CN235" i="3" s="1"/>
  <c r="DN117" i="3"/>
  <c r="DP117" i="3" s="1"/>
  <c r="DT117" i="3" s="1"/>
  <c r="BZ244" i="3"/>
  <c r="CE244" i="3"/>
  <c r="CL374" i="3"/>
  <c r="CG374" i="3"/>
  <c r="BX201" i="3"/>
  <c r="BS201" i="3"/>
  <c r="BZ143" i="3"/>
  <c r="CE143" i="3"/>
  <c r="CL213" i="3"/>
  <c r="CG213" i="3"/>
  <c r="CE103" i="3"/>
  <c r="BZ103" i="3"/>
  <c r="CF161" i="3"/>
  <c r="BZ161" i="3"/>
  <c r="L41" i="11"/>
  <c r="F38" i="11" s="1"/>
  <c r="CN191" i="3"/>
  <c r="CS191" i="3"/>
  <c r="BX64" i="3"/>
  <c r="BS64" i="3"/>
  <c r="BX119" i="3"/>
  <c r="BS119" i="3"/>
  <c r="BZ62" i="3"/>
  <c r="CE62" i="3"/>
  <c r="BS188" i="3"/>
  <c r="BX188" i="3"/>
  <c r="BX323" i="3"/>
  <c r="BS323" i="3"/>
  <c r="BX175" i="3"/>
  <c r="BS175" i="3"/>
  <c r="BY368" i="3"/>
  <c r="BS368" i="3"/>
  <c r="BZ249" i="3"/>
  <c r="CE249" i="3"/>
  <c r="BS77" i="3"/>
  <c r="BX77" i="3"/>
  <c r="BY9" i="3"/>
  <c r="BS9" i="3"/>
  <c r="BZ208" i="3"/>
  <c r="CE208" i="3"/>
  <c r="BY239" i="3"/>
  <c r="BS239" i="3"/>
  <c r="BX334" i="3"/>
  <c r="BS334" i="3"/>
  <c r="BZ91" i="3"/>
  <c r="CE91" i="3"/>
  <c r="DB97" i="3"/>
  <c r="DG97" i="3"/>
  <c r="BY268" i="3"/>
  <c r="BS268" i="3"/>
  <c r="BS123" i="3"/>
  <c r="BX123" i="3"/>
  <c r="BX65" i="3"/>
  <c r="BS65" i="3"/>
  <c r="BX255" i="3"/>
  <c r="BS255" i="3"/>
  <c r="BY405" i="3"/>
  <c r="BS405" i="3"/>
  <c r="BY101" i="3"/>
  <c r="BS101" i="3"/>
  <c r="CU39" i="3"/>
  <c r="CZ39" i="3"/>
  <c r="BZ267" i="3"/>
  <c r="CE267" i="3"/>
  <c r="CL150" i="3"/>
  <c r="CG150" i="3"/>
  <c r="CZ290" i="3"/>
  <c r="DG290" i="3" s="1"/>
  <c r="BZ342" i="3"/>
  <c r="CE342" i="3"/>
  <c r="CF289" i="3"/>
  <c r="BZ289" i="3"/>
  <c r="BS364" i="3"/>
  <c r="BX364" i="3"/>
  <c r="BY293" i="3"/>
  <c r="BS293" i="3"/>
  <c r="CN25" i="3"/>
  <c r="CS25" i="3"/>
  <c r="BS388" i="3"/>
  <c r="BX388" i="3"/>
  <c r="BZ297" i="3"/>
  <c r="CE297" i="3"/>
  <c r="CE344" i="3"/>
  <c r="BZ344" i="3"/>
  <c r="DG16" i="3"/>
  <c r="DB16" i="3"/>
  <c r="CS361" i="3"/>
  <c r="CN361" i="3"/>
  <c r="BX429" i="3"/>
  <c r="BS429" i="3"/>
  <c r="CZ176" i="3"/>
  <c r="CU176" i="3"/>
  <c r="CE7" i="3"/>
  <c r="BZ7" i="3"/>
  <c r="CL9" i="3"/>
  <c r="BX22" i="3"/>
  <c r="BS22" i="3"/>
  <c r="DG293" i="3"/>
  <c r="CS48" i="3"/>
  <c r="CN48" i="3"/>
  <c r="BY183" i="3"/>
  <c r="BS183" i="3"/>
  <c r="CL79" i="3"/>
  <c r="CG79" i="3"/>
  <c r="BX248" i="3"/>
  <c r="BS248" i="3"/>
  <c r="CL314" i="3"/>
  <c r="CG314" i="3"/>
  <c r="CF300" i="3"/>
  <c r="BZ300" i="3"/>
  <c r="BY200" i="3"/>
  <c r="BS200" i="3"/>
  <c r="CG157" i="3"/>
  <c r="CL157" i="3"/>
  <c r="CS224" i="3"/>
  <c r="CN224" i="3"/>
  <c r="DB413" i="3"/>
  <c r="DG413" i="3"/>
  <c r="CS67" i="3"/>
  <c r="CN67" i="3"/>
  <c r="CL197" i="3"/>
  <c r="CG197" i="3"/>
  <c r="BZ168" i="3"/>
  <c r="CE168" i="3"/>
  <c r="CE41" i="3"/>
  <c r="BZ41" i="3"/>
  <c r="DG130" i="3"/>
  <c r="CG395" i="3"/>
  <c r="CL395" i="3"/>
  <c r="CG424" i="3"/>
  <c r="CL424" i="3"/>
  <c r="CS167" i="3"/>
  <c r="CN167" i="3"/>
  <c r="CE322" i="3"/>
  <c r="BZ322" i="3"/>
  <c r="DB383" i="3"/>
  <c r="DG383" i="3"/>
  <c r="CF44" i="3"/>
  <c r="BZ44" i="3"/>
  <c r="BY304" i="3"/>
  <c r="BS304" i="3"/>
  <c r="BX384" i="3"/>
  <c r="BS384" i="3"/>
  <c r="DI253" i="3"/>
  <c r="DN253" i="3"/>
  <c r="DP253" i="3" s="1"/>
  <c r="DT253" i="3" s="1"/>
  <c r="BZ178" i="3"/>
  <c r="CE178" i="3"/>
  <c r="CG99" i="3"/>
  <c r="CL99" i="3"/>
  <c r="CG257" i="3"/>
  <c r="CL257" i="3"/>
  <c r="CM232" i="3"/>
  <c r="CG232" i="3"/>
  <c r="CG141" i="3"/>
  <c r="CL141" i="3"/>
  <c r="CF130" i="3"/>
  <c r="BZ130" i="3"/>
  <c r="BY42" i="3"/>
  <c r="BS42" i="3"/>
  <c r="CE301" i="3"/>
  <c r="BZ301" i="3"/>
  <c r="CE389" i="3"/>
  <c r="BZ389" i="3"/>
  <c r="CL294" i="3"/>
  <c r="CG294" i="3"/>
  <c r="CZ351" i="3"/>
  <c r="CE233" i="3"/>
  <c r="BZ233" i="3"/>
  <c r="BX159" i="3"/>
  <c r="BS159" i="3"/>
  <c r="BS17" i="3"/>
  <c r="BX17" i="3"/>
  <c r="BZ76" i="3"/>
  <c r="CE76" i="3"/>
  <c r="CG236" i="3"/>
  <c r="CL236" i="3"/>
  <c r="CS304" i="3"/>
  <c r="CG330" i="3"/>
  <c r="CL330" i="3"/>
  <c r="BS406" i="3"/>
  <c r="BX406" i="3"/>
  <c r="CS86" i="3"/>
  <c r="CN86" i="3"/>
  <c r="CE326" i="3"/>
  <c r="BZ326" i="3"/>
  <c r="BZ317" i="3"/>
  <c r="CE317" i="3"/>
  <c r="CE288" i="3"/>
  <c r="BZ288" i="3"/>
  <c r="BZ207" i="3"/>
  <c r="CE207" i="3"/>
  <c r="CG286" i="3"/>
  <c r="CL286" i="3"/>
  <c r="DG161" i="3"/>
  <c r="CL437" i="3"/>
  <c r="CG437" i="3"/>
  <c r="BX310" i="3"/>
  <c r="BS310" i="3"/>
  <c r="CL296" i="3"/>
  <c r="CG296" i="3"/>
  <c r="BY46" i="3"/>
  <c r="BS46" i="3"/>
  <c r="CF185" i="3"/>
  <c r="BZ185" i="3"/>
  <c r="BY366" i="3"/>
  <c r="BS366" i="3"/>
  <c r="CE54" i="3"/>
  <c r="BZ54" i="3"/>
  <c r="CE292" i="3"/>
  <c r="BZ292" i="3"/>
  <c r="BX376" i="3"/>
  <c r="BS376" i="3"/>
  <c r="BY34" i="3"/>
  <c r="BS34" i="3"/>
  <c r="BS84" i="3"/>
  <c r="BX84" i="3"/>
  <c r="BY195" i="3"/>
  <c r="BS195" i="3"/>
  <c r="CE227" i="3"/>
  <c r="BZ227" i="3"/>
  <c r="BY320" i="3"/>
  <c r="BS320" i="3"/>
  <c r="BZ377" i="3"/>
  <c r="CE377" i="3"/>
  <c r="CF264" i="3"/>
  <c r="BZ264" i="3"/>
  <c r="CE158" i="3"/>
  <c r="BZ158" i="3"/>
  <c r="CF243" i="3"/>
  <c r="BZ243" i="3"/>
  <c r="BY403" i="3"/>
  <c r="BS403" i="3"/>
  <c r="BY351" i="3"/>
  <c r="BS351" i="3"/>
  <c r="CG184" i="3"/>
  <c r="CL184" i="3"/>
  <c r="BS155" i="3"/>
  <c r="BX155" i="3"/>
  <c r="CE316" i="3"/>
  <c r="BZ316" i="3"/>
  <c r="CF75" i="3"/>
  <c r="BZ75" i="3"/>
  <c r="CG417" i="3"/>
  <c r="CL417" i="3"/>
  <c r="BX258" i="3"/>
  <c r="BS258" i="3"/>
  <c r="BZ56" i="3"/>
  <c r="CE56" i="3"/>
  <c r="CZ183" i="3"/>
  <c r="CG110" i="3"/>
  <c r="CL110" i="3"/>
  <c r="BY265" i="3"/>
  <c r="BS265" i="3"/>
  <c r="CE194" i="3"/>
  <c r="BZ194" i="3"/>
  <c r="BZ228" i="3"/>
  <c r="CE228" i="3"/>
  <c r="BS43" i="3"/>
  <c r="BX43" i="3"/>
  <c r="BX419" i="3"/>
  <c r="BS419" i="3"/>
  <c r="BY415" i="3"/>
  <c r="BS415" i="3"/>
  <c r="BX371" i="3"/>
  <c r="BS371" i="3"/>
  <c r="CM382" i="3"/>
  <c r="CG382" i="3"/>
  <c r="CE378" i="3"/>
  <c r="BZ378" i="3"/>
  <c r="BY35" i="3"/>
  <c r="BS35" i="3"/>
  <c r="CS156" i="3"/>
  <c r="BX132" i="3"/>
  <c r="BS132" i="3"/>
  <c r="BS358" i="3"/>
  <c r="BX358" i="3"/>
  <c r="BS209" i="3"/>
  <c r="BX209" i="3"/>
  <c r="CE82" i="3"/>
  <c r="BZ82" i="3"/>
  <c r="CL270" i="3"/>
  <c r="BX221" i="3"/>
  <c r="BS221" i="3"/>
  <c r="CF204" i="3"/>
  <c r="BZ204" i="3"/>
  <c r="CF36" i="3"/>
  <c r="BZ36" i="3"/>
  <c r="DH252" i="3"/>
  <c r="DB252" i="3"/>
  <c r="CZ401" i="3"/>
  <c r="CU401" i="3"/>
  <c r="CG138" i="3"/>
  <c r="CL138" i="3"/>
  <c r="CE206" i="3"/>
  <c r="BZ206" i="3"/>
  <c r="CL69" i="3"/>
  <c r="CG69" i="3"/>
  <c r="CS33" i="3"/>
  <c r="BS272" i="3"/>
  <c r="BX272" i="3"/>
  <c r="CG280" i="3"/>
  <c r="CL280" i="3"/>
  <c r="CE163" i="3"/>
  <c r="BZ163" i="3"/>
  <c r="BX80" i="3"/>
  <c r="BS80" i="3"/>
  <c r="CE162" i="3"/>
  <c r="BZ162" i="3"/>
  <c r="CZ381" i="3"/>
  <c r="CU381" i="3"/>
  <c r="BS108" i="3"/>
  <c r="BX108" i="3"/>
  <c r="CG435" i="3"/>
  <c r="CL435" i="3"/>
  <c r="CN180" i="3"/>
  <c r="CS180" i="3"/>
  <c r="BS305" i="3"/>
  <c r="BX305" i="3"/>
  <c r="BZ32" i="3"/>
  <c r="CE32" i="3"/>
  <c r="BX113" i="3"/>
  <c r="BS113" i="3"/>
  <c r="BS259" i="3"/>
  <c r="BX259" i="3"/>
  <c r="BS391" i="3"/>
  <c r="BX391" i="3"/>
  <c r="BX241" i="3"/>
  <c r="BS241" i="3"/>
  <c r="CG174" i="3"/>
  <c r="CL174" i="3"/>
  <c r="BZ172" i="3"/>
  <c r="CE172" i="3"/>
  <c r="CE20" i="3"/>
  <c r="BZ20" i="3"/>
  <c r="CG281" i="3"/>
  <c r="CL281" i="3"/>
  <c r="CL421" i="3"/>
  <c r="CG421" i="3"/>
  <c r="DG186" i="3"/>
  <c r="DB186" i="3"/>
  <c r="BX92" i="3"/>
  <c r="BS92" i="3"/>
  <c r="CE14" i="3"/>
  <c r="BZ14" i="3"/>
  <c r="CS300" i="3"/>
  <c r="CS432" i="3"/>
  <c r="CN432" i="3"/>
  <c r="BZ237" i="3"/>
  <c r="CE237" i="3"/>
  <c r="BS336" i="3"/>
  <c r="BX336" i="3"/>
  <c r="CS415" i="3"/>
  <c r="CG177" i="3"/>
  <c r="CL177" i="3"/>
  <c r="CS357" i="3"/>
  <c r="CN357" i="3"/>
  <c r="CE70" i="3"/>
  <c r="BZ70" i="3"/>
  <c r="BX365" i="3"/>
  <c r="BS365" i="3"/>
  <c r="CZ145" i="3"/>
  <c r="CU145" i="3"/>
  <c r="CZ320" i="3"/>
  <c r="BS370" i="3"/>
  <c r="BX370" i="3"/>
  <c r="CE285" i="3"/>
  <c r="BZ285" i="3"/>
  <c r="CL352" i="3"/>
  <c r="CG352" i="3"/>
  <c r="CN173" i="3"/>
  <c r="CS173" i="3"/>
  <c r="CS147" i="3"/>
  <c r="CE325" i="3"/>
  <c r="BZ325" i="3"/>
  <c r="BX124" i="3"/>
  <c r="BS124" i="3"/>
  <c r="BZ199" i="3"/>
  <c r="CE199" i="3"/>
  <c r="BY47" i="3"/>
  <c r="BS47" i="3"/>
  <c r="BY412" i="3"/>
  <c r="BS412" i="3"/>
  <c r="CZ15" i="3"/>
  <c r="CU15" i="3"/>
  <c r="CE211" i="3"/>
  <c r="BZ211" i="3"/>
  <c r="CZ83" i="3"/>
  <c r="CU83" i="3"/>
  <c r="BY274" i="3"/>
  <c r="BS274" i="3"/>
  <c r="CS179" i="3"/>
  <c r="CN179" i="3"/>
  <c r="BY133" i="3"/>
  <c r="BS133" i="3"/>
  <c r="CF242" i="3"/>
  <c r="BZ242" i="3"/>
  <c r="CM146" i="3"/>
  <c r="CG146" i="3"/>
  <c r="CG102" i="3"/>
  <c r="CL102" i="3"/>
  <c r="BX411" i="3"/>
  <c r="BS411" i="3"/>
  <c r="BS423" i="3"/>
  <c r="BX423" i="3"/>
  <c r="BS328" i="3"/>
  <c r="BX328" i="3"/>
  <c r="BS349" i="3"/>
  <c r="BX349" i="3"/>
  <c r="CZ160" i="3"/>
  <c r="BY226" i="3"/>
  <c r="BS226" i="3"/>
  <c r="CG275" i="3"/>
  <c r="CL275" i="3"/>
  <c r="CE23" i="3"/>
  <c r="BZ23" i="3"/>
  <c r="CF93" i="3"/>
  <c r="BZ93" i="3"/>
  <c r="CL38" i="3"/>
  <c r="CG38" i="3"/>
  <c r="CE78" i="3"/>
  <c r="BZ78" i="3"/>
  <c r="BY33" i="3"/>
  <c r="BS33" i="3"/>
  <c r="CF210" i="3"/>
  <c r="BZ210" i="3"/>
  <c r="CF115" i="3"/>
  <c r="BZ115" i="3"/>
  <c r="CF251" i="3"/>
  <c r="BZ251" i="3"/>
  <c r="CE321" i="3"/>
  <c r="BZ321" i="3"/>
  <c r="CE225" i="3"/>
  <c r="BZ225" i="3"/>
  <c r="BY260" i="3"/>
  <c r="BS260" i="3"/>
  <c r="BY313" i="3"/>
  <c r="BS313" i="3"/>
  <c r="CZ243" i="3"/>
  <c r="BZ307" i="3"/>
  <c r="CE307" i="3"/>
  <c r="CS212" i="3"/>
  <c r="CN212" i="3"/>
  <c r="BX10" i="3"/>
  <c r="BS10" i="3"/>
  <c r="CE31" i="3"/>
  <c r="BZ31" i="3"/>
  <c r="CF160" i="3"/>
  <c r="BZ160" i="3"/>
  <c r="CN118" i="3"/>
  <c r="CS118" i="3"/>
  <c r="CS30" i="3"/>
  <c r="CN30" i="3"/>
  <c r="CZ139" i="3"/>
  <c r="BX436" i="3"/>
  <c r="BS436" i="3"/>
  <c r="CG27" i="3"/>
  <c r="CL27" i="3"/>
  <c r="BY397" i="3"/>
  <c r="BS397" i="3"/>
  <c r="BS57" i="3"/>
  <c r="BX57" i="3"/>
  <c r="CF139" i="3"/>
  <c r="BZ139" i="3"/>
  <c r="CE348" i="3"/>
  <c r="BZ348" i="3"/>
  <c r="BZ291" i="3"/>
  <c r="CE291" i="3"/>
  <c r="BX380" i="3"/>
  <c r="BS380" i="3"/>
  <c r="BZ372" i="3"/>
  <c r="CE372" i="3"/>
  <c r="CE11" i="3"/>
  <c r="BZ11" i="3"/>
  <c r="BX329" i="3"/>
  <c r="BS329" i="3"/>
  <c r="BZ128" i="3"/>
  <c r="CE128" i="3"/>
  <c r="BS306" i="3"/>
  <c r="BX306" i="3"/>
  <c r="BZ24" i="3"/>
  <c r="CE24" i="3"/>
  <c r="CL81" i="3"/>
  <c r="CG81" i="3"/>
  <c r="BY270" i="3"/>
  <c r="BS270" i="3"/>
  <c r="BZ373" i="3"/>
  <c r="CE373" i="3"/>
  <c r="CE256" i="3"/>
  <c r="BZ256" i="3"/>
  <c r="CG45" i="3"/>
  <c r="CL45" i="3"/>
  <c r="CG312" i="3"/>
  <c r="CL312" i="3"/>
  <c r="BY60" i="3"/>
  <c r="BS60" i="3"/>
  <c r="CF125" i="3"/>
  <c r="BZ125" i="3"/>
  <c r="BZ345" i="3"/>
  <c r="CE345" i="3"/>
  <c r="BZ216" i="3"/>
  <c r="CE216" i="3"/>
  <c r="CF337" i="3"/>
  <c r="BZ337" i="3"/>
  <c r="BX72" i="3"/>
  <c r="BS72" i="3"/>
  <c r="BY427" i="3"/>
  <c r="BS427" i="3"/>
  <c r="BS338" i="3"/>
  <c r="BX338" i="3"/>
  <c r="BX353" i="3"/>
  <c r="BS353" i="3"/>
  <c r="BX129" i="3"/>
  <c r="BS129" i="3"/>
  <c r="CF409" i="3"/>
  <c r="BZ409" i="3"/>
  <c r="BY229" i="3"/>
  <c r="BS229" i="3"/>
  <c r="BY407" i="3"/>
  <c r="BS407" i="3"/>
  <c r="BZ66" i="3"/>
  <c r="CE66" i="3"/>
  <c r="BS171" i="3"/>
  <c r="BX171" i="3"/>
  <c r="CG278" i="3"/>
  <c r="CL278" i="3"/>
  <c r="CZ185" i="3"/>
  <c r="CL51" i="3"/>
  <c r="CG51" i="3"/>
  <c r="BX215" i="3"/>
  <c r="BS215" i="3"/>
  <c r="BX96" i="3"/>
  <c r="BS96" i="3"/>
  <c r="CU68" i="3"/>
  <c r="CZ68" i="3"/>
  <c r="CL350" i="3"/>
  <c r="CG350" i="3"/>
  <c r="BY346" i="3"/>
  <c r="BS346" i="3"/>
  <c r="BX137" i="3"/>
  <c r="BS137" i="3"/>
  <c r="CS220" i="3"/>
  <c r="CN220" i="3"/>
  <c r="CM149" i="3"/>
  <c r="CG149" i="3"/>
  <c r="BS131" i="3"/>
  <c r="BX131" i="3"/>
  <c r="CF308" i="3"/>
  <c r="BZ308" i="3"/>
  <c r="BX50" i="3"/>
  <c r="BS50" i="3"/>
  <c r="CG196" i="3"/>
  <c r="CL196" i="3"/>
  <c r="DG53" i="3"/>
  <c r="CN261" i="3"/>
  <c r="CS261" i="3"/>
  <c r="CF202" i="3"/>
  <c r="BZ202" i="3"/>
  <c r="BX438" i="3"/>
  <c r="BS438" i="3"/>
  <c r="BS88" i="3"/>
  <c r="BX88" i="3"/>
  <c r="BY399" i="3"/>
  <c r="BS399" i="3"/>
  <c r="CZ263" i="3"/>
  <c r="BX127" i="3"/>
  <c r="BS127" i="3"/>
  <c r="BX181" i="3"/>
  <c r="BS181" i="3"/>
  <c r="CG309" i="3"/>
  <c r="CL309" i="3"/>
  <c r="BX85" i="3"/>
  <c r="BS85" i="3"/>
  <c r="CF298" i="3"/>
  <c r="BZ298" i="3"/>
  <c r="CT18" i="3"/>
  <c r="CN18" i="3"/>
  <c r="CM26" i="3"/>
  <c r="CG26" i="3"/>
  <c r="BY73" i="3"/>
  <c r="BS73" i="3"/>
  <c r="BZ190" i="3"/>
  <c r="CE190" i="3"/>
  <c r="BY339" i="3"/>
  <c r="BS339" i="3"/>
  <c r="CM217" i="3"/>
  <c r="CG217" i="3"/>
  <c r="CE63" i="3"/>
  <c r="BZ63" i="3"/>
  <c r="CF6" i="3"/>
  <c r="BZ6" i="3"/>
  <c r="BS89" i="3"/>
  <c r="BX89" i="3"/>
  <c r="BX104" i="3"/>
  <c r="BS104" i="3"/>
  <c r="BS94" i="3"/>
  <c r="BX94" i="3"/>
  <c r="CE408" i="3"/>
  <c r="BZ408" i="3"/>
  <c r="BS109" i="3"/>
  <c r="BX109" i="3"/>
  <c r="BY263" i="3"/>
  <c r="BS263" i="3"/>
  <c r="BY250" i="3"/>
  <c r="BS250" i="3"/>
  <c r="BX105" i="3"/>
  <c r="BS105" i="3"/>
  <c r="CF164" i="3"/>
  <c r="BZ164" i="3"/>
  <c r="CF340" i="3"/>
  <c r="BZ340" i="3"/>
  <c r="BX122" i="3"/>
  <c r="BS122" i="3"/>
  <c r="CS405" i="3"/>
  <c r="BS425" i="3"/>
  <c r="BX425" i="3"/>
  <c r="CG341" i="3"/>
  <c r="CL341" i="3"/>
  <c r="BZ74" i="3"/>
  <c r="CE74" i="3"/>
  <c r="BX90" i="3"/>
  <c r="BS90" i="3"/>
  <c r="BS134" i="3"/>
  <c r="BX134" i="3"/>
  <c r="CZ409" i="3"/>
  <c r="CF219" i="3"/>
  <c r="BZ219" i="3"/>
  <c r="BY193" i="3"/>
  <c r="BS193" i="3"/>
  <c r="BS87" i="3"/>
  <c r="BX87" i="3"/>
  <c r="BX126" i="3"/>
  <c r="BS126" i="3"/>
  <c r="BY284" i="3"/>
  <c r="BS284" i="3"/>
  <c r="CF52" i="3"/>
  <c r="BZ52" i="3"/>
  <c r="BS106" i="3"/>
  <c r="BX106" i="3"/>
  <c r="CL268" i="3"/>
  <c r="CZ148" i="3"/>
  <c r="CU148" i="3"/>
  <c r="BS231" i="3"/>
  <c r="BX231" i="3"/>
  <c r="BX247" i="3"/>
  <c r="BS247" i="3"/>
  <c r="BS120" i="3"/>
  <c r="BX120" i="3"/>
  <c r="CZ337" i="3"/>
  <c r="CE153" i="3"/>
  <c r="BZ153" i="3"/>
  <c r="BX107" i="3"/>
  <c r="BS107" i="3"/>
  <c r="BY29" i="3"/>
  <c r="BS29" i="3"/>
  <c r="CG142" i="3"/>
  <c r="CL142" i="3"/>
  <c r="DN340" i="3"/>
  <c r="CF170" i="3"/>
  <c r="BZ170" i="3"/>
  <c r="CE58" i="3"/>
  <c r="BZ58" i="3"/>
  <c r="CF37" i="3"/>
  <c r="BZ37" i="3"/>
  <c r="CM10" i="3"/>
  <c r="BY420" i="3"/>
  <c r="BS420" i="3"/>
  <c r="BY53" i="3"/>
  <c r="BS53" i="3"/>
  <c r="BX98" i="3"/>
  <c r="BS98" i="3"/>
  <c r="CZ100" i="3"/>
  <c r="CU100" i="3"/>
  <c r="BS121" i="3"/>
  <c r="BX121" i="3"/>
  <c r="BS116" i="3"/>
  <c r="BX116" i="3"/>
  <c r="BX95" i="3"/>
  <c r="BS95" i="3"/>
  <c r="BS360" i="3"/>
  <c r="BX360" i="3"/>
  <c r="CS355" i="3"/>
  <c r="CN355" i="3"/>
  <c r="BY273" i="3"/>
  <c r="BS273" i="3"/>
  <c r="BX369" i="3"/>
  <c r="BS369" i="3"/>
  <c r="CG318" i="3"/>
  <c r="CL318" i="3"/>
  <c r="BY5" i="3"/>
  <c r="BS5" i="3"/>
  <c r="CT392" i="3"/>
  <c r="CN392" i="3"/>
  <c r="CF203" i="3"/>
  <c r="BZ203" i="3"/>
  <c r="BY404" i="3"/>
  <c r="BS404" i="3"/>
  <c r="BY245" i="3"/>
  <c r="BS245" i="3"/>
  <c r="CZ19" i="3"/>
  <c r="CU19" i="3"/>
  <c r="CL277" i="3"/>
  <c r="CG277" i="3"/>
  <c r="BX114" i="3"/>
  <c r="BS114" i="3"/>
  <c r="CF324" i="3"/>
  <c r="BZ324" i="3"/>
  <c r="CG302" i="3"/>
  <c r="CL302" i="3"/>
  <c r="BZ4" i="3"/>
  <c r="CE4" i="3"/>
  <c r="CE433" i="3"/>
  <c r="BZ433" i="3"/>
  <c r="BX111" i="3"/>
  <c r="BS111" i="3"/>
  <c r="DG397" i="3"/>
  <c r="DG392" i="3"/>
  <c r="BY13" i="3"/>
  <c r="BS13" i="3"/>
  <c r="BS431" i="3"/>
  <c r="BX431" i="3"/>
  <c r="BX416" i="3"/>
  <c r="BS416" i="3"/>
  <c r="CN205" i="3"/>
  <c r="CS205" i="3"/>
  <c r="BY21" i="3"/>
  <c r="BS21" i="3"/>
  <c r="BY140" i="3"/>
  <c r="BS140" i="3"/>
  <c r="CF276" i="3"/>
  <c r="BZ276" i="3"/>
  <c r="CF356" i="3"/>
  <c r="BZ356" i="3"/>
  <c r="CG189" i="3"/>
  <c r="CL189" i="3"/>
  <c r="BX154" i="3"/>
  <c r="BS154" i="3"/>
  <c r="CZ332" i="3"/>
  <c r="CU332" i="3"/>
  <c r="CG112" i="3"/>
  <c r="CL112" i="3"/>
  <c r="DG140" i="3"/>
  <c r="BS223" i="3"/>
  <c r="BX223" i="3"/>
  <c r="CS46" i="3"/>
  <c r="K41" i="11"/>
  <c r="D38" i="11"/>
  <c r="E38" i="11" s="1"/>
  <c r="CZ265" i="3"/>
  <c r="CZ239" i="3"/>
  <c r="CZ229" i="3"/>
  <c r="DG289" i="3"/>
  <c r="CE287" i="3"/>
  <c r="BZ287" i="3"/>
  <c r="CL8" i="3"/>
  <c r="CG8" i="3"/>
  <c r="CE418" i="3"/>
  <c r="BZ418" i="3"/>
  <c r="CG363" i="3"/>
  <c r="CL363" i="3"/>
  <c r="CZ245" i="3"/>
  <c r="CZ152" i="3"/>
  <c r="CU152" i="3"/>
  <c r="CG71" i="3"/>
  <c r="CL71" i="3"/>
  <c r="CZ407" i="3"/>
  <c r="CS44" i="3"/>
  <c r="CE303" i="3"/>
  <c r="BZ303" i="3"/>
  <c r="BZ398" i="3"/>
  <c r="CE398" i="3"/>
  <c r="BZ319" i="3"/>
  <c r="CE319" i="3"/>
  <c r="DG192" i="3"/>
  <c r="DB192" i="3"/>
  <c r="BZ28" i="3"/>
  <c r="CE28" i="3"/>
  <c r="BZ402" i="3"/>
  <c r="CE402" i="3"/>
  <c r="CG266" i="3"/>
  <c r="CL266" i="3"/>
  <c r="CZ427" i="3"/>
  <c r="DG274" i="3"/>
  <c r="CL49" i="3"/>
  <c r="CG49" i="3"/>
  <c r="CE335" i="3"/>
  <c r="BZ335" i="3"/>
  <c r="BS387" i="3"/>
  <c r="BX387" i="3"/>
  <c r="CG214" i="3"/>
  <c r="CL214" i="3"/>
  <c r="BZ327" i="3"/>
  <c r="CE327" i="3"/>
  <c r="CE271" i="3"/>
  <c r="BZ271" i="3"/>
  <c r="DG6" i="3"/>
  <c r="DG101" i="3"/>
  <c r="CF3" i="3"/>
  <c r="BZ3" i="3"/>
  <c r="CG428" i="3"/>
  <c r="CL428" i="3"/>
  <c r="DG193" i="3"/>
  <c r="CE295" i="3"/>
  <c r="BZ295" i="3"/>
  <c r="CG218" i="3"/>
  <c r="CL218" i="3"/>
  <c r="CG55" i="3"/>
  <c r="CL55" i="3"/>
  <c r="CE394" i="3"/>
  <c r="BZ394" i="3"/>
  <c r="CE434" i="3"/>
  <c r="BZ434" i="3"/>
  <c r="DG202" i="3"/>
  <c r="CE246" i="3"/>
  <c r="BZ246" i="3"/>
  <c r="BZ414" i="3"/>
  <c r="CE414" i="3"/>
  <c r="CG379" i="3"/>
  <c r="CL379" i="3"/>
  <c r="CL250" i="3"/>
  <c r="DG403" i="3"/>
  <c r="CZ73" i="3"/>
  <c r="CZ93" i="3"/>
  <c r="DG356" i="3"/>
  <c r="BZ343" i="3"/>
  <c r="CE343" i="3"/>
  <c r="CU135" i="3"/>
  <c r="CZ135" i="3"/>
  <c r="BZ385" i="3"/>
  <c r="CE385" i="3"/>
  <c r="CZ200" i="3"/>
  <c r="CZ125" i="3"/>
  <c r="DG366" i="3"/>
  <c r="DG339" i="3"/>
  <c r="CZ29" i="3"/>
  <c r="CE367" i="3"/>
  <c r="BZ367" i="3"/>
  <c r="BZ254" i="3"/>
  <c r="CE254" i="3"/>
  <c r="CG182" i="3"/>
  <c r="CL182" i="3"/>
  <c r="CZ5" i="3"/>
  <c r="DG284" i="3"/>
  <c r="CZ368" i="3"/>
  <c r="CZ169" i="3"/>
  <c r="CU169" i="3"/>
  <c r="DG251" i="3"/>
  <c r="CZ420" i="3"/>
  <c r="DG203" i="3"/>
  <c r="CZ362" i="3"/>
  <c r="CU362" i="3"/>
  <c r="DG219" i="3"/>
  <c r="CE12" i="3"/>
  <c r="BZ12" i="3"/>
  <c r="CE222" i="3"/>
  <c r="BZ222" i="3"/>
  <c r="DG75" i="3"/>
  <c r="DG240" i="3"/>
  <c r="DB240" i="3"/>
  <c r="CG234" i="3"/>
  <c r="CL234" i="3"/>
  <c r="CE230" i="3"/>
  <c r="BZ230" i="3"/>
  <c r="CG347" i="3"/>
  <c r="CL347" i="3"/>
  <c r="CZ232" i="3"/>
  <c r="CG396" i="3"/>
  <c r="CL396" i="3"/>
  <c r="CE410" i="3"/>
  <c r="BZ410" i="3"/>
  <c r="DG260" i="3"/>
  <c r="DG36" i="3"/>
  <c r="CG390" i="3"/>
  <c r="CL390" i="3"/>
  <c r="CG166" i="3"/>
  <c r="CL166" i="3"/>
  <c r="CG315" i="3"/>
  <c r="CL315" i="3"/>
  <c r="CE269" i="3"/>
  <c r="BZ269" i="3"/>
  <c r="DG354" i="3"/>
  <c r="DB354" i="3"/>
  <c r="DG359" i="3"/>
  <c r="DB359" i="3"/>
  <c r="DG412" i="3"/>
  <c r="BZ279" i="3"/>
  <c r="CE279" i="3"/>
  <c r="CL40" i="3"/>
  <c r="CG40" i="3"/>
  <c r="CZ170" i="3"/>
  <c r="CL404" i="3"/>
  <c r="CZ61" i="3"/>
  <c r="CU61" i="3"/>
  <c r="DG333" i="3"/>
  <c r="DB333" i="3"/>
  <c r="CG283" i="3"/>
  <c r="CL283" i="3"/>
  <c r="CG136" i="3"/>
  <c r="CL136" i="3"/>
  <c r="CE311" i="3"/>
  <c r="BZ311" i="3"/>
  <c r="CM156" i="3" l="1"/>
  <c r="CG156" i="3"/>
  <c r="CU446" i="3"/>
  <c r="CZ446" i="3"/>
  <c r="CZ445" i="3"/>
  <c r="CU445" i="3"/>
  <c r="DG444" i="3"/>
  <c r="DB444" i="3"/>
  <c r="DB443" i="3"/>
  <c r="DG443" i="3"/>
  <c r="DB442" i="3"/>
  <c r="DG442" i="3"/>
  <c r="DB441" i="3"/>
  <c r="DG441" i="3"/>
  <c r="DG440" i="3"/>
  <c r="DB440" i="3"/>
  <c r="CL299" i="3"/>
  <c r="CL422" i="3"/>
  <c r="CS422" i="3" s="1"/>
  <c r="CU2" i="3"/>
  <c r="CZ2" i="3"/>
  <c r="CU165" i="3"/>
  <c r="CZ165" i="3"/>
  <c r="CS151" i="3"/>
  <c r="CZ151" i="3" s="1"/>
  <c r="DB151" i="3" s="1"/>
  <c r="BZ386" i="3"/>
  <c r="DG439" i="3"/>
  <c r="DB439" i="3"/>
  <c r="DB400" i="3"/>
  <c r="CE375" i="3"/>
  <c r="CL375" i="3" s="1"/>
  <c r="CL198" i="3"/>
  <c r="CS198" i="3" s="1"/>
  <c r="BZ262" i="3"/>
  <c r="CE238" i="3"/>
  <c r="CG238" i="3" s="1"/>
  <c r="BZ426" i="3"/>
  <c r="CL393" i="3"/>
  <c r="CS393" i="3" s="1"/>
  <c r="BZ430" i="3"/>
  <c r="CU59" i="3"/>
  <c r="DB290" i="3"/>
  <c r="CG331" i="3"/>
  <c r="CN144" i="3"/>
  <c r="CS144" i="3"/>
  <c r="CS235" i="3"/>
  <c r="CU235" i="3" s="1"/>
  <c r="CG143" i="3"/>
  <c r="CL143" i="3"/>
  <c r="CL103" i="3"/>
  <c r="CG103" i="3"/>
  <c r="CS374" i="3"/>
  <c r="CN374" i="3"/>
  <c r="CG244" i="3"/>
  <c r="CL244" i="3"/>
  <c r="CM161" i="3"/>
  <c r="CG161" i="3"/>
  <c r="CN213" i="3"/>
  <c r="CS213" i="3"/>
  <c r="BZ201" i="3"/>
  <c r="CE201" i="3"/>
  <c r="CU191" i="3"/>
  <c r="CZ191" i="3"/>
  <c r="CL91" i="3"/>
  <c r="CG91" i="3"/>
  <c r="CG249" i="3"/>
  <c r="CL249" i="3"/>
  <c r="CF9" i="3"/>
  <c r="BZ9" i="3"/>
  <c r="CE175" i="3"/>
  <c r="BZ175" i="3"/>
  <c r="CE119" i="3"/>
  <c r="BZ119" i="3"/>
  <c r="CE123" i="3"/>
  <c r="BZ123" i="3"/>
  <c r="DI97" i="3"/>
  <c r="DN97" i="3"/>
  <c r="DP97" i="3" s="1"/>
  <c r="DT97" i="3" s="1"/>
  <c r="CL208" i="3"/>
  <c r="CG208" i="3"/>
  <c r="BZ77" i="3"/>
  <c r="CE77" i="3"/>
  <c r="CG62" i="3"/>
  <c r="CL62" i="3"/>
  <c r="CE188" i="3"/>
  <c r="BZ188" i="3"/>
  <c r="BZ65" i="3"/>
  <c r="CE65" i="3"/>
  <c r="CF268" i="3"/>
  <c r="BZ268" i="3"/>
  <c r="CF239" i="3"/>
  <c r="BZ239" i="3"/>
  <c r="CE334" i="3"/>
  <c r="BZ334" i="3"/>
  <c r="CF368" i="3"/>
  <c r="BZ368" i="3"/>
  <c r="BZ323" i="3"/>
  <c r="CE323" i="3"/>
  <c r="CE64" i="3"/>
  <c r="BZ64" i="3"/>
  <c r="DB39" i="3"/>
  <c r="DG39" i="3"/>
  <c r="CE388" i="3"/>
  <c r="BZ388" i="3"/>
  <c r="CN150" i="3"/>
  <c r="CS150" i="3"/>
  <c r="CF405" i="3"/>
  <c r="BZ405" i="3"/>
  <c r="CF293" i="3"/>
  <c r="BZ293" i="3"/>
  <c r="CM289" i="3"/>
  <c r="CG289" i="3"/>
  <c r="CL267" i="3"/>
  <c r="CG267" i="3"/>
  <c r="CZ25" i="3"/>
  <c r="CU25" i="3"/>
  <c r="BZ364" i="3"/>
  <c r="CE364" i="3"/>
  <c r="CG342" i="3"/>
  <c r="CL342" i="3"/>
  <c r="CF101" i="3"/>
  <c r="BZ101" i="3"/>
  <c r="CE255" i="3"/>
  <c r="BZ255" i="3"/>
  <c r="CL301" i="3"/>
  <c r="CG301" i="3"/>
  <c r="CM130" i="3"/>
  <c r="CG130" i="3"/>
  <c r="BZ384" i="3"/>
  <c r="CE384" i="3"/>
  <c r="CM44" i="3"/>
  <c r="CG44" i="3"/>
  <c r="CL322" i="3"/>
  <c r="CG322" i="3"/>
  <c r="DN130" i="3"/>
  <c r="CN197" i="3"/>
  <c r="CS197" i="3"/>
  <c r="CM300" i="3"/>
  <c r="CG300" i="3"/>
  <c r="CE248" i="3"/>
  <c r="BZ248" i="3"/>
  <c r="CF183" i="3"/>
  <c r="BZ183" i="3"/>
  <c r="DN293" i="3"/>
  <c r="CS9" i="3"/>
  <c r="DG176" i="3"/>
  <c r="DB176" i="3"/>
  <c r="CU361" i="3"/>
  <c r="CZ361" i="3"/>
  <c r="CG344" i="3"/>
  <c r="CL344" i="3"/>
  <c r="CN257" i="3"/>
  <c r="CS257" i="3"/>
  <c r="CN395" i="3"/>
  <c r="CS395" i="3"/>
  <c r="DN413" i="3"/>
  <c r="DP413" i="3" s="1"/>
  <c r="DT413" i="3" s="1"/>
  <c r="DI413" i="3"/>
  <c r="CS157" i="3"/>
  <c r="CN157" i="3"/>
  <c r="CN99" i="3"/>
  <c r="CS99" i="3"/>
  <c r="DN383" i="3"/>
  <c r="DP383" i="3" s="1"/>
  <c r="DT383" i="3" s="1"/>
  <c r="DI383" i="3"/>
  <c r="CG168" i="3"/>
  <c r="CL168" i="3"/>
  <c r="CL297" i="3"/>
  <c r="CG297" i="3"/>
  <c r="CN141" i="3"/>
  <c r="CS141" i="3"/>
  <c r="CL178" i="3"/>
  <c r="CG178" i="3"/>
  <c r="CS424" i="3"/>
  <c r="CN424" i="3"/>
  <c r="CL389" i="3"/>
  <c r="CG389" i="3"/>
  <c r="CF42" i="3"/>
  <c r="BZ42" i="3"/>
  <c r="CT232" i="3"/>
  <c r="CN232" i="3"/>
  <c r="CF304" i="3"/>
  <c r="BZ304" i="3"/>
  <c r="CZ167" i="3"/>
  <c r="CU167" i="3"/>
  <c r="CG41" i="3"/>
  <c r="CL41" i="3"/>
  <c r="CZ67" i="3"/>
  <c r="CU67" i="3"/>
  <c r="CU224" i="3"/>
  <c r="CZ224" i="3"/>
  <c r="CF200" i="3"/>
  <c r="BZ200" i="3"/>
  <c r="CN314" i="3"/>
  <c r="CS314" i="3"/>
  <c r="CN79" i="3"/>
  <c r="CS79" i="3"/>
  <c r="CZ48" i="3"/>
  <c r="CU48" i="3"/>
  <c r="CG386" i="3"/>
  <c r="CL386" i="3"/>
  <c r="BZ22" i="3"/>
  <c r="CE22" i="3"/>
  <c r="CL7" i="3"/>
  <c r="CG7" i="3"/>
  <c r="BZ429" i="3"/>
  <c r="CE429" i="3"/>
  <c r="DN16" i="3"/>
  <c r="DP16" i="3" s="1"/>
  <c r="DT16" i="3" s="1"/>
  <c r="DI16" i="3"/>
  <c r="CM337" i="3"/>
  <c r="CG337" i="3"/>
  <c r="CF60" i="3"/>
  <c r="BZ60" i="3"/>
  <c r="CN81" i="3"/>
  <c r="CS81" i="3"/>
  <c r="BZ329" i="3"/>
  <c r="CE329" i="3"/>
  <c r="CM139" i="3"/>
  <c r="CG139" i="3"/>
  <c r="CF397" i="3"/>
  <c r="BZ397" i="3"/>
  <c r="BZ436" i="3"/>
  <c r="CE436" i="3"/>
  <c r="DG139" i="3"/>
  <c r="CU118" i="3"/>
  <c r="CZ118" i="3"/>
  <c r="CL307" i="3"/>
  <c r="CG307" i="3"/>
  <c r="BZ349" i="3"/>
  <c r="CE349" i="3"/>
  <c r="CE423" i="3"/>
  <c r="BZ423" i="3"/>
  <c r="CS102" i="3"/>
  <c r="CN102" i="3"/>
  <c r="CG325" i="3"/>
  <c r="CL325" i="3"/>
  <c r="CL285" i="3"/>
  <c r="CG285" i="3"/>
  <c r="DG320" i="3"/>
  <c r="CE365" i="3"/>
  <c r="BZ365" i="3"/>
  <c r="CG70" i="3"/>
  <c r="CL70" i="3"/>
  <c r="CZ300" i="3"/>
  <c r="CE92" i="3"/>
  <c r="BZ92" i="3"/>
  <c r="CN421" i="3"/>
  <c r="CS421" i="3"/>
  <c r="CL20" i="3"/>
  <c r="CG20" i="3"/>
  <c r="BZ113" i="3"/>
  <c r="CE113" i="3"/>
  <c r="CE305" i="3"/>
  <c r="BZ305" i="3"/>
  <c r="CS435" i="3"/>
  <c r="CN435" i="3"/>
  <c r="CN280" i="3"/>
  <c r="CS280" i="3"/>
  <c r="CZ33" i="3"/>
  <c r="CN138" i="3"/>
  <c r="CS138" i="3"/>
  <c r="CE209" i="3"/>
  <c r="BZ209" i="3"/>
  <c r="BZ43" i="3"/>
  <c r="CE43" i="3"/>
  <c r="CN110" i="3"/>
  <c r="CS110" i="3"/>
  <c r="CL56" i="3"/>
  <c r="CG56" i="3"/>
  <c r="CG316" i="3"/>
  <c r="CL316" i="3"/>
  <c r="CF403" i="3"/>
  <c r="BZ403" i="3"/>
  <c r="CL158" i="3"/>
  <c r="CG158" i="3"/>
  <c r="CL227" i="3"/>
  <c r="CG227" i="3"/>
  <c r="CE376" i="3"/>
  <c r="BZ376" i="3"/>
  <c r="CL54" i="3"/>
  <c r="CG54" i="3"/>
  <c r="CM185" i="3"/>
  <c r="CG185" i="3"/>
  <c r="CN296" i="3"/>
  <c r="CS296" i="3"/>
  <c r="CE310" i="3"/>
  <c r="BZ310" i="3"/>
  <c r="CL288" i="3"/>
  <c r="CG288" i="3"/>
  <c r="CZ86" i="3"/>
  <c r="CU86" i="3"/>
  <c r="CG233" i="3"/>
  <c r="CL233" i="3"/>
  <c r="CG216" i="3"/>
  <c r="CL216" i="3"/>
  <c r="CS312" i="3"/>
  <c r="CN312" i="3"/>
  <c r="CG24" i="3"/>
  <c r="CL24" i="3"/>
  <c r="CG128" i="3"/>
  <c r="CL128" i="3"/>
  <c r="BZ57" i="3"/>
  <c r="CE57" i="3"/>
  <c r="CS27" i="3"/>
  <c r="CN27" i="3"/>
  <c r="CG31" i="3"/>
  <c r="CL31" i="3"/>
  <c r="CF313" i="3"/>
  <c r="BZ313" i="3"/>
  <c r="CG225" i="3"/>
  <c r="CL225" i="3"/>
  <c r="CM251" i="3"/>
  <c r="CG251" i="3"/>
  <c r="CM210" i="3"/>
  <c r="CG210" i="3"/>
  <c r="CG78" i="3"/>
  <c r="CL78" i="3"/>
  <c r="CS38" i="3"/>
  <c r="CN38" i="3"/>
  <c r="CL23" i="3"/>
  <c r="CG23" i="3"/>
  <c r="CF226" i="3"/>
  <c r="BZ226" i="3"/>
  <c r="CM242" i="3"/>
  <c r="CG242" i="3"/>
  <c r="CU179" i="3"/>
  <c r="CZ179" i="3"/>
  <c r="DG83" i="3"/>
  <c r="DB83" i="3"/>
  <c r="CF47" i="3"/>
  <c r="BZ47" i="3"/>
  <c r="BZ370" i="3"/>
  <c r="CE370" i="3"/>
  <c r="CZ415" i="3"/>
  <c r="CG237" i="3"/>
  <c r="CL237" i="3"/>
  <c r="CN281" i="3"/>
  <c r="CS281" i="3"/>
  <c r="CL172" i="3"/>
  <c r="CG172" i="3"/>
  <c r="CE259" i="3"/>
  <c r="BZ259" i="3"/>
  <c r="DG381" i="3"/>
  <c r="DB381" i="3"/>
  <c r="BZ80" i="3"/>
  <c r="CE80" i="3"/>
  <c r="CS69" i="3"/>
  <c r="CN69" i="3"/>
  <c r="DO252" i="3"/>
  <c r="DP252" i="3" s="1"/>
  <c r="DT252" i="3" s="1"/>
  <c r="DI252" i="3"/>
  <c r="CM204" i="3"/>
  <c r="CG204" i="3"/>
  <c r="CS270" i="3"/>
  <c r="BZ132" i="3"/>
  <c r="CE132" i="3"/>
  <c r="CF35" i="3"/>
  <c r="BZ35" i="3"/>
  <c r="CT382" i="3"/>
  <c r="CN382" i="3"/>
  <c r="CF415" i="3"/>
  <c r="BZ415" i="3"/>
  <c r="CF265" i="3"/>
  <c r="BZ265" i="3"/>
  <c r="CM75" i="3"/>
  <c r="CG75" i="3"/>
  <c r="BZ155" i="3"/>
  <c r="CE155" i="3"/>
  <c r="CL207" i="3"/>
  <c r="CG207" i="3"/>
  <c r="CG317" i="3"/>
  <c r="CL317" i="3"/>
  <c r="CE406" i="3"/>
  <c r="BZ406" i="3"/>
  <c r="CS330" i="3"/>
  <c r="CN330" i="3"/>
  <c r="CG76" i="3"/>
  <c r="CL76" i="3"/>
  <c r="CM125" i="3"/>
  <c r="CG125" i="3"/>
  <c r="CG256" i="3"/>
  <c r="CL256" i="3"/>
  <c r="CF270" i="3"/>
  <c r="BZ270" i="3"/>
  <c r="CL11" i="3"/>
  <c r="CG11" i="3"/>
  <c r="CE380" i="3"/>
  <c r="BZ380" i="3"/>
  <c r="CG348" i="3"/>
  <c r="CL348" i="3"/>
  <c r="CU30" i="3"/>
  <c r="CZ30" i="3"/>
  <c r="DG243" i="3"/>
  <c r="CS275" i="3"/>
  <c r="CN275" i="3"/>
  <c r="BZ328" i="3"/>
  <c r="CE328" i="3"/>
  <c r="CE124" i="3"/>
  <c r="BZ124" i="3"/>
  <c r="CZ147" i="3"/>
  <c r="CU147" i="3"/>
  <c r="CS352" i="3"/>
  <c r="CN352" i="3"/>
  <c r="DG145" i="3"/>
  <c r="DB145" i="3"/>
  <c r="CZ357" i="3"/>
  <c r="CU357" i="3"/>
  <c r="CU432" i="3"/>
  <c r="CZ432" i="3"/>
  <c r="CL14" i="3"/>
  <c r="CG14" i="3"/>
  <c r="DN186" i="3"/>
  <c r="DP186" i="3" s="1"/>
  <c r="DT186" i="3" s="1"/>
  <c r="DI186" i="3"/>
  <c r="BZ241" i="3"/>
  <c r="CE241" i="3"/>
  <c r="CG32" i="3"/>
  <c r="CL32" i="3"/>
  <c r="CZ180" i="3"/>
  <c r="CU180" i="3"/>
  <c r="BZ108" i="3"/>
  <c r="CE108" i="3"/>
  <c r="CE272" i="3"/>
  <c r="BZ272" i="3"/>
  <c r="BZ358" i="3"/>
  <c r="CE358" i="3"/>
  <c r="CZ156" i="3"/>
  <c r="CL228" i="3"/>
  <c r="CG228" i="3"/>
  <c r="DG183" i="3"/>
  <c r="CS417" i="3"/>
  <c r="CN417" i="3"/>
  <c r="CF351" i="3"/>
  <c r="BZ351" i="3"/>
  <c r="CM243" i="3"/>
  <c r="CG243" i="3"/>
  <c r="CM264" i="3"/>
  <c r="CG264" i="3"/>
  <c r="CF320" i="3"/>
  <c r="BZ320" i="3"/>
  <c r="CF195" i="3"/>
  <c r="BZ195" i="3"/>
  <c r="CF34" i="3"/>
  <c r="BZ34" i="3"/>
  <c r="CG292" i="3"/>
  <c r="CL292" i="3"/>
  <c r="CF366" i="3"/>
  <c r="BZ366" i="3"/>
  <c r="CF46" i="3"/>
  <c r="BZ46" i="3"/>
  <c r="DN161" i="3"/>
  <c r="CL326" i="3"/>
  <c r="CG326" i="3"/>
  <c r="BZ159" i="3"/>
  <c r="CE159" i="3"/>
  <c r="CL345" i="3"/>
  <c r="CG345" i="3"/>
  <c r="CN45" i="3"/>
  <c r="CS45" i="3"/>
  <c r="CL373" i="3"/>
  <c r="CG373" i="3"/>
  <c r="BZ306" i="3"/>
  <c r="CE306" i="3"/>
  <c r="CL372" i="3"/>
  <c r="CG372" i="3"/>
  <c r="CG291" i="3"/>
  <c r="CL291" i="3"/>
  <c r="CM160" i="3"/>
  <c r="CG160" i="3"/>
  <c r="CE10" i="3"/>
  <c r="BZ10" i="3"/>
  <c r="CZ212" i="3"/>
  <c r="CU212" i="3"/>
  <c r="CF260" i="3"/>
  <c r="BZ260" i="3"/>
  <c r="CL321" i="3"/>
  <c r="CG321" i="3"/>
  <c r="CM115" i="3"/>
  <c r="CG115" i="3"/>
  <c r="CF33" i="3"/>
  <c r="BZ33" i="3"/>
  <c r="CM93" i="3"/>
  <c r="CG93" i="3"/>
  <c r="DG160" i="3"/>
  <c r="CE411" i="3"/>
  <c r="BZ411" i="3"/>
  <c r="CT146" i="3"/>
  <c r="CN146" i="3"/>
  <c r="CF133" i="3"/>
  <c r="BZ133" i="3"/>
  <c r="CF274" i="3"/>
  <c r="BZ274" i="3"/>
  <c r="CG211" i="3"/>
  <c r="CL211" i="3"/>
  <c r="DB15" i="3"/>
  <c r="DG15" i="3"/>
  <c r="CF412" i="3"/>
  <c r="BZ412" i="3"/>
  <c r="CL199" i="3"/>
  <c r="CG199" i="3"/>
  <c r="CZ173" i="3"/>
  <c r="CU173" i="3"/>
  <c r="CN177" i="3"/>
  <c r="CS177" i="3"/>
  <c r="BZ336" i="3"/>
  <c r="CE336" i="3"/>
  <c r="CS174" i="3"/>
  <c r="CN174" i="3"/>
  <c r="CE391" i="3"/>
  <c r="BZ391" i="3"/>
  <c r="CG162" i="3"/>
  <c r="CL162" i="3"/>
  <c r="CL163" i="3"/>
  <c r="CG163" i="3"/>
  <c r="CL206" i="3"/>
  <c r="CG206" i="3"/>
  <c r="DG401" i="3"/>
  <c r="DB401" i="3"/>
  <c r="CM36" i="3"/>
  <c r="CG36" i="3"/>
  <c r="BZ221" i="3"/>
  <c r="CE221" i="3"/>
  <c r="CG82" i="3"/>
  <c r="CL82" i="3"/>
  <c r="CG378" i="3"/>
  <c r="CL378" i="3"/>
  <c r="BZ371" i="3"/>
  <c r="CE371" i="3"/>
  <c r="CE419" i="3"/>
  <c r="BZ419" i="3"/>
  <c r="CG194" i="3"/>
  <c r="CL194" i="3"/>
  <c r="CE258" i="3"/>
  <c r="BZ258" i="3"/>
  <c r="CS184" i="3"/>
  <c r="CN184" i="3"/>
  <c r="CL377" i="3"/>
  <c r="CG377" i="3"/>
  <c r="CE84" i="3"/>
  <c r="BZ84" i="3"/>
  <c r="CS437" i="3"/>
  <c r="CN437" i="3"/>
  <c r="CS286" i="3"/>
  <c r="CN286" i="3"/>
  <c r="CZ304" i="3"/>
  <c r="CS236" i="3"/>
  <c r="CN236" i="3"/>
  <c r="CE17" i="3"/>
  <c r="BZ17" i="3"/>
  <c r="DG351" i="3"/>
  <c r="CN294" i="3"/>
  <c r="CS294" i="3"/>
  <c r="BZ223" i="3"/>
  <c r="CE223" i="3"/>
  <c r="CN112" i="3"/>
  <c r="CS112" i="3"/>
  <c r="CN189" i="3"/>
  <c r="CS189" i="3"/>
  <c r="CZ205" i="3"/>
  <c r="CU205" i="3"/>
  <c r="CE431" i="3"/>
  <c r="BZ431" i="3"/>
  <c r="CG4" i="3"/>
  <c r="CL4" i="3"/>
  <c r="CF245" i="3"/>
  <c r="BZ245" i="3"/>
  <c r="CM203" i="3"/>
  <c r="CG203" i="3"/>
  <c r="CF5" i="3"/>
  <c r="BZ5" i="3"/>
  <c r="CF273" i="3"/>
  <c r="BZ273" i="3"/>
  <c r="CE116" i="3"/>
  <c r="BZ116" i="3"/>
  <c r="CS268" i="3"/>
  <c r="CM52" i="3"/>
  <c r="CG52" i="3"/>
  <c r="BZ126" i="3"/>
  <c r="CE126" i="3"/>
  <c r="CF193" i="3"/>
  <c r="BZ193" i="3"/>
  <c r="CE122" i="3"/>
  <c r="BZ122" i="3"/>
  <c r="CM164" i="3"/>
  <c r="CG164" i="3"/>
  <c r="CF250" i="3"/>
  <c r="BZ250" i="3"/>
  <c r="CG408" i="3"/>
  <c r="CL408" i="3"/>
  <c r="CG63" i="3"/>
  <c r="CL63" i="3"/>
  <c r="CF339" i="3"/>
  <c r="BZ339" i="3"/>
  <c r="CF73" i="3"/>
  <c r="BZ73" i="3"/>
  <c r="DA18" i="3"/>
  <c r="CU18" i="3"/>
  <c r="CE85" i="3"/>
  <c r="BZ85" i="3"/>
  <c r="CE127" i="3"/>
  <c r="BZ127" i="3"/>
  <c r="BZ50" i="3"/>
  <c r="CE50" i="3"/>
  <c r="CM308" i="3"/>
  <c r="CG308" i="3"/>
  <c r="CT149" i="3"/>
  <c r="CN149" i="3"/>
  <c r="BZ137" i="3"/>
  <c r="CE137" i="3"/>
  <c r="CE215" i="3"/>
  <c r="BZ215" i="3"/>
  <c r="CN51" i="3"/>
  <c r="CS51" i="3"/>
  <c r="CF229" i="3"/>
  <c r="BZ229" i="3"/>
  <c r="BZ129" i="3"/>
  <c r="CE129" i="3"/>
  <c r="CF427" i="3"/>
  <c r="BZ427" i="3"/>
  <c r="CE154" i="3"/>
  <c r="BZ154" i="3"/>
  <c r="CM356" i="3"/>
  <c r="CG356" i="3"/>
  <c r="CF140" i="3"/>
  <c r="BZ140" i="3"/>
  <c r="DN392" i="3"/>
  <c r="CE111" i="3"/>
  <c r="BZ111" i="3"/>
  <c r="CM324" i="3"/>
  <c r="CG324" i="3"/>
  <c r="CZ355" i="3"/>
  <c r="CU355" i="3"/>
  <c r="DG100" i="3"/>
  <c r="DB100" i="3"/>
  <c r="CF53" i="3"/>
  <c r="BZ53" i="3"/>
  <c r="CF420" i="3"/>
  <c r="BZ420" i="3"/>
  <c r="CM37" i="3"/>
  <c r="CG37" i="3"/>
  <c r="CG58" i="3"/>
  <c r="CL58" i="3"/>
  <c r="CF29" i="3"/>
  <c r="BZ29" i="3"/>
  <c r="DG337" i="3"/>
  <c r="CE247" i="3"/>
  <c r="BZ247" i="3"/>
  <c r="DG148" i="3"/>
  <c r="DB148" i="3"/>
  <c r="BZ87" i="3"/>
  <c r="CE87" i="3"/>
  <c r="DG409" i="3"/>
  <c r="CN341" i="3"/>
  <c r="CS341" i="3"/>
  <c r="CZ405" i="3"/>
  <c r="CE109" i="3"/>
  <c r="BZ109" i="3"/>
  <c r="BZ94" i="3"/>
  <c r="CE94" i="3"/>
  <c r="CG190" i="3"/>
  <c r="CL190" i="3"/>
  <c r="CE131" i="3"/>
  <c r="BZ131" i="3"/>
  <c r="CE171" i="3"/>
  <c r="BZ171" i="3"/>
  <c r="CE338" i="3"/>
  <c r="BZ338" i="3"/>
  <c r="CN302" i="3"/>
  <c r="CS302" i="3"/>
  <c r="CS277" i="3"/>
  <c r="CN277" i="3"/>
  <c r="DB19" i="3"/>
  <c r="DG19" i="3"/>
  <c r="CF404" i="3"/>
  <c r="BZ404" i="3"/>
  <c r="DA392" i="3"/>
  <c r="CU392" i="3"/>
  <c r="CE369" i="3"/>
  <c r="BZ369" i="3"/>
  <c r="CE360" i="3"/>
  <c r="BZ360" i="3"/>
  <c r="BZ121" i="3"/>
  <c r="CE121" i="3"/>
  <c r="CN142" i="3"/>
  <c r="CS142" i="3"/>
  <c r="CE120" i="3"/>
  <c r="BZ120" i="3"/>
  <c r="BZ231" i="3"/>
  <c r="CE231" i="3"/>
  <c r="BZ106" i="3"/>
  <c r="CE106" i="3"/>
  <c r="CF284" i="3"/>
  <c r="BZ284" i="3"/>
  <c r="CM219" i="3"/>
  <c r="CG219" i="3"/>
  <c r="BZ134" i="3"/>
  <c r="CE134" i="3"/>
  <c r="CE90" i="3"/>
  <c r="BZ90" i="3"/>
  <c r="CM340" i="3"/>
  <c r="CG340" i="3"/>
  <c r="BZ105" i="3"/>
  <c r="CE105" i="3"/>
  <c r="CF263" i="3"/>
  <c r="BZ263" i="3"/>
  <c r="BZ104" i="3"/>
  <c r="CE104" i="3"/>
  <c r="CM6" i="3"/>
  <c r="CG6" i="3"/>
  <c r="CT217" i="3"/>
  <c r="CN217" i="3"/>
  <c r="CT26" i="3"/>
  <c r="CN26" i="3"/>
  <c r="CM298" i="3"/>
  <c r="CG298" i="3"/>
  <c r="BZ181" i="3"/>
  <c r="CE181" i="3"/>
  <c r="CF399" i="3"/>
  <c r="BZ399" i="3"/>
  <c r="CE438" i="3"/>
  <c r="BZ438" i="3"/>
  <c r="CM202" i="3"/>
  <c r="CG202" i="3"/>
  <c r="DN53" i="3"/>
  <c r="CU220" i="3"/>
  <c r="CZ220" i="3"/>
  <c r="CF346" i="3"/>
  <c r="BZ346" i="3"/>
  <c r="CN350" i="3"/>
  <c r="CS350" i="3"/>
  <c r="CE96" i="3"/>
  <c r="BZ96" i="3"/>
  <c r="DG185" i="3"/>
  <c r="CF407" i="3"/>
  <c r="BZ407" i="3"/>
  <c r="CM409" i="3"/>
  <c r="CG409" i="3"/>
  <c r="BZ353" i="3"/>
  <c r="CE353" i="3"/>
  <c r="BZ72" i="3"/>
  <c r="CE72" i="3"/>
  <c r="CZ46" i="3"/>
  <c r="DN140" i="3"/>
  <c r="DG332" i="3"/>
  <c r="DB332" i="3"/>
  <c r="CM276" i="3"/>
  <c r="CG276" i="3"/>
  <c r="CF21" i="3"/>
  <c r="BZ21" i="3"/>
  <c r="CE416" i="3"/>
  <c r="BZ416" i="3"/>
  <c r="CF13" i="3"/>
  <c r="BZ13" i="3"/>
  <c r="DN397" i="3"/>
  <c r="CG433" i="3"/>
  <c r="CL433" i="3"/>
  <c r="CE114" i="3"/>
  <c r="BZ114" i="3"/>
  <c r="CN318" i="3"/>
  <c r="CS318" i="3"/>
  <c r="BZ95" i="3"/>
  <c r="CE95" i="3"/>
  <c r="CE98" i="3"/>
  <c r="BZ98" i="3"/>
  <c r="CT10" i="3"/>
  <c r="CM170" i="3"/>
  <c r="CG170" i="3"/>
  <c r="CE107" i="3"/>
  <c r="BZ107" i="3"/>
  <c r="CG153" i="3"/>
  <c r="CL153" i="3"/>
  <c r="CL74" i="3"/>
  <c r="CG74" i="3"/>
  <c r="CE425" i="3"/>
  <c r="BZ425" i="3"/>
  <c r="CE89" i="3"/>
  <c r="BZ89" i="3"/>
  <c r="CN309" i="3"/>
  <c r="CS309" i="3"/>
  <c r="DG263" i="3"/>
  <c r="BZ88" i="3"/>
  <c r="CE88" i="3"/>
  <c r="CU261" i="3"/>
  <c r="CZ261" i="3"/>
  <c r="CS196" i="3"/>
  <c r="CN196" i="3"/>
  <c r="DB68" i="3"/>
  <c r="DG68" i="3"/>
  <c r="CN278" i="3"/>
  <c r="CS278" i="3"/>
  <c r="CG66" i="3"/>
  <c r="CL66" i="3"/>
  <c r="CS283" i="3"/>
  <c r="CN283" i="3"/>
  <c r="CS315" i="3"/>
  <c r="CN315" i="3"/>
  <c r="DN36" i="3"/>
  <c r="CN396" i="3"/>
  <c r="CS396" i="3"/>
  <c r="CS234" i="3"/>
  <c r="CN234" i="3"/>
  <c r="CG262" i="3"/>
  <c r="CL262" i="3"/>
  <c r="CG254" i="3"/>
  <c r="CL254" i="3"/>
  <c r="DB135" i="3"/>
  <c r="DG135" i="3"/>
  <c r="CN379" i="3"/>
  <c r="CS379" i="3"/>
  <c r="DN101" i="3"/>
  <c r="CG327" i="3"/>
  <c r="CL327" i="3"/>
  <c r="BZ387" i="3"/>
  <c r="CE387" i="3"/>
  <c r="CN393" i="3"/>
  <c r="CS266" i="3"/>
  <c r="CN266" i="3"/>
  <c r="CG402" i="3"/>
  <c r="CL402" i="3"/>
  <c r="CL28" i="3"/>
  <c r="CG28" i="3"/>
  <c r="CG319" i="3"/>
  <c r="CL319" i="3"/>
  <c r="DG229" i="3"/>
  <c r="DG265" i="3"/>
  <c r="CG311" i="3"/>
  <c r="CL311" i="3"/>
  <c r="CN40" i="3"/>
  <c r="CS40" i="3"/>
  <c r="DI359" i="3"/>
  <c r="DN359" i="3"/>
  <c r="DP359" i="3" s="1"/>
  <c r="DT359" i="3" s="1"/>
  <c r="CG410" i="3"/>
  <c r="CL410" i="3"/>
  <c r="DG232" i="3"/>
  <c r="DI240" i="3"/>
  <c r="DN240" i="3"/>
  <c r="DP240" i="3" s="1"/>
  <c r="DT240" i="3" s="1"/>
  <c r="CG222" i="3"/>
  <c r="CL222" i="3"/>
  <c r="CL12" i="3"/>
  <c r="CG12" i="3"/>
  <c r="DN203" i="3"/>
  <c r="DN251" i="3"/>
  <c r="DG368" i="3"/>
  <c r="DG5" i="3"/>
  <c r="CG367" i="3"/>
  <c r="CL367" i="3"/>
  <c r="DN339" i="3"/>
  <c r="DN366" i="3"/>
  <c r="DN356" i="3"/>
  <c r="DG93" i="3"/>
  <c r="DG73" i="3"/>
  <c r="DI400" i="3"/>
  <c r="DN400" i="3"/>
  <c r="DP400" i="3" s="1"/>
  <c r="DT400" i="3" s="1"/>
  <c r="CG246" i="3"/>
  <c r="CL246" i="3"/>
  <c r="CG394" i="3"/>
  <c r="CL394" i="3"/>
  <c r="CG295" i="3"/>
  <c r="CL295" i="3"/>
  <c r="CG271" i="3"/>
  <c r="CL271" i="3"/>
  <c r="CG335" i="3"/>
  <c r="CL335" i="3"/>
  <c r="DN274" i="3"/>
  <c r="DN192" i="3"/>
  <c r="DP192" i="3" s="1"/>
  <c r="DT192" i="3" s="1"/>
  <c r="DI192" i="3"/>
  <c r="CG303" i="3"/>
  <c r="CL303" i="3"/>
  <c r="DG407" i="3"/>
  <c r="DG152" i="3"/>
  <c r="DB152" i="3"/>
  <c r="CG418" i="3"/>
  <c r="CL418" i="3"/>
  <c r="CG287" i="3"/>
  <c r="CL287" i="3"/>
  <c r="DN289" i="3"/>
  <c r="DB61" i="3"/>
  <c r="DG61" i="3"/>
  <c r="DB59" i="3"/>
  <c r="DG59" i="3"/>
  <c r="CN136" i="3"/>
  <c r="CS136" i="3"/>
  <c r="DG170" i="3"/>
  <c r="CG279" i="3"/>
  <c r="CL279" i="3"/>
  <c r="CS166" i="3"/>
  <c r="CN166" i="3"/>
  <c r="CN390" i="3"/>
  <c r="CS390" i="3"/>
  <c r="CS299" i="3"/>
  <c r="CN299" i="3"/>
  <c r="CN347" i="3"/>
  <c r="CS347" i="3"/>
  <c r="DN75" i="3"/>
  <c r="CN331" i="3"/>
  <c r="CS331" i="3"/>
  <c r="CS182" i="3"/>
  <c r="CN182" i="3"/>
  <c r="DG29" i="3"/>
  <c r="DG200" i="3"/>
  <c r="CG385" i="3"/>
  <c r="CL385" i="3"/>
  <c r="CG343" i="3"/>
  <c r="CL343" i="3"/>
  <c r="CS250" i="3"/>
  <c r="CG414" i="3"/>
  <c r="CL414" i="3"/>
  <c r="CS55" i="3"/>
  <c r="CN55" i="3"/>
  <c r="CS218" i="3"/>
  <c r="CN218" i="3"/>
  <c r="CN428" i="3"/>
  <c r="CS428" i="3"/>
  <c r="DN6" i="3"/>
  <c r="CS214" i="3"/>
  <c r="CN214" i="3"/>
  <c r="CN422" i="3"/>
  <c r="CG398" i="3"/>
  <c r="CL398" i="3"/>
  <c r="CZ44" i="3"/>
  <c r="CS71" i="3"/>
  <c r="CN71" i="3"/>
  <c r="DG245" i="3"/>
  <c r="CN363" i="3"/>
  <c r="CS363" i="3"/>
  <c r="DG239" i="3"/>
  <c r="CS404" i="3"/>
  <c r="DN333" i="3"/>
  <c r="DP333" i="3" s="1"/>
  <c r="DT333" i="3" s="1"/>
  <c r="DI333" i="3"/>
  <c r="DN412" i="3"/>
  <c r="DN354" i="3"/>
  <c r="DP354" i="3" s="1"/>
  <c r="DT354" i="3" s="1"/>
  <c r="DI354" i="3"/>
  <c r="CL269" i="3"/>
  <c r="CG269" i="3"/>
  <c r="DN260" i="3"/>
  <c r="CG230" i="3"/>
  <c r="CL230" i="3"/>
  <c r="DN219" i="3"/>
  <c r="DG362" i="3"/>
  <c r="DB362" i="3"/>
  <c r="DG420" i="3"/>
  <c r="DG169" i="3"/>
  <c r="DB169" i="3"/>
  <c r="DN284" i="3"/>
  <c r="DG125" i="3"/>
  <c r="DN403" i="3"/>
  <c r="DN202" i="3"/>
  <c r="CG434" i="3"/>
  <c r="CL434" i="3"/>
  <c r="DN193" i="3"/>
  <c r="CM3" i="3"/>
  <c r="CG3" i="3"/>
  <c r="DI290" i="3"/>
  <c r="DN290" i="3"/>
  <c r="DP290" i="3" s="1"/>
  <c r="DT290" i="3" s="1"/>
  <c r="CG426" i="3"/>
  <c r="CL426" i="3"/>
  <c r="CN49" i="3"/>
  <c r="CS49" i="3"/>
  <c r="DG427" i="3"/>
  <c r="CN8" i="3"/>
  <c r="CS8" i="3"/>
  <c r="CG430" i="3"/>
  <c r="CL430" i="3"/>
  <c r="CT156" i="3" l="1"/>
  <c r="CN156" i="3"/>
  <c r="DB446" i="3"/>
  <c r="DG446" i="3"/>
  <c r="DN444" i="3"/>
  <c r="DP444" i="3" s="1"/>
  <c r="DT444" i="3" s="1"/>
  <c r="DI444" i="3"/>
  <c r="DN443" i="3"/>
  <c r="DP443" i="3" s="1"/>
  <c r="DT443" i="3" s="1"/>
  <c r="DI443" i="3"/>
  <c r="DN441" i="3"/>
  <c r="DP441" i="3" s="1"/>
  <c r="DT441" i="3" s="1"/>
  <c r="DI441" i="3"/>
  <c r="DI442" i="3"/>
  <c r="DN442" i="3"/>
  <c r="DP442" i="3" s="1"/>
  <c r="DT442" i="3" s="1"/>
  <c r="DN440" i="3"/>
  <c r="DP440" i="3" s="1"/>
  <c r="DT440" i="3" s="1"/>
  <c r="DI440" i="3"/>
  <c r="DG445" i="3"/>
  <c r="DB445" i="3"/>
  <c r="CL238" i="3"/>
  <c r="CU151" i="3"/>
  <c r="DB2" i="3"/>
  <c r="DG2" i="3"/>
  <c r="CG375" i="3"/>
  <c r="DG151" i="3"/>
  <c r="DI151" i="3" s="1"/>
  <c r="DB165" i="3"/>
  <c r="DG165" i="3"/>
  <c r="DI439" i="3"/>
  <c r="DN439" i="3"/>
  <c r="DP439" i="3" s="1"/>
  <c r="DT439" i="3" s="1"/>
  <c r="CN198" i="3"/>
  <c r="CZ235" i="3"/>
  <c r="DG235" i="3" s="1"/>
  <c r="CZ144" i="3"/>
  <c r="CU144" i="3"/>
  <c r="CN103" i="3"/>
  <c r="CS103" i="3"/>
  <c r="CZ213" i="3"/>
  <c r="CU213" i="3"/>
  <c r="CS244" i="3"/>
  <c r="CN244" i="3"/>
  <c r="CL201" i="3"/>
  <c r="CG201" i="3"/>
  <c r="CS143" i="3"/>
  <c r="CN143" i="3"/>
  <c r="CT161" i="3"/>
  <c r="CN161" i="3"/>
  <c r="CZ374" i="3"/>
  <c r="CU374" i="3"/>
  <c r="DB191" i="3"/>
  <c r="DG191" i="3"/>
  <c r="CL65" i="3"/>
  <c r="CG65" i="3"/>
  <c r="CS62" i="3"/>
  <c r="CN62" i="3"/>
  <c r="CS249" i="3"/>
  <c r="CN249" i="3"/>
  <c r="CG64" i="3"/>
  <c r="CL64" i="3"/>
  <c r="CM368" i="3"/>
  <c r="CG368" i="3"/>
  <c r="CM239" i="3"/>
  <c r="CG239" i="3"/>
  <c r="CN208" i="3"/>
  <c r="CS208" i="3"/>
  <c r="CG123" i="3"/>
  <c r="CL123" i="3"/>
  <c r="CG175" i="3"/>
  <c r="CL175" i="3"/>
  <c r="CL323" i="3"/>
  <c r="CG323" i="3"/>
  <c r="CL77" i="3"/>
  <c r="CG77" i="3"/>
  <c r="CL334" i="3"/>
  <c r="CG334" i="3"/>
  <c r="CM268" i="3"/>
  <c r="CG268" i="3"/>
  <c r="CG188" i="3"/>
  <c r="CL188" i="3"/>
  <c r="CL119" i="3"/>
  <c r="CG119" i="3"/>
  <c r="CM9" i="3"/>
  <c r="CG9" i="3"/>
  <c r="CN91" i="3"/>
  <c r="CS91" i="3"/>
  <c r="CG364" i="3"/>
  <c r="CL364" i="3"/>
  <c r="CM101" i="3"/>
  <c r="CG101" i="3"/>
  <c r="CS267" i="3"/>
  <c r="CN267" i="3"/>
  <c r="CM293" i="3"/>
  <c r="CG293" i="3"/>
  <c r="CG388" i="3"/>
  <c r="CL388" i="3"/>
  <c r="CS342" i="3"/>
  <c r="CN342" i="3"/>
  <c r="DN39" i="3"/>
  <c r="DP39" i="3" s="1"/>
  <c r="DT39" i="3" s="1"/>
  <c r="DI39" i="3"/>
  <c r="CU150" i="3"/>
  <c r="CZ150" i="3"/>
  <c r="CG255" i="3"/>
  <c r="CL255" i="3"/>
  <c r="DG25" i="3"/>
  <c r="DB25" i="3"/>
  <c r="CT289" i="3"/>
  <c r="CN289" i="3"/>
  <c r="CM405" i="3"/>
  <c r="CG405" i="3"/>
  <c r="CG429" i="3"/>
  <c r="CL429" i="3"/>
  <c r="CG22" i="3"/>
  <c r="CL22" i="3"/>
  <c r="CZ314" i="3"/>
  <c r="CU314" i="3"/>
  <c r="DG224" i="3"/>
  <c r="DB224" i="3"/>
  <c r="CN41" i="3"/>
  <c r="CS41" i="3"/>
  <c r="CU141" i="3"/>
  <c r="CZ141" i="3"/>
  <c r="CS168" i="3"/>
  <c r="CN168" i="3"/>
  <c r="CU257" i="3"/>
  <c r="CZ257" i="3"/>
  <c r="DB361" i="3"/>
  <c r="DG361" i="3"/>
  <c r="CG384" i="3"/>
  <c r="CL384" i="3"/>
  <c r="DB48" i="3"/>
  <c r="DG48" i="3"/>
  <c r="DG167" i="3"/>
  <c r="DB167" i="3"/>
  <c r="DA232" i="3"/>
  <c r="CU232" i="3"/>
  <c r="CM42" i="3"/>
  <c r="CG42" i="3"/>
  <c r="CZ424" i="3"/>
  <c r="CU424" i="3"/>
  <c r="CZ9" i="3"/>
  <c r="CM183" i="3"/>
  <c r="CG183" i="3"/>
  <c r="CT300" i="3"/>
  <c r="CN300" i="3"/>
  <c r="CS322" i="3"/>
  <c r="CN322" i="3"/>
  <c r="CS301" i="3"/>
  <c r="CN301" i="3"/>
  <c r="CN386" i="3"/>
  <c r="CS386" i="3"/>
  <c r="CU79" i="3"/>
  <c r="CZ79" i="3"/>
  <c r="CU99" i="3"/>
  <c r="CZ99" i="3"/>
  <c r="CZ395" i="3"/>
  <c r="CU395" i="3"/>
  <c r="CS344" i="3"/>
  <c r="CN344" i="3"/>
  <c r="CZ197" i="3"/>
  <c r="CU197" i="3"/>
  <c r="CS7" i="3"/>
  <c r="CN7" i="3"/>
  <c r="CM200" i="3"/>
  <c r="CG200" i="3"/>
  <c r="DB67" i="3"/>
  <c r="DG67" i="3"/>
  <c r="CM304" i="3"/>
  <c r="CG304" i="3"/>
  <c r="CS389" i="3"/>
  <c r="CN389" i="3"/>
  <c r="CS178" i="3"/>
  <c r="CN178" i="3"/>
  <c r="CS297" i="3"/>
  <c r="CN297" i="3"/>
  <c r="CZ157" i="3"/>
  <c r="CU157" i="3"/>
  <c r="DN176" i="3"/>
  <c r="DP176" i="3" s="1"/>
  <c r="DT176" i="3" s="1"/>
  <c r="DI176" i="3"/>
  <c r="CL248" i="3"/>
  <c r="CG248" i="3"/>
  <c r="CT44" i="3"/>
  <c r="CN44" i="3"/>
  <c r="CT130" i="3"/>
  <c r="CN130" i="3"/>
  <c r="DN351" i="3"/>
  <c r="CN378" i="3"/>
  <c r="CS378" i="3"/>
  <c r="CL221" i="3"/>
  <c r="CG221" i="3"/>
  <c r="CL336" i="3"/>
  <c r="CG336" i="3"/>
  <c r="DN160" i="3"/>
  <c r="CZ45" i="3"/>
  <c r="CU45" i="3"/>
  <c r="DG156" i="3"/>
  <c r="CL108" i="3"/>
  <c r="CG108" i="3"/>
  <c r="CS32" i="3"/>
  <c r="CN32" i="3"/>
  <c r="DG432" i="3"/>
  <c r="DB432" i="3"/>
  <c r="CG328" i="3"/>
  <c r="CL328" i="3"/>
  <c r="DB30" i="3"/>
  <c r="DG30" i="3"/>
  <c r="CN76" i="3"/>
  <c r="CS76" i="3"/>
  <c r="CL155" i="3"/>
  <c r="CG155" i="3"/>
  <c r="CZ270" i="3"/>
  <c r="CL80" i="3"/>
  <c r="CG80" i="3"/>
  <c r="CU281" i="3"/>
  <c r="CZ281" i="3"/>
  <c r="CL370" i="3"/>
  <c r="CG370" i="3"/>
  <c r="DG179" i="3"/>
  <c r="DB179" i="3"/>
  <c r="CN225" i="3"/>
  <c r="CS225" i="3"/>
  <c r="CL57" i="3"/>
  <c r="CG57" i="3"/>
  <c r="CN24" i="3"/>
  <c r="CS24" i="3"/>
  <c r="CN216" i="3"/>
  <c r="CS216" i="3"/>
  <c r="CU296" i="3"/>
  <c r="CZ296" i="3"/>
  <c r="CG113" i="3"/>
  <c r="CL113" i="3"/>
  <c r="CU421" i="3"/>
  <c r="CZ421" i="3"/>
  <c r="CS70" i="3"/>
  <c r="CN70" i="3"/>
  <c r="CS325" i="3"/>
  <c r="CN325" i="3"/>
  <c r="CL329" i="3"/>
  <c r="CG329" i="3"/>
  <c r="CZ236" i="3"/>
  <c r="CU236" i="3"/>
  <c r="CZ437" i="3"/>
  <c r="CU437" i="3"/>
  <c r="CS377" i="3"/>
  <c r="CN377" i="3"/>
  <c r="CG258" i="3"/>
  <c r="CL258" i="3"/>
  <c r="CG419" i="3"/>
  <c r="CL419" i="3"/>
  <c r="DI401" i="3"/>
  <c r="DN401" i="3"/>
  <c r="DP401" i="3" s="1"/>
  <c r="DT401" i="3" s="1"/>
  <c r="CN163" i="3"/>
  <c r="CS163" i="3"/>
  <c r="CG391" i="3"/>
  <c r="CL391" i="3"/>
  <c r="DG173" i="3"/>
  <c r="DB173" i="3"/>
  <c r="CM412" i="3"/>
  <c r="CG412" i="3"/>
  <c r="CM274" i="3"/>
  <c r="CG274" i="3"/>
  <c r="DA146" i="3"/>
  <c r="CU146" i="3"/>
  <c r="CM33" i="3"/>
  <c r="CG33" i="3"/>
  <c r="CS321" i="3"/>
  <c r="CN321" i="3"/>
  <c r="DB212" i="3"/>
  <c r="DG212" i="3"/>
  <c r="CT160" i="3"/>
  <c r="CN160" i="3"/>
  <c r="CN372" i="3"/>
  <c r="CS372" i="3"/>
  <c r="CN373" i="3"/>
  <c r="CS373" i="3"/>
  <c r="CM366" i="3"/>
  <c r="CG366" i="3"/>
  <c r="CM34" i="3"/>
  <c r="CG34" i="3"/>
  <c r="CM320" i="3"/>
  <c r="CG320" i="3"/>
  <c r="CT243" i="3"/>
  <c r="CN243" i="3"/>
  <c r="CU417" i="3"/>
  <c r="CZ417" i="3"/>
  <c r="DI145" i="3"/>
  <c r="DN145" i="3"/>
  <c r="DP145" i="3" s="1"/>
  <c r="DT145" i="3" s="1"/>
  <c r="DB147" i="3"/>
  <c r="DG147" i="3"/>
  <c r="CG380" i="3"/>
  <c r="CL380" i="3"/>
  <c r="CM270" i="3"/>
  <c r="CG270" i="3"/>
  <c r="CG406" i="3"/>
  <c r="CL406" i="3"/>
  <c r="CS207" i="3"/>
  <c r="CN207" i="3"/>
  <c r="CM415" i="3"/>
  <c r="CG415" i="3"/>
  <c r="CM35" i="3"/>
  <c r="CG35" i="3"/>
  <c r="CG259" i="3"/>
  <c r="CL259" i="3"/>
  <c r="DG415" i="3"/>
  <c r="CM226" i="3"/>
  <c r="CG226" i="3"/>
  <c r="CZ38" i="3"/>
  <c r="CU38" i="3"/>
  <c r="CT210" i="3"/>
  <c r="CN210" i="3"/>
  <c r="DG86" i="3"/>
  <c r="DB86" i="3"/>
  <c r="CN288" i="3"/>
  <c r="CS288" i="3"/>
  <c r="CN54" i="3"/>
  <c r="CS54" i="3"/>
  <c r="CN227" i="3"/>
  <c r="CS227" i="3"/>
  <c r="CM403" i="3"/>
  <c r="CG403" i="3"/>
  <c r="CN56" i="3"/>
  <c r="CS56" i="3"/>
  <c r="CG209" i="3"/>
  <c r="CL209" i="3"/>
  <c r="DG33" i="3"/>
  <c r="CZ435" i="3"/>
  <c r="CU435" i="3"/>
  <c r="DG300" i="3"/>
  <c r="DN320" i="3"/>
  <c r="CG423" i="3"/>
  <c r="CL423" i="3"/>
  <c r="CS307" i="3"/>
  <c r="CN307" i="3"/>
  <c r="DN139" i="3"/>
  <c r="CM397" i="3"/>
  <c r="CG397" i="3"/>
  <c r="CM60" i="3"/>
  <c r="CG60" i="3"/>
  <c r="CU294" i="3"/>
  <c r="CZ294" i="3"/>
  <c r="CS194" i="3"/>
  <c r="CN194" i="3"/>
  <c r="CL371" i="3"/>
  <c r="CG371" i="3"/>
  <c r="CN82" i="3"/>
  <c r="CS82" i="3"/>
  <c r="CS162" i="3"/>
  <c r="CN162" i="3"/>
  <c r="CZ177" i="3"/>
  <c r="CU177" i="3"/>
  <c r="DI15" i="3"/>
  <c r="DN15" i="3"/>
  <c r="DP15" i="3" s="1"/>
  <c r="DT15" i="3" s="1"/>
  <c r="CN211" i="3"/>
  <c r="CS211" i="3"/>
  <c r="CN291" i="3"/>
  <c r="CS291" i="3"/>
  <c r="CG306" i="3"/>
  <c r="CL306" i="3"/>
  <c r="CL159" i="3"/>
  <c r="CG159" i="3"/>
  <c r="CS292" i="3"/>
  <c r="CN292" i="3"/>
  <c r="DN183" i="3"/>
  <c r="CG358" i="3"/>
  <c r="CL358" i="3"/>
  <c r="CG241" i="3"/>
  <c r="CL241" i="3"/>
  <c r="CN348" i="3"/>
  <c r="CS348" i="3"/>
  <c r="CS256" i="3"/>
  <c r="CN256" i="3"/>
  <c r="CS317" i="3"/>
  <c r="CN317" i="3"/>
  <c r="CG132" i="3"/>
  <c r="CL132" i="3"/>
  <c r="CN237" i="3"/>
  <c r="CS237" i="3"/>
  <c r="CN78" i="3"/>
  <c r="CS78" i="3"/>
  <c r="CS31" i="3"/>
  <c r="CN31" i="3"/>
  <c r="CN128" i="3"/>
  <c r="CS128" i="3"/>
  <c r="CN233" i="3"/>
  <c r="CS233" i="3"/>
  <c r="CN316" i="3"/>
  <c r="CS316" i="3"/>
  <c r="CZ110" i="3"/>
  <c r="CU110" i="3"/>
  <c r="CG43" i="3"/>
  <c r="CL43" i="3"/>
  <c r="CZ138" i="3"/>
  <c r="CU138" i="3"/>
  <c r="CZ280" i="3"/>
  <c r="CU280" i="3"/>
  <c r="CG349" i="3"/>
  <c r="CL349" i="3"/>
  <c r="DB118" i="3"/>
  <c r="DG118" i="3"/>
  <c r="CL436" i="3"/>
  <c r="CG436" i="3"/>
  <c r="CZ81" i="3"/>
  <c r="CU81" i="3"/>
  <c r="CG17" i="3"/>
  <c r="CL17" i="3"/>
  <c r="DG304" i="3"/>
  <c r="CZ286" i="3"/>
  <c r="CU286" i="3"/>
  <c r="CL84" i="3"/>
  <c r="CG84" i="3"/>
  <c r="CZ184" i="3"/>
  <c r="CU184" i="3"/>
  <c r="CT36" i="3"/>
  <c r="CN36" i="3"/>
  <c r="CS206" i="3"/>
  <c r="CN206" i="3"/>
  <c r="CZ174" i="3"/>
  <c r="CU174" i="3"/>
  <c r="CN199" i="3"/>
  <c r="CS199" i="3"/>
  <c r="CM133" i="3"/>
  <c r="CG133" i="3"/>
  <c r="CL411" i="3"/>
  <c r="CG411" i="3"/>
  <c r="CT93" i="3"/>
  <c r="CN93" i="3"/>
  <c r="CT115" i="3"/>
  <c r="CN115" i="3"/>
  <c r="CM260" i="3"/>
  <c r="CG260" i="3"/>
  <c r="CL10" i="3"/>
  <c r="CG10" i="3"/>
  <c r="CN345" i="3"/>
  <c r="CS345" i="3"/>
  <c r="CS326" i="3"/>
  <c r="CN326" i="3"/>
  <c r="CM46" i="3"/>
  <c r="CG46" i="3"/>
  <c r="CM195" i="3"/>
  <c r="CG195" i="3"/>
  <c r="CT264" i="3"/>
  <c r="CN264" i="3"/>
  <c r="CM351" i="3"/>
  <c r="CG351" i="3"/>
  <c r="CS228" i="3"/>
  <c r="CN228" i="3"/>
  <c r="CG272" i="3"/>
  <c r="CL272" i="3"/>
  <c r="DB180" i="3"/>
  <c r="DG180" i="3"/>
  <c r="CS14" i="3"/>
  <c r="CN14" i="3"/>
  <c r="DG357" i="3"/>
  <c r="DB357" i="3"/>
  <c r="CZ352" i="3"/>
  <c r="CU352" i="3"/>
  <c r="CL124" i="3"/>
  <c r="CG124" i="3"/>
  <c r="CU275" i="3"/>
  <c r="CZ275" i="3"/>
  <c r="DN243" i="3"/>
  <c r="CN11" i="3"/>
  <c r="CS11" i="3"/>
  <c r="CT125" i="3"/>
  <c r="CN125" i="3"/>
  <c r="CZ330" i="3"/>
  <c r="CU330" i="3"/>
  <c r="CT75" i="3"/>
  <c r="CN75" i="3"/>
  <c r="CM265" i="3"/>
  <c r="CG265" i="3"/>
  <c r="DA382" i="3"/>
  <c r="CU382" i="3"/>
  <c r="CT204" i="3"/>
  <c r="CN204" i="3"/>
  <c r="CZ69" i="3"/>
  <c r="CU69" i="3"/>
  <c r="DN381" i="3"/>
  <c r="DP381" i="3" s="1"/>
  <c r="DT381" i="3" s="1"/>
  <c r="DI381" i="3"/>
  <c r="CN172" i="3"/>
  <c r="CS172" i="3"/>
  <c r="CM47" i="3"/>
  <c r="CG47" i="3"/>
  <c r="DI83" i="3"/>
  <c r="DN83" i="3"/>
  <c r="DP83" i="3" s="1"/>
  <c r="DT83" i="3" s="1"/>
  <c r="CT242" i="3"/>
  <c r="CN242" i="3"/>
  <c r="CN23" i="3"/>
  <c r="CS23" i="3"/>
  <c r="CT251" i="3"/>
  <c r="CN251" i="3"/>
  <c r="CM313" i="3"/>
  <c r="CG313" i="3"/>
  <c r="CZ27" i="3"/>
  <c r="CU27" i="3"/>
  <c r="CZ312" i="3"/>
  <c r="CU312" i="3"/>
  <c r="CG310" i="3"/>
  <c r="CL310" i="3"/>
  <c r="CT185" i="3"/>
  <c r="CN185" i="3"/>
  <c r="CL376" i="3"/>
  <c r="CG376" i="3"/>
  <c r="CS158" i="3"/>
  <c r="CN158" i="3"/>
  <c r="CG305" i="3"/>
  <c r="CL305" i="3"/>
  <c r="CN20" i="3"/>
  <c r="CS20" i="3"/>
  <c r="CG92" i="3"/>
  <c r="CL92" i="3"/>
  <c r="CG365" i="3"/>
  <c r="CL365" i="3"/>
  <c r="CN285" i="3"/>
  <c r="CS285" i="3"/>
  <c r="CZ102" i="3"/>
  <c r="CU102" i="3"/>
  <c r="CT139" i="3"/>
  <c r="CN139" i="3"/>
  <c r="CT337" i="3"/>
  <c r="CN337" i="3"/>
  <c r="DI332" i="3"/>
  <c r="DN332" i="3"/>
  <c r="DP332" i="3" s="1"/>
  <c r="DT332" i="3" s="1"/>
  <c r="DN185" i="3"/>
  <c r="CG438" i="3"/>
  <c r="CL438" i="3"/>
  <c r="CL360" i="3"/>
  <c r="CG360" i="3"/>
  <c r="CU277" i="3"/>
  <c r="CZ277" i="3"/>
  <c r="CG247" i="3"/>
  <c r="CL247" i="3"/>
  <c r="CT37" i="3"/>
  <c r="CN37" i="3"/>
  <c r="CM53" i="3"/>
  <c r="CG53" i="3"/>
  <c r="CT324" i="3"/>
  <c r="CN324" i="3"/>
  <c r="CT356" i="3"/>
  <c r="CN356" i="3"/>
  <c r="CG215" i="3"/>
  <c r="CL215" i="3"/>
  <c r="DA149" i="3"/>
  <c r="CU149" i="3"/>
  <c r="DH18" i="3"/>
  <c r="DB18" i="3"/>
  <c r="CT164" i="3"/>
  <c r="CN164" i="3"/>
  <c r="CG98" i="3"/>
  <c r="CL98" i="3"/>
  <c r="CM21" i="3"/>
  <c r="CG21" i="3"/>
  <c r="CM407" i="3"/>
  <c r="CG407" i="3"/>
  <c r="DA217" i="3"/>
  <c r="CU217" i="3"/>
  <c r="CG90" i="3"/>
  <c r="CL90" i="3"/>
  <c r="CM284" i="3"/>
  <c r="CG284" i="3"/>
  <c r="CM29" i="3"/>
  <c r="CG29" i="3"/>
  <c r="CM427" i="3"/>
  <c r="CG427" i="3"/>
  <c r="CL85" i="3"/>
  <c r="CG85" i="3"/>
  <c r="CM339" i="3"/>
  <c r="CG339" i="3"/>
  <c r="CN4" i="3"/>
  <c r="CS4" i="3"/>
  <c r="DI68" i="3"/>
  <c r="DN68" i="3"/>
  <c r="DP68" i="3" s="1"/>
  <c r="DT68" i="3" s="1"/>
  <c r="CZ309" i="3"/>
  <c r="CU309" i="3"/>
  <c r="CG95" i="3"/>
  <c r="CL95" i="3"/>
  <c r="CZ318" i="3"/>
  <c r="CU318" i="3"/>
  <c r="CG72" i="3"/>
  <c r="CL72" i="3"/>
  <c r="CG121" i="3"/>
  <c r="CL121" i="3"/>
  <c r="DI19" i="3"/>
  <c r="DN19" i="3"/>
  <c r="DP19" i="3" s="1"/>
  <c r="DT19" i="3" s="1"/>
  <c r="CZ302" i="3"/>
  <c r="CU302" i="3"/>
  <c r="CG94" i="3"/>
  <c r="CL94" i="3"/>
  <c r="DN409" i="3"/>
  <c r="CS58" i="3"/>
  <c r="CN58" i="3"/>
  <c r="CZ51" i="3"/>
  <c r="CU51" i="3"/>
  <c r="CG137" i="3"/>
  <c r="CL137" i="3"/>
  <c r="CM273" i="3"/>
  <c r="CG273" i="3"/>
  <c r="CT203" i="3"/>
  <c r="CN203" i="3"/>
  <c r="DG205" i="3"/>
  <c r="DB205" i="3"/>
  <c r="CG425" i="3"/>
  <c r="CL425" i="3"/>
  <c r="CT170" i="3"/>
  <c r="CN170" i="3"/>
  <c r="CM404" i="3"/>
  <c r="CG404" i="3"/>
  <c r="CL338" i="3"/>
  <c r="CG338" i="3"/>
  <c r="CZ112" i="3"/>
  <c r="CU112" i="3"/>
  <c r="CZ196" i="3"/>
  <c r="CU196" i="3"/>
  <c r="DN263" i="3"/>
  <c r="CS74" i="3"/>
  <c r="CN74" i="3"/>
  <c r="CL107" i="3"/>
  <c r="CG107" i="3"/>
  <c r="CL114" i="3"/>
  <c r="CG114" i="3"/>
  <c r="CG416" i="3"/>
  <c r="CL416" i="3"/>
  <c r="CT276" i="3"/>
  <c r="CN276" i="3"/>
  <c r="CT409" i="3"/>
  <c r="CN409" i="3"/>
  <c r="CG96" i="3"/>
  <c r="CL96" i="3"/>
  <c r="CM346" i="3"/>
  <c r="CG346" i="3"/>
  <c r="CT202" i="3"/>
  <c r="CN202" i="3"/>
  <c r="CM399" i="3"/>
  <c r="CG399" i="3"/>
  <c r="CT298" i="3"/>
  <c r="CN298" i="3"/>
  <c r="CT6" i="3"/>
  <c r="CN6" i="3"/>
  <c r="CM263" i="3"/>
  <c r="CG263" i="3"/>
  <c r="CT340" i="3"/>
  <c r="CN340" i="3"/>
  <c r="CT219" i="3"/>
  <c r="CN219" i="3"/>
  <c r="CG120" i="3"/>
  <c r="CL120" i="3"/>
  <c r="CG369" i="3"/>
  <c r="CL369" i="3"/>
  <c r="DH392" i="3"/>
  <c r="DB392" i="3"/>
  <c r="CG171" i="3"/>
  <c r="CL171" i="3"/>
  <c r="CG131" i="3"/>
  <c r="CL131" i="3"/>
  <c r="DG405" i="3"/>
  <c r="DN148" i="3"/>
  <c r="DP148" i="3" s="1"/>
  <c r="DT148" i="3" s="1"/>
  <c r="DI148" i="3"/>
  <c r="DN337" i="3"/>
  <c r="CM420" i="3"/>
  <c r="CG420" i="3"/>
  <c r="DN100" i="3"/>
  <c r="DP100" i="3" s="1"/>
  <c r="DT100" i="3" s="1"/>
  <c r="DI100" i="3"/>
  <c r="DG355" i="3"/>
  <c r="DB355" i="3"/>
  <c r="CG111" i="3"/>
  <c r="CL111" i="3"/>
  <c r="CM140" i="3"/>
  <c r="CG140" i="3"/>
  <c r="CG154" i="3"/>
  <c r="CL154" i="3"/>
  <c r="CM229" i="3"/>
  <c r="CG229" i="3"/>
  <c r="CT308" i="3"/>
  <c r="CN308" i="3"/>
  <c r="CG127" i="3"/>
  <c r="CL127" i="3"/>
  <c r="CM73" i="3"/>
  <c r="CG73" i="3"/>
  <c r="CM250" i="3"/>
  <c r="CG250" i="3"/>
  <c r="CG122" i="3"/>
  <c r="CL122" i="3"/>
  <c r="CM193" i="3"/>
  <c r="CG193" i="3"/>
  <c r="CT52" i="3"/>
  <c r="CN52" i="3"/>
  <c r="CZ189" i="3"/>
  <c r="CU189" i="3"/>
  <c r="CL223" i="3"/>
  <c r="CG223" i="3"/>
  <c r="CL89" i="3"/>
  <c r="CG89" i="3"/>
  <c r="DA10" i="3"/>
  <c r="CM13" i="3"/>
  <c r="CG13" i="3"/>
  <c r="DG46" i="3"/>
  <c r="DA26" i="3"/>
  <c r="CU26" i="3"/>
  <c r="CL109" i="3"/>
  <c r="CG109" i="3"/>
  <c r="CN66" i="3"/>
  <c r="CS66" i="3"/>
  <c r="CU278" i="3"/>
  <c r="CZ278" i="3"/>
  <c r="DG261" i="3"/>
  <c r="DB261" i="3"/>
  <c r="CG88" i="3"/>
  <c r="CL88" i="3"/>
  <c r="CS153" i="3"/>
  <c r="CN153" i="3"/>
  <c r="CN433" i="3"/>
  <c r="CS433" i="3"/>
  <c r="CG353" i="3"/>
  <c r="CL353" i="3"/>
  <c r="CZ350" i="3"/>
  <c r="CU350" i="3"/>
  <c r="DB220" i="3"/>
  <c r="DG220" i="3"/>
  <c r="CL181" i="3"/>
  <c r="CG181" i="3"/>
  <c r="CG104" i="3"/>
  <c r="CL104" i="3"/>
  <c r="CL105" i="3"/>
  <c r="CG105" i="3"/>
  <c r="CG134" i="3"/>
  <c r="CL134" i="3"/>
  <c r="CG106" i="3"/>
  <c r="CL106" i="3"/>
  <c r="CL231" i="3"/>
  <c r="CG231" i="3"/>
  <c r="CZ142" i="3"/>
  <c r="CU142" i="3"/>
  <c r="CS190" i="3"/>
  <c r="CN190" i="3"/>
  <c r="CZ341" i="3"/>
  <c r="CU341" i="3"/>
  <c r="CG87" i="3"/>
  <c r="CL87" i="3"/>
  <c r="CG129" i="3"/>
  <c r="CL129" i="3"/>
  <c r="CL50" i="3"/>
  <c r="CG50" i="3"/>
  <c r="CS63" i="3"/>
  <c r="CN63" i="3"/>
  <c r="CS408" i="3"/>
  <c r="CN408" i="3"/>
  <c r="CG126" i="3"/>
  <c r="CL126" i="3"/>
  <c r="CZ268" i="3"/>
  <c r="CG116" i="3"/>
  <c r="CL116" i="3"/>
  <c r="CM5" i="3"/>
  <c r="CG5" i="3"/>
  <c r="CM245" i="3"/>
  <c r="CG245" i="3"/>
  <c r="CG431" i="3"/>
  <c r="CL431" i="3"/>
  <c r="CN434" i="3"/>
  <c r="CS434" i="3"/>
  <c r="DN125" i="3"/>
  <c r="CZ363" i="3"/>
  <c r="CU363" i="3"/>
  <c r="CN398" i="3"/>
  <c r="CS398" i="3"/>
  <c r="CZ428" i="3"/>
  <c r="CU428" i="3"/>
  <c r="CN414" i="3"/>
  <c r="CS414" i="3"/>
  <c r="CN385" i="3"/>
  <c r="CS385" i="3"/>
  <c r="DN29" i="3"/>
  <c r="CZ331" i="3"/>
  <c r="CU331" i="3"/>
  <c r="CZ136" i="3"/>
  <c r="CU136" i="3"/>
  <c r="DI61" i="3"/>
  <c r="DN61" i="3"/>
  <c r="DP61" i="3" s="1"/>
  <c r="DT61" i="3" s="1"/>
  <c r="CS287" i="3"/>
  <c r="CN287" i="3"/>
  <c r="CN418" i="3"/>
  <c r="CS418" i="3"/>
  <c r="CS303" i="3"/>
  <c r="CN303" i="3"/>
  <c r="CN335" i="3"/>
  <c r="CS335" i="3"/>
  <c r="CS271" i="3"/>
  <c r="CN271" i="3"/>
  <c r="DN73" i="3"/>
  <c r="CN367" i="3"/>
  <c r="CS367" i="3"/>
  <c r="DN5" i="3"/>
  <c r="CS238" i="3"/>
  <c r="CN238" i="3"/>
  <c r="CN410" i="3"/>
  <c r="CS410" i="3"/>
  <c r="CZ40" i="3"/>
  <c r="CU40" i="3"/>
  <c r="CN319" i="3"/>
  <c r="CS319" i="3"/>
  <c r="CN402" i="3"/>
  <c r="CS402" i="3"/>
  <c r="CZ393" i="3"/>
  <c r="CU393" i="3"/>
  <c r="CZ379" i="3"/>
  <c r="CU379" i="3"/>
  <c r="CS254" i="3"/>
  <c r="CN254" i="3"/>
  <c r="CS262" i="3"/>
  <c r="CN262" i="3"/>
  <c r="CZ396" i="3"/>
  <c r="CU396" i="3"/>
  <c r="CN430" i="3"/>
  <c r="CS430" i="3"/>
  <c r="CU49" i="3"/>
  <c r="CZ49" i="3"/>
  <c r="CS269" i="3"/>
  <c r="CN269" i="3"/>
  <c r="DN239" i="3"/>
  <c r="CU71" i="3"/>
  <c r="CZ71" i="3"/>
  <c r="CU214" i="3"/>
  <c r="CZ214" i="3"/>
  <c r="CU182" i="3"/>
  <c r="CZ182" i="3"/>
  <c r="CZ299" i="3"/>
  <c r="CU299" i="3"/>
  <c r="CU166" i="3"/>
  <c r="CZ166" i="3"/>
  <c r="DN152" i="3"/>
  <c r="DP152" i="3" s="1"/>
  <c r="DT152" i="3" s="1"/>
  <c r="DI152" i="3"/>
  <c r="CN12" i="3"/>
  <c r="CS12" i="3"/>
  <c r="DN265" i="3"/>
  <c r="CU234" i="3"/>
  <c r="CZ234" i="3"/>
  <c r="CZ8" i="3"/>
  <c r="CU8" i="3"/>
  <c r="DN420" i="3"/>
  <c r="CN426" i="3"/>
  <c r="CS426" i="3"/>
  <c r="CS230" i="3"/>
  <c r="CN230" i="3"/>
  <c r="CZ404" i="3"/>
  <c r="DG44" i="3"/>
  <c r="CZ422" i="3"/>
  <c r="CU422" i="3"/>
  <c r="CN343" i="3"/>
  <c r="CS343" i="3"/>
  <c r="CZ347" i="3"/>
  <c r="CU347" i="3"/>
  <c r="CU390" i="3"/>
  <c r="CZ390" i="3"/>
  <c r="CS279" i="3"/>
  <c r="CN279" i="3"/>
  <c r="DI59" i="3"/>
  <c r="DN59" i="3"/>
  <c r="DP59" i="3" s="1"/>
  <c r="DT59" i="3" s="1"/>
  <c r="CS295" i="3"/>
  <c r="CN295" i="3"/>
  <c r="CN394" i="3"/>
  <c r="CS394" i="3"/>
  <c r="CS246" i="3"/>
  <c r="CN246" i="3"/>
  <c r="DN93" i="3"/>
  <c r="CS222" i="3"/>
  <c r="CN222" i="3"/>
  <c r="CS311" i="3"/>
  <c r="CN311" i="3"/>
  <c r="CG387" i="3"/>
  <c r="CL387" i="3"/>
  <c r="CN327" i="3"/>
  <c r="CS327" i="3"/>
  <c r="DN135" i="3"/>
  <c r="DP135" i="3" s="1"/>
  <c r="DT135" i="3" s="1"/>
  <c r="DI135" i="3"/>
  <c r="CN375" i="3"/>
  <c r="CS375" i="3"/>
  <c r="DN427" i="3"/>
  <c r="CN3" i="3"/>
  <c r="CT3" i="3"/>
  <c r="DN169" i="3"/>
  <c r="DP169" i="3" s="1"/>
  <c r="DT169" i="3" s="1"/>
  <c r="DI169" i="3"/>
  <c r="DI362" i="3"/>
  <c r="DN362" i="3"/>
  <c r="DP362" i="3" s="1"/>
  <c r="DT362" i="3" s="1"/>
  <c r="DN245" i="3"/>
  <c r="CU218" i="3"/>
  <c r="CZ218" i="3"/>
  <c r="CU55" i="3"/>
  <c r="CZ55" i="3"/>
  <c r="CZ250" i="3"/>
  <c r="DN200" i="3"/>
  <c r="CU198" i="3"/>
  <c r="CZ198" i="3"/>
  <c r="DN170" i="3"/>
  <c r="DN407" i="3"/>
  <c r="DN368" i="3"/>
  <c r="DN232" i="3"/>
  <c r="DN229" i="3"/>
  <c r="CN28" i="3"/>
  <c r="CS28" i="3"/>
  <c r="CU266" i="3"/>
  <c r="CZ266" i="3"/>
  <c r="CZ315" i="3"/>
  <c r="CU315" i="3"/>
  <c r="CU283" i="3"/>
  <c r="CZ283" i="3"/>
  <c r="DA156" i="3" l="1"/>
  <c r="CU156" i="3"/>
  <c r="DI446" i="3"/>
  <c r="DN446" i="3"/>
  <c r="DP446" i="3" s="1"/>
  <c r="DT446" i="3" s="1"/>
  <c r="DN445" i="3"/>
  <c r="DP445" i="3" s="1"/>
  <c r="DT445" i="3" s="1"/>
  <c r="DI445" i="3"/>
  <c r="DN151" i="3"/>
  <c r="DP151" i="3" s="1"/>
  <c r="DT151" i="3" s="1"/>
  <c r="DI2" i="3"/>
  <c r="DN2" i="3"/>
  <c r="DP2" i="3" s="1"/>
  <c r="DT2" i="3" s="1"/>
  <c r="DI165" i="3"/>
  <c r="DN165" i="3"/>
  <c r="DP165" i="3" s="1"/>
  <c r="DT165" i="3" s="1"/>
  <c r="DB235" i="3"/>
  <c r="DG144" i="3"/>
  <c r="DB144" i="3"/>
  <c r="DA161" i="3"/>
  <c r="CU161" i="3"/>
  <c r="CN201" i="3"/>
  <c r="CS201" i="3"/>
  <c r="DG213" i="3"/>
  <c r="DB213" i="3"/>
  <c r="DG374" i="3"/>
  <c r="DB374" i="3"/>
  <c r="CZ143" i="3"/>
  <c r="CU143" i="3"/>
  <c r="CU103" i="3"/>
  <c r="CZ103" i="3"/>
  <c r="CU244" i="3"/>
  <c r="CZ244" i="3"/>
  <c r="DI191" i="3"/>
  <c r="DN191" i="3"/>
  <c r="DP191" i="3" s="1"/>
  <c r="DT191" i="3" s="1"/>
  <c r="CS188" i="3"/>
  <c r="CN188" i="3"/>
  <c r="CN123" i="3"/>
  <c r="CS123" i="3"/>
  <c r="CT9" i="3"/>
  <c r="CN9" i="3"/>
  <c r="CS334" i="3"/>
  <c r="CN334" i="3"/>
  <c r="CS323" i="3"/>
  <c r="CN323" i="3"/>
  <c r="CT239" i="3"/>
  <c r="CN239" i="3"/>
  <c r="CZ62" i="3"/>
  <c r="CU62" i="3"/>
  <c r="CZ91" i="3"/>
  <c r="CU91" i="3"/>
  <c r="CN175" i="3"/>
  <c r="CS175" i="3"/>
  <c r="CZ208" i="3"/>
  <c r="CU208" i="3"/>
  <c r="CS64" i="3"/>
  <c r="CN64" i="3"/>
  <c r="CS119" i="3"/>
  <c r="CN119" i="3"/>
  <c r="CT268" i="3"/>
  <c r="CN268" i="3"/>
  <c r="CN77" i="3"/>
  <c r="CS77" i="3"/>
  <c r="CT368" i="3"/>
  <c r="CN368" i="3"/>
  <c r="CU249" i="3"/>
  <c r="CZ249" i="3"/>
  <c r="CS65" i="3"/>
  <c r="CN65" i="3"/>
  <c r="DB150" i="3"/>
  <c r="DG150" i="3"/>
  <c r="CT293" i="3"/>
  <c r="CN293" i="3"/>
  <c r="CT101" i="3"/>
  <c r="CN101" i="3"/>
  <c r="DA289" i="3"/>
  <c r="CU289" i="3"/>
  <c r="CT405" i="3"/>
  <c r="CN405" i="3"/>
  <c r="DI25" i="3"/>
  <c r="DN25" i="3"/>
  <c r="DP25" i="3" s="1"/>
  <c r="DT25" i="3" s="1"/>
  <c r="CU342" i="3"/>
  <c r="CZ342" i="3"/>
  <c r="CS388" i="3"/>
  <c r="CN388" i="3"/>
  <c r="CS364" i="3"/>
  <c r="CN364" i="3"/>
  <c r="CS255" i="3"/>
  <c r="CN255" i="3"/>
  <c r="CZ267" i="3"/>
  <c r="CU267" i="3"/>
  <c r="DA44" i="3"/>
  <c r="CU44" i="3"/>
  <c r="DG99" i="3"/>
  <c r="DB99" i="3"/>
  <c r="CU386" i="3"/>
  <c r="CZ386" i="3"/>
  <c r="CN384" i="3"/>
  <c r="CS384" i="3"/>
  <c r="DB257" i="3"/>
  <c r="DG257" i="3"/>
  <c r="DB141" i="3"/>
  <c r="DG141" i="3"/>
  <c r="CN22" i="3"/>
  <c r="CS22" i="3"/>
  <c r="CZ178" i="3"/>
  <c r="CU178" i="3"/>
  <c r="CT304" i="3"/>
  <c r="CN304" i="3"/>
  <c r="CZ7" i="3"/>
  <c r="CU7" i="3"/>
  <c r="CZ344" i="3"/>
  <c r="CU344" i="3"/>
  <c r="CU322" i="3"/>
  <c r="CZ322" i="3"/>
  <c r="DA300" i="3"/>
  <c r="CU300" i="3"/>
  <c r="DG9" i="3"/>
  <c r="CT42" i="3"/>
  <c r="CN42" i="3"/>
  <c r="DI167" i="3"/>
  <c r="DN167" i="3"/>
  <c r="DP167" i="3" s="1"/>
  <c r="DT167" i="3" s="1"/>
  <c r="DI224" i="3"/>
  <c r="DN224" i="3"/>
  <c r="DP224" i="3" s="1"/>
  <c r="DT224" i="3" s="1"/>
  <c r="DN67" i="3"/>
  <c r="DP67" i="3" s="1"/>
  <c r="DT67" i="3" s="1"/>
  <c r="DI67" i="3"/>
  <c r="DA130" i="3"/>
  <c r="CU130" i="3"/>
  <c r="DB79" i="3"/>
  <c r="DG79" i="3"/>
  <c r="DN48" i="3"/>
  <c r="DP48" i="3" s="1"/>
  <c r="DT48" i="3" s="1"/>
  <c r="DI48" i="3"/>
  <c r="DI361" i="3"/>
  <c r="DN361" i="3"/>
  <c r="DP361" i="3" s="1"/>
  <c r="DT361" i="3" s="1"/>
  <c r="CZ41" i="3"/>
  <c r="CU41" i="3"/>
  <c r="CN429" i="3"/>
  <c r="CS429" i="3"/>
  <c r="CS248" i="3"/>
  <c r="CN248" i="3"/>
  <c r="DG157" i="3"/>
  <c r="DB157" i="3"/>
  <c r="CU297" i="3"/>
  <c r="CZ297" i="3"/>
  <c r="CZ389" i="3"/>
  <c r="CU389" i="3"/>
  <c r="CT200" i="3"/>
  <c r="CN200" i="3"/>
  <c r="DB197" i="3"/>
  <c r="DG197" i="3"/>
  <c r="DG395" i="3"/>
  <c r="DB395" i="3"/>
  <c r="CZ301" i="3"/>
  <c r="CU301" i="3"/>
  <c r="CT183" i="3"/>
  <c r="CN183" i="3"/>
  <c r="DB424" i="3"/>
  <c r="DG424" i="3"/>
  <c r="DH232" i="3"/>
  <c r="DB232" i="3"/>
  <c r="CZ168" i="3"/>
  <c r="CU168" i="3"/>
  <c r="DG314" i="3"/>
  <c r="DB314" i="3"/>
  <c r="DA139" i="3"/>
  <c r="CU139" i="3"/>
  <c r="CU158" i="3"/>
  <c r="CZ158" i="3"/>
  <c r="DA185" i="3"/>
  <c r="CU185" i="3"/>
  <c r="DB27" i="3"/>
  <c r="DG27" i="3"/>
  <c r="DA251" i="3"/>
  <c r="CU251" i="3"/>
  <c r="DA242" i="3"/>
  <c r="CU242" i="3"/>
  <c r="CT47" i="3"/>
  <c r="CN47" i="3"/>
  <c r="DA204" i="3"/>
  <c r="CU204" i="3"/>
  <c r="CT265" i="3"/>
  <c r="CN265" i="3"/>
  <c r="DG330" i="3"/>
  <c r="DB330" i="3"/>
  <c r="DG352" i="3"/>
  <c r="DB352" i="3"/>
  <c r="CZ14" i="3"/>
  <c r="CU14" i="3"/>
  <c r="CT351" i="3"/>
  <c r="CN351" i="3"/>
  <c r="CT195" i="3"/>
  <c r="CN195" i="3"/>
  <c r="CZ326" i="3"/>
  <c r="CU326" i="3"/>
  <c r="CS10" i="3"/>
  <c r="CN10" i="3"/>
  <c r="DA115" i="3"/>
  <c r="CU115" i="3"/>
  <c r="CN411" i="3"/>
  <c r="CS411" i="3"/>
  <c r="CZ206" i="3"/>
  <c r="CU206" i="3"/>
  <c r="DG184" i="3"/>
  <c r="DB184" i="3"/>
  <c r="DG286" i="3"/>
  <c r="DB286" i="3"/>
  <c r="DI118" i="3"/>
  <c r="DN118" i="3"/>
  <c r="DP118" i="3" s="1"/>
  <c r="DT118" i="3" s="1"/>
  <c r="CN43" i="3"/>
  <c r="CS43" i="3"/>
  <c r="CZ316" i="3"/>
  <c r="CU316" i="3"/>
  <c r="CZ128" i="3"/>
  <c r="CU128" i="3"/>
  <c r="CZ78" i="3"/>
  <c r="CU78" i="3"/>
  <c r="CS132" i="3"/>
  <c r="CN132" i="3"/>
  <c r="CZ348" i="3"/>
  <c r="CU348" i="3"/>
  <c r="CN358" i="3"/>
  <c r="CS358" i="3"/>
  <c r="CU291" i="3"/>
  <c r="CZ291" i="3"/>
  <c r="DG294" i="3"/>
  <c r="DB294" i="3"/>
  <c r="CN423" i="3"/>
  <c r="CS423" i="3"/>
  <c r="CU56" i="3"/>
  <c r="CZ56" i="3"/>
  <c r="CZ227" i="3"/>
  <c r="CU227" i="3"/>
  <c r="CU288" i="3"/>
  <c r="CZ288" i="3"/>
  <c r="CN259" i="3"/>
  <c r="CS259" i="3"/>
  <c r="CS406" i="3"/>
  <c r="CN406" i="3"/>
  <c r="CZ372" i="3"/>
  <c r="CU372" i="3"/>
  <c r="DN212" i="3"/>
  <c r="DP212" i="3" s="1"/>
  <c r="DT212" i="3" s="1"/>
  <c r="DI212" i="3"/>
  <c r="CS391" i="3"/>
  <c r="CN391" i="3"/>
  <c r="CN258" i="3"/>
  <c r="CS258" i="3"/>
  <c r="CN113" i="3"/>
  <c r="CS113" i="3"/>
  <c r="DG296" i="3"/>
  <c r="DB296" i="3"/>
  <c r="CZ24" i="3"/>
  <c r="CU24" i="3"/>
  <c r="CZ225" i="3"/>
  <c r="CU225" i="3"/>
  <c r="DG281" i="3"/>
  <c r="DB281" i="3"/>
  <c r="DG270" i="3"/>
  <c r="DN30" i="3"/>
  <c r="DP30" i="3" s="1"/>
  <c r="DT30" i="3" s="1"/>
  <c r="DI30" i="3"/>
  <c r="CS365" i="3"/>
  <c r="CN365" i="3"/>
  <c r="CN92" i="3"/>
  <c r="CS92" i="3"/>
  <c r="CN305" i="3"/>
  <c r="CS305" i="3"/>
  <c r="CS310" i="3"/>
  <c r="CN310" i="3"/>
  <c r="CZ23" i="3"/>
  <c r="CU23" i="3"/>
  <c r="CU172" i="3"/>
  <c r="CZ172" i="3"/>
  <c r="DI180" i="3"/>
  <c r="DN180" i="3"/>
  <c r="DP180" i="3" s="1"/>
  <c r="DT180" i="3" s="1"/>
  <c r="CZ345" i="3"/>
  <c r="CU345" i="3"/>
  <c r="DB81" i="3"/>
  <c r="DG81" i="3"/>
  <c r="DG280" i="3"/>
  <c r="DB280" i="3"/>
  <c r="CZ317" i="3"/>
  <c r="CU317" i="3"/>
  <c r="CZ292" i="3"/>
  <c r="CU292" i="3"/>
  <c r="CZ162" i="3"/>
  <c r="CU162" i="3"/>
  <c r="CN371" i="3"/>
  <c r="CS371" i="3"/>
  <c r="CT60" i="3"/>
  <c r="CN60" i="3"/>
  <c r="DN300" i="3"/>
  <c r="DN33" i="3"/>
  <c r="DB38" i="3"/>
  <c r="DG38" i="3"/>
  <c r="CT415" i="3"/>
  <c r="CN415" i="3"/>
  <c r="CT270" i="3"/>
  <c r="CN270" i="3"/>
  <c r="DA243" i="3"/>
  <c r="CU243" i="3"/>
  <c r="CT34" i="3"/>
  <c r="CN34" i="3"/>
  <c r="CT33" i="3"/>
  <c r="CN33" i="3"/>
  <c r="CT274" i="3"/>
  <c r="CN274" i="3"/>
  <c r="CT412" i="3"/>
  <c r="CN412" i="3"/>
  <c r="DG437" i="3"/>
  <c r="DB437" i="3"/>
  <c r="DG236" i="3"/>
  <c r="DB236" i="3"/>
  <c r="CS329" i="3"/>
  <c r="CN329" i="3"/>
  <c r="CZ70" i="3"/>
  <c r="CU70" i="3"/>
  <c r="CS155" i="3"/>
  <c r="CN155" i="3"/>
  <c r="DN432" i="3"/>
  <c r="DP432" i="3" s="1"/>
  <c r="DT432" i="3" s="1"/>
  <c r="DI432" i="3"/>
  <c r="CS108" i="3"/>
  <c r="CN108" i="3"/>
  <c r="CS221" i="3"/>
  <c r="CN221" i="3"/>
  <c r="DA337" i="3"/>
  <c r="CU337" i="3"/>
  <c r="DG102" i="3"/>
  <c r="DB102" i="3"/>
  <c r="CS376" i="3"/>
  <c r="CN376" i="3"/>
  <c r="DG312" i="3"/>
  <c r="DB312" i="3"/>
  <c r="CT313" i="3"/>
  <c r="CN313" i="3"/>
  <c r="DG69" i="3"/>
  <c r="DB69" i="3"/>
  <c r="DH382" i="3"/>
  <c r="DB382" i="3"/>
  <c r="DA75" i="3"/>
  <c r="CU75" i="3"/>
  <c r="DA125" i="3"/>
  <c r="CU125" i="3"/>
  <c r="CS124" i="3"/>
  <c r="CN124" i="3"/>
  <c r="DN357" i="3"/>
  <c r="DP357" i="3" s="1"/>
  <c r="DT357" i="3" s="1"/>
  <c r="DI357" i="3"/>
  <c r="CU228" i="3"/>
  <c r="CZ228" i="3"/>
  <c r="DA264" i="3"/>
  <c r="CU264" i="3"/>
  <c r="CT46" i="3"/>
  <c r="CN46" i="3"/>
  <c r="CT260" i="3"/>
  <c r="CN260" i="3"/>
  <c r="DA93" i="3"/>
  <c r="CU93" i="3"/>
  <c r="CT133" i="3"/>
  <c r="CN133" i="3"/>
  <c r="DG174" i="3"/>
  <c r="DB174" i="3"/>
  <c r="DA36" i="3"/>
  <c r="CU36" i="3"/>
  <c r="CS84" i="3"/>
  <c r="CN84" i="3"/>
  <c r="DN304" i="3"/>
  <c r="CS349" i="3"/>
  <c r="CN349" i="3"/>
  <c r="CZ233" i="3"/>
  <c r="CU233" i="3"/>
  <c r="CZ237" i="3"/>
  <c r="CU237" i="3"/>
  <c r="CN241" i="3"/>
  <c r="CS241" i="3"/>
  <c r="CS306" i="3"/>
  <c r="CN306" i="3"/>
  <c r="CU211" i="3"/>
  <c r="CZ211" i="3"/>
  <c r="CU82" i="3"/>
  <c r="CZ82" i="3"/>
  <c r="CN209" i="3"/>
  <c r="CS209" i="3"/>
  <c r="CZ54" i="3"/>
  <c r="CU54" i="3"/>
  <c r="DN415" i="3"/>
  <c r="CN380" i="3"/>
  <c r="CS380" i="3"/>
  <c r="DI147" i="3"/>
  <c r="DN147" i="3"/>
  <c r="DP147" i="3" s="1"/>
  <c r="DT147" i="3" s="1"/>
  <c r="DG417" i="3"/>
  <c r="DB417" i="3"/>
  <c r="CU373" i="3"/>
  <c r="CZ373" i="3"/>
  <c r="CU163" i="3"/>
  <c r="CZ163" i="3"/>
  <c r="CN419" i="3"/>
  <c r="CS419" i="3"/>
  <c r="DB421" i="3"/>
  <c r="DG421" i="3"/>
  <c r="CU216" i="3"/>
  <c r="CZ216" i="3"/>
  <c r="CU76" i="3"/>
  <c r="CZ76" i="3"/>
  <c r="CN328" i="3"/>
  <c r="CS328" i="3"/>
  <c r="CZ378" i="3"/>
  <c r="CU378" i="3"/>
  <c r="CU285" i="3"/>
  <c r="CZ285" i="3"/>
  <c r="CU20" i="3"/>
  <c r="CZ20" i="3"/>
  <c r="CZ11" i="3"/>
  <c r="CU11" i="3"/>
  <c r="DG275" i="3"/>
  <c r="DB275" i="3"/>
  <c r="CN272" i="3"/>
  <c r="CS272" i="3"/>
  <c r="CZ199" i="3"/>
  <c r="CU199" i="3"/>
  <c r="CN17" i="3"/>
  <c r="CS17" i="3"/>
  <c r="CS436" i="3"/>
  <c r="CN436" i="3"/>
  <c r="DB138" i="3"/>
  <c r="DG138" i="3"/>
  <c r="DB110" i="3"/>
  <c r="DG110" i="3"/>
  <c r="CU31" i="3"/>
  <c r="CZ31" i="3"/>
  <c r="CU256" i="3"/>
  <c r="CZ256" i="3"/>
  <c r="CS159" i="3"/>
  <c r="CN159" i="3"/>
  <c r="DB177" i="3"/>
  <c r="DG177" i="3"/>
  <c r="CZ194" i="3"/>
  <c r="CU194" i="3"/>
  <c r="CT397" i="3"/>
  <c r="CN397" i="3"/>
  <c r="CZ307" i="3"/>
  <c r="CU307" i="3"/>
  <c r="DB435" i="3"/>
  <c r="DG435" i="3"/>
  <c r="CT403" i="3"/>
  <c r="CN403" i="3"/>
  <c r="DN86" i="3"/>
  <c r="DP86" i="3" s="1"/>
  <c r="DT86" i="3" s="1"/>
  <c r="DI86" i="3"/>
  <c r="DA210" i="3"/>
  <c r="CU210" i="3"/>
  <c r="CT226" i="3"/>
  <c r="CN226" i="3"/>
  <c r="CT35" i="3"/>
  <c r="CN35" i="3"/>
  <c r="CU207" i="3"/>
  <c r="CZ207" i="3"/>
  <c r="CT320" i="3"/>
  <c r="CN320" i="3"/>
  <c r="CT366" i="3"/>
  <c r="CN366" i="3"/>
  <c r="DA160" i="3"/>
  <c r="CU160" i="3"/>
  <c r="CU321" i="3"/>
  <c r="CZ321" i="3"/>
  <c r="DH146" i="3"/>
  <c r="DB146" i="3"/>
  <c r="DI173" i="3"/>
  <c r="DN173" i="3"/>
  <c r="DP173" i="3" s="1"/>
  <c r="DT173" i="3" s="1"/>
  <c r="CU377" i="3"/>
  <c r="CZ377" i="3"/>
  <c r="CU325" i="3"/>
  <c r="CZ325" i="3"/>
  <c r="CN57" i="3"/>
  <c r="CS57" i="3"/>
  <c r="DI179" i="3"/>
  <c r="DN179" i="3"/>
  <c r="DP179" i="3" s="1"/>
  <c r="DT179" i="3" s="1"/>
  <c r="CN370" i="3"/>
  <c r="CS370" i="3"/>
  <c r="CN80" i="3"/>
  <c r="CS80" i="3"/>
  <c r="CZ32" i="3"/>
  <c r="CU32" i="3"/>
  <c r="DN156" i="3"/>
  <c r="DG45" i="3"/>
  <c r="DB45" i="3"/>
  <c r="CS336" i="3"/>
  <c r="CN336" i="3"/>
  <c r="CN116" i="3"/>
  <c r="CS116" i="3"/>
  <c r="CS126" i="3"/>
  <c r="CN126" i="3"/>
  <c r="CS129" i="3"/>
  <c r="CN129" i="3"/>
  <c r="CU190" i="3"/>
  <c r="CZ190" i="3"/>
  <c r="DB142" i="3"/>
  <c r="DG142" i="3"/>
  <c r="CS105" i="3"/>
  <c r="CN105" i="3"/>
  <c r="CN181" i="3"/>
  <c r="CS181" i="3"/>
  <c r="DN220" i="3"/>
  <c r="DP220" i="3" s="1"/>
  <c r="DT220" i="3" s="1"/>
  <c r="DI220" i="3"/>
  <c r="CN353" i="3"/>
  <c r="CS353" i="3"/>
  <c r="CN88" i="3"/>
  <c r="CS88" i="3"/>
  <c r="DG278" i="3"/>
  <c r="DB278" i="3"/>
  <c r="CS127" i="3"/>
  <c r="CN127" i="3"/>
  <c r="CN120" i="3"/>
  <c r="CS120" i="3"/>
  <c r="CN96" i="3"/>
  <c r="CS96" i="3"/>
  <c r="DA276" i="3"/>
  <c r="CU276" i="3"/>
  <c r="CN114" i="3"/>
  <c r="CS114" i="3"/>
  <c r="CN121" i="3"/>
  <c r="CS121" i="3"/>
  <c r="CS85" i="3"/>
  <c r="CN85" i="3"/>
  <c r="CT427" i="3"/>
  <c r="CN427" i="3"/>
  <c r="CT29" i="3"/>
  <c r="CN29" i="3"/>
  <c r="CT284" i="3"/>
  <c r="CN284" i="3"/>
  <c r="DH217" i="3"/>
  <c r="DB217" i="3"/>
  <c r="CT407" i="3"/>
  <c r="CN407" i="3"/>
  <c r="CT21" i="3"/>
  <c r="CN21" i="3"/>
  <c r="DO18" i="3"/>
  <c r="DP18" i="3" s="1"/>
  <c r="DT18" i="3" s="1"/>
  <c r="DI18" i="3"/>
  <c r="DA324" i="3"/>
  <c r="CU324" i="3"/>
  <c r="DA37" i="3"/>
  <c r="CU37" i="3"/>
  <c r="CT245" i="3"/>
  <c r="CN245" i="3"/>
  <c r="CU63" i="3"/>
  <c r="CZ63" i="3"/>
  <c r="CN134" i="3"/>
  <c r="CS134" i="3"/>
  <c r="CN104" i="3"/>
  <c r="CS104" i="3"/>
  <c r="CZ153" i="3"/>
  <c r="CU153" i="3"/>
  <c r="DH26" i="3"/>
  <c r="DB26" i="3"/>
  <c r="CT13" i="3"/>
  <c r="CN13" i="3"/>
  <c r="CS89" i="3"/>
  <c r="CN89" i="3"/>
  <c r="DG189" i="3"/>
  <c r="DB189" i="3"/>
  <c r="CT193" i="3"/>
  <c r="CN193" i="3"/>
  <c r="CT250" i="3"/>
  <c r="CN250" i="3"/>
  <c r="CT73" i="3"/>
  <c r="CN73" i="3"/>
  <c r="CT229" i="3"/>
  <c r="CN229" i="3"/>
  <c r="CT140" i="3"/>
  <c r="CN140" i="3"/>
  <c r="DN355" i="3"/>
  <c r="DP355" i="3" s="1"/>
  <c r="DT355" i="3" s="1"/>
  <c r="DI355" i="3"/>
  <c r="CT420" i="3"/>
  <c r="CN420" i="3"/>
  <c r="DO392" i="3"/>
  <c r="DP392" i="3" s="1"/>
  <c r="DT392" i="3" s="1"/>
  <c r="DI392" i="3"/>
  <c r="DA219" i="3"/>
  <c r="CU219" i="3"/>
  <c r="CT263" i="3"/>
  <c r="CN263" i="3"/>
  <c r="DA298" i="3"/>
  <c r="CU298" i="3"/>
  <c r="DA202" i="3"/>
  <c r="CU202" i="3"/>
  <c r="CN416" i="3"/>
  <c r="CS416" i="3"/>
  <c r="DB112" i="3"/>
  <c r="DG112" i="3"/>
  <c r="CT404" i="3"/>
  <c r="CN404" i="3"/>
  <c r="DA170" i="3"/>
  <c r="CU170" i="3"/>
  <c r="DA203" i="3"/>
  <c r="CU203" i="3"/>
  <c r="DB51" i="3"/>
  <c r="DG51" i="3"/>
  <c r="DG302" i="3"/>
  <c r="DB302" i="3"/>
  <c r="DG318" i="3"/>
  <c r="DB318" i="3"/>
  <c r="CZ4" i="3"/>
  <c r="CU4" i="3"/>
  <c r="CN90" i="3"/>
  <c r="CS90" i="3"/>
  <c r="CS247" i="3"/>
  <c r="CN247" i="3"/>
  <c r="CN431" i="3"/>
  <c r="CS431" i="3"/>
  <c r="DB341" i="3"/>
  <c r="DG341" i="3"/>
  <c r="DN235" i="3"/>
  <c r="DP235" i="3" s="1"/>
  <c r="DT235" i="3" s="1"/>
  <c r="DI235" i="3"/>
  <c r="CN231" i="3"/>
  <c r="CS231" i="3"/>
  <c r="CU433" i="3"/>
  <c r="CZ433" i="3"/>
  <c r="CU66" i="3"/>
  <c r="CZ66" i="3"/>
  <c r="DN46" i="3"/>
  <c r="CS122" i="3"/>
  <c r="CN122" i="3"/>
  <c r="CN154" i="3"/>
  <c r="CS154" i="3"/>
  <c r="CS111" i="3"/>
  <c r="CN111" i="3"/>
  <c r="CN131" i="3"/>
  <c r="CS131" i="3"/>
  <c r="CS171" i="3"/>
  <c r="CN171" i="3"/>
  <c r="CN369" i="3"/>
  <c r="CS369" i="3"/>
  <c r="CN107" i="3"/>
  <c r="CS107" i="3"/>
  <c r="CU74" i="3"/>
  <c r="CZ74" i="3"/>
  <c r="DG196" i="3"/>
  <c r="DB196" i="3"/>
  <c r="CN425" i="3"/>
  <c r="CS425" i="3"/>
  <c r="CS137" i="3"/>
  <c r="CN137" i="3"/>
  <c r="CN94" i="3"/>
  <c r="CS94" i="3"/>
  <c r="CN72" i="3"/>
  <c r="CS72" i="3"/>
  <c r="CN95" i="3"/>
  <c r="CS95" i="3"/>
  <c r="CT339" i="3"/>
  <c r="CN339" i="3"/>
  <c r="DA164" i="3"/>
  <c r="CU164" i="3"/>
  <c r="DH149" i="3"/>
  <c r="DB149" i="3"/>
  <c r="DA356" i="3"/>
  <c r="CU356" i="3"/>
  <c r="CT53" i="3"/>
  <c r="CN53" i="3"/>
  <c r="CS360" i="3"/>
  <c r="CN360" i="3"/>
  <c r="CT5" i="3"/>
  <c r="CN5" i="3"/>
  <c r="DG268" i="3"/>
  <c r="CZ408" i="3"/>
  <c r="CU408" i="3"/>
  <c r="CS50" i="3"/>
  <c r="CN50" i="3"/>
  <c r="CS87" i="3"/>
  <c r="CN87" i="3"/>
  <c r="CN106" i="3"/>
  <c r="CS106" i="3"/>
  <c r="DG350" i="3"/>
  <c r="DB350" i="3"/>
  <c r="DN261" i="3"/>
  <c r="DP261" i="3" s="1"/>
  <c r="DT261" i="3" s="1"/>
  <c r="DI261" i="3"/>
  <c r="CS109" i="3"/>
  <c r="CN109" i="3"/>
  <c r="DH10" i="3"/>
  <c r="CN223" i="3"/>
  <c r="CS223" i="3"/>
  <c r="DA52" i="3"/>
  <c r="CU52" i="3"/>
  <c r="DA308" i="3"/>
  <c r="CU308" i="3"/>
  <c r="DN405" i="3"/>
  <c r="DA340" i="3"/>
  <c r="CU340" i="3"/>
  <c r="DA6" i="3"/>
  <c r="CU6" i="3"/>
  <c r="CT399" i="3"/>
  <c r="CN399" i="3"/>
  <c r="CT346" i="3"/>
  <c r="CN346" i="3"/>
  <c r="DA409" i="3"/>
  <c r="CU409" i="3"/>
  <c r="CS338" i="3"/>
  <c r="CN338" i="3"/>
  <c r="DN205" i="3"/>
  <c r="DP205" i="3" s="1"/>
  <c r="DT205" i="3" s="1"/>
  <c r="DI205" i="3"/>
  <c r="CT273" i="3"/>
  <c r="CN273" i="3"/>
  <c r="CU58" i="3"/>
  <c r="CZ58" i="3"/>
  <c r="DG309" i="3"/>
  <c r="DB309" i="3"/>
  <c r="CN98" i="3"/>
  <c r="CS98" i="3"/>
  <c r="CN215" i="3"/>
  <c r="CS215" i="3"/>
  <c r="DG277" i="3"/>
  <c r="DB277" i="3"/>
  <c r="CN438" i="3"/>
  <c r="CS438" i="3"/>
  <c r="DG266" i="3"/>
  <c r="DB266" i="3"/>
  <c r="DG198" i="3"/>
  <c r="DB198" i="3"/>
  <c r="DG250" i="3"/>
  <c r="DG218" i="3"/>
  <c r="DB218" i="3"/>
  <c r="CU3" i="3"/>
  <c r="DA3" i="3"/>
  <c r="CN387" i="3"/>
  <c r="CS387" i="3"/>
  <c r="CZ343" i="3"/>
  <c r="CU343" i="3"/>
  <c r="DN44" i="3"/>
  <c r="DG166" i="3"/>
  <c r="DB166" i="3"/>
  <c r="DG214" i="3"/>
  <c r="DB214" i="3"/>
  <c r="DB71" i="3"/>
  <c r="DG71" i="3"/>
  <c r="CZ430" i="3"/>
  <c r="CU430" i="3"/>
  <c r="CZ402" i="3"/>
  <c r="CU402" i="3"/>
  <c r="CZ367" i="3"/>
  <c r="CU367" i="3"/>
  <c r="CZ414" i="3"/>
  <c r="CU414" i="3"/>
  <c r="CZ434" i="3"/>
  <c r="CU434" i="3"/>
  <c r="DG283" i="3"/>
  <c r="DB283" i="3"/>
  <c r="CU222" i="3"/>
  <c r="CZ222" i="3"/>
  <c r="CU246" i="3"/>
  <c r="CZ246" i="3"/>
  <c r="CU295" i="3"/>
  <c r="CZ295" i="3"/>
  <c r="CU279" i="3"/>
  <c r="CZ279" i="3"/>
  <c r="CU230" i="3"/>
  <c r="CZ230" i="3"/>
  <c r="DB8" i="3"/>
  <c r="DG8" i="3"/>
  <c r="CZ269" i="3"/>
  <c r="CU269" i="3"/>
  <c r="CU262" i="3"/>
  <c r="CZ262" i="3"/>
  <c r="DG379" i="3"/>
  <c r="DB379" i="3"/>
  <c r="DB40" i="3"/>
  <c r="DG40" i="3"/>
  <c r="CU238" i="3"/>
  <c r="CZ238" i="3"/>
  <c r="CU271" i="3"/>
  <c r="CZ271" i="3"/>
  <c r="CZ303" i="3"/>
  <c r="CU303" i="3"/>
  <c r="CU287" i="3"/>
  <c r="CZ287" i="3"/>
  <c r="DB136" i="3"/>
  <c r="DG136" i="3"/>
  <c r="DG363" i="3"/>
  <c r="DB363" i="3"/>
  <c r="CZ28" i="3"/>
  <c r="CU28" i="3"/>
  <c r="DB55" i="3"/>
  <c r="DG55" i="3"/>
  <c r="CZ375" i="3"/>
  <c r="CU375" i="3"/>
  <c r="CZ327" i="3"/>
  <c r="CU327" i="3"/>
  <c r="CZ394" i="3"/>
  <c r="CU394" i="3"/>
  <c r="DG390" i="3"/>
  <c r="DB390" i="3"/>
  <c r="CZ426" i="3"/>
  <c r="CU426" i="3"/>
  <c r="DG234" i="3"/>
  <c r="DB234" i="3"/>
  <c r="CZ12" i="3"/>
  <c r="CU12" i="3"/>
  <c r="DG182" i="3"/>
  <c r="DB182" i="3"/>
  <c r="DB49" i="3"/>
  <c r="DG49" i="3"/>
  <c r="CZ319" i="3"/>
  <c r="CU319" i="3"/>
  <c r="CZ410" i="3"/>
  <c r="CU410" i="3"/>
  <c r="CZ335" i="3"/>
  <c r="CU335" i="3"/>
  <c r="CZ418" i="3"/>
  <c r="CU418" i="3"/>
  <c r="CZ385" i="3"/>
  <c r="CU385" i="3"/>
  <c r="CU398" i="3"/>
  <c r="CZ398" i="3"/>
  <c r="DG315" i="3"/>
  <c r="DB315" i="3"/>
  <c r="CZ311" i="3"/>
  <c r="CU311" i="3"/>
  <c r="DG347" i="3"/>
  <c r="DB347" i="3"/>
  <c r="DG422" i="3"/>
  <c r="DB422" i="3"/>
  <c r="DG404" i="3"/>
  <c r="DG299" i="3"/>
  <c r="DB299" i="3"/>
  <c r="DG396" i="3"/>
  <c r="DB396" i="3"/>
  <c r="CU254" i="3"/>
  <c r="CZ254" i="3"/>
  <c r="DG393" i="3"/>
  <c r="DB393" i="3"/>
  <c r="DG331" i="3"/>
  <c r="DB331" i="3"/>
  <c r="DG428" i="3"/>
  <c r="DB428" i="3"/>
  <c r="DH156" i="3" l="1"/>
  <c r="DB156" i="3"/>
  <c r="DI144" i="3"/>
  <c r="DN144" i="3"/>
  <c r="DP144" i="3" s="1"/>
  <c r="DT144" i="3" s="1"/>
  <c r="DB103" i="3"/>
  <c r="DG103" i="3"/>
  <c r="CZ201" i="3"/>
  <c r="CU201" i="3"/>
  <c r="DI374" i="3"/>
  <c r="DN374" i="3"/>
  <c r="DP374" i="3" s="1"/>
  <c r="DT374" i="3" s="1"/>
  <c r="DG244" i="3"/>
  <c r="DB244" i="3"/>
  <c r="DG143" i="3"/>
  <c r="DB143" i="3"/>
  <c r="DN213" i="3"/>
  <c r="DP213" i="3" s="1"/>
  <c r="DT213" i="3" s="1"/>
  <c r="DI213" i="3"/>
  <c r="DH161" i="3"/>
  <c r="DB161" i="3"/>
  <c r="CZ65" i="3"/>
  <c r="CU65" i="3"/>
  <c r="DA368" i="3"/>
  <c r="CU368" i="3"/>
  <c r="DA268" i="3"/>
  <c r="CU268" i="3"/>
  <c r="CZ175" i="3"/>
  <c r="CU175" i="3"/>
  <c r="DA239" i="3"/>
  <c r="CU239" i="3"/>
  <c r="CU334" i="3"/>
  <c r="CZ334" i="3"/>
  <c r="DB208" i="3"/>
  <c r="DG208" i="3"/>
  <c r="DB249" i="3"/>
  <c r="DG249" i="3"/>
  <c r="CU77" i="3"/>
  <c r="CZ77" i="3"/>
  <c r="CZ64" i="3"/>
  <c r="CU64" i="3"/>
  <c r="DB91" i="3"/>
  <c r="DG91" i="3"/>
  <c r="CU123" i="3"/>
  <c r="CZ123" i="3"/>
  <c r="CZ119" i="3"/>
  <c r="CU119" i="3"/>
  <c r="DG62" i="3"/>
  <c r="DB62" i="3"/>
  <c r="CU323" i="3"/>
  <c r="CZ323" i="3"/>
  <c r="DA9" i="3"/>
  <c r="CU9" i="3"/>
  <c r="CZ188" i="3"/>
  <c r="CU188" i="3"/>
  <c r="CZ255" i="3"/>
  <c r="CU255" i="3"/>
  <c r="CZ388" i="3"/>
  <c r="CU388" i="3"/>
  <c r="DH289" i="3"/>
  <c r="DB289" i="3"/>
  <c r="DA293" i="3"/>
  <c r="CU293" i="3"/>
  <c r="DG342" i="3"/>
  <c r="DB342" i="3"/>
  <c r="DI150" i="3"/>
  <c r="DN150" i="3"/>
  <c r="DP150" i="3" s="1"/>
  <c r="DT150" i="3" s="1"/>
  <c r="DG267" i="3"/>
  <c r="DB267" i="3"/>
  <c r="CZ364" i="3"/>
  <c r="CU364" i="3"/>
  <c r="DA405" i="3"/>
  <c r="CU405" i="3"/>
  <c r="DA101" i="3"/>
  <c r="CU101" i="3"/>
  <c r="DB301" i="3"/>
  <c r="DG301" i="3"/>
  <c r="CZ248" i="3"/>
  <c r="CU248" i="3"/>
  <c r="DB41" i="3"/>
  <c r="DG41" i="3"/>
  <c r="DH130" i="3"/>
  <c r="DB130" i="3"/>
  <c r="DA42" i="3"/>
  <c r="CU42" i="3"/>
  <c r="DG344" i="3"/>
  <c r="DB344" i="3"/>
  <c r="DA304" i="3"/>
  <c r="CU304" i="3"/>
  <c r="DH300" i="3"/>
  <c r="DB300" i="3"/>
  <c r="CZ429" i="3"/>
  <c r="CU429" i="3"/>
  <c r="DI79" i="3"/>
  <c r="DN79" i="3"/>
  <c r="DP79" i="3" s="1"/>
  <c r="DT79" i="3" s="1"/>
  <c r="DB322" i="3"/>
  <c r="DG322" i="3"/>
  <c r="CZ22" i="3"/>
  <c r="CU22" i="3"/>
  <c r="DI257" i="3"/>
  <c r="DN257" i="3"/>
  <c r="DP257" i="3" s="1"/>
  <c r="DT257" i="3" s="1"/>
  <c r="DB386" i="3"/>
  <c r="DG386" i="3"/>
  <c r="DN314" i="3"/>
  <c r="DP314" i="3" s="1"/>
  <c r="DT314" i="3" s="1"/>
  <c r="DI314" i="3"/>
  <c r="DO232" i="3"/>
  <c r="DP232" i="3" s="1"/>
  <c r="DT232" i="3" s="1"/>
  <c r="DI232" i="3"/>
  <c r="DA183" i="3"/>
  <c r="CU183" i="3"/>
  <c r="DI395" i="3"/>
  <c r="DN395" i="3"/>
  <c r="DP395" i="3" s="1"/>
  <c r="DT395" i="3" s="1"/>
  <c r="DA200" i="3"/>
  <c r="CU200" i="3"/>
  <c r="DB389" i="3"/>
  <c r="DG389" i="3"/>
  <c r="DI157" i="3"/>
  <c r="DN157" i="3"/>
  <c r="DP157" i="3" s="1"/>
  <c r="DT157" i="3" s="1"/>
  <c r="DN9" i="3"/>
  <c r="DB7" i="3"/>
  <c r="DG7" i="3"/>
  <c r="DG178" i="3"/>
  <c r="DB178" i="3"/>
  <c r="DH44" i="3"/>
  <c r="DB44" i="3"/>
  <c r="DB168" i="3"/>
  <c r="DG168" i="3"/>
  <c r="DN99" i="3"/>
  <c r="DP99" i="3" s="1"/>
  <c r="DT99" i="3" s="1"/>
  <c r="DI99" i="3"/>
  <c r="DN424" i="3"/>
  <c r="DP424" i="3" s="1"/>
  <c r="DT424" i="3" s="1"/>
  <c r="DI424" i="3"/>
  <c r="DI197" i="3"/>
  <c r="DN197" i="3"/>
  <c r="DP197" i="3" s="1"/>
  <c r="DT197" i="3" s="1"/>
  <c r="DB297" i="3"/>
  <c r="DG297" i="3"/>
  <c r="DI141" i="3"/>
  <c r="DN141" i="3"/>
  <c r="DP141" i="3" s="1"/>
  <c r="DT141" i="3" s="1"/>
  <c r="CZ384" i="3"/>
  <c r="CU384" i="3"/>
  <c r="CZ80" i="3"/>
  <c r="CU80" i="3"/>
  <c r="DG325" i="3"/>
  <c r="DB325" i="3"/>
  <c r="DB377" i="3"/>
  <c r="DG377" i="3"/>
  <c r="DA397" i="3"/>
  <c r="CU397" i="3"/>
  <c r="CU436" i="3"/>
  <c r="CZ436" i="3"/>
  <c r="DG199" i="3"/>
  <c r="DB199" i="3"/>
  <c r="DN275" i="3"/>
  <c r="DP275" i="3" s="1"/>
  <c r="DT275" i="3" s="1"/>
  <c r="DI275" i="3"/>
  <c r="DG378" i="3"/>
  <c r="DB378" i="3"/>
  <c r="DG237" i="3"/>
  <c r="DB237" i="3"/>
  <c r="CZ349" i="3"/>
  <c r="CU349" i="3"/>
  <c r="CZ84" i="3"/>
  <c r="CU84" i="3"/>
  <c r="DN174" i="3"/>
  <c r="DP174" i="3" s="1"/>
  <c r="DT174" i="3" s="1"/>
  <c r="DI174" i="3"/>
  <c r="DH93" i="3"/>
  <c r="DB93" i="3"/>
  <c r="DA46" i="3"/>
  <c r="CU46" i="3"/>
  <c r="CU124" i="3"/>
  <c r="CZ124" i="3"/>
  <c r="DI38" i="3"/>
  <c r="DN38" i="3"/>
  <c r="DP38" i="3" s="1"/>
  <c r="DT38" i="3" s="1"/>
  <c r="DA60" i="3"/>
  <c r="CU60" i="3"/>
  <c r="DB162" i="3"/>
  <c r="DG162" i="3"/>
  <c r="DG317" i="3"/>
  <c r="DB317" i="3"/>
  <c r="DB23" i="3"/>
  <c r="DG23" i="3"/>
  <c r="CZ365" i="3"/>
  <c r="CU365" i="3"/>
  <c r="CZ258" i="3"/>
  <c r="CU258" i="3"/>
  <c r="CU259" i="3"/>
  <c r="CZ259" i="3"/>
  <c r="DG288" i="3"/>
  <c r="DB288" i="3"/>
  <c r="DB56" i="3"/>
  <c r="DG56" i="3"/>
  <c r="CZ358" i="3"/>
  <c r="CU358" i="3"/>
  <c r="CZ43" i="3"/>
  <c r="CU43" i="3"/>
  <c r="DB158" i="3"/>
  <c r="DG158" i="3"/>
  <c r="CZ336" i="3"/>
  <c r="CU336" i="3"/>
  <c r="DO146" i="3"/>
  <c r="DP146" i="3" s="1"/>
  <c r="DT146" i="3" s="1"/>
  <c r="DI146" i="3"/>
  <c r="DH160" i="3"/>
  <c r="DB160" i="3"/>
  <c r="DA320" i="3"/>
  <c r="CU320" i="3"/>
  <c r="DA35" i="3"/>
  <c r="CU35" i="3"/>
  <c r="DH210" i="3"/>
  <c r="DB210" i="3"/>
  <c r="DA403" i="3"/>
  <c r="CU403" i="3"/>
  <c r="DG31" i="3"/>
  <c r="DB31" i="3"/>
  <c r="DN138" i="3"/>
  <c r="DP138" i="3" s="1"/>
  <c r="DT138" i="3" s="1"/>
  <c r="DI138" i="3"/>
  <c r="CU17" i="3"/>
  <c r="CZ17" i="3"/>
  <c r="CU272" i="3"/>
  <c r="CZ272" i="3"/>
  <c r="CZ328" i="3"/>
  <c r="CU328" i="3"/>
  <c r="CZ419" i="3"/>
  <c r="CU419" i="3"/>
  <c r="DG82" i="3"/>
  <c r="DB82" i="3"/>
  <c r="DH75" i="3"/>
  <c r="DB75" i="3"/>
  <c r="DI69" i="3"/>
  <c r="DN69" i="3"/>
  <c r="DP69" i="3" s="1"/>
  <c r="DT69" i="3" s="1"/>
  <c r="DI312" i="3"/>
  <c r="DN312" i="3"/>
  <c r="DP312" i="3" s="1"/>
  <c r="DT312" i="3" s="1"/>
  <c r="DN102" i="3"/>
  <c r="DP102" i="3" s="1"/>
  <c r="DT102" i="3" s="1"/>
  <c r="DI102" i="3"/>
  <c r="CU221" i="3"/>
  <c r="CZ221" i="3"/>
  <c r="CU108" i="3"/>
  <c r="CZ108" i="3"/>
  <c r="CZ155" i="3"/>
  <c r="CU155" i="3"/>
  <c r="CZ329" i="3"/>
  <c r="CU329" i="3"/>
  <c r="DI437" i="3"/>
  <c r="DN437" i="3"/>
  <c r="DP437" i="3" s="1"/>
  <c r="DT437" i="3" s="1"/>
  <c r="DA274" i="3"/>
  <c r="CU274" i="3"/>
  <c r="DH243" i="3"/>
  <c r="DB243" i="3"/>
  <c r="DA415" i="3"/>
  <c r="CU415" i="3"/>
  <c r="CZ371" i="3"/>
  <c r="CU371" i="3"/>
  <c r="DG172" i="3"/>
  <c r="DB172" i="3"/>
  <c r="CU92" i="3"/>
  <c r="CZ92" i="3"/>
  <c r="DN270" i="3"/>
  <c r="DB225" i="3"/>
  <c r="DG225" i="3"/>
  <c r="DI296" i="3"/>
  <c r="DN296" i="3"/>
  <c r="DP296" i="3" s="1"/>
  <c r="DT296" i="3" s="1"/>
  <c r="DI294" i="3"/>
  <c r="DN294" i="3"/>
  <c r="DP294" i="3" s="1"/>
  <c r="DT294" i="3" s="1"/>
  <c r="CU132" i="3"/>
  <c r="CZ132" i="3"/>
  <c r="DB128" i="3"/>
  <c r="DG128" i="3"/>
  <c r="DN286" i="3"/>
  <c r="DP286" i="3" s="1"/>
  <c r="DT286" i="3" s="1"/>
  <c r="DI286" i="3"/>
  <c r="DB206" i="3"/>
  <c r="DG206" i="3"/>
  <c r="DH115" i="3"/>
  <c r="DB115" i="3"/>
  <c r="DG326" i="3"/>
  <c r="DB326" i="3"/>
  <c r="DA351" i="3"/>
  <c r="CU351" i="3"/>
  <c r="DI352" i="3"/>
  <c r="DN352" i="3"/>
  <c r="DP352" i="3" s="1"/>
  <c r="DT352" i="3" s="1"/>
  <c r="DA265" i="3"/>
  <c r="CU265" i="3"/>
  <c r="DA47" i="3"/>
  <c r="CU47" i="3"/>
  <c r="DH251" i="3"/>
  <c r="DB251" i="3"/>
  <c r="CZ370" i="3"/>
  <c r="CU370" i="3"/>
  <c r="CU57" i="3"/>
  <c r="CZ57" i="3"/>
  <c r="DG321" i="3"/>
  <c r="DB321" i="3"/>
  <c r="DB207" i="3"/>
  <c r="DG207" i="3"/>
  <c r="DN435" i="3"/>
  <c r="DP435" i="3" s="1"/>
  <c r="DT435" i="3" s="1"/>
  <c r="DI435" i="3"/>
  <c r="DG307" i="3"/>
  <c r="DB307" i="3"/>
  <c r="DB194" i="3"/>
  <c r="DG194" i="3"/>
  <c r="CZ159" i="3"/>
  <c r="CU159" i="3"/>
  <c r="DG11" i="3"/>
  <c r="DB11" i="3"/>
  <c r="DI417" i="3"/>
  <c r="DN417" i="3"/>
  <c r="DP417" i="3" s="1"/>
  <c r="DT417" i="3" s="1"/>
  <c r="DG54" i="3"/>
  <c r="DB54" i="3"/>
  <c r="CZ306" i="3"/>
  <c r="CU306" i="3"/>
  <c r="DG233" i="3"/>
  <c r="DB233" i="3"/>
  <c r="DH36" i="3"/>
  <c r="DB36" i="3"/>
  <c r="DA133" i="3"/>
  <c r="CU133" i="3"/>
  <c r="DA260" i="3"/>
  <c r="CU260" i="3"/>
  <c r="DH264" i="3"/>
  <c r="DB264" i="3"/>
  <c r="DB292" i="3"/>
  <c r="DG292" i="3"/>
  <c r="DN280" i="3"/>
  <c r="DP280" i="3" s="1"/>
  <c r="DT280" i="3" s="1"/>
  <c r="DI280" i="3"/>
  <c r="DG345" i="3"/>
  <c r="DB345" i="3"/>
  <c r="CZ310" i="3"/>
  <c r="CU310" i="3"/>
  <c r="CZ113" i="3"/>
  <c r="CU113" i="3"/>
  <c r="CU423" i="3"/>
  <c r="CZ423" i="3"/>
  <c r="DG291" i="3"/>
  <c r="DB291" i="3"/>
  <c r="CZ411" i="3"/>
  <c r="CU411" i="3"/>
  <c r="DN27" i="3"/>
  <c r="DP27" i="3" s="1"/>
  <c r="DT27" i="3" s="1"/>
  <c r="DI27" i="3"/>
  <c r="DI45" i="3"/>
  <c r="DN45" i="3"/>
  <c r="DP45" i="3" s="1"/>
  <c r="DT45" i="3" s="1"/>
  <c r="DB32" i="3"/>
  <c r="DG32" i="3"/>
  <c r="DA366" i="3"/>
  <c r="CU366" i="3"/>
  <c r="DA226" i="3"/>
  <c r="CU226" i="3"/>
  <c r="DN177" i="3"/>
  <c r="DP177" i="3" s="1"/>
  <c r="DT177" i="3" s="1"/>
  <c r="DI177" i="3"/>
  <c r="DB256" i="3"/>
  <c r="DG256" i="3"/>
  <c r="DI110" i="3"/>
  <c r="DN110" i="3"/>
  <c r="DP110" i="3" s="1"/>
  <c r="DT110" i="3" s="1"/>
  <c r="DB20" i="3"/>
  <c r="DG20" i="3"/>
  <c r="DB285" i="3"/>
  <c r="DG285" i="3"/>
  <c r="DG76" i="3"/>
  <c r="DB76" i="3"/>
  <c r="DB216" i="3"/>
  <c r="DG216" i="3"/>
  <c r="DI421" i="3"/>
  <c r="DN421" i="3"/>
  <c r="DP421" i="3" s="1"/>
  <c r="DT421" i="3" s="1"/>
  <c r="DB163" i="3"/>
  <c r="DG163" i="3"/>
  <c r="DG373" i="3"/>
  <c r="DB373" i="3"/>
  <c r="CU380" i="3"/>
  <c r="CZ380" i="3"/>
  <c r="CZ209" i="3"/>
  <c r="CU209" i="3"/>
  <c r="DB211" i="3"/>
  <c r="DG211" i="3"/>
  <c r="CZ241" i="3"/>
  <c r="CU241" i="3"/>
  <c r="DG228" i="3"/>
  <c r="DB228" i="3"/>
  <c r="DH125" i="3"/>
  <c r="DB125" i="3"/>
  <c r="DO382" i="3"/>
  <c r="DP382" i="3" s="1"/>
  <c r="DT382" i="3" s="1"/>
  <c r="DI382" i="3"/>
  <c r="DA313" i="3"/>
  <c r="CU313" i="3"/>
  <c r="CU376" i="3"/>
  <c r="CZ376" i="3"/>
  <c r="DH337" i="3"/>
  <c r="DB337" i="3"/>
  <c r="DG70" i="3"/>
  <c r="DB70" i="3"/>
  <c r="DN236" i="3"/>
  <c r="DP236" i="3" s="1"/>
  <c r="DT236" i="3" s="1"/>
  <c r="DI236" i="3"/>
  <c r="DA412" i="3"/>
  <c r="CU412" i="3"/>
  <c r="DA33" i="3"/>
  <c r="CU33" i="3"/>
  <c r="DA34" i="3"/>
  <c r="CU34" i="3"/>
  <c r="DA270" i="3"/>
  <c r="CU270" i="3"/>
  <c r="DI81" i="3"/>
  <c r="DN81" i="3"/>
  <c r="DP81" i="3" s="1"/>
  <c r="DT81" i="3" s="1"/>
  <c r="CU305" i="3"/>
  <c r="CZ305" i="3"/>
  <c r="DN281" i="3"/>
  <c r="DP281" i="3" s="1"/>
  <c r="DT281" i="3" s="1"/>
  <c r="DI281" i="3"/>
  <c r="DB24" i="3"/>
  <c r="DG24" i="3"/>
  <c r="CZ391" i="3"/>
  <c r="CU391" i="3"/>
  <c r="DG372" i="3"/>
  <c r="DB372" i="3"/>
  <c r="CZ406" i="3"/>
  <c r="CU406" i="3"/>
  <c r="DG227" i="3"/>
  <c r="DB227" i="3"/>
  <c r="DB348" i="3"/>
  <c r="DG348" i="3"/>
  <c r="DB78" i="3"/>
  <c r="DG78" i="3"/>
  <c r="DB316" i="3"/>
  <c r="DG316" i="3"/>
  <c r="DN184" i="3"/>
  <c r="DP184" i="3" s="1"/>
  <c r="DT184" i="3" s="1"/>
  <c r="DI184" i="3"/>
  <c r="CZ10" i="3"/>
  <c r="CU10" i="3"/>
  <c r="DA195" i="3"/>
  <c r="CU195" i="3"/>
  <c r="DB14" i="3"/>
  <c r="DG14" i="3"/>
  <c r="DN330" i="3"/>
  <c r="DP330" i="3" s="1"/>
  <c r="DT330" i="3" s="1"/>
  <c r="DI330" i="3"/>
  <c r="DH204" i="3"/>
  <c r="DB204" i="3"/>
  <c r="DH242" i="3"/>
  <c r="DB242" i="3"/>
  <c r="DH185" i="3"/>
  <c r="DB185" i="3"/>
  <c r="DH139" i="3"/>
  <c r="DB139" i="3"/>
  <c r="DN277" i="3"/>
  <c r="DP277" i="3" s="1"/>
  <c r="DT277" i="3" s="1"/>
  <c r="DI277" i="3"/>
  <c r="DH409" i="3"/>
  <c r="DB409" i="3"/>
  <c r="DA399" i="3"/>
  <c r="CU399" i="3"/>
  <c r="DH340" i="3"/>
  <c r="DB340" i="3"/>
  <c r="DH308" i="3"/>
  <c r="DB308" i="3"/>
  <c r="CU109" i="3"/>
  <c r="CZ109" i="3"/>
  <c r="DN350" i="3"/>
  <c r="DP350" i="3" s="1"/>
  <c r="DT350" i="3" s="1"/>
  <c r="DI350" i="3"/>
  <c r="CZ50" i="3"/>
  <c r="CU50" i="3"/>
  <c r="DN268" i="3"/>
  <c r="DA53" i="3"/>
  <c r="CU53" i="3"/>
  <c r="DO149" i="3"/>
  <c r="DP149" i="3" s="1"/>
  <c r="DT149" i="3" s="1"/>
  <c r="DI149" i="3"/>
  <c r="DA339" i="3"/>
  <c r="CU339" i="3"/>
  <c r="CZ137" i="3"/>
  <c r="CU137" i="3"/>
  <c r="DN196" i="3"/>
  <c r="DP196" i="3" s="1"/>
  <c r="DT196" i="3" s="1"/>
  <c r="DI196" i="3"/>
  <c r="CU171" i="3"/>
  <c r="CZ171" i="3"/>
  <c r="CZ111" i="3"/>
  <c r="CU111" i="3"/>
  <c r="CU122" i="3"/>
  <c r="CZ122" i="3"/>
  <c r="CU247" i="3"/>
  <c r="CZ247" i="3"/>
  <c r="DN302" i="3"/>
  <c r="DP302" i="3" s="1"/>
  <c r="DT302" i="3" s="1"/>
  <c r="DI302" i="3"/>
  <c r="CZ416" i="3"/>
  <c r="CU416" i="3"/>
  <c r="CZ104" i="3"/>
  <c r="CU104" i="3"/>
  <c r="DG63" i="3"/>
  <c r="DB63" i="3"/>
  <c r="CU121" i="3"/>
  <c r="CZ121" i="3"/>
  <c r="DH276" i="3"/>
  <c r="DB276" i="3"/>
  <c r="CU127" i="3"/>
  <c r="CZ127" i="3"/>
  <c r="CZ105" i="3"/>
  <c r="CU105" i="3"/>
  <c r="CU126" i="3"/>
  <c r="CZ126" i="3"/>
  <c r="CZ438" i="3"/>
  <c r="CU438" i="3"/>
  <c r="CU215" i="3"/>
  <c r="CZ215" i="3"/>
  <c r="CU106" i="3"/>
  <c r="CZ106" i="3"/>
  <c r="CU95" i="3"/>
  <c r="CZ95" i="3"/>
  <c r="CZ94" i="3"/>
  <c r="CU94" i="3"/>
  <c r="CZ425" i="3"/>
  <c r="CU425" i="3"/>
  <c r="DB74" i="3"/>
  <c r="DG74" i="3"/>
  <c r="CZ369" i="3"/>
  <c r="CU369" i="3"/>
  <c r="CU131" i="3"/>
  <c r="CZ131" i="3"/>
  <c r="CU154" i="3"/>
  <c r="CZ154" i="3"/>
  <c r="DG433" i="3"/>
  <c r="DB433" i="3"/>
  <c r="CZ431" i="3"/>
  <c r="CU431" i="3"/>
  <c r="DH203" i="3"/>
  <c r="DB203" i="3"/>
  <c r="DA404" i="3"/>
  <c r="CU404" i="3"/>
  <c r="DH298" i="3"/>
  <c r="DB298" i="3"/>
  <c r="DH219" i="3"/>
  <c r="DB219" i="3"/>
  <c r="DA420" i="3"/>
  <c r="CU420" i="3"/>
  <c r="DA140" i="3"/>
  <c r="CU140" i="3"/>
  <c r="DA73" i="3"/>
  <c r="CU73" i="3"/>
  <c r="DA193" i="3"/>
  <c r="CU193" i="3"/>
  <c r="CZ89" i="3"/>
  <c r="CU89" i="3"/>
  <c r="DO26" i="3"/>
  <c r="DP26" i="3" s="1"/>
  <c r="DT26" i="3" s="1"/>
  <c r="DI26" i="3"/>
  <c r="DH324" i="3"/>
  <c r="DB324" i="3"/>
  <c r="DA21" i="3"/>
  <c r="CU21" i="3"/>
  <c r="DO217" i="3"/>
  <c r="DP217" i="3" s="1"/>
  <c r="DT217" i="3" s="1"/>
  <c r="DI217" i="3"/>
  <c r="DA29" i="3"/>
  <c r="CU29" i="3"/>
  <c r="CU85" i="3"/>
  <c r="CZ85" i="3"/>
  <c r="CU114" i="3"/>
  <c r="CZ114" i="3"/>
  <c r="CZ96" i="3"/>
  <c r="CU96" i="3"/>
  <c r="CZ353" i="3"/>
  <c r="CU353" i="3"/>
  <c r="CZ181" i="3"/>
  <c r="CU181" i="3"/>
  <c r="DN142" i="3"/>
  <c r="DP142" i="3" s="1"/>
  <c r="DT142" i="3" s="1"/>
  <c r="DI142" i="3"/>
  <c r="CU116" i="3"/>
  <c r="CZ116" i="3"/>
  <c r="DI309" i="3"/>
  <c r="DN309" i="3"/>
  <c r="DP309" i="3" s="1"/>
  <c r="DT309" i="3" s="1"/>
  <c r="DA273" i="3"/>
  <c r="CU273" i="3"/>
  <c r="CZ338" i="3"/>
  <c r="CU338" i="3"/>
  <c r="DA346" i="3"/>
  <c r="CU346" i="3"/>
  <c r="DH6" i="3"/>
  <c r="DB6" i="3"/>
  <c r="DH52" i="3"/>
  <c r="DB52" i="3"/>
  <c r="DO10" i="3"/>
  <c r="CU87" i="3"/>
  <c r="CZ87" i="3"/>
  <c r="DG408" i="3"/>
  <c r="DB408" i="3"/>
  <c r="DA5" i="3"/>
  <c r="CU5" i="3"/>
  <c r="CZ360" i="3"/>
  <c r="CU360" i="3"/>
  <c r="DH356" i="3"/>
  <c r="DB356" i="3"/>
  <c r="DH164" i="3"/>
  <c r="DB164" i="3"/>
  <c r="DB4" i="3"/>
  <c r="DG4" i="3"/>
  <c r="DN318" i="3"/>
  <c r="DP318" i="3" s="1"/>
  <c r="DT318" i="3" s="1"/>
  <c r="DI318" i="3"/>
  <c r="DN51" i="3"/>
  <c r="DP51" i="3" s="1"/>
  <c r="DT51" i="3" s="1"/>
  <c r="DI51" i="3"/>
  <c r="DI112" i="3"/>
  <c r="DN112" i="3"/>
  <c r="DP112" i="3" s="1"/>
  <c r="DT112" i="3" s="1"/>
  <c r="CZ134" i="3"/>
  <c r="CU134" i="3"/>
  <c r="DI278" i="3"/>
  <c r="DN278" i="3"/>
  <c r="DP278" i="3" s="1"/>
  <c r="DT278" i="3" s="1"/>
  <c r="CZ129" i="3"/>
  <c r="CU129" i="3"/>
  <c r="CU98" i="3"/>
  <c r="CZ98" i="3"/>
  <c r="DB58" i="3"/>
  <c r="DG58" i="3"/>
  <c r="CU223" i="3"/>
  <c r="CZ223" i="3"/>
  <c r="CZ72" i="3"/>
  <c r="CU72" i="3"/>
  <c r="CZ107" i="3"/>
  <c r="CU107" i="3"/>
  <c r="DB66" i="3"/>
  <c r="DG66" i="3"/>
  <c r="CU231" i="3"/>
  <c r="CZ231" i="3"/>
  <c r="DI341" i="3"/>
  <c r="DN341" i="3"/>
  <c r="DP341" i="3" s="1"/>
  <c r="DT341" i="3" s="1"/>
  <c r="CU90" i="3"/>
  <c r="CZ90" i="3"/>
  <c r="DH170" i="3"/>
  <c r="DB170" i="3"/>
  <c r="DH202" i="3"/>
  <c r="DB202" i="3"/>
  <c r="DA263" i="3"/>
  <c r="CU263" i="3"/>
  <c r="DA229" i="3"/>
  <c r="CU229" i="3"/>
  <c r="DA250" i="3"/>
  <c r="CU250" i="3"/>
  <c r="DI189" i="3"/>
  <c r="DN189" i="3"/>
  <c r="DP189" i="3" s="1"/>
  <c r="DT189" i="3" s="1"/>
  <c r="DA13" i="3"/>
  <c r="CU13" i="3"/>
  <c r="DG153" i="3"/>
  <c r="DB153" i="3"/>
  <c r="DA245" i="3"/>
  <c r="CU245" i="3"/>
  <c r="DH37" i="3"/>
  <c r="DB37" i="3"/>
  <c r="DA407" i="3"/>
  <c r="CU407" i="3"/>
  <c r="DA284" i="3"/>
  <c r="CU284" i="3"/>
  <c r="DA427" i="3"/>
  <c r="CU427" i="3"/>
  <c r="CZ120" i="3"/>
  <c r="CU120" i="3"/>
  <c r="CZ88" i="3"/>
  <c r="CU88" i="3"/>
  <c r="DG190" i="3"/>
  <c r="DB190" i="3"/>
  <c r="DI49" i="3"/>
  <c r="DN49" i="3"/>
  <c r="DP49" i="3" s="1"/>
  <c r="DT49" i="3" s="1"/>
  <c r="DI136" i="3"/>
  <c r="DN136" i="3"/>
  <c r="DP136" i="3" s="1"/>
  <c r="DT136" i="3" s="1"/>
  <c r="DG238" i="3"/>
  <c r="DB238" i="3"/>
  <c r="DG230" i="3"/>
  <c r="DB230" i="3"/>
  <c r="DG295" i="3"/>
  <c r="DB295" i="3"/>
  <c r="DG222" i="3"/>
  <c r="DB222" i="3"/>
  <c r="CU387" i="3"/>
  <c r="CZ387" i="3"/>
  <c r="DG398" i="3"/>
  <c r="DB398" i="3"/>
  <c r="DI393" i="3"/>
  <c r="DN393" i="3"/>
  <c r="DP393" i="3" s="1"/>
  <c r="DT393" i="3" s="1"/>
  <c r="DI396" i="3"/>
  <c r="DN396" i="3"/>
  <c r="DP396" i="3" s="1"/>
  <c r="DT396" i="3" s="1"/>
  <c r="DN404" i="3"/>
  <c r="DN422" i="3"/>
  <c r="DP422" i="3" s="1"/>
  <c r="DT422" i="3" s="1"/>
  <c r="DI422" i="3"/>
  <c r="DG311" i="3"/>
  <c r="DB311" i="3"/>
  <c r="DG418" i="3"/>
  <c r="DB418" i="3"/>
  <c r="DG410" i="3"/>
  <c r="DB410" i="3"/>
  <c r="DB12" i="3"/>
  <c r="DG12" i="3"/>
  <c r="DG426" i="3"/>
  <c r="DB426" i="3"/>
  <c r="DG394" i="3"/>
  <c r="DB394" i="3"/>
  <c r="DG375" i="3"/>
  <c r="DB375" i="3"/>
  <c r="DB28" i="3"/>
  <c r="DG28" i="3"/>
  <c r="DG303" i="3"/>
  <c r="DB303" i="3"/>
  <c r="DI379" i="3"/>
  <c r="DN379" i="3"/>
  <c r="DP379" i="3" s="1"/>
  <c r="DT379" i="3" s="1"/>
  <c r="DG269" i="3"/>
  <c r="DB269" i="3"/>
  <c r="DG434" i="3"/>
  <c r="DB434" i="3"/>
  <c r="DG367" i="3"/>
  <c r="DB367" i="3"/>
  <c r="DG430" i="3"/>
  <c r="DB430" i="3"/>
  <c r="DI214" i="3"/>
  <c r="DN214" i="3"/>
  <c r="DP214" i="3" s="1"/>
  <c r="DT214" i="3" s="1"/>
  <c r="DN218" i="3"/>
  <c r="DP218" i="3" s="1"/>
  <c r="DT218" i="3" s="1"/>
  <c r="DI218" i="3"/>
  <c r="DN198" i="3"/>
  <c r="DP198" i="3" s="1"/>
  <c r="DT198" i="3" s="1"/>
  <c r="DI198" i="3"/>
  <c r="DI428" i="3"/>
  <c r="DN428" i="3"/>
  <c r="DP428" i="3" s="1"/>
  <c r="DT428" i="3" s="1"/>
  <c r="DG254" i="3"/>
  <c r="DB254" i="3"/>
  <c r="DN55" i="3"/>
  <c r="DP55" i="3" s="1"/>
  <c r="DT55" i="3" s="1"/>
  <c r="DI55" i="3"/>
  <c r="DG287" i="3"/>
  <c r="DB287" i="3"/>
  <c r="DG271" i="3"/>
  <c r="DB271" i="3"/>
  <c r="DN40" i="3"/>
  <c r="DP40" i="3" s="1"/>
  <c r="DT40" i="3" s="1"/>
  <c r="DI40" i="3"/>
  <c r="DG262" i="3"/>
  <c r="DB262" i="3"/>
  <c r="DN8" i="3"/>
  <c r="DP8" i="3" s="1"/>
  <c r="DT8" i="3" s="1"/>
  <c r="DI8" i="3"/>
  <c r="DG279" i="3"/>
  <c r="DB279" i="3"/>
  <c r="DG246" i="3"/>
  <c r="DB246" i="3"/>
  <c r="DN71" i="3"/>
  <c r="DP71" i="3" s="1"/>
  <c r="DT71" i="3" s="1"/>
  <c r="DI71" i="3"/>
  <c r="DH3" i="3"/>
  <c r="DB3" i="3"/>
  <c r="DN331" i="3"/>
  <c r="DP331" i="3" s="1"/>
  <c r="DT331" i="3" s="1"/>
  <c r="DI331" i="3"/>
  <c r="DI299" i="3"/>
  <c r="DN299" i="3"/>
  <c r="DP299" i="3" s="1"/>
  <c r="DT299" i="3" s="1"/>
  <c r="DI347" i="3"/>
  <c r="DN347" i="3"/>
  <c r="DP347" i="3" s="1"/>
  <c r="DT347" i="3" s="1"/>
  <c r="DN315" i="3"/>
  <c r="DP315" i="3" s="1"/>
  <c r="DT315" i="3" s="1"/>
  <c r="DI315" i="3"/>
  <c r="DG385" i="3"/>
  <c r="DB385" i="3"/>
  <c r="DG335" i="3"/>
  <c r="DB335" i="3"/>
  <c r="DG319" i="3"/>
  <c r="DB319" i="3"/>
  <c r="DI182" i="3"/>
  <c r="DN182" i="3"/>
  <c r="DP182" i="3" s="1"/>
  <c r="DT182" i="3" s="1"/>
  <c r="DI234" i="3"/>
  <c r="DN234" i="3"/>
  <c r="DP234" i="3" s="1"/>
  <c r="DT234" i="3" s="1"/>
  <c r="DI390" i="3"/>
  <c r="DN390" i="3"/>
  <c r="DP390" i="3" s="1"/>
  <c r="DT390" i="3" s="1"/>
  <c r="DG327" i="3"/>
  <c r="DB327" i="3"/>
  <c r="DI363" i="3"/>
  <c r="DN363" i="3"/>
  <c r="DP363" i="3" s="1"/>
  <c r="DT363" i="3" s="1"/>
  <c r="DN283" i="3"/>
  <c r="DP283" i="3" s="1"/>
  <c r="DT283" i="3" s="1"/>
  <c r="DI283" i="3"/>
  <c r="DG414" i="3"/>
  <c r="DB414" i="3"/>
  <c r="DG402" i="3"/>
  <c r="DB402" i="3"/>
  <c r="DI166" i="3"/>
  <c r="DN166" i="3"/>
  <c r="DP166" i="3" s="1"/>
  <c r="DT166" i="3" s="1"/>
  <c r="DG343" i="3"/>
  <c r="DB343" i="3"/>
  <c r="DN250" i="3"/>
  <c r="DN266" i="3"/>
  <c r="DP266" i="3" s="1"/>
  <c r="DT266" i="3" s="1"/>
  <c r="DI266" i="3"/>
  <c r="DO156" i="3" l="1"/>
  <c r="DP156" i="3" s="1"/>
  <c r="DT156" i="3" s="1"/>
  <c r="DI156" i="3"/>
  <c r="DI244" i="3"/>
  <c r="DN244" i="3"/>
  <c r="DP244" i="3" s="1"/>
  <c r="DT244" i="3" s="1"/>
  <c r="DG201" i="3"/>
  <c r="DB201" i="3"/>
  <c r="DN103" i="3"/>
  <c r="DP103" i="3" s="1"/>
  <c r="DT103" i="3" s="1"/>
  <c r="DI103" i="3"/>
  <c r="DO161" i="3"/>
  <c r="DP161" i="3" s="1"/>
  <c r="DT161" i="3" s="1"/>
  <c r="DI161" i="3"/>
  <c r="DN143" i="3"/>
  <c r="DP143" i="3" s="1"/>
  <c r="DT143" i="3" s="1"/>
  <c r="DI143" i="3"/>
  <c r="DG123" i="3"/>
  <c r="DB123" i="3"/>
  <c r="DN249" i="3"/>
  <c r="DP249" i="3" s="1"/>
  <c r="DT249" i="3" s="1"/>
  <c r="DI249" i="3"/>
  <c r="DG334" i="3"/>
  <c r="DB334" i="3"/>
  <c r="DH9" i="3"/>
  <c r="DB9" i="3"/>
  <c r="DI62" i="3"/>
  <c r="DN62" i="3"/>
  <c r="DP62" i="3" s="1"/>
  <c r="DT62" i="3" s="1"/>
  <c r="DB64" i="3"/>
  <c r="DG64" i="3"/>
  <c r="DB175" i="3"/>
  <c r="DG175" i="3"/>
  <c r="DH368" i="3"/>
  <c r="DB368" i="3"/>
  <c r="DG323" i="3"/>
  <c r="DB323" i="3"/>
  <c r="DN91" i="3"/>
  <c r="DP91" i="3" s="1"/>
  <c r="DT91" i="3" s="1"/>
  <c r="DI91" i="3"/>
  <c r="DB77" i="3"/>
  <c r="DG77" i="3"/>
  <c r="DN208" i="3"/>
  <c r="DP208" i="3" s="1"/>
  <c r="DT208" i="3" s="1"/>
  <c r="DI208" i="3"/>
  <c r="DG188" i="3"/>
  <c r="DB188" i="3"/>
  <c r="DB119" i="3"/>
  <c r="DG119" i="3"/>
  <c r="DH239" i="3"/>
  <c r="DB239" i="3"/>
  <c r="DH268" i="3"/>
  <c r="DB268" i="3"/>
  <c r="DB65" i="3"/>
  <c r="DG65" i="3"/>
  <c r="DH101" i="3"/>
  <c r="DB101" i="3"/>
  <c r="DB364" i="3"/>
  <c r="DG364" i="3"/>
  <c r="DH293" i="3"/>
  <c r="DB293" i="3"/>
  <c r="DG388" i="3"/>
  <c r="DB388" i="3"/>
  <c r="DH405" i="3"/>
  <c r="DB405" i="3"/>
  <c r="DN267" i="3"/>
  <c r="DP267" i="3" s="1"/>
  <c r="DT267" i="3" s="1"/>
  <c r="DI267" i="3"/>
  <c r="DI342" i="3"/>
  <c r="DN342" i="3"/>
  <c r="DP342" i="3" s="1"/>
  <c r="DT342" i="3" s="1"/>
  <c r="DO289" i="3"/>
  <c r="DP289" i="3" s="1"/>
  <c r="DT289" i="3" s="1"/>
  <c r="DI289" i="3"/>
  <c r="DG255" i="3"/>
  <c r="DB255" i="3"/>
  <c r="DI178" i="3"/>
  <c r="DN178" i="3"/>
  <c r="DP178" i="3" s="1"/>
  <c r="DT178" i="3" s="1"/>
  <c r="DH304" i="3"/>
  <c r="DB304" i="3"/>
  <c r="DB248" i="3"/>
  <c r="DG248" i="3"/>
  <c r="DN7" i="3"/>
  <c r="DP7" i="3" s="1"/>
  <c r="DT7" i="3" s="1"/>
  <c r="DI7" i="3"/>
  <c r="DN322" i="3"/>
  <c r="DP322" i="3" s="1"/>
  <c r="DT322" i="3" s="1"/>
  <c r="DI322" i="3"/>
  <c r="DN41" i="3"/>
  <c r="DP41" i="3" s="1"/>
  <c r="DT41" i="3" s="1"/>
  <c r="DI41" i="3"/>
  <c r="DI301" i="3"/>
  <c r="DN301" i="3"/>
  <c r="DP301" i="3" s="1"/>
  <c r="DT301" i="3" s="1"/>
  <c r="DB22" i="3"/>
  <c r="DG22" i="3"/>
  <c r="DO300" i="3"/>
  <c r="DP300" i="3" s="1"/>
  <c r="DT300" i="3" s="1"/>
  <c r="DI300" i="3"/>
  <c r="DH42" i="3"/>
  <c r="DB42" i="3"/>
  <c r="DO130" i="3"/>
  <c r="DP130" i="3" s="1"/>
  <c r="DT130" i="3" s="1"/>
  <c r="DI130" i="3"/>
  <c r="DB384" i="3"/>
  <c r="DG384" i="3"/>
  <c r="DO44" i="3"/>
  <c r="DP44" i="3" s="1"/>
  <c r="DT44" i="3" s="1"/>
  <c r="DI44" i="3"/>
  <c r="DH200" i="3"/>
  <c r="DB200" i="3"/>
  <c r="DH183" i="3"/>
  <c r="DB183" i="3"/>
  <c r="DG429" i="3"/>
  <c r="DB429" i="3"/>
  <c r="DI344" i="3"/>
  <c r="DN344" i="3"/>
  <c r="DP344" i="3" s="1"/>
  <c r="DT344" i="3" s="1"/>
  <c r="DI297" i="3"/>
  <c r="DN297" i="3"/>
  <c r="DP297" i="3" s="1"/>
  <c r="DT297" i="3" s="1"/>
  <c r="DN168" i="3"/>
  <c r="DP168" i="3" s="1"/>
  <c r="DT168" i="3" s="1"/>
  <c r="DI168" i="3"/>
  <c r="DI389" i="3"/>
  <c r="DN389" i="3"/>
  <c r="DP389" i="3" s="1"/>
  <c r="DT389" i="3" s="1"/>
  <c r="DN386" i="3"/>
  <c r="DP386" i="3" s="1"/>
  <c r="DT386" i="3" s="1"/>
  <c r="DI386" i="3"/>
  <c r="DO185" i="3"/>
  <c r="DP185" i="3" s="1"/>
  <c r="DT185" i="3" s="1"/>
  <c r="DI185" i="3"/>
  <c r="DO204" i="3"/>
  <c r="DP204" i="3" s="1"/>
  <c r="DT204" i="3" s="1"/>
  <c r="DI204" i="3"/>
  <c r="DG10" i="3"/>
  <c r="DB10" i="3"/>
  <c r="DN372" i="3"/>
  <c r="DP372" i="3" s="1"/>
  <c r="DT372" i="3" s="1"/>
  <c r="DI372" i="3"/>
  <c r="DH270" i="3"/>
  <c r="DB270" i="3"/>
  <c r="DH33" i="3"/>
  <c r="DB33" i="3"/>
  <c r="DO337" i="3"/>
  <c r="DP337" i="3" s="1"/>
  <c r="DT337" i="3" s="1"/>
  <c r="DI337" i="3"/>
  <c r="DH313" i="3"/>
  <c r="DB313" i="3"/>
  <c r="DO125" i="3"/>
  <c r="DP125" i="3" s="1"/>
  <c r="DT125" i="3" s="1"/>
  <c r="DI125" i="3"/>
  <c r="DG241" i="3"/>
  <c r="DB241" i="3"/>
  <c r="DB209" i="3"/>
  <c r="DG209" i="3"/>
  <c r="DI373" i="3"/>
  <c r="DN373" i="3"/>
  <c r="DP373" i="3" s="1"/>
  <c r="DT373" i="3" s="1"/>
  <c r="DN76" i="3"/>
  <c r="DP76" i="3" s="1"/>
  <c r="DT76" i="3" s="1"/>
  <c r="DI76" i="3"/>
  <c r="DH226" i="3"/>
  <c r="DB226" i="3"/>
  <c r="DG423" i="3"/>
  <c r="DB423" i="3"/>
  <c r="DO264" i="3"/>
  <c r="DP264" i="3" s="1"/>
  <c r="DT264" i="3" s="1"/>
  <c r="DI264" i="3"/>
  <c r="DH133" i="3"/>
  <c r="DB133" i="3"/>
  <c r="DN233" i="3"/>
  <c r="DP233" i="3" s="1"/>
  <c r="DT233" i="3" s="1"/>
  <c r="DI233" i="3"/>
  <c r="DN54" i="3"/>
  <c r="DP54" i="3" s="1"/>
  <c r="DT54" i="3" s="1"/>
  <c r="DI54" i="3"/>
  <c r="DI11" i="3"/>
  <c r="DN11" i="3"/>
  <c r="DP11" i="3" s="1"/>
  <c r="DT11" i="3" s="1"/>
  <c r="DN321" i="3"/>
  <c r="DP321" i="3" s="1"/>
  <c r="DT321" i="3" s="1"/>
  <c r="DI321" i="3"/>
  <c r="DB370" i="3"/>
  <c r="DG370" i="3"/>
  <c r="DH47" i="3"/>
  <c r="DB47" i="3"/>
  <c r="DI326" i="3"/>
  <c r="DN326" i="3"/>
  <c r="DP326" i="3" s="1"/>
  <c r="DT326" i="3" s="1"/>
  <c r="DN172" i="3"/>
  <c r="DP172" i="3" s="1"/>
  <c r="DT172" i="3" s="1"/>
  <c r="DI172" i="3"/>
  <c r="DH415" i="3"/>
  <c r="DB415" i="3"/>
  <c r="DH274" i="3"/>
  <c r="DB274" i="3"/>
  <c r="DG329" i="3"/>
  <c r="DB329" i="3"/>
  <c r="DN82" i="3"/>
  <c r="DP82" i="3" s="1"/>
  <c r="DT82" i="3" s="1"/>
  <c r="DI82" i="3"/>
  <c r="DI31" i="3"/>
  <c r="DN31" i="3"/>
  <c r="DP31" i="3" s="1"/>
  <c r="DT31" i="3" s="1"/>
  <c r="DO210" i="3"/>
  <c r="DP210" i="3" s="1"/>
  <c r="DT210" i="3" s="1"/>
  <c r="DI210" i="3"/>
  <c r="DH320" i="3"/>
  <c r="DB320" i="3"/>
  <c r="DG358" i="3"/>
  <c r="DB358" i="3"/>
  <c r="DI288" i="3"/>
  <c r="DN288" i="3"/>
  <c r="DP288" i="3" s="1"/>
  <c r="DT288" i="3" s="1"/>
  <c r="DG258" i="3"/>
  <c r="DB258" i="3"/>
  <c r="DH46" i="3"/>
  <c r="DB46" i="3"/>
  <c r="DB349" i="3"/>
  <c r="DG349" i="3"/>
  <c r="DI78" i="3"/>
  <c r="DN78" i="3"/>
  <c r="DP78" i="3" s="1"/>
  <c r="DT78" i="3" s="1"/>
  <c r="DG376" i="3"/>
  <c r="DB376" i="3"/>
  <c r="DN211" i="3"/>
  <c r="DP211" i="3" s="1"/>
  <c r="DT211" i="3" s="1"/>
  <c r="DI211" i="3"/>
  <c r="DB380" i="3"/>
  <c r="DG380" i="3"/>
  <c r="DN163" i="3"/>
  <c r="DP163" i="3" s="1"/>
  <c r="DT163" i="3" s="1"/>
  <c r="DI163" i="3"/>
  <c r="DI216" i="3"/>
  <c r="DN216" i="3"/>
  <c r="DP216" i="3" s="1"/>
  <c r="DT216" i="3" s="1"/>
  <c r="DN285" i="3"/>
  <c r="DP285" i="3" s="1"/>
  <c r="DT285" i="3" s="1"/>
  <c r="DI285" i="3"/>
  <c r="DN32" i="3"/>
  <c r="DP32" i="3" s="1"/>
  <c r="DT32" i="3" s="1"/>
  <c r="DI32" i="3"/>
  <c r="DG411" i="3"/>
  <c r="DB411" i="3"/>
  <c r="DG310" i="3"/>
  <c r="DB310" i="3"/>
  <c r="DN207" i="3"/>
  <c r="DP207" i="3" s="1"/>
  <c r="DT207" i="3" s="1"/>
  <c r="DI207" i="3"/>
  <c r="DG57" i="3"/>
  <c r="DB57" i="3"/>
  <c r="DG132" i="3"/>
  <c r="DB132" i="3"/>
  <c r="DI225" i="3"/>
  <c r="DN225" i="3"/>
  <c r="DP225" i="3" s="1"/>
  <c r="DT225" i="3" s="1"/>
  <c r="DB92" i="3"/>
  <c r="DG92" i="3"/>
  <c r="DB221" i="3"/>
  <c r="DG221" i="3"/>
  <c r="DG272" i="3"/>
  <c r="DB272" i="3"/>
  <c r="DI56" i="3"/>
  <c r="DN56" i="3"/>
  <c r="DP56" i="3" s="1"/>
  <c r="DT56" i="3" s="1"/>
  <c r="DB259" i="3"/>
  <c r="DG259" i="3"/>
  <c r="DB124" i="3"/>
  <c r="DG124" i="3"/>
  <c r="DI378" i="3"/>
  <c r="DN378" i="3"/>
  <c r="DP378" i="3" s="1"/>
  <c r="DT378" i="3" s="1"/>
  <c r="DN199" i="3"/>
  <c r="DP199" i="3" s="1"/>
  <c r="DT199" i="3" s="1"/>
  <c r="DI199" i="3"/>
  <c r="DH397" i="3"/>
  <c r="DB397" i="3"/>
  <c r="DN325" i="3"/>
  <c r="DP325" i="3" s="1"/>
  <c r="DT325" i="3" s="1"/>
  <c r="DI325" i="3"/>
  <c r="DO139" i="3"/>
  <c r="DP139" i="3" s="1"/>
  <c r="DT139" i="3" s="1"/>
  <c r="DI139" i="3"/>
  <c r="DO242" i="3"/>
  <c r="DP242" i="3" s="1"/>
  <c r="DT242" i="3" s="1"/>
  <c r="DI242" i="3"/>
  <c r="DH195" i="3"/>
  <c r="DB195" i="3"/>
  <c r="DN227" i="3"/>
  <c r="DP227" i="3" s="1"/>
  <c r="DT227" i="3" s="1"/>
  <c r="DI227" i="3"/>
  <c r="DG406" i="3"/>
  <c r="DB406" i="3"/>
  <c r="DG391" i="3"/>
  <c r="DB391" i="3"/>
  <c r="DH34" i="3"/>
  <c r="DB34" i="3"/>
  <c r="DH412" i="3"/>
  <c r="DB412" i="3"/>
  <c r="DN70" i="3"/>
  <c r="DP70" i="3" s="1"/>
  <c r="DT70" i="3" s="1"/>
  <c r="DI70" i="3"/>
  <c r="DI228" i="3"/>
  <c r="DN228" i="3"/>
  <c r="DP228" i="3" s="1"/>
  <c r="DT228" i="3" s="1"/>
  <c r="DH366" i="3"/>
  <c r="DB366" i="3"/>
  <c r="DN292" i="3"/>
  <c r="DP292" i="3" s="1"/>
  <c r="DT292" i="3" s="1"/>
  <c r="DI292" i="3"/>
  <c r="DH260" i="3"/>
  <c r="DB260" i="3"/>
  <c r="DO36" i="3"/>
  <c r="DP36" i="3" s="1"/>
  <c r="DT36" i="3" s="1"/>
  <c r="DI36" i="3"/>
  <c r="DG306" i="3"/>
  <c r="DB306" i="3"/>
  <c r="DG159" i="3"/>
  <c r="DB159" i="3"/>
  <c r="DN307" i="3"/>
  <c r="DP307" i="3" s="1"/>
  <c r="DT307" i="3" s="1"/>
  <c r="DI307" i="3"/>
  <c r="DO251" i="3"/>
  <c r="DP251" i="3" s="1"/>
  <c r="DT251" i="3" s="1"/>
  <c r="DI251" i="3"/>
  <c r="DH265" i="3"/>
  <c r="DB265" i="3"/>
  <c r="DH351" i="3"/>
  <c r="DB351" i="3"/>
  <c r="DO115" i="3"/>
  <c r="DP115" i="3" s="1"/>
  <c r="DT115" i="3" s="1"/>
  <c r="DI115" i="3"/>
  <c r="DG371" i="3"/>
  <c r="DB371" i="3"/>
  <c r="DO243" i="3"/>
  <c r="DP243" i="3" s="1"/>
  <c r="DT243" i="3" s="1"/>
  <c r="DI243" i="3"/>
  <c r="DG155" i="3"/>
  <c r="DB155" i="3"/>
  <c r="DO75" i="3"/>
  <c r="DP75" i="3" s="1"/>
  <c r="DT75" i="3" s="1"/>
  <c r="DI75" i="3"/>
  <c r="DB419" i="3"/>
  <c r="DG419" i="3"/>
  <c r="DG328" i="3"/>
  <c r="DB328" i="3"/>
  <c r="DH403" i="3"/>
  <c r="DB403" i="3"/>
  <c r="DH35" i="3"/>
  <c r="DB35" i="3"/>
  <c r="DO160" i="3"/>
  <c r="DP160" i="3" s="1"/>
  <c r="DT160" i="3" s="1"/>
  <c r="DI160" i="3"/>
  <c r="DG336" i="3"/>
  <c r="DB336" i="3"/>
  <c r="DG43" i="3"/>
  <c r="DB43" i="3"/>
  <c r="DB365" i="3"/>
  <c r="DG365" i="3"/>
  <c r="DI317" i="3"/>
  <c r="DN317" i="3"/>
  <c r="DP317" i="3" s="1"/>
  <c r="DT317" i="3" s="1"/>
  <c r="DH60" i="3"/>
  <c r="DB60" i="3"/>
  <c r="DO93" i="3"/>
  <c r="DP93" i="3" s="1"/>
  <c r="DT93" i="3" s="1"/>
  <c r="DI93" i="3"/>
  <c r="DG84" i="3"/>
  <c r="DB84" i="3"/>
  <c r="DN237" i="3"/>
  <c r="DP237" i="3" s="1"/>
  <c r="DT237" i="3" s="1"/>
  <c r="DI237" i="3"/>
  <c r="DB436" i="3"/>
  <c r="DG436" i="3"/>
  <c r="DN377" i="3"/>
  <c r="DP377" i="3" s="1"/>
  <c r="DT377" i="3" s="1"/>
  <c r="DI377" i="3"/>
  <c r="DN14" i="3"/>
  <c r="DP14" i="3" s="1"/>
  <c r="DT14" i="3" s="1"/>
  <c r="DI14" i="3"/>
  <c r="DI316" i="3"/>
  <c r="DN316" i="3"/>
  <c r="DP316" i="3" s="1"/>
  <c r="DT316" i="3" s="1"/>
  <c r="DI348" i="3"/>
  <c r="DN348" i="3"/>
  <c r="DP348" i="3" s="1"/>
  <c r="DT348" i="3" s="1"/>
  <c r="DN24" i="3"/>
  <c r="DP24" i="3" s="1"/>
  <c r="DT24" i="3" s="1"/>
  <c r="DI24" i="3"/>
  <c r="DG305" i="3"/>
  <c r="DB305" i="3"/>
  <c r="DN20" i="3"/>
  <c r="DP20" i="3" s="1"/>
  <c r="DT20" i="3" s="1"/>
  <c r="DI20" i="3"/>
  <c r="DI256" i="3"/>
  <c r="DN256" i="3"/>
  <c r="DP256" i="3" s="1"/>
  <c r="DT256" i="3" s="1"/>
  <c r="DI291" i="3"/>
  <c r="DN291" i="3"/>
  <c r="DP291" i="3" s="1"/>
  <c r="DT291" i="3" s="1"/>
  <c r="DB113" i="3"/>
  <c r="DG113" i="3"/>
  <c r="DN345" i="3"/>
  <c r="DP345" i="3" s="1"/>
  <c r="DT345" i="3" s="1"/>
  <c r="DI345" i="3"/>
  <c r="DN194" i="3"/>
  <c r="DP194" i="3" s="1"/>
  <c r="DT194" i="3" s="1"/>
  <c r="DI194" i="3"/>
  <c r="DI206" i="3"/>
  <c r="DN206" i="3"/>
  <c r="DP206" i="3" s="1"/>
  <c r="DT206" i="3" s="1"/>
  <c r="DN128" i="3"/>
  <c r="DP128" i="3" s="1"/>
  <c r="DT128" i="3" s="1"/>
  <c r="DI128" i="3"/>
  <c r="DG108" i="3"/>
  <c r="DB108" i="3"/>
  <c r="DB17" i="3"/>
  <c r="DG17" i="3"/>
  <c r="DI158" i="3"/>
  <c r="DN158" i="3"/>
  <c r="DP158" i="3" s="1"/>
  <c r="DT158" i="3" s="1"/>
  <c r="DI23" i="3"/>
  <c r="DN23" i="3"/>
  <c r="DP23" i="3" s="1"/>
  <c r="DT23" i="3" s="1"/>
  <c r="DN162" i="3"/>
  <c r="DP162" i="3" s="1"/>
  <c r="DT162" i="3" s="1"/>
  <c r="DI162" i="3"/>
  <c r="DB80" i="3"/>
  <c r="DG80" i="3"/>
  <c r="DB90" i="3"/>
  <c r="DG90" i="3"/>
  <c r="DB231" i="3"/>
  <c r="DG231" i="3"/>
  <c r="DG223" i="3"/>
  <c r="DB223" i="3"/>
  <c r="DB98" i="3"/>
  <c r="DG98" i="3"/>
  <c r="DI4" i="3"/>
  <c r="DN4" i="3"/>
  <c r="DP4" i="3" s="1"/>
  <c r="DT4" i="3" s="1"/>
  <c r="DB87" i="3"/>
  <c r="DG87" i="3"/>
  <c r="DB116" i="3"/>
  <c r="DG116" i="3"/>
  <c r="DB85" i="3"/>
  <c r="DG85" i="3"/>
  <c r="DB131" i="3"/>
  <c r="DG131" i="3"/>
  <c r="DN74" i="3"/>
  <c r="DP74" i="3" s="1"/>
  <c r="DT74" i="3" s="1"/>
  <c r="DI74" i="3"/>
  <c r="DB106" i="3"/>
  <c r="DG106" i="3"/>
  <c r="DB121" i="3"/>
  <c r="DG121" i="3"/>
  <c r="DB122" i="3"/>
  <c r="DG122" i="3"/>
  <c r="DG171" i="3"/>
  <c r="DB171" i="3"/>
  <c r="DB88" i="3"/>
  <c r="DG88" i="3"/>
  <c r="DH427" i="3"/>
  <c r="DB427" i="3"/>
  <c r="DH407" i="3"/>
  <c r="DB407" i="3"/>
  <c r="DH245" i="3"/>
  <c r="DB245" i="3"/>
  <c r="DH13" i="3"/>
  <c r="DB13" i="3"/>
  <c r="DH250" i="3"/>
  <c r="DB250" i="3"/>
  <c r="DH263" i="3"/>
  <c r="DB263" i="3"/>
  <c r="DO170" i="3"/>
  <c r="DP170" i="3" s="1"/>
  <c r="DT170" i="3" s="1"/>
  <c r="DI170" i="3"/>
  <c r="DG107" i="3"/>
  <c r="DB107" i="3"/>
  <c r="DB134" i="3"/>
  <c r="DG134" i="3"/>
  <c r="DO356" i="3"/>
  <c r="DP356" i="3" s="1"/>
  <c r="DT356" i="3" s="1"/>
  <c r="DI356" i="3"/>
  <c r="DH5" i="3"/>
  <c r="DB5" i="3"/>
  <c r="DO52" i="3"/>
  <c r="DP52" i="3" s="1"/>
  <c r="DT52" i="3" s="1"/>
  <c r="DI52" i="3"/>
  <c r="DH346" i="3"/>
  <c r="DB346" i="3"/>
  <c r="DH273" i="3"/>
  <c r="DB273" i="3"/>
  <c r="DG181" i="3"/>
  <c r="DB181" i="3"/>
  <c r="DB96" i="3"/>
  <c r="DG96" i="3"/>
  <c r="DO324" i="3"/>
  <c r="DP324" i="3" s="1"/>
  <c r="DT324" i="3" s="1"/>
  <c r="DI324" i="3"/>
  <c r="DB89" i="3"/>
  <c r="DG89" i="3"/>
  <c r="DH73" i="3"/>
  <c r="DB73" i="3"/>
  <c r="DH420" i="3"/>
  <c r="DB420" i="3"/>
  <c r="DO298" i="3"/>
  <c r="DP298" i="3" s="1"/>
  <c r="DT298" i="3" s="1"/>
  <c r="DI298" i="3"/>
  <c r="DO203" i="3"/>
  <c r="DP203" i="3" s="1"/>
  <c r="DT203" i="3" s="1"/>
  <c r="DI203" i="3"/>
  <c r="DN433" i="3"/>
  <c r="DP433" i="3" s="1"/>
  <c r="DT433" i="3" s="1"/>
  <c r="DI433" i="3"/>
  <c r="DB94" i="3"/>
  <c r="DG94" i="3"/>
  <c r="DG438" i="3"/>
  <c r="DB438" i="3"/>
  <c r="DB105" i="3"/>
  <c r="DG105" i="3"/>
  <c r="DO276" i="3"/>
  <c r="DP276" i="3" s="1"/>
  <c r="DT276" i="3" s="1"/>
  <c r="DI276" i="3"/>
  <c r="DB104" i="3"/>
  <c r="DG104" i="3"/>
  <c r="DG137" i="3"/>
  <c r="DB137" i="3"/>
  <c r="DO340" i="3"/>
  <c r="DP340" i="3" s="1"/>
  <c r="DT340" i="3" s="1"/>
  <c r="DI340" i="3"/>
  <c r="DO409" i="3"/>
  <c r="DP409" i="3" s="1"/>
  <c r="DT409" i="3" s="1"/>
  <c r="DI409" i="3"/>
  <c r="DI66" i="3"/>
  <c r="DN66" i="3"/>
  <c r="DP66" i="3" s="1"/>
  <c r="DT66" i="3" s="1"/>
  <c r="DI58" i="3"/>
  <c r="DN58" i="3"/>
  <c r="DP58" i="3" s="1"/>
  <c r="DT58" i="3" s="1"/>
  <c r="DB114" i="3"/>
  <c r="DG114" i="3"/>
  <c r="DG154" i="3"/>
  <c r="DB154" i="3"/>
  <c r="DB95" i="3"/>
  <c r="DG95" i="3"/>
  <c r="DG215" i="3"/>
  <c r="DB215" i="3"/>
  <c r="DB126" i="3"/>
  <c r="DG126" i="3"/>
  <c r="DB127" i="3"/>
  <c r="DG127" i="3"/>
  <c r="DG247" i="3"/>
  <c r="DB247" i="3"/>
  <c r="DB109" i="3"/>
  <c r="DG109" i="3"/>
  <c r="DN190" i="3"/>
  <c r="DP190" i="3" s="1"/>
  <c r="DT190" i="3" s="1"/>
  <c r="DI190" i="3"/>
  <c r="DB120" i="3"/>
  <c r="DG120" i="3"/>
  <c r="DH284" i="3"/>
  <c r="DB284" i="3"/>
  <c r="DO37" i="3"/>
  <c r="DP37" i="3" s="1"/>
  <c r="DT37" i="3" s="1"/>
  <c r="DI37" i="3"/>
  <c r="DN153" i="3"/>
  <c r="DP153" i="3" s="1"/>
  <c r="DT153" i="3" s="1"/>
  <c r="DI153" i="3"/>
  <c r="DH229" i="3"/>
  <c r="DB229" i="3"/>
  <c r="DO202" i="3"/>
  <c r="DP202" i="3" s="1"/>
  <c r="DT202" i="3" s="1"/>
  <c r="DI202" i="3"/>
  <c r="DG72" i="3"/>
  <c r="DB72" i="3"/>
  <c r="DG129" i="3"/>
  <c r="DB129" i="3"/>
  <c r="DO164" i="3"/>
  <c r="DP164" i="3" s="1"/>
  <c r="DT164" i="3" s="1"/>
  <c r="DI164" i="3"/>
  <c r="DG360" i="3"/>
  <c r="DB360" i="3"/>
  <c r="DI408" i="3"/>
  <c r="DN408" i="3"/>
  <c r="DP408" i="3" s="1"/>
  <c r="DT408" i="3" s="1"/>
  <c r="DO6" i="3"/>
  <c r="DP6" i="3" s="1"/>
  <c r="DT6" i="3" s="1"/>
  <c r="DI6" i="3"/>
  <c r="DG338" i="3"/>
  <c r="DB338" i="3"/>
  <c r="DG353" i="3"/>
  <c r="DB353" i="3"/>
  <c r="DH29" i="3"/>
  <c r="DB29" i="3"/>
  <c r="DH21" i="3"/>
  <c r="DB21" i="3"/>
  <c r="DH193" i="3"/>
  <c r="DB193" i="3"/>
  <c r="DH140" i="3"/>
  <c r="DB140" i="3"/>
  <c r="DO219" i="3"/>
  <c r="DP219" i="3" s="1"/>
  <c r="DT219" i="3" s="1"/>
  <c r="DI219" i="3"/>
  <c r="DH404" i="3"/>
  <c r="DB404" i="3"/>
  <c r="DG431" i="3"/>
  <c r="DB431" i="3"/>
  <c r="DB369" i="3"/>
  <c r="DG369" i="3"/>
  <c r="DG425" i="3"/>
  <c r="DB425" i="3"/>
  <c r="DN63" i="3"/>
  <c r="DP63" i="3" s="1"/>
  <c r="DT63" i="3" s="1"/>
  <c r="DI63" i="3"/>
  <c r="DB416" i="3"/>
  <c r="DG416" i="3"/>
  <c r="DB111" i="3"/>
  <c r="DG111" i="3"/>
  <c r="DH339" i="3"/>
  <c r="DB339" i="3"/>
  <c r="DH53" i="3"/>
  <c r="DB53" i="3"/>
  <c r="DB50" i="3"/>
  <c r="DG50" i="3"/>
  <c r="DO308" i="3"/>
  <c r="DP308" i="3" s="1"/>
  <c r="DT308" i="3" s="1"/>
  <c r="DI308" i="3"/>
  <c r="DH399" i="3"/>
  <c r="DB399" i="3"/>
  <c r="DN28" i="3"/>
  <c r="DP28" i="3" s="1"/>
  <c r="DT28" i="3" s="1"/>
  <c r="DI28" i="3"/>
  <c r="DI12" i="3"/>
  <c r="DN12" i="3"/>
  <c r="DP12" i="3" s="1"/>
  <c r="DT12" i="3" s="1"/>
  <c r="DN414" i="3"/>
  <c r="DP414" i="3" s="1"/>
  <c r="DT414" i="3" s="1"/>
  <c r="DI414" i="3"/>
  <c r="DI327" i="3"/>
  <c r="DN327" i="3"/>
  <c r="DP327" i="3" s="1"/>
  <c r="DT327" i="3" s="1"/>
  <c r="DI319" i="3"/>
  <c r="DN319" i="3"/>
  <c r="DP319" i="3" s="1"/>
  <c r="DT319" i="3" s="1"/>
  <c r="DN385" i="3"/>
  <c r="DP385" i="3" s="1"/>
  <c r="DT385" i="3" s="1"/>
  <c r="DI385" i="3"/>
  <c r="DO3" i="3"/>
  <c r="DP3" i="3" s="1"/>
  <c r="DT3" i="3" s="1"/>
  <c r="DI3" i="3"/>
  <c r="DI246" i="3"/>
  <c r="DN246" i="3"/>
  <c r="DP246" i="3" s="1"/>
  <c r="DT246" i="3" s="1"/>
  <c r="DI287" i="3"/>
  <c r="DN287" i="3"/>
  <c r="DP287" i="3" s="1"/>
  <c r="DT287" i="3" s="1"/>
  <c r="DI254" i="3"/>
  <c r="DN254" i="3"/>
  <c r="DP254" i="3" s="1"/>
  <c r="DT254" i="3" s="1"/>
  <c r="DI367" i="3"/>
  <c r="DN367" i="3"/>
  <c r="DP367" i="3" s="1"/>
  <c r="DT367" i="3" s="1"/>
  <c r="DN394" i="3"/>
  <c r="DP394" i="3" s="1"/>
  <c r="DT394" i="3" s="1"/>
  <c r="DI394" i="3"/>
  <c r="DN418" i="3"/>
  <c r="DP418" i="3" s="1"/>
  <c r="DT418" i="3" s="1"/>
  <c r="DI418" i="3"/>
  <c r="DN398" i="3"/>
  <c r="DP398" i="3" s="1"/>
  <c r="DT398" i="3" s="1"/>
  <c r="DI398" i="3"/>
  <c r="DN222" i="3"/>
  <c r="DP222" i="3" s="1"/>
  <c r="DT222" i="3" s="1"/>
  <c r="DI222" i="3"/>
  <c r="DI230" i="3"/>
  <c r="DN230" i="3"/>
  <c r="DP230" i="3" s="1"/>
  <c r="DT230" i="3" s="1"/>
  <c r="DB387" i="3"/>
  <c r="DG387" i="3"/>
  <c r="DN343" i="3"/>
  <c r="DP343" i="3" s="1"/>
  <c r="DT343" i="3" s="1"/>
  <c r="DI343" i="3"/>
  <c r="DN402" i="3"/>
  <c r="DP402" i="3" s="1"/>
  <c r="DT402" i="3" s="1"/>
  <c r="DI402" i="3"/>
  <c r="DN335" i="3"/>
  <c r="DP335" i="3" s="1"/>
  <c r="DT335" i="3" s="1"/>
  <c r="DI335" i="3"/>
  <c r="DN279" i="3"/>
  <c r="DP279" i="3" s="1"/>
  <c r="DT279" i="3" s="1"/>
  <c r="DI279" i="3"/>
  <c r="DN262" i="3"/>
  <c r="DP262" i="3" s="1"/>
  <c r="DT262" i="3" s="1"/>
  <c r="DI262" i="3"/>
  <c r="DI271" i="3"/>
  <c r="DN271" i="3"/>
  <c r="DP271" i="3" s="1"/>
  <c r="DT271" i="3" s="1"/>
  <c r="DI430" i="3"/>
  <c r="DN430" i="3"/>
  <c r="DP430" i="3" s="1"/>
  <c r="DT430" i="3" s="1"/>
  <c r="DI434" i="3"/>
  <c r="DN434" i="3"/>
  <c r="DP434" i="3" s="1"/>
  <c r="DT434" i="3" s="1"/>
  <c r="DN269" i="3"/>
  <c r="DI269" i="3"/>
  <c r="DI303" i="3"/>
  <c r="DN303" i="3"/>
  <c r="DP303" i="3" s="1"/>
  <c r="DT303" i="3" s="1"/>
  <c r="DI375" i="3"/>
  <c r="DN375" i="3"/>
  <c r="DP375" i="3" s="1"/>
  <c r="DT375" i="3" s="1"/>
  <c r="DI426" i="3"/>
  <c r="DN426" i="3"/>
  <c r="DP426" i="3" s="1"/>
  <c r="DT426" i="3" s="1"/>
  <c r="DI410" i="3"/>
  <c r="DN410" i="3"/>
  <c r="DP410" i="3" s="1"/>
  <c r="DT410" i="3" s="1"/>
  <c r="DI311" i="3"/>
  <c r="DN311" i="3"/>
  <c r="DP311" i="3" s="1"/>
  <c r="DT311" i="3" s="1"/>
  <c r="DN295" i="3"/>
  <c r="DP295" i="3" s="1"/>
  <c r="DT295" i="3" s="1"/>
  <c r="DI295" i="3"/>
  <c r="DN238" i="3"/>
  <c r="DP238" i="3" s="1"/>
  <c r="DT238" i="3" s="1"/>
  <c r="DI238" i="3"/>
  <c r="DN201" i="3" l="1"/>
  <c r="DP201" i="3" s="1"/>
  <c r="DT201" i="3" s="1"/>
  <c r="DI201" i="3"/>
  <c r="DO368" i="3"/>
  <c r="DP368" i="3" s="1"/>
  <c r="DT368" i="3" s="1"/>
  <c r="DI368" i="3"/>
  <c r="DO239" i="3"/>
  <c r="DP239" i="3" s="1"/>
  <c r="DT239" i="3" s="1"/>
  <c r="DI239" i="3"/>
  <c r="DI188" i="3"/>
  <c r="DN188" i="3"/>
  <c r="DP188" i="3" s="1"/>
  <c r="DT188" i="3" s="1"/>
  <c r="DI77" i="3"/>
  <c r="DN77" i="3"/>
  <c r="DP77" i="3" s="1"/>
  <c r="DT77" i="3" s="1"/>
  <c r="DI175" i="3"/>
  <c r="DN175" i="3"/>
  <c r="DP175" i="3" s="1"/>
  <c r="DT175" i="3" s="1"/>
  <c r="DO9" i="3"/>
  <c r="DP9" i="3" s="1"/>
  <c r="DT9" i="3" s="1"/>
  <c r="DI9" i="3"/>
  <c r="DN119" i="3"/>
  <c r="DP119" i="3" s="1"/>
  <c r="DT119" i="3" s="1"/>
  <c r="DI119" i="3"/>
  <c r="DI323" i="3"/>
  <c r="DN323" i="3"/>
  <c r="DP323" i="3" s="1"/>
  <c r="DT323" i="3" s="1"/>
  <c r="DN65" i="3"/>
  <c r="DP65" i="3" s="1"/>
  <c r="DT65" i="3" s="1"/>
  <c r="DI65" i="3"/>
  <c r="DO268" i="3"/>
  <c r="DP268" i="3" s="1"/>
  <c r="DT268" i="3" s="1"/>
  <c r="DI268" i="3"/>
  <c r="DN64" i="3"/>
  <c r="DP64" i="3" s="1"/>
  <c r="DT64" i="3" s="1"/>
  <c r="DI64" i="3"/>
  <c r="DN334" i="3"/>
  <c r="DP334" i="3" s="1"/>
  <c r="DT334" i="3" s="1"/>
  <c r="DI334" i="3"/>
  <c r="DN123" i="3"/>
  <c r="DP123" i="3" s="1"/>
  <c r="DT123" i="3" s="1"/>
  <c r="DI123" i="3"/>
  <c r="DI388" i="3"/>
  <c r="DN388" i="3"/>
  <c r="DP388" i="3" s="1"/>
  <c r="DT388" i="3" s="1"/>
  <c r="DN364" i="3"/>
  <c r="DP364" i="3" s="1"/>
  <c r="DT364" i="3" s="1"/>
  <c r="DI364" i="3"/>
  <c r="DN255" i="3"/>
  <c r="DP255" i="3" s="1"/>
  <c r="DT255" i="3" s="1"/>
  <c r="DI255" i="3"/>
  <c r="DO405" i="3"/>
  <c r="DP405" i="3" s="1"/>
  <c r="DT405" i="3" s="1"/>
  <c r="DI405" i="3"/>
  <c r="DO293" i="3"/>
  <c r="DP293" i="3" s="1"/>
  <c r="DT293" i="3" s="1"/>
  <c r="DI293" i="3"/>
  <c r="DO101" i="3"/>
  <c r="DP101" i="3" s="1"/>
  <c r="DT101" i="3" s="1"/>
  <c r="DI101" i="3"/>
  <c r="DN429" i="3"/>
  <c r="DP429" i="3" s="1"/>
  <c r="DT429" i="3" s="1"/>
  <c r="DI429" i="3"/>
  <c r="DO200" i="3"/>
  <c r="DP200" i="3" s="1"/>
  <c r="DT200" i="3" s="1"/>
  <c r="DI200" i="3"/>
  <c r="DO42" i="3"/>
  <c r="DP42" i="3" s="1"/>
  <c r="DT42" i="3" s="1"/>
  <c r="DI42" i="3"/>
  <c r="DO304" i="3"/>
  <c r="DP304" i="3" s="1"/>
  <c r="DT304" i="3" s="1"/>
  <c r="DI304" i="3"/>
  <c r="DI384" i="3"/>
  <c r="DN384" i="3"/>
  <c r="DP384" i="3" s="1"/>
  <c r="DT384" i="3" s="1"/>
  <c r="DI22" i="3"/>
  <c r="DN22" i="3"/>
  <c r="DP22" i="3" s="1"/>
  <c r="DT22" i="3" s="1"/>
  <c r="DI248" i="3"/>
  <c r="DN248" i="3"/>
  <c r="DP248" i="3" s="1"/>
  <c r="DT248" i="3" s="1"/>
  <c r="DO183" i="3"/>
  <c r="DP183" i="3" s="1"/>
  <c r="DT183" i="3" s="1"/>
  <c r="DI183" i="3"/>
  <c r="DN80" i="3"/>
  <c r="DP80" i="3" s="1"/>
  <c r="DT80" i="3" s="1"/>
  <c r="DI80" i="3"/>
  <c r="DN17" i="3"/>
  <c r="DP17" i="3" s="1"/>
  <c r="DT17" i="3" s="1"/>
  <c r="DI17" i="3"/>
  <c r="DI113" i="3"/>
  <c r="DN113" i="3"/>
  <c r="DP113" i="3" s="1"/>
  <c r="DT113" i="3" s="1"/>
  <c r="DI436" i="3"/>
  <c r="DN436" i="3"/>
  <c r="DP436" i="3" s="1"/>
  <c r="DT436" i="3" s="1"/>
  <c r="DI365" i="3"/>
  <c r="DN365" i="3"/>
  <c r="DP365" i="3" s="1"/>
  <c r="DT365" i="3" s="1"/>
  <c r="DN259" i="3"/>
  <c r="DP259" i="3" s="1"/>
  <c r="DT259" i="3" s="1"/>
  <c r="DI259" i="3"/>
  <c r="DN92" i="3"/>
  <c r="DP92" i="3" s="1"/>
  <c r="DT92" i="3" s="1"/>
  <c r="DI92" i="3"/>
  <c r="DO226" i="3"/>
  <c r="DP226" i="3" s="1"/>
  <c r="DT226" i="3" s="1"/>
  <c r="DI226" i="3"/>
  <c r="DN241" i="3"/>
  <c r="DP241" i="3" s="1"/>
  <c r="DT241" i="3" s="1"/>
  <c r="DI241" i="3"/>
  <c r="DO313" i="3"/>
  <c r="DP313" i="3" s="1"/>
  <c r="DT313" i="3" s="1"/>
  <c r="DI313" i="3"/>
  <c r="DO33" i="3"/>
  <c r="DP33" i="3" s="1"/>
  <c r="DT33" i="3" s="1"/>
  <c r="DI33" i="3"/>
  <c r="DI305" i="3"/>
  <c r="DN305" i="3"/>
  <c r="DP305" i="3" s="1"/>
  <c r="DT305" i="3" s="1"/>
  <c r="DI84" i="3"/>
  <c r="DN84" i="3"/>
  <c r="DP84" i="3" s="1"/>
  <c r="DT84" i="3" s="1"/>
  <c r="DO60" i="3"/>
  <c r="DP60" i="3" s="1"/>
  <c r="DT60" i="3" s="1"/>
  <c r="DI60" i="3"/>
  <c r="DI336" i="3"/>
  <c r="DN336" i="3"/>
  <c r="DP336" i="3" s="1"/>
  <c r="DT336" i="3" s="1"/>
  <c r="DO35" i="3"/>
  <c r="DP35" i="3" s="1"/>
  <c r="DT35" i="3" s="1"/>
  <c r="DI35" i="3"/>
  <c r="DN328" i="3"/>
  <c r="DP328" i="3" s="1"/>
  <c r="DT328" i="3" s="1"/>
  <c r="DI328" i="3"/>
  <c r="DO351" i="3"/>
  <c r="DP351" i="3" s="1"/>
  <c r="DT351" i="3" s="1"/>
  <c r="DI351" i="3"/>
  <c r="DN159" i="3"/>
  <c r="DP159" i="3" s="1"/>
  <c r="DT159" i="3" s="1"/>
  <c r="DI159" i="3"/>
  <c r="DO366" i="3"/>
  <c r="DP366" i="3" s="1"/>
  <c r="DT366" i="3" s="1"/>
  <c r="DI366" i="3"/>
  <c r="DO34" i="3"/>
  <c r="DP34" i="3" s="1"/>
  <c r="DT34" i="3" s="1"/>
  <c r="DI34" i="3"/>
  <c r="DI406" i="3"/>
  <c r="DN406" i="3"/>
  <c r="DP406" i="3" s="1"/>
  <c r="DT406" i="3" s="1"/>
  <c r="DO195" i="3"/>
  <c r="DP195" i="3" s="1"/>
  <c r="DT195" i="3" s="1"/>
  <c r="DI195" i="3"/>
  <c r="DO397" i="3"/>
  <c r="DP397" i="3" s="1"/>
  <c r="DT397" i="3" s="1"/>
  <c r="DI397" i="3"/>
  <c r="DI272" i="3"/>
  <c r="DN272" i="3"/>
  <c r="DP272" i="3" s="1"/>
  <c r="DT272" i="3" s="1"/>
  <c r="DI132" i="3"/>
  <c r="DN132" i="3"/>
  <c r="DP132" i="3" s="1"/>
  <c r="DT132" i="3" s="1"/>
  <c r="DI411" i="3"/>
  <c r="DN411" i="3"/>
  <c r="DP411" i="3" s="1"/>
  <c r="DT411" i="3" s="1"/>
  <c r="DO46" i="3"/>
  <c r="DP46" i="3" s="1"/>
  <c r="DT46" i="3" s="1"/>
  <c r="DI46" i="3"/>
  <c r="DO320" i="3"/>
  <c r="DP320" i="3" s="1"/>
  <c r="DT320" i="3" s="1"/>
  <c r="DI320" i="3"/>
  <c r="DO274" i="3"/>
  <c r="DP274" i="3" s="1"/>
  <c r="DT274" i="3" s="1"/>
  <c r="DI274" i="3"/>
  <c r="DI209" i="3"/>
  <c r="DN209" i="3"/>
  <c r="DP209" i="3" s="1"/>
  <c r="DT209" i="3" s="1"/>
  <c r="DN419" i="3"/>
  <c r="DP419" i="3" s="1"/>
  <c r="DT419" i="3" s="1"/>
  <c r="DI419" i="3"/>
  <c r="DN124" i="3"/>
  <c r="DP124" i="3" s="1"/>
  <c r="DT124" i="3" s="1"/>
  <c r="DI124" i="3"/>
  <c r="DN221" i="3"/>
  <c r="DP221" i="3" s="1"/>
  <c r="DT221" i="3" s="1"/>
  <c r="DI221" i="3"/>
  <c r="DI380" i="3"/>
  <c r="DN380" i="3"/>
  <c r="DP380" i="3" s="1"/>
  <c r="DT380" i="3" s="1"/>
  <c r="DI349" i="3"/>
  <c r="DN349" i="3"/>
  <c r="DP349" i="3" s="1"/>
  <c r="DT349" i="3" s="1"/>
  <c r="DO47" i="3"/>
  <c r="DP47" i="3" s="1"/>
  <c r="DT47" i="3" s="1"/>
  <c r="DI47" i="3"/>
  <c r="DO133" i="3"/>
  <c r="DP133" i="3" s="1"/>
  <c r="DT133" i="3" s="1"/>
  <c r="DI133" i="3"/>
  <c r="DI423" i="3"/>
  <c r="DN423" i="3"/>
  <c r="DP423" i="3" s="1"/>
  <c r="DT423" i="3" s="1"/>
  <c r="DO270" i="3"/>
  <c r="DP270" i="3" s="1"/>
  <c r="DT270" i="3" s="1"/>
  <c r="DI270" i="3"/>
  <c r="DN10" i="3"/>
  <c r="DP10" i="3" s="1"/>
  <c r="DT10" i="3" s="1"/>
  <c r="DI10" i="3"/>
  <c r="DI108" i="3"/>
  <c r="DN108" i="3"/>
  <c r="DP108" i="3" s="1"/>
  <c r="DT108" i="3" s="1"/>
  <c r="DI43" i="3"/>
  <c r="DN43" i="3"/>
  <c r="DP43" i="3" s="1"/>
  <c r="DT43" i="3" s="1"/>
  <c r="DO403" i="3"/>
  <c r="DP403" i="3" s="1"/>
  <c r="DT403" i="3" s="1"/>
  <c r="DI403" i="3"/>
  <c r="DI155" i="3"/>
  <c r="DN155" i="3"/>
  <c r="DP155" i="3" s="1"/>
  <c r="DT155" i="3" s="1"/>
  <c r="DI371" i="3"/>
  <c r="DN371" i="3"/>
  <c r="DP371" i="3" s="1"/>
  <c r="DT371" i="3" s="1"/>
  <c r="DO265" i="3"/>
  <c r="DP265" i="3" s="1"/>
  <c r="DT265" i="3" s="1"/>
  <c r="DI265" i="3"/>
  <c r="DI306" i="3"/>
  <c r="DN306" i="3"/>
  <c r="DP306" i="3" s="1"/>
  <c r="DT306" i="3" s="1"/>
  <c r="DO260" i="3"/>
  <c r="DP260" i="3" s="1"/>
  <c r="DT260" i="3" s="1"/>
  <c r="DI260" i="3"/>
  <c r="DO412" i="3"/>
  <c r="DP412" i="3" s="1"/>
  <c r="DT412" i="3" s="1"/>
  <c r="DI412" i="3"/>
  <c r="DN391" i="3"/>
  <c r="DP391" i="3" s="1"/>
  <c r="DT391" i="3" s="1"/>
  <c r="DI391" i="3"/>
  <c r="DN57" i="3"/>
  <c r="DP57" i="3" s="1"/>
  <c r="DT57" i="3" s="1"/>
  <c r="DI57" i="3"/>
  <c r="DN310" i="3"/>
  <c r="DP310" i="3" s="1"/>
  <c r="DT310" i="3" s="1"/>
  <c r="DI310" i="3"/>
  <c r="DI376" i="3"/>
  <c r="DN376" i="3"/>
  <c r="DP376" i="3" s="1"/>
  <c r="DT376" i="3" s="1"/>
  <c r="DI258" i="3"/>
  <c r="DN258" i="3"/>
  <c r="DP258" i="3" s="1"/>
  <c r="DT258" i="3" s="1"/>
  <c r="DN358" i="3"/>
  <c r="DP358" i="3" s="1"/>
  <c r="DT358" i="3" s="1"/>
  <c r="DI358" i="3"/>
  <c r="DI329" i="3"/>
  <c r="DN329" i="3"/>
  <c r="DP329" i="3" s="1"/>
  <c r="DT329" i="3" s="1"/>
  <c r="DO415" i="3"/>
  <c r="DP415" i="3" s="1"/>
  <c r="DT415" i="3" s="1"/>
  <c r="DI415" i="3"/>
  <c r="DN370" i="3"/>
  <c r="DP370" i="3" s="1"/>
  <c r="DT370" i="3" s="1"/>
  <c r="DI370" i="3"/>
  <c r="DI111" i="3"/>
  <c r="DN111" i="3"/>
  <c r="DP111" i="3" s="1"/>
  <c r="DT111" i="3" s="1"/>
  <c r="DN369" i="3"/>
  <c r="DP369" i="3" s="1"/>
  <c r="DT369" i="3" s="1"/>
  <c r="DI369" i="3"/>
  <c r="DN126" i="3"/>
  <c r="DP126" i="3" s="1"/>
  <c r="DT126" i="3" s="1"/>
  <c r="DI126" i="3"/>
  <c r="DI95" i="3"/>
  <c r="DN95" i="3"/>
  <c r="DP95" i="3" s="1"/>
  <c r="DT95" i="3" s="1"/>
  <c r="DI114" i="3"/>
  <c r="DN114" i="3"/>
  <c r="DP114" i="3" s="1"/>
  <c r="DT114" i="3" s="1"/>
  <c r="DN137" i="3"/>
  <c r="DP137" i="3" s="1"/>
  <c r="DT137" i="3" s="1"/>
  <c r="DI137" i="3"/>
  <c r="DN438" i="3"/>
  <c r="DP438" i="3" s="1"/>
  <c r="DT438" i="3" s="1"/>
  <c r="DI438" i="3"/>
  <c r="DO73" i="3"/>
  <c r="DP73" i="3" s="1"/>
  <c r="DT73" i="3" s="1"/>
  <c r="DI73" i="3"/>
  <c r="DI181" i="3"/>
  <c r="DN181" i="3"/>
  <c r="DP181" i="3" s="1"/>
  <c r="DT181" i="3" s="1"/>
  <c r="DO346" i="3"/>
  <c r="DP346" i="3" s="1"/>
  <c r="DT346" i="3" s="1"/>
  <c r="DI346" i="3"/>
  <c r="DO5" i="3"/>
  <c r="DP5" i="3" s="1"/>
  <c r="DT5" i="3" s="1"/>
  <c r="DI5" i="3"/>
  <c r="DO250" i="3"/>
  <c r="DP250" i="3" s="1"/>
  <c r="DT250" i="3" s="1"/>
  <c r="DI250" i="3"/>
  <c r="DO245" i="3"/>
  <c r="DP245" i="3" s="1"/>
  <c r="DT245" i="3" s="1"/>
  <c r="DI245" i="3"/>
  <c r="DO427" i="3"/>
  <c r="DP427" i="3" s="1"/>
  <c r="DT427" i="3" s="1"/>
  <c r="DI427" i="3"/>
  <c r="DI121" i="3"/>
  <c r="DN121" i="3"/>
  <c r="DP121" i="3" s="1"/>
  <c r="DT121" i="3" s="1"/>
  <c r="DN85" i="3"/>
  <c r="DP85" i="3" s="1"/>
  <c r="DT85" i="3" s="1"/>
  <c r="DI85" i="3"/>
  <c r="DI87" i="3"/>
  <c r="DN87" i="3"/>
  <c r="DP87" i="3" s="1"/>
  <c r="DT87" i="3" s="1"/>
  <c r="DN98" i="3"/>
  <c r="DP98" i="3" s="1"/>
  <c r="DT98" i="3" s="1"/>
  <c r="DI98" i="3"/>
  <c r="DN231" i="3"/>
  <c r="DP231" i="3" s="1"/>
  <c r="DT231" i="3" s="1"/>
  <c r="DI231" i="3"/>
  <c r="DO53" i="3"/>
  <c r="DP53" i="3" s="1"/>
  <c r="DT53" i="3" s="1"/>
  <c r="DI53" i="3"/>
  <c r="DO404" i="3"/>
  <c r="DP404" i="3" s="1"/>
  <c r="DT404" i="3" s="1"/>
  <c r="DI404" i="3"/>
  <c r="DO140" i="3"/>
  <c r="DP140" i="3" s="1"/>
  <c r="DT140" i="3" s="1"/>
  <c r="DI140" i="3"/>
  <c r="DO21" i="3"/>
  <c r="DP21" i="3" s="1"/>
  <c r="DT21" i="3" s="1"/>
  <c r="DI21" i="3"/>
  <c r="DN353" i="3"/>
  <c r="DP353" i="3" s="1"/>
  <c r="DT353" i="3" s="1"/>
  <c r="DI353" i="3"/>
  <c r="DI360" i="3"/>
  <c r="DN360" i="3"/>
  <c r="DP360" i="3" s="1"/>
  <c r="DT360" i="3" s="1"/>
  <c r="DI129" i="3"/>
  <c r="DN129" i="3"/>
  <c r="DP129" i="3" s="1"/>
  <c r="DT129" i="3" s="1"/>
  <c r="DO284" i="3"/>
  <c r="DP284" i="3" s="1"/>
  <c r="DT284" i="3" s="1"/>
  <c r="DI284" i="3"/>
  <c r="DN247" i="3"/>
  <c r="DP247" i="3" s="1"/>
  <c r="DT247" i="3" s="1"/>
  <c r="DI247" i="3"/>
  <c r="DN104" i="3"/>
  <c r="DP104" i="3" s="1"/>
  <c r="DT104" i="3" s="1"/>
  <c r="DI104" i="3"/>
  <c r="DI105" i="3"/>
  <c r="DN105" i="3"/>
  <c r="DP105" i="3" s="1"/>
  <c r="DT105" i="3" s="1"/>
  <c r="DN94" i="3"/>
  <c r="DP94" i="3" s="1"/>
  <c r="DT94" i="3" s="1"/>
  <c r="DI94" i="3"/>
  <c r="DN89" i="3"/>
  <c r="DP89" i="3" s="1"/>
  <c r="DT89" i="3" s="1"/>
  <c r="DI89" i="3"/>
  <c r="DN96" i="3"/>
  <c r="DP96" i="3" s="1"/>
  <c r="DT96" i="3" s="1"/>
  <c r="DI96" i="3"/>
  <c r="DI88" i="3"/>
  <c r="DN88" i="3"/>
  <c r="DP88" i="3" s="1"/>
  <c r="DT88" i="3" s="1"/>
  <c r="DN171" i="3"/>
  <c r="DP171" i="3" s="1"/>
  <c r="DT171" i="3" s="1"/>
  <c r="DI171" i="3"/>
  <c r="DI50" i="3"/>
  <c r="DN50" i="3"/>
  <c r="DP50" i="3" s="1"/>
  <c r="DT50" i="3" s="1"/>
  <c r="DI416" i="3"/>
  <c r="DN416" i="3"/>
  <c r="DP416" i="3" s="1"/>
  <c r="DT416" i="3" s="1"/>
  <c r="DN120" i="3"/>
  <c r="DP120" i="3" s="1"/>
  <c r="DT120" i="3" s="1"/>
  <c r="DI120" i="3"/>
  <c r="DN109" i="3"/>
  <c r="DP109" i="3" s="1"/>
  <c r="DT109" i="3" s="1"/>
  <c r="DI109" i="3"/>
  <c r="DN127" i="3"/>
  <c r="DP127" i="3" s="1"/>
  <c r="DT127" i="3" s="1"/>
  <c r="DI127" i="3"/>
  <c r="DO420" i="3"/>
  <c r="DP420" i="3" s="1"/>
  <c r="DT420" i="3" s="1"/>
  <c r="DI420" i="3"/>
  <c r="DO273" i="3"/>
  <c r="DP273" i="3" s="1"/>
  <c r="DT273" i="3" s="1"/>
  <c r="DI273" i="3"/>
  <c r="DI107" i="3"/>
  <c r="DN107" i="3"/>
  <c r="DP107" i="3" s="1"/>
  <c r="DT107" i="3" s="1"/>
  <c r="DO263" i="3"/>
  <c r="DP263" i="3" s="1"/>
  <c r="DT263" i="3" s="1"/>
  <c r="DI263" i="3"/>
  <c r="DO13" i="3"/>
  <c r="DP13" i="3" s="1"/>
  <c r="DT13" i="3" s="1"/>
  <c r="DI13" i="3"/>
  <c r="DO407" i="3"/>
  <c r="DP407" i="3" s="1"/>
  <c r="DT407" i="3" s="1"/>
  <c r="DI407" i="3"/>
  <c r="DN122" i="3"/>
  <c r="DP122" i="3" s="1"/>
  <c r="DT122" i="3" s="1"/>
  <c r="DI122" i="3"/>
  <c r="DI106" i="3"/>
  <c r="DN106" i="3"/>
  <c r="DP106" i="3" s="1"/>
  <c r="DT106" i="3" s="1"/>
  <c r="DN131" i="3"/>
  <c r="DP131" i="3" s="1"/>
  <c r="DT131" i="3" s="1"/>
  <c r="DI131" i="3"/>
  <c r="DN116" i="3"/>
  <c r="DP116" i="3" s="1"/>
  <c r="DT116" i="3" s="1"/>
  <c r="DI116" i="3"/>
  <c r="DI90" i="3"/>
  <c r="DN90" i="3"/>
  <c r="DP90" i="3" s="1"/>
  <c r="DT90" i="3" s="1"/>
  <c r="DO399" i="3"/>
  <c r="DP399" i="3" s="1"/>
  <c r="DT399" i="3" s="1"/>
  <c r="DI399" i="3"/>
  <c r="DO339" i="3"/>
  <c r="DP339" i="3" s="1"/>
  <c r="DT339" i="3" s="1"/>
  <c r="DI339" i="3"/>
  <c r="DN425" i="3"/>
  <c r="DP425" i="3" s="1"/>
  <c r="DT425" i="3" s="1"/>
  <c r="DI425" i="3"/>
  <c r="DN431" i="3"/>
  <c r="DP431" i="3" s="1"/>
  <c r="DT431" i="3" s="1"/>
  <c r="DI431" i="3"/>
  <c r="DO193" i="3"/>
  <c r="DP193" i="3" s="1"/>
  <c r="DT193" i="3" s="1"/>
  <c r="DI193" i="3"/>
  <c r="DO29" i="3"/>
  <c r="DP29" i="3" s="1"/>
  <c r="DT29" i="3" s="1"/>
  <c r="DI29" i="3"/>
  <c r="DI338" i="3"/>
  <c r="DN338" i="3"/>
  <c r="DP338" i="3" s="1"/>
  <c r="DT338" i="3" s="1"/>
  <c r="DN72" i="3"/>
  <c r="DP72" i="3" s="1"/>
  <c r="DT72" i="3" s="1"/>
  <c r="DI72" i="3"/>
  <c r="DO229" i="3"/>
  <c r="DP229" i="3" s="1"/>
  <c r="DT229" i="3" s="1"/>
  <c r="DI229" i="3"/>
  <c r="DI215" i="3"/>
  <c r="DN215" i="3"/>
  <c r="DP215" i="3" s="1"/>
  <c r="DT215" i="3" s="1"/>
  <c r="DI154" i="3"/>
  <c r="DN154" i="3"/>
  <c r="DP154" i="3" s="1"/>
  <c r="DT154" i="3" s="1"/>
  <c r="DN134" i="3"/>
  <c r="DP134" i="3" s="1"/>
  <c r="DT134" i="3" s="1"/>
  <c r="DI134" i="3"/>
  <c r="DI223" i="3"/>
  <c r="DN223" i="3"/>
  <c r="DP223" i="3" s="1"/>
  <c r="DT223" i="3" s="1"/>
  <c r="DI387" i="3"/>
  <c r="DN387" i="3"/>
  <c r="DP387" i="3" s="1"/>
  <c r="DT38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Gisela Pupo Arabia</author>
  </authors>
  <commentList>
    <comment ref="CV217" authorId="0" shapeId="0" xr:uid="{55555184-68A5-4BC8-AC3F-D0E8A668ABEB}">
      <text>
        <r>
          <rPr>
            <b/>
            <sz val="9"/>
            <color indexed="81"/>
            <rFont val="Tahoma"/>
            <family val="2"/>
          </rPr>
          <t>Gisela Pupo Arabia:</t>
        </r>
        <r>
          <rPr>
            <sz val="9"/>
            <color indexed="81"/>
            <rFont val="Tahoma"/>
            <family val="2"/>
          </rPr>
          <t xml:space="preserve">
Dorada Chiriguana </t>
        </r>
      </text>
    </comment>
    <comment ref="DJ217" authorId="0" shapeId="0" xr:uid="{9E2210EB-6689-49C1-9DCC-472A15A77B22}">
      <text>
        <r>
          <rPr>
            <b/>
            <sz val="9"/>
            <color indexed="81"/>
            <rFont val="Tahoma"/>
            <family val="2"/>
          </rPr>
          <t>Gisela Pupo Arabia:</t>
        </r>
        <r>
          <rPr>
            <sz val="9"/>
            <color indexed="81"/>
            <rFont val="Tahoma"/>
            <family val="2"/>
          </rPr>
          <t xml:space="preserve">
Rio Magdalena </t>
        </r>
      </text>
    </comment>
    <comment ref="BF218" authorId="0" shapeId="0" xr:uid="{82B334D5-B7AB-4A90-A307-82EF8C24C562}">
      <text>
        <r>
          <rPr>
            <b/>
            <sz val="9"/>
            <color indexed="81"/>
            <rFont val="Tahoma"/>
            <family val="2"/>
          </rPr>
          <t>Gisela Pupo Arabia:</t>
        </r>
        <r>
          <rPr>
            <sz val="9"/>
            <color indexed="81"/>
            <rFont val="Tahoma"/>
            <family val="2"/>
          </rPr>
          <t xml:space="preserve">
MVVCAUCA</t>
        </r>
      </text>
    </comment>
    <comment ref="BM218" authorId="0" shapeId="0" xr:uid="{54FB0B0C-2705-4DE2-87CC-B99148BDE5F8}">
      <text>
        <r>
          <rPr>
            <b/>
            <sz val="9"/>
            <color indexed="81"/>
            <rFont val="Tahoma"/>
            <family val="2"/>
          </rPr>
          <t>Gisela Pupo Arabia:</t>
        </r>
        <r>
          <rPr>
            <sz val="9"/>
            <color indexed="81"/>
            <rFont val="Tahoma"/>
            <family val="2"/>
          </rPr>
          <t xml:space="preserve">
ACCESOS NORTE </t>
        </r>
      </text>
    </comment>
    <comment ref="BT218" authorId="0" shapeId="0" xr:uid="{1E2991D3-09A2-4076-9C7E-7A75B458EEBC}">
      <text>
        <r>
          <rPr>
            <b/>
            <sz val="9"/>
            <color indexed="81"/>
            <rFont val="Tahoma"/>
            <family val="2"/>
          </rPr>
          <t>Gisela Pupo Arabia:</t>
        </r>
        <r>
          <rPr>
            <sz val="9"/>
            <color indexed="81"/>
            <rFont val="Tahoma"/>
            <family val="2"/>
          </rPr>
          <t xml:space="preserve">
TRONCAL MAGDALENA </t>
        </r>
      </text>
    </comment>
    <comment ref="DC218" authorId="0" shapeId="0" xr:uid="{D197FA87-8C69-4B45-AED0-F633A62D315E}">
      <text>
        <r>
          <rPr>
            <b/>
            <sz val="9"/>
            <color indexed="81"/>
            <rFont val="Tahoma"/>
            <family val="2"/>
          </rPr>
          <t>Gisela Pupo Arabia:</t>
        </r>
        <r>
          <rPr>
            <sz val="9"/>
            <color indexed="81"/>
            <rFont val="Tahoma"/>
            <family val="2"/>
          </rPr>
          <t xml:space="preserve">
buga - buenaventura </t>
        </r>
      </text>
    </comment>
    <comment ref="CO224" authorId="0" shapeId="0" xr:uid="{6D9E8F52-6D9D-48F3-9DB8-BFB4FB9FA179}">
      <text>
        <r>
          <rPr>
            <b/>
            <sz val="9"/>
            <color indexed="81"/>
            <rFont val="Tahoma"/>
            <family val="2"/>
          </rPr>
          <t>Gisela Pupo Arabia:</t>
        </r>
        <r>
          <rPr>
            <sz val="9"/>
            <color indexed="81"/>
            <rFont val="Tahoma"/>
            <family val="2"/>
          </rPr>
          <t xml:space="preserve">
MVVCC</t>
        </r>
      </text>
    </comment>
    <comment ref="DC224" authorId="0" shapeId="0" xr:uid="{03E1E72D-975F-4DFD-8CE2-E61BBB25A966}">
      <text>
        <r>
          <rPr>
            <b/>
            <sz val="9"/>
            <color indexed="81"/>
            <rFont val="Tahoma"/>
            <family val="2"/>
          </rPr>
          <t>Gisela Pupo Arabia:</t>
        </r>
        <r>
          <rPr>
            <sz val="9"/>
            <color indexed="81"/>
            <rFont val="Tahoma"/>
            <family val="2"/>
          </rPr>
          <t xml:space="preserve">
Accesos Norte </t>
        </r>
      </text>
    </comment>
    <comment ref="DJ224" authorId="0" shapeId="0" xr:uid="{4BA3C9F1-C00D-4A55-8998-0375AE135722}">
      <text>
        <r>
          <rPr>
            <b/>
            <sz val="9"/>
            <color indexed="81"/>
            <rFont val="Tahoma"/>
            <family val="2"/>
          </rPr>
          <t>Gisela Pupo Arabia:</t>
        </r>
        <r>
          <rPr>
            <sz val="9"/>
            <color indexed="81"/>
            <rFont val="Tahoma"/>
            <family val="2"/>
          </rPr>
          <t xml:space="preserve">
Alo Sur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B26" authorId="0" shapeId="0" xr:uid="{EFB56EB3-BD7D-4EAF-9651-FAAA2126432C}">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<sst xmlns="http://schemas.openxmlformats.org/spreadsheetml/2006/main" count="18345" uniqueCount="1692">
  <si>
    <t>Siberia La Punta El Vino  Villeta</t>
  </si>
  <si>
    <t>Sta Marta Riohacha Paraguachón</t>
  </si>
  <si>
    <t>Bogota Villavicencio</t>
  </si>
  <si>
    <t>Cartagena Barranquilla</t>
  </si>
  <si>
    <t>Armenia Pereira Manizales</t>
  </si>
  <si>
    <t>Zipaquira Palenque</t>
  </si>
  <si>
    <t>Briceño Tunja Sogamoso</t>
  </si>
  <si>
    <t>Bosa Granada Girardot</t>
  </si>
  <si>
    <t>Pereira La Victoria</t>
  </si>
  <si>
    <t>Córdoba Sucre</t>
  </si>
  <si>
    <t>Ruta Caribe</t>
  </si>
  <si>
    <t>Ruta del Sol sector - 1</t>
  </si>
  <si>
    <t>Ruta del Sol sector - 2</t>
  </si>
  <si>
    <t>Ruta del Sol sector - 3</t>
  </si>
  <si>
    <t>Transversal de las Américas - 1</t>
  </si>
  <si>
    <t>APROPIACIÓN</t>
  </si>
  <si>
    <t>ENERO</t>
  </si>
  <si>
    <t>FEBRERO</t>
  </si>
  <si>
    <t>MARZO</t>
  </si>
  <si>
    <t>ABRIL</t>
  </si>
  <si>
    <t>MAYO</t>
  </si>
  <si>
    <t>JUNIO</t>
  </si>
  <si>
    <t>JULIO</t>
  </si>
  <si>
    <t>AGOSTO</t>
  </si>
  <si>
    <t>SEPTIEMBRE</t>
  </si>
  <si>
    <t>OCTUBRE</t>
  </si>
  <si>
    <t>NOVIEMBRE</t>
  </si>
  <si>
    <t>DICIEMBRE</t>
  </si>
  <si>
    <t>PROGRAMACIÓN PAGOS 2012</t>
  </si>
  <si>
    <t>TOTAL</t>
  </si>
  <si>
    <t>Autopista de la Montaña</t>
  </si>
  <si>
    <t>PROYECTO DE CONCESIÓN</t>
  </si>
  <si>
    <t>Nota: Según programación Plan de Acción (Recursos) 2012</t>
  </si>
  <si>
    <t>Otros recursos Ingreso Mínimo Garantizado</t>
  </si>
  <si>
    <t>Totales</t>
  </si>
  <si>
    <t xml:space="preserve">PROYECTO </t>
  </si>
  <si>
    <t>Rehabilitación de Vías Férreas a Nivel Nacional a traves del Sisteme de Concesiones</t>
  </si>
  <si>
    <t>Apoyo a la Gestión del Estado. Asesorias y Consultorias. Contratos de concesión</t>
  </si>
  <si>
    <t>Apoyo y dotación tecnico administrativo para el fortalecimiento institucional del INCO</t>
  </si>
  <si>
    <t>Apoyo estatal a los puertos a nivel nacional</t>
  </si>
  <si>
    <t>Oficina de Comunicaciones</t>
  </si>
  <si>
    <t>Promoción y publicidad SEA</t>
  </si>
  <si>
    <t>Apoyo SEA</t>
  </si>
  <si>
    <t>Apoyo Control Interno</t>
  </si>
  <si>
    <t>Apoyo Grupo Férreo</t>
  </si>
  <si>
    <t>Apoyo Grupo GPSA</t>
  </si>
  <si>
    <t>Apoyo Grupo Portuario</t>
  </si>
  <si>
    <t>Capacitación Control Interno</t>
  </si>
  <si>
    <t>Apoyo Grupo Carretero</t>
  </si>
  <si>
    <t>Apoyo SAF</t>
  </si>
  <si>
    <t>Apoyo SGC</t>
  </si>
  <si>
    <t>Apoyo Evaluación</t>
  </si>
  <si>
    <t>Capacitación Jurídica</t>
  </si>
  <si>
    <t>OTRAS ACTIVIDADES JURIDICA</t>
  </si>
  <si>
    <t xml:space="preserve">Gastos de Instalación y Arbitraje de la Agencia Nacional de Infraestructura - Tribunal de Arbitramento </t>
  </si>
  <si>
    <t>Pago Defensa dentro de Tribunales de Arbitramento</t>
  </si>
  <si>
    <t xml:space="preserve">Pago Gastos Judiciales Tribunal de Arbitramento </t>
  </si>
  <si>
    <t>Capacitación SAF</t>
  </si>
  <si>
    <t>Sistemas</t>
  </si>
  <si>
    <t>Nuevos contratistas SAF</t>
  </si>
  <si>
    <t>Nota: Programación de pagos de acuerdo a la información enviada por las dependencias en la programación del Plan de Acción 2012</t>
  </si>
  <si>
    <t>Apoyo Gerencia</t>
  </si>
  <si>
    <t>Apoyo Grupo Jurídico (externos)</t>
  </si>
  <si>
    <t>Apoyo Jurídico</t>
  </si>
  <si>
    <t>Meta Año</t>
  </si>
  <si>
    <t>Informe</t>
  </si>
  <si>
    <t>Meta</t>
  </si>
  <si>
    <t>Adecuación de sede, muebles y enseres</t>
  </si>
  <si>
    <t>Socialización de proyectos</t>
  </si>
  <si>
    <t>Sistema de Información Geografico y de gestión institucional</t>
  </si>
  <si>
    <t>Digitalización archivo de gestión</t>
  </si>
  <si>
    <t>Apoyo misional</t>
  </si>
  <si>
    <t>Observaciones</t>
  </si>
  <si>
    <t>Proyecto</t>
  </si>
  <si>
    <t>Unidad de Medida</t>
  </si>
  <si>
    <t>Foco Estratégico</t>
  </si>
  <si>
    <t>Acta</t>
  </si>
  <si>
    <t>Und</t>
  </si>
  <si>
    <t>Evento</t>
  </si>
  <si>
    <t>Documento</t>
  </si>
  <si>
    <t>%</t>
  </si>
  <si>
    <t>Puente</t>
  </si>
  <si>
    <t>Procedimiento</t>
  </si>
  <si>
    <t>Formato</t>
  </si>
  <si>
    <t>Reporte</t>
  </si>
  <si>
    <t>Minuta</t>
  </si>
  <si>
    <t>Herramienta</t>
  </si>
  <si>
    <t>Presidencia</t>
  </si>
  <si>
    <t>Proceso</t>
  </si>
  <si>
    <t>km</t>
  </si>
  <si>
    <t>Predios</t>
  </si>
  <si>
    <t>Vicepresidencia</t>
  </si>
  <si>
    <t>Gerencia o Grupo (Carpeta destino- dependencia)</t>
  </si>
  <si>
    <t>Descripción indicador</t>
  </si>
  <si>
    <t>comprobación meta</t>
  </si>
  <si>
    <t>Modo vial</t>
  </si>
  <si>
    <t>Plan</t>
  </si>
  <si>
    <t>Clasificación</t>
  </si>
  <si>
    <t>Tipo</t>
  </si>
  <si>
    <t>Foco E.</t>
  </si>
  <si>
    <t>Objetivo E.</t>
  </si>
  <si>
    <t>Objetivos de Calidad</t>
  </si>
  <si>
    <t>Regionalización</t>
  </si>
  <si>
    <t>Impacto</t>
  </si>
  <si>
    <t>Ambiental</t>
  </si>
  <si>
    <t>Amazonas</t>
  </si>
  <si>
    <t>Insumo</t>
  </si>
  <si>
    <t>Economia</t>
  </si>
  <si>
    <t>Antioquia</t>
  </si>
  <si>
    <t>Efectividad</t>
  </si>
  <si>
    <t>Arauca</t>
  </si>
  <si>
    <t>Producto</t>
  </si>
  <si>
    <t>Eficacia</t>
  </si>
  <si>
    <t>Atlántico</t>
  </si>
  <si>
    <t>Resultado</t>
  </si>
  <si>
    <t>Eficiencia</t>
  </si>
  <si>
    <t>Bolívar</t>
  </si>
  <si>
    <t>Equidad</t>
  </si>
  <si>
    <t>Boyacá</t>
  </si>
  <si>
    <t>Caldas</t>
  </si>
  <si>
    <t>Caquetá</t>
  </si>
  <si>
    <t>Casanare</t>
  </si>
  <si>
    <t>Cauca</t>
  </si>
  <si>
    <t>Cesar</t>
  </si>
  <si>
    <t>Chocó</t>
  </si>
  <si>
    <t>Córdoba</t>
  </si>
  <si>
    <t>Cundinamarca</t>
  </si>
  <si>
    <t>Guainía</t>
  </si>
  <si>
    <t>Guaviare</t>
  </si>
  <si>
    <t>Huila</t>
  </si>
  <si>
    <t>La Guajira</t>
  </si>
  <si>
    <t>Magdalena</t>
  </si>
  <si>
    <t>Nariño</t>
  </si>
  <si>
    <t>Norte de Santander</t>
  </si>
  <si>
    <t>Putumayo</t>
  </si>
  <si>
    <t>Quindío</t>
  </si>
  <si>
    <t>Risaralda</t>
  </si>
  <si>
    <t>San Andrés y Providencia</t>
  </si>
  <si>
    <t>Santander</t>
  </si>
  <si>
    <t>Sucre</t>
  </si>
  <si>
    <t>Tolima</t>
  </si>
  <si>
    <t>Valle del Cauca</t>
  </si>
  <si>
    <t>Vaupés</t>
  </si>
  <si>
    <t>Vichada</t>
  </si>
  <si>
    <t>Nación.</t>
  </si>
  <si>
    <t>Objetivo de calidad</t>
  </si>
  <si>
    <t>Construcción de Puentes Peatonales</t>
  </si>
  <si>
    <t>Construcción de Puentes Vehiculares</t>
  </si>
  <si>
    <t>Construir nuevas calzadas en vías concesionadas</t>
  </si>
  <si>
    <t>INDICADOR  PND</t>
  </si>
  <si>
    <t>Objetivo Estratégico</t>
  </si>
  <si>
    <t>Política MIPG</t>
  </si>
  <si>
    <t>Ítem</t>
  </si>
  <si>
    <t>Gestión Jurídica</t>
  </si>
  <si>
    <t xml:space="preserve">Gestión Contractual y Seguimiento de Proyectos de Infraestructura de Transporte </t>
  </si>
  <si>
    <t>N.A.</t>
  </si>
  <si>
    <t>Socialización</t>
  </si>
  <si>
    <t>Módulo</t>
  </si>
  <si>
    <t>Nombre Vicepresidencia o Jefe oficina</t>
  </si>
  <si>
    <t>SI</t>
  </si>
  <si>
    <t>Avance Ene</t>
  </si>
  <si>
    <t>Resultado Ene (%)</t>
  </si>
  <si>
    <t>AvanceFeb</t>
  </si>
  <si>
    <t>Resultado Feb (%)</t>
  </si>
  <si>
    <t>Avance Mar</t>
  </si>
  <si>
    <t>Resultado Mar(%)</t>
  </si>
  <si>
    <t>Avance Abr</t>
  </si>
  <si>
    <t>Resultado Abr(%)</t>
  </si>
  <si>
    <t>Avance May</t>
  </si>
  <si>
    <t>Resultado May(%)</t>
  </si>
  <si>
    <t>Avance Jun</t>
  </si>
  <si>
    <t>Resultado Jun(%)</t>
  </si>
  <si>
    <t>AvanceJul</t>
  </si>
  <si>
    <t>Resultado JUl (%)</t>
  </si>
  <si>
    <t>Avance Ago</t>
  </si>
  <si>
    <t>ResultadoAgo (%)</t>
  </si>
  <si>
    <t>Avance Sep</t>
  </si>
  <si>
    <t>Resultado Sep (%)</t>
  </si>
  <si>
    <t>Avance Oct</t>
  </si>
  <si>
    <t>Resultado Oct(%)</t>
  </si>
  <si>
    <t>Avance Nov</t>
  </si>
  <si>
    <t>Resultado Nov (%)</t>
  </si>
  <si>
    <t>Avance Dic</t>
  </si>
  <si>
    <t>Resultado Dic (%)</t>
  </si>
  <si>
    <t>Avance Acumulado Dic</t>
  </si>
  <si>
    <t>Resultado Acumulado Dic(%)</t>
  </si>
  <si>
    <t>Avance Acumulado Feb</t>
  </si>
  <si>
    <t>Resultado Acumulado Feb(%)</t>
  </si>
  <si>
    <t>Avance Acumulado Mar</t>
  </si>
  <si>
    <t>Resultado Acumulado Mar(%)</t>
  </si>
  <si>
    <t>Meta Ene</t>
  </si>
  <si>
    <t>Meta Feb</t>
  </si>
  <si>
    <t>Meta Mar</t>
  </si>
  <si>
    <t>Meta Abr</t>
  </si>
  <si>
    <t>Meta May</t>
  </si>
  <si>
    <t>Meta Jun</t>
  </si>
  <si>
    <t>Meta Jul</t>
  </si>
  <si>
    <t>Meta Ago</t>
  </si>
  <si>
    <t>Meta Sep</t>
  </si>
  <si>
    <t>Meta Oct</t>
  </si>
  <si>
    <t>Meta Nov</t>
  </si>
  <si>
    <t>Meta Dic</t>
  </si>
  <si>
    <t>Meta  Acumulado Feb</t>
  </si>
  <si>
    <t>Meta  Acumulado Mar</t>
  </si>
  <si>
    <t>Meta  Acumulado Abr</t>
  </si>
  <si>
    <t>Avance Acumulado Abr</t>
  </si>
  <si>
    <t>Resultado Acumulado Abr(%)</t>
  </si>
  <si>
    <t>Meta  Acumulado May</t>
  </si>
  <si>
    <t>Avance Acumulado May</t>
  </si>
  <si>
    <t>Resultado Acumulado May(%)</t>
  </si>
  <si>
    <t>Meta  Acumulado Jun</t>
  </si>
  <si>
    <t>Avance Acumulado Jun</t>
  </si>
  <si>
    <t>Resultado Acumulado Jun(%)</t>
  </si>
  <si>
    <t>Meta  Acumulado Jul</t>
  </si>
  <si>
    <t>Avance Acumulado Jul</t>
  </si>
  <si>
    <t>Resultado Acumulado Jul(%)</t>
  </si>
  <si>
    <t>Meta  Acumulado Ago</t>
  </si>
  <si>
    <t>Avance Acumulado Ago</t>
  </si>
  <si>
    <t>Resultado Acumulado Ago(%)</t>
  </si>
  <si>
    <t>Meta  Acumulado Sep</t>
  </si>
  <si>
    <t>Avance Acumulado Sep</t>
  </si>
  <si>
    <t>Resultado Acumulado sep(%)</t>
  </si>
  <si>
    <t>Meta  Acumulado Oct</t>
  </si>
  <si>
    <t>Avance Acumulado Oct</t>
  </si>
  <si>
    <t>Resultado Acumulado Oct(%)</t>
  </si>
  <si>
    <t>Meta  Acumulado Nov</t>
  </si>
  <si>
    <t>Avance Acumulado Nov</t>
  </si>
  <si>
    <t>Resultado Acumulado Nov(%)</t>
  </si>
  <si>
    <t>Dimensión MIPG</t>
  </si>
  <si>
    <t>Intervención de Puentes (Und)</t>
  </si>
  <si>
    <t>Inversión $</t>
  </si>
  <si>
    <t>Meta  Acumulado Dic</t>
  </si>
  <si>
    <t>Observaciones  Ene</t>
  </si>
  <si>
    <t>Observaciones  Feb</t>
  </si>
  <si>
    <t>Observaciones  Mar</t>
  </si>
  <si>
    <t>Observaciones  Abr</t>
  </si>
  <si>
    <t>Observaciones  May</t>
  </si>
  <si>
    <t>Observaciones  Jun</t>
  </si>
  <si>
    <t>Observaciones  Jul</t>
  </si>
  <si>
    <t>Observaciones  Ago</t>
  </si>
  <si>
    <t>Observaciones  Sep</t>
  </si>
  <si>
    <t>Observaciones  Oct</t>
  </si>
  <si>
    <t>Observaciones  Nov</t>
  </si>
  <si>
    <t>Observaciones  Dic</t>
  </si>
  <si>
    <t xml:space="preserve">PUERTA DE HIERRO – CARRETO –PALMAR DE VARELA </t>
  </si>
  <si>
    <t xml:space="preserve">CHIRAJARA – FUNDADORES </t>
  </si>
  <si>
    <t>CUCUTA PAMPLONA</t>
  </si>
  <si>
    <t xml:space="preserve">BOGOTÁ –FACATATIVA – LOS ALPES </t>
  </si>
  <si>
    <t>BRICEÑO – TUNJA – SOGAMOSO</t>
  </si>
  <si>
    <t>RUTA DEL SOL III</t>
  </si>
  <si>
    <t xml:space="preserve">MULALO – LOBOGUERRERO </t>
  </si>
  <si>
    <t>RUTA DEL SOL I</t>
  </si>
  <si>
    <t>Carretero 1 VEJ</t>
  </si>
  <si>
    <t>Carretero 2 VEJ</t>
  </si>
  <si>
    <t>Carretero 3 VEJ</t>
  </si>
  <si>
    <t>Carretero 4 VEJ</t>
  </si>
  <si>
    <t>Carretero 1 VGC</t>
  </si>
  <si>
    <t>Carretero 2 VGC</t>
  </si>
  <si>
    <t>Carretero 3 VGC</t>
  </si>
  <si>
    <t>Carretero 4 VGC</t>
  </si>
  <si>
    <t xml:space="preserve">Gerencia o Grupo </t>
  </si>
  <si>
    <t>IP Neiva - Espinal - Girardot</t>
  </si>
  <si>
    <t>Girardot Honda Puerto Salgar 4G</t>
  </si>
  <si>
    <t xml:space="preserve">Bucaramanga- Barranca -Yondo </t>
  </si>
  <si>
    <t>Bucaramanga  - Pamplona</t>
  </si>
  <si>
    <t>Girardot - Ibagué - Cajamarca G-I-C (3G)</t>
  </si>
  <si>
    <t>IP Girardot - Ibagué - Cajamarca GICA (4G)</t>
  </si>
  <si>
    <t>Perimetral del oriente de Cundinamarca</t>
  </si>
  <si>
    <t xml:space="preserve">Sisga El Secreto </t>
  </si>
  <si>
    <t>IP Malla Vial del Meta</t>
  </si>
  <si>
    <t>Pereira la Victoria</t>
  </si>
  <si>
    <t>Bogotá - Villeta</t>
  </si>
  <si>
    <t>Cordoba Sucre</t>
  </si>
  <si>
    <t>Área Metropolticana de Cúcuta</t>
  </si>
  <si>
    <t xml:space="preserve">IP Accesos norte </t>
  </si>
  <si>
    <t xml:space="preserve">Popayan - Santander de quilichao </t>
  </si>
  <si>
    <t xml:space="preserve">Rumichaca- Pasto </t>
  </si>
  <si>
    <t>Santana - Mocoa- Neiva</t>
  </si>
  <si>
    <t>Pacifico 3</t>
  </si>
  <si>
    <t>Pacifico 2</t>
  </si>
  <si>
    <t>Conexión  Norte</t>
  </si>
  <si>
    <t>Armenia - Pereira - manizales</t>
  </si>
  <si>
    <t xml:space="preserve">Magdalena 2 </t>
  </si>
  <si>
    <t>DEVIMED</t>
  </si>
  <si>
    <t>Vias del NUS</t>
  </si>
  <si>
    <t>Santa Marta - Riohacha - Paraguachón</t>
  </si>
  <si>
    <t>Cartagena Barranquilla - Circunvalar de la prosperidad 4G</t>
  </si>
  <si>
    <t xml:space="preserve">Transversal de las Americas </t>
  </si>
  <si>
    <t>Autopista mar 2</t>
  </si>
  <si>
    <t>Antioquia - Bolivar</t>
  </si>
  <si>
    <t>Oficina de Control Interno</t>
  </si>
  <si>
    <t>Vicepresidencia Ejecutiva</t>
  </si>
  <si>
    <t>Vicepresidencia Jurídica</t>
  </si>
  <si>
    <t>Vicepresidencia de Estructuración</t>
  </si>
  <si>
    <t>Vicepresidencia de Gestión Contractual</t>
  </si>
  <si>
    <t xml:space="preserve">Vicepresidencia de Planeación, Riesgos y Entorno </t>
  </si>
  <si>
    <t>Vicepresidencia Administrativa y Financiera</t>
  </si>
  <si>
    <t>Carretero 5 VGC</t>
  </si>
  <si>
    <t>Grupo Interno de Trabajo Financiero 1</t>
  </si>
  <si>
    <t>Grupo Interno de Trabajo Financiero 2</t>
  </si>
  <si>
    <t>Equipo Proyectos Aeroportuarios</t>
  </si>
  <si>
    <t>Grupo Interno de Trabajo Planeación</t>
  </si>
  <si>
    <t>Grupo Interno de Trabajo Riesgos</t>
  </si>
  <si>
    <t>Grupo Interno de Trabajo Social</t>
  </si>
  <si>
    <t>Grupo Interno de Trabajo Ambiental</t>
  </si>
  <si>
    <t>Grupo Interno de Trabajo Predial</t>
  </si>
  <si>
    <t>Grupo Interno de Trabajo Juridico Predial</t>
  </si>
  <si>
    <t xml:space="preserve">Disciplinario </t>
  </si>
  <si>
    <t>Grupo Interno de Trabajo Defensa Judicial</t>
  </si>
  <si>
    <t>Grupo Interno de Trabajo Contratación</t>
  </si>
  <si>
    <t>Grupo Interno de Trabajo Asesoría Estructuración</t>
  </si>
  <si>
    <t>Grupo Interno de Trabajo Asesoría Gestión Contractual 1</t>
  </si>
  <si>
    <t>Grupo Interno de Trabajo Asesoría Gestión Contractual 2</t>
  </si>
  <si>
    <t>Equipo Asesoría de Gestión Contractual 3</t>
  </si>
  <si>
    <t>Equipo Procesos Sancionatorios</t>
  </si>
  <si>
    <t>Grupo Interno de Trabajo de Talento Humano</t>
  </si>
  <si>
    <t>Archivo y correspondencia</t>
  </si>
  <si>
    <t>Servicios Generales</t>
  </si>
  <si>
    <t>Presupuesto</t>
  </si>
  <si>
    <t>Contabilidad</t>
  </si>
  <si>
    <t>Tesoreria</t>
  </si>
  <si>
    <t>Sistema Estratégico de Planeación y Gestión</t>
  </si>
  <si>
    <t>Estructuración de Proyectos de Infraestructura de Transporte</t>
  </si>
  <si>
    <t>Gestión de la Contratación Pública</t>
  </si>
  <si>
    <t>Gestión del Talento Humano</t>
  </si>
  <si>
    <t>Gestión Administrativa y Financiera</t>
  </si>
  <si>
    <t>Transparencia, Participación, Servicio al Ciudadano y Comunicación</t>
  </si>
  <si>
    <t>Evaluación y Control Institucional</t>
  </si>
  <si>
    <t>acceso</t>
  </si>
  <si>
    <t>Accion penal y policiva</t>
  </si>
  <si>
    <t>Acompañamientos</t>
  </si>
  <si>
    <t>Actualización Protocolo</t>
  </si>
  <si>
    <t>Acuerdo</t>
  </si>
  <si>
    <t>Adjudicación de predio</t>
  </si>
  <si>
    <t>Anteproyecto</t>
  </si>
  <si>
    <t>Archivo</t>
  </si>
  <si>
    <t>Auditoría</t>
  </si>
  <si>
    <t>Billones de pesos</t>
  </si>
  <si>
    <t>boletin</t>
  </si>
  <si>
    <t>Campaña</t>
  </si>
  <si>
    <t>Capacitacion</t>
  </si>
  <si>
    <t>Carga</t>
  </si>
  <si>
    <t>Casos</t>
  </si>
  <si>
    <t>Cd inventariado</t>
  </si>
  <si>
    <t>Citación</t>
  </si>
  <si>
    <t>Comité</t>
  </si>
  <si>
    <t>Concepto</t>
  </si>
  <si>
    <t>Contrato Suscrito</t>
  </si>
  <si>
    <t>Correos electrónicos</t>
  </si>
  <si>
    <t>Cuadro Seguimiento</t>
  </si>
  <si>
    <t>Cuestionario</t>
  </si>
  <si>
    <t>Cumplidos</t>
  </si>
  <si>
    <t>Diagnóstico</t>
  </si>
  <si>
    <t>Ejecutoria realizada</t>
  </si>
  <si>
    <t>Elemento</t>
  </si>
  <si>
    <t>Encuestas</t>
  </si>
  <si>
    <t>Entrenamiento</t>
  </si>
  <si>
    <t>Escrituras revisadas</t>
  </si>
  <si>
    <t>Espacio Virtual</t>
  </si>
  <si>
    <t>Estudio</t>
  </si>
  <si>
    <t>Evaluación</t>
  </si>
  <si>
    <t>Feria</t>
  </si>
  <si>
    <t>Fichas</t>
  </si>
  <si>
    <t>Formato de legalización de comisión</t>
  </si>
  <si>
    <t>Gestión</t>
  </si>
  <si>
    <t>Gl</t>
  </si>
  <si>
    <t>Glorieta</t>
  </si>
  <si>
    <t>Manual Actualizado</t>
  </si>
  <si>
    <t>Matriz de Riesgos</t>
  </si>
  <si>
    <t>Memoria</t>
  </si>
  <si>
    <t>Metodología</t>
  </si>
  <si>
    <t>Miles de Dolares</t>
  </si>
  <si>
    <t>Miles de millones de pesos</t>
  </si>
  <si>
    <t>Millones de pesos</t>
  </si>
  <si>
    <t>Modelo</t>
  </si>
  <si>
    <t>Modificaciones</t>
  </si>
  <si>
    <t>Numero de Hallazgos</t>
  </si>
  <si>
    <t>Obra</t>
  </si>
  <si>
    <t>Oferta revisada</t>
  </si>
  <si>
    <t>Oficios</t>
  </si>
  <si>
    <t>Pago</t>
  </si>
  <si>
    <t>Pasaganados</t>
  </si>
  <si>
    <t>Pasajeros</t>
  </si>
  <si>
    <t>Pesos $</t>
  </si>
  <si>
    <t>PIC diseñado</t>
  </si>
  <si>
    <t>Piezas comunicativas</t>
  </si>
  <si>
    <t>Pliego de Cargos</t>
  </si>
  <si>
    <t>Premio</t>
  </si>
  <si>
    <t>presentación</t>
  </si>
  <si>
    <t>Programa</t>
  </si>
  <si>
    <t>Promesas revisadas</t>
  </si>
  <si>
    <t>Proyecto de resolución</t>
  </si>
  <si>
    <t>Proyectos Estructurados</t>
  </si>
  <si>
    <t>Proyectos Iniciativa Pública Adjudicados</t>
  </si>
  <si>
    <t>Registros</t>
  </si>
  <si>
    <t>Reporte Unificado de Contratación</t>
  </si>
  <si>
    <t>Requerimientos Atendos</t>
  </si>
  <si>
    <t>Resolución</t>
  </si>
  <si>
    <t>Reuniones</t>
  </si>
  <si>
    <t>Seguimiento</t>
  </si>
  <si>
    <t>Semáforo</t>
  </si>
  <si>
    <t>Sesión</t>
  </si>
  <si>
    <t>Software parametrizado</t>
  </si>
  <si>
    <t>Solicitudes atendas</t>
  </si>
  <si>
    <t>Solicitudes realizadas</t>
  </si>
  <si>
    <t>Taller</t>
  </si>
  <si>
    <t>Tonelada</t>
  </si>
  <si>
    <t>Trámite</t>
  </si>
  <si>
    <t>Tribunal Arbitramento</t>
  </si>
  <si>
    <t>Tunel</t>
  </si>
  <si>
    <t>Visitas Auditoria</t>
  </si>
  <si>
    <t>Carretero</t>
  </si>
  <si>
    <t>Ferreo</t>
  </si>
  <si>
    <t>Portuario</t>
  </si>
  <si>
    <t>Aeroportuario</t>
  </si>
  <si>
    <t>Contenidos Temáticos</t>
  </si>
  <si>
    <t>1. Apoyar el desarrollo de la nfraestructura de transporte en los diferentes modos.</t>
  </si>
  <si>
    <t>2. Gestionar el desarrollo adecuado de los contratos de concesión en ejecución y la adecuada gestión de los riesgos y oportunidades de mejora de los procesos</t>
  </si>
  <si>
    <t>3. Generar confianza en los ciudadanos, Estado, inversionistas, y usuarios de infraestructura.</t>
  </si>
  <si>
    <t>4. Fortalecer la gestión institucional fundamentados en el mejoramiento continuo.</t>
  </si>
  <si>
    <t>Ferreo-Contrato de Concesión- Fenoco S.A.</t>
  </si>
  <si>
    <t>Ferreo-Contrato de Obra - Dorada Chiriguana</t>
  </si>
  <si>
    <t>Ferreo-Contrato de Obra - Bogotá – Belencito, La Caro Zipaquirá y Bogotá -  Facatativá</t>
  </si>
  <si>
    <t xml:space="preserve">Ferreo-Red Férrea del Pacifico </t>
  </si>
  <si>
    <t>Afirmación</t>
  </si>
  <si>
    <t>Nombre responsable Proyecto (Responsable indicador, meta, dato)</t>
  </si>
  <si>
    <t>Vicepresidencia u oficina</t>
  </si>
  <si>
    <t>1. Talento  Humano</t>
  </si>
  <si>
    <t>2. Direccionamiento  Estratégico y  planeación</t>
  </si>
  <si>
    <t>3. Gestión con Valores para  Resultados</t>
  </si>
  <si>
    <t>4. Evaluación  de  Resultados</t>
  </si>
  <si>
    <t>5. Información Y  Comunicación</t>
  </si>
  <si>
    <t>6. Gestión  del Conocimiento  y  la Innovación</t>
  </si>
  <si>
    <t>7. Control  Interno</t>
  </si>
  <si>
    <t>1.1.   Política de  Gestión  Estratégica del Talento  Humano - GETH</t>
  </si>
  <si>
    <t>1.2.   Política de Integridad</t>
  </si>
  <si>
    <t>2.1.   Planeación Institucional</t>
  </si>
  <si>
    <t>2.2.   Gestión Presupuestal y Eficiencia del gasto público.</t>
  </si>
  <si>
    <t xml:space="preserve">4.1. Seguimiento y  Evaluación del Desempeño Institucional </t>
  </si>
  <si>
    <t>5.1. Política de Gestión Documental</t>
  </si>
  <si>
    <t>5.2. Política de Transparencia, acceso a la Información Pública y lucha contra la corrupción.</t>
  </si>
  <si>
    <t>6.1. Gestión del Conocimiento y  la Innovación</t>
  </si>
  <si>
    <t>7.1. Control Interno</t>
  </si>
  <si>
    <t>3.1.   Fortalecimiento organizacional y Simplificación de procesos</t>
  </si>
  <si>
    <t>3.2.   Gobierno Digital-TIC para la Gestión</t>
  </si>
  <si>
    <t xml:space="preserve">3.3.   Seguridad Digital </t>
  </si>
  <si>
    <t>3.4.   Defensa Jurídica</t>
  </si>
  <si>
    <t>3.5.   Servicio al Ciudadano</t>
  </si>
  <si>
    <t>3.6. Racionalización  de Trámites</t>
  </si>
  <si>
    <t>3.7. Participación Ciudadana en la Gestión</t>
  </si>
  <si>
    <t xml:space="preserve">3.8. Política Mejora Normativa </t>
  </si>
  <si>
    <r>
      <t>PAAC
(</t>
    </r>
    <r>
      <rPr>
        <b/>
        <sz val="6"/>
        <color theme="0"/>
        <rFont val="Calibri"/>
        <family val="2"/>
      </rPr>
      <t>Plan Anticorrupción y de Atención al Ciudadano)</t>
    </r>
  </si>
  <si>
    <t>Nombre Gerente o dependencia.</t>
  </si>
  <si>
    <t>BSC PA</t>
  </si>
  <si>
    <t>Autodiagnóstico MIPG-FURAG</t>
  </si>
  <si>
    <t>Proyecto Estratégico</t>
  </si>
  <si>
    <t>Nombre de la actividad</t>
  </si>
  <si>
    <t>MECI</t>
  </si>
  <si>
    <t>Plan de Mejoramiento por Procesos-PMP</t>
  </si>
  <si>
    <t>Plan de Mejoramiento Institucional-PMI</t>
  </si>
  <si>
    <t xml:space="preserve"> 1.Gobernanza e institucionalidad moderna para el transporte y la logística eficientes y seguros</t>
  </si>
  <si>
    <t>2. Desarrollar proyectos de Asociación Público Privada que propendan por la intermodalidad, la movilidad y la sostenibilidad</t>
  </si>
  <si>
    <t>3. Desarrollar la infraestructura de transporte de 4G</t>
  </si>
  <si>
    <t>1.1.  Fortalecer la institucionalidad de la Entidad</t>
  </si>
  <si>
    <t>1.2. Generar confianza en los ciudadanos, Estado e inversionistas</t>
  </si>
  <si>
    <t xml:space="preserve">2.1. Estructurar proyectos de infraesftructura de transporte </t>
  </si>
  <si>
    <t>2.2. Gestionar la ejecución de los  proyectos de infraestructura  de transporte</t>
  </si>
  <si>
    <t>3.1.  Ejecutar los proyectos de cuarta generación</t>
  </si>
  <si>
    <t>Proyecto E.</t>
  </si>
  <si>
    <t>2.1.2 Adjudicación de Proyectos de Infraestructura de Transporte, bajo el esquema de Asociaciones Público Privadas</t>
  </si>
  <si>
    <t>2.1.3 Participación en la implementación del cobro de valorización en al menos 1 proyecto de infraestructura de transporte</t>
  </si>
  <si>
    <t>2.2.1 Ampliación de la red vial nacional (proyectos de infraestructura de transporte del modo carretero, 1a a 3a generación de concesiones)</t>
  </si>
  <si>
    <t xml:space="preserve">2.2.3 Impulso para la modernización de la infraestructura de los Aeropuertos concesionados </t>
  </si>
  <si>
    <t xml:space="preserve">2.2.4 Impulso para la modernización de la infraestructura en los puertos concesionados </t>
  </si>
  <si>
    <t>3.1.2 Gestión para la construcción de las vías primarias bajo el esquema de concesión Programa 4G programadas para el cuatrienio</t>
  </si>
  <si>
    <t>3.1.3 Gestión para la rehabilitación y mejoramiento de las vías primarias bajo el esquema de concesión Programa 4G</t>
  </si>
  <si>
    <t>Pacifico 1</t>
  </si>
  <si>
    <t>ODS-Objetivo de Desarrollo Sostenible</t>
  </si>
  <si>
    <t>PE</t>
  </si>
  <si>
    <t>Indicador PE</t>
  </si>
  <si>
    <t>1.1.1 Diseño e Implementación  del nuevo esquema de Gobierno Corporativo  de la ANI</t>
  </si>
  <si>
    <t xml:space="preserve">1.1.2 Fortalecimiento de la capacidad de gestión y eficiencia de la ANI </t>
  </si>
  <si>
    <t>1.1.3 Optimización del  sistema de información misional de la Entidad</t>
  </si>
  <si>
    <t xml:space="preserve">1.2.1 Socialización con las partes interesadas, de todos los proyectos de infraestructura de transporte a cargo de la ANI.  </t>
  </si>
  <si>
    <t>1.2.2 Implementación y optimización de mecanismos de transparencia para la gestión de la Entidad.</t>
  </si>
  <si>
    <t>2.2.2 Reactivación de la operación comercial en vías férreas a cargo de la ANI</t>
  </si>
  <si>
    <t>Carretero férreo 5 VEJ</t>
  </si>
  <si>
    <t>Actividades</t>
  </si>
  <si>
    <t>Tercer Carril</t>
  </si>
  <si>
    <t>Nombre</t>
  </si>
  <si>
    <t>Contenido</t>
  </si>
  <si>
    <t>INDICADORES TRANSFORMACIONALES</t>
  </si>
  <si>
    <t>N.A</t>
  </si>
  <si>
    <t>pyecto</t>
  </si>
  <si>
    <t>MV</t>
  </si>
  <si>
    <t>Gestión Tecnológica</t>
  </si>
  <si>
    <t>IPI (612)</t>
  </si>
  <si>
    <r>
      <t>PAAC-(</t>
    </r>
    <r>
      <rPr>
        <sz val="6"/>
        <rFont val="Calibri"/>
        <family val="2"/>
      </rPr>
      <t>Plan Anticorrupción y de Atención al Ciudadano)</t>
    </r>
  </si>
  <si>
    <r>
      <t>PINAR-(</t>
    </r>
    <r>
      <rPr>
        <sz val="6"/>
        <rFont val="Calibri"/>
        <family val="2"/>
      </rPr>
      <t>Plan Institucional de Archivos de la Entidad)­</t>
    </r>
  </si>
  <si>
    <r>
      <t>PAA-(</t>
    </r>
    <r>
      <rPr>
        <sz val="6"/>
        <rFont val="Calibri"/>
        <family val="2"/>
      </rPr>
      <t>Plan Anual de Adquisiciones)</t>
    </r>
  </si>
  <si>
    <r>
      <t>PAV-(</t>
    </r>
    <r>
      <rPr>
        <sz val="6"/>
        <rFont val="Calibri"/>
        <family val="2"/>
      </rPr>
      <t>Plan Anual de Vacantes)</t>
    </r>
  </si>
  <si>
    <r>
      <t>PPRH-(</t>
    </r>
    <r>
      <rPr>
        <sz val="6"/>
        <rFont val="Calibri"/>
        <family val="2"/>
      </rPr>
      <t>Plan de Previsión de Recursos Humanos)</t>
    </r>
  </si>
  <si>
    <r>
      <t>PETH-(</t>
    </r>
    <r>
      <rPr>
        <sz val="6"/>
        <rFont val="Calibri"/>
        <family val="2"/>
      </rPr>
      <t>Plan Estratégico de Talento Humano)</t>
    </r>
  </si>
  <si>
    <r>
      <t>PII-(</t>
    </r>
    <r>
      <rPr>
        <sz val="6"/>
        <rFont val="Calibri"/>
        <family val="2"/>
      </rPr>
      <t>Plan de Incentivos Institucionales)</t>
    </r>
  </si>
  <si>
    <r>
      <t>PTASST-(</t>
    </r>
    <r>
      <rPr>
        <sz val="6"/>
        <rFont val="Calibri"/>
        <family val="2"/>
      </rPr>
      <t>Plan de Trabajo Anual en Seguridad y Salud en el Trabajo)</t>
    </r>
  </si>
  <si>
    <r>
      <t>PETI-(</t>
    </r>
    <r>
      <rPr>
        <sz val="6"/>
        <rFont val="Calibri"/>
        <family val="2"/>
      </rPr>
      <t>Plan Estratégico de Tecnologías de la Información y las Comunicaciones)</t>
    </r>
  </si>
  <si>
    <r>
      <t>PTRSPI-</t>
    </r>
    <r>
      <rPr>
        <sz val="6"/>
        <rFont val="Calibri"/>
        <family val="2"/>
      </rPr>
      <t xml:space="preserve"> (Plan de Tratamiento de Riesgos de Seguridad y Privacidad de la Información)</t>
    </r>
  </si>
  <si>
    <r>
      <t>PSPI-(</t>
    </r>
    <r>
      <rPr>
        <sz val="6"/>
        <rFont val="Calibri"/>
        <family val="2"/>
      </rPr>
      <t>Plan de Seguridad y Privacidad de la Información)</t>
    </r>
  </si>
  <si>
    <t>Gestión de riesgos de corrupción – Mapa de Riesgos</t>
  </si>
  <si>
    <t>Estrategia de Servicio al Ciudadano</t>
  </si>
  <si>
    <t>Estrategia de Participación Ciudadana</t>
  </si>
  <si>
    <t xml:space="preserve">Mecanismos de Rendición de Cuentas </t>
  </si>
  <si>
    <t>Racionalización de Tramites</t>
  </si>
  <si>
    <t>Transparencia en la gestión y acceso a la información pública</t>
  </si>
  <si>
    <t>Iniciativas Adicionales</t>
  </si>
  <si>
    <t>Actividad Riesgos Procesos-9001</t>
  </si>
  <si>
    <t>Actividad Riesgos Soborno-37001</t>
  </si>
  <si>
    <t>GR</t>
  </si>
  <si>
    <t>Gestión de Riesgos</t>
  </si>
  <si>
    <t>Ambiente de control</t>
  </si>
  <si>
    <t>Evaluación del riesgo</t>
  </si>
  <si>
    <t>Actividades de control</t>
  </si>
  <si>
    <t>Información y comunicación</t>
  </si>
  <si>
    <t>Actividades de monitoreo</t>
  </si>
  <si>
    <r>
      <t>PIC-(</t>
    </r>
    <r>
      <rPr>
        <sz val="6"/>
        <rFont val="Calibri"/>
        <family val="2"/>
      </rPr>
      <t>Plan Institucional de Capacitación)</t>
    </r>
  </si>
  <si>
    <t>Plan Operativo de las dependencias</t>
  </si>
  <si>
    <t>Corresponde al número secuencial de la acción dentro de la base de datos</t>
  </si>
  <si>
    <t>Texto</t>
  </si>
  <si>
    <t>Nombre de la acción a desarrollar en la vigencia, viene de cada Plan Operativo formulado por las dependencias</t>
  </si>
  <si>
    <t>Nombre asignado por cada responsable de acción al indicador establecido para el seguimiento de la actividad</t>
  </si>
  <si>
    <t>Corresponde a una lista de nombres estandarizados los cuales corresponden a las unidades de medida de los indicadores</t>
  </si>
  <si>
    <t>Nombre de quien formula la acción y es responsable de su seguimiento</t>
  </si>
  <si>
    <t>Se selecciona un opción de una lista desplegable</t>
  </si>
  <si>
    <t>Se incluye el nombre del vicepresidente correspondiente</t>
  </si>
  <si>
    <t>Si la acción corresponde a una meta de un proyecto de los diferentes modos, el responsable incluye el nombre del proyecto</t>
  </si>
  <si>
    <t>Si la acción corresponde a una meta de un proyecto de los diferentes modos, se selecciona de una lista desplegable</t>
  </si>
  <si>
    <t>Campos para alineación con planes</t>
  </si>
  <si>
    <t>Se selecciona un opción de una lista desplegable, corresponde a uno de los procesos definidos en el mapa de procesos</t>
  </si>
  <si>
    <t>Binario si/no</t>
  </si>
  <si>
    <t>Se selecciona un opción de una lista desplegable, corresponde a uno de los objetivos de calidad establecidos en la agencia</t>
  </si>
  <si>
    <t>Se selecciona un opción de una lista desplegable, en caso de que la acción se relacione con el modelo se selecciona la dimensión asociada</t>
  </si>
  <si>
    <t>Se selecciona un opción de una lista desplegable, en caso de que la acción se pueda regionalizar se escoge el departamento</t>
  </si>
  <si>
    <t>PAAC</t>
  </si>
  <si>
    <r>
      <t xml:space="preserve">Si la acción corresponde a una acción incluida en el Plan de Mejoramiento por Procesos se selecciona </t>
    </r>
    <r>
      <rPr>
        <b/>
        <sz val="11"/>
        <color theme="1"/>
        <rFont val="Calibri"/>
        <family val="2"/>
        <scheme val="minor"/>
      </rPr>
      <t>SI</t>
    </r>
  </si>
  <si>
    <r>
      <t xml:space="preserve">Si la acción corresponde a una acción incluida en el Plan de Mejoramiento institucional se selecciona </t>
    </r>
    <r>
      <rPr>
        <b/>
        <sz val="11"/>
        <color theme="1"/>
        <rFont val="Calibri"/>
        <family val="2"/>
        <scheme val="minor"/>
      </rPr>
      <t>SI</t>
    </r>
  </si>
  <si>
    <t>Tipo de intervención</t>
  </si>
  <si>
    <r>
      <t xml:space="preserve">Si la acción corresponde a una acción incluida en el PND se selecciona </t>
    </r>
    <r>
      <rPr>
        <b/>
        <sz val="11"/>
        <color theme="1"/>
        <rFont val="Calibri"/>
        <family val="2"/>
        <scheme val="minor"/>
      </rPr>
      <t>SI</t>
    </r>
  </si>
  <si>
    <t>Meta año</t>
  </si>
  <si>
    <t>Corresponde al valor programado de la meta en el plan operativo</t>
  </si>
  <si>
    <t>numérico</t>
  </si>
  <si>
    <t>Se selecciona un opción de una lista desplegable, corresponde a uno de los focos definidos en el plan estratégico aprobado</t>
  </si>
  <si>
    <t>Se selecciona un opción de una lista desplegable, corresponde a uno de los objetivos definidos en el plan estratégico aprobado</t>
  </si>
  <si>
    <r>
      <t xml:space="preserve">Si la acción corresponde a un indicador del Plan Estratégico se selecciona </t>
    </r>
    <r>
      <rPr>
        <b/>
        <sz val="11"/>
        <color theme="1"/>
        <rFont val="Calibri"/>
        <family val="2"/>
        <scheme val="minor"/>
      </rPr>
      <t>si</t>
    </r>
  </si>
  <si>
    <t>Se selecciona un opción de una lista desplegable, en caso de que la acción se relacione con un indicador del Plan Estratégico</t>
  </si>
  <si>
    <r>
      <t xml:space="preserve">Si la acción corresponde a una acción incluida en alguno de los autodiagnósticos del MIPG se selecciona </t>
    </r>
    <r>
      <rPr>
        <b/>
        <sz val="11"/>
        <color theme="1"/>
        <rFont val="Calibri"/>
        <family val="2"/>
        <scheme val="minor"/>
      </rPr>
      <t>SI</t>
    </r>
  </si>
  <si>
    <t>Kilómetros de Mejoramiento en vías concesionadas 
Mejoramiento y/o Rehabilitación (Km)</t>
  </si>
  <si>
    <t>PAAC
(Plan Anticorrupción y de Atención al Ciudadano)</t>
  </si>
  <si>
    <t>ODS</t>
  </si>
  <si>
    <t>Se selecciona un opción de una lista desplegable, en caso de que la acción se relacione con el modelo se selecciona la politica asociada</t>
  </si>
  <si>
    <t>Se selecciona un opción de una lista desplegable, en caso de que la acción se relacione con un indicador del Plan  de acción</t>
  </si>
  <si>
    <t>Se selecciona un opción de una lista desplegable, en caso de que la acción se relacione con alguno de los planes del decreto 612</t>
  </si>
  <si>
    <t>Se selecciona un opción de una lista desplegable, en caso de que la acción se relacione con alguno de los componentes del Plan Anticorrupción</t>
  </si>
  <si>
    <t>Se selecciona un opción de una lista desplegable, en caso de que la acción se relacione con alguna de las matrices de riesgos establecidas en la entidad</t>
  </si>
  <si>
    <t>Se selecciona un opción de una lista desplegable, en caso de que la acción se relacione con alguna de los componentes del MECI</t>
  </si>
  <si>
    <t>$ inversión</t>
  </si>
  <si>
    <r>
      <t xml:space="preserve">Si la acción tiene recursos del Presupuesto de Inversión de la Vigencia se selecciona </t>
    </r>
    <r>
      <rPr>
        <b/>
        <sz val="11"/>
        <color theme="1"/>
        <rFont val="Calibri"/>
        <family val="2"/>
        <scheme val="minor"/>
      </rPr>
      <t>SI</t>
    </r>
  </si>
  <si>
    <t>Intervencion</t>
  </si>
  <si>
    <r>
      <t xml:space="preserve">Si la acción corresponde a una intervención de rehabilitación o mantenimiento se selecciona </t>
    </r>
    <r>
      <rPr>
        <b/>
        <sz val="11"/>
        <color theme="1"/>
        <rFont val="Calibri"/>
        <family val="2"/>
        <scheme val="minor"/>
      </rPr>
      <t>SI</t>
    </r>
  </si>
  <si>
    <r>
      <t xml:space="preserve">Si la acción corresponde a un indicador incluido dentro de los indicadores transformacionales se selecciona </t>
    </r>
    <r>
      <rPr>
        <b/>
        <sz val="11"/>
        <color theme="1"/>
        <rFont val="Calibri"/>
        <family val="2"/>
        <scheme val="minor"/>
      </rPr>
      <t>SI</t>
    </r>
  </si>
  <si>
    <t>Actividad Riesgo de Corrupción</t>
  </si>
  <si>
    <t>Actividad Riesgo Seguridad de la Información</t>
  </si>
  <si>
    <t xml:space="preserve">Viaducto  </t>
  </si>
  <si>
    <t xml:space="preserve">Intervención túneles </t>
  </si>
  <si>
    <t xml:space="preserve">Sitios Críticos </t>
  </si>
  <si>
    <t>Servicio al Ciudadano</t>
  </si>
  <si>
    <t>Grupo Interno de Trabajo Tecnologías de la Información y las Telecomunicaciones</t>
  </si>
  <si>
    <t>Equipo Proyectos Portuarios</t>
  </si>
  <si>
    <t xml:space="preserve">Equipo Proyectos Férreos </t>
  </si>
  <si>
    <t>Equipo Financiero VEJ</t>
  </si>
  <si>
    <t>2.1.4 Diseño e implementación del Programa de concesiones 5G</t>
  </si>
  <si>
    <t xml:space="preserve">Construcción Doble Calzada </t>
  </si>
  <si>
    <t xml:space="preserve">Construcción Segunda Calzada </t>
  </si>
  <si>
    <t>Construcción Calzada Sencilla</t>
  </si>
  <si>
    <t xml:space="preserve">Construcción Tercer carril </t>
  </si>
  <si>
    <t>1: Fin de la pobreza</t>
  </si>
  <si>
    <t>2: Hambre cero</t>
  </si>
  <si>
    <t>3: Salud y bienestar</t>
  </si>
  <si>
    <t>4: Educación de calidad</t>
  </si>
  <si>
    <t>5: Igualdad de Género</t>
  </si>
  <si>
    <t>6: Agua limpia y saneamiento</t>
  </si>
  <si>
    <t>7: Energía asequible y no contaminante</t>
  </si>
  <si>
    <t>8: Trabajo decente y crecimiento económico</t>
  </si>
  <si>
    <t>9: Industria, innovación e infraestructura</t>
  </si>
  <si>
    <t>10: Reducción de las desigualdades</t>
  </si>
  <si>
    <t>11: Ciudades y comunidades sostenibles</t>
  </si>
  <si>
    <t>12: Producción y consumo responsable</t>
  </si>
  <si>
    <t>13: Acción por el clima</t>
  </si>
  <si>
    <t>14: Vida submarina</t>
  </si>
  <si>
    <t>15: Vida de ecosistemas terrestres</t>
  </si>
  <si>
    <t>16: Paz, justicia e instituciones sólidas</t>
  </si>
  <si>
    <t>17: Alianza para lograr los objetivos</t>
  </si>
  <si>
    <t xml:space="preserve">Respuesta a las solicitudes de información recibidas </t>
  </si>
  <si>
    <t>Politica de datos aprobada</t>
  </si>
  <si>
    <t>Firma del convenio MRAN</t>
  </si>
  <si>
    <t>Certificación con sello en la NTC 37001</t>
  </si>
  <si>
    <t>Consolidación y seguimiento al PAAC</t>
  </si>
  <si>
    <t>Informe de seguimiento</t>
  </si>
  <si>
    <t xml:space="preserve">Informe solicitudes atendidas </t>
  </si>
  <si>
    <t>Procedimientos optimizados</t>
  </si>
  <si>
    <t>Tablero</t>
  </si>
  <si>
    <t>Informes mensuales de gestión de denuncias</t>
  </si>
  <si>
    <t>Sebastian Barreto</t>
  </si>
  <si>
    <t>José Daniel Rubio</t>
  </si>
  <si>
    <t>Ingrid Maldonado</t>
  </si>
  <si>
    <t>Ricardo Aguilera</t>
  </si>
  <si>
    <t>Héctor Vanegas</t>
  </si>
  <si>
    <t>Diego  Alejandro Morales</t>
  </si>
  <si>
    <t>Isabel C. Agudelo</t>
  </si>
  <si>
    <t>Levantamiento y revisión de los procesos y procedimientos automatizados</t>
  </si>
  <si>
    <t xml:space="preserve">Definición de prioridades de procesos a automatizar </t>
  </si>
  <si>
    <t>Realizar el documento del análisis técnico para la automatización del proceso de gestión documental</t>
  </si>
  <si>
    <t>Optimización del sistema de información misional</t>
  </si>
  <si>
    <t>Implementación del tablero de control de la VPRE</t>
  </si>
  <si>
    <t>Mapa de procesos automatizado</t>
  </si>
  <si>
    <t>Modelo para la definición de prioridades</t>
  </si>
  <si>
    <t>Informe de análisis técnico para la automatización del proceso de gestión documental</t>
  </si>
  <si>
    <t>Sistema de información optimizado</t>
  </si>
  <si>
    <t>Tablero de control</t>
  </si>
  <si>
    <t>Modulo del Sistema de información optimizado</t>
  </si>
  <si>
    <t>Andrés Boada</t>
  </si>
  <si>
    <t>Realizar feria de sostenibilidad desde el GIT Ambiental el segundo semestre del año 2020, para que los concesionarios realicen una rueda de negocios al respecto.</t>
  </si>
  <si>
    <t>Lilian Carol Bohorquez</t>
  </si>
  <si>
    <t>Establecer la línea base de emisiones de huella de carbono generada por la ANI en los diferentes modos</t>
  </si>
  <si>
    <t>Desarrollo e implementación de una nueva guía de manejo ambiental como lineamiento de buenas practicas con relación al cambio climático para la ejecución de proyectos de infraestructura. ( ANI- Banco Mundial)</t>
  </si>
  <si>
    <t>Capacitaciones y espacios de dialogo para promover desarrollo de compensaciones de mayor impacto</t>
  </si>
  <si>
    <t>Instructivo con lineamientos de Adaptación y Gestión de Riesgos de Desastre</t>
  </si>
  <si>
    <t>Actualización de los procedimientos del GIT Ambiental en el Sistema integrado de Gestión de Calidad.</t>
  </si>
  <si>
    <t>Seguimiento por parte de los supervisores del GIT Ambiental a todos los tramites radicados por los concesionarios ante las Autoridades Ambientales.</t>
  </si>
  <si>
    <t>Gestionar ante Organismos internacionales acuerdos de Cooperación en temas de sostenibilidad y cambio climático para la Agencia.</t>
  </si>
  <si>
    <t>Documento de lecciones aprendidas desde el aspecto ambiental por parte del GIT Ambiental.</t>
  </si>
  <si>
    <t>Suscripción de convenios con ANLA y CCI (MADS)</t>
  </si>
  <si>
    <t>Crear herramienta SIG con el apoyo de TI para la visualización y cuantificación de la compensaciones ambientales que se están ejecutando para los proyectos de 4G</t>
  </si>
  <si>
    <t>Seguimiento a los proyectos de estructuración y apoyo desde el GIT Ambiental</t>
  </si>
  <si>
    <t>Asistencia participación del GIT Ambiental en mínimo un 80 % de las convocatorias generadas para el sector en cuanto a temas ambientales.</t>
  </si>
  <si>
    <t>Crear APP con el apoyo de TI para el ingreso de información por parte de los concesionarios y visualización de las contingencias y emergencias in situ para los proyectos de 4G.</t>
  </si>
  <si>
    <t>Tramites</t>
  </si>
  <si>
    <t>acta</t>
  </si>
  <si>
    <t>Crear APP con el apoyo de TI para el ingreso de información por parte de los concesionarios y publico en general y visualización de alertas tempranas de fauna en las vías de Colombia.</t>
  </si>
  <si>
    <t>Implementar una adecuada representación judicial de los procesos de expropiación judicial, en estricto cumplimiento de los términos judiciales</t>
  </si>
  <si>
    <t>Sentencia proferida</t>
  </si>
  <si>
    <t>Rafael Diazgranados</t>
  </si>
  <si>
    <t xml:space="preserve">PUERTA DE HIERRO CRUZ DEL VISO </t>
  </si>
  <si>
    <t>BUCARAMANGA PAMPLONA</t>
  </si>
  <si>
    <t>Autopista Conexión Pacífico 1</t>
  </si>
  <si>
    <t>Autopista Conexión Pacífico 3</t>
  </si>
  <si>
    <t xml:space="preserve">HONDA - PUERTO SALGAR - GIRARDOT </t>
  </si>
  <si>
    <t>AUTOPISTAS DEL NORDESTE - AUTOPISTAS DE LA PROSPERIDAD  (ANTIOQUIA)</t>
  </si>
  <si>
    <t>AUTOVIA NEIVA GIRARDOT</t>
  </si>
  <si>
    <t>TERCER CARRIL BOGOTA GIRARDOT</t>
  </si>
  <si>
    <t>MULALO-LOBOGUERRERO</t>
  </si>
  <si>
    <t>CONEXIÓN ANTIOQUIA BOLIVAR</t>
  </si>
  <si>
    <t>Apéndice Técnico 7 - Gestión Predial - Actualizado</t>
  </si>
  <si>
    <t>Concluir obras Interseccion puente actual Puerto Salgar (Costado occidental) Via Norcasia</t>
  </si>
  <si>
    <t>Concluir obras Glorieta nuevo puente de Honda - Conexión de la via Puerto Bogota - Puerto Salgar con el acceso al nuevo puente Honda</t>
  </si>
  <si>
    <t>Realizar seguimiento a la construcción de la UF5 Doble Calzada</t>
  </si>
  <si>
    <t>Realizar seguimiento a la construcción de la UF6 Doble Calzada</t>
  </si>
  <si>
    <t>Disponibilidad Predial</t>
  </si>
  <si>
    <t>Xiomara Juris</t>
  </si>
  <si>
    <t>No aplica</t>
  </si>
  <si>
    <t>Antoquia</t>
  </si>
  <si>
    <t>0</t>
  </si>
  <si>
    <t xml:space="preserve">Actualizar el porcentaje de sobrecostos por riesgo. </t>
  </si>
  <si>
    <t>Realizar seguimientos de las valoraciones de contingencias de los proyectos de concesión a cargo de la ANI.</t>
  </si>
  <si>
    <t xml:space="preserve">Factor de ajuste por cambio estructural en el tráfico. </t>
  </si>
  <si>
    <t>Análisis histórico de la asignación de Tarifas Diferenciales en la ANI.</t>
  </si>
  <si>
    <t xml:space="preserve">Documento </t>
  </si>
  <si>
    <t>Catalina del Pilar Martinez</t>
  </si>
  <si>
    <t>Desarrollar convenios y/o acuerdos en el marco de las Agendas interinstitucionales y alianzas estratégicas</t>
  </si>
  <si>
    <t>Realizar los procesos de consulta previa programados.</t>
  </si>
  <si>
    <t xml:space="preserve">Agendas interinstitucionales y alianzas estratégicas que contribuyan a viabilizar socialmente los proyectos a cargo de la ANI. </t>
  </si>
  <si>
    <t>Audiencias publicas requeridas en los proyectos de estructuración.</t>
  </si>
  <si>
    <t>Eventos de socialización, mesas de trabajo y espacios de diálogo social  con entes territoriales, comunidades e interesados en los proyectos a cargo de la ANI</t>
  </si>
  <si>
    <t xml:space="preserve">Procesos de consulta previa requeridos en los proyectos en estructuración.
</t>
  </si>
  <si>
    <t>Maola Barrios</t>
  </si>
  <si>
    <t xml:space="preserve">Realizar la Semana de la comunicación </t>
  </si>
  <si>
    <t>Campañas de comunicación solicitadas por las áreas y aplicación de encuestas</t>
  </si>
  <si>
    <t xml:space="preserve">Realizar reuniones de los colaboradores con el presidente </t>
  </si>
  <si>
    <t>Realizar actividades de participación público interno</t>
  </si>
  <si>
    <t xml:space="preserve">Realizar informe de gestión anual </t>
  </si>
  <si>
    <t>Realizar mesas de socialización con el equipo de comunicadores de las concesiones e interventorias</t>
  </si>
  <si>
    <t>Realizar monitoreo permanente de los medios de comunicación sobre las tematicas del sector transporte</t>
  </si>
  <si>
    <t>Divulgar los impactos de las obras de infarestructura a través de canales de comunicación</t>
  </si>
  <si>
    <t>Conversando con el presidente</t>
  </si>
  <si>
    <t>Semana de la Comunicación: Venga y le cuento que no es cuento</t>
  </si>
  <si>
    <t>Re-conociendo los proyectos de mi Entidad</t>
  </si>
  <si>
    <t xml:space="preserve">Socialización de resultados con publico interno </t>
  </si>
  <si>
    <t xml:space="preserve">Socializaciones de avances de los proyectos </t>
  </si>
  <si>
    <t>Encuentro de comunicadores e interventorias</t>
  </si>
  <si>
    <t xml:space="preserve">Monitoreo  medios de comunicación tradicionales y digitales </t>
  </si>
  <si>
    <t>Divulgación de los avances y el impacto de las obras de infraestructura de transporte en la vida diaria de los colombianos a través de central de medios</t>
  </si>
  <si>
    <t>Carolina Guaman</t>
  </si>
  <si>
    <t>Informes de auditorías técnicas a los proyectos.</t>
  </si>
  <si>
    <t>Informes de auditoría  a los procesos y procedimientos de la Entidad.</t>
  </si>
  <si>
    <t>Informes de seguimiento normativos.</t>
  </si>
  <si>
    <t>Documentos asociados a los roles de la Oficina de Control Interno.</t>
  </si>
  <si>
    <t>Número de informes</t>
  </si>
  <si>
    <t>Número de documentos</t>
  </si>
  <si>
    <t>Gloria Margoth Cabrera</t>
  </si>
  <si>
    <t>Realizar Encuentros transversales realizados con Equipos de Servicio al Ciudadano</t>
  </si>
  <si>
    <t>Realizar Ferias de servicio ANI</t>
  </si>
  <si>
    <t>Formular política de Servicio al Ciudadano y partes interesadas de la ANI</t>
  </si>
  <si>
    <t>Aprobar resolución modificatoria a la Resolución 744 de 2019</t>
  </si>
  <si>
    <t>Actualizar el  Pipeline de proyectos</t>
  </si>
  <si>
    <t>Actualizar Base de Datos de los Stake Holders.</t>
  </si>
  <si>
    <t>Encuentros transversales realizados con Equipos de Servicio al Ciudadano</t>
  </si>
  <si>
    <t>Ferias de servicio ANI</t>
  </si>
  <si>
    <t>Proyecto normativo</t>
  </si>
  <si>
    <t>Política</t>
  </si>
  <si>
    <t>Resolución Modificatoria</t>
  </si>
  <si>
    <t>% de actualización de Pipeline</t>
  </si>
  <si>
    <t>% de actualización de Base de Datos de Stake Holders</t>
  </si>
  <si>
    <t>Ana María Parada</t>
  </si>
  <si>
    <t>Elizabeth Gómez</t>
  </si>
  <si>
    <t>Ejecutar el Plan de Plan de Bienestar</t>
  </si>
  <si>
    <t>Ejecutar el Plan de Capacitación</t>
  </si>
  <si>
    <t>Ejecutar el Plan de Seguridad y Salud en el Trabajo.</t>
  </si>
  <si>
    <t>Formular y Publicar el Plan Anual de Vacantes.</t>
  </si>
  <si>
    <t>Formular y Publicar el Plan de Previsión de Talento Humano.</t>
  </si>
  <si>
    <t>Realizar la Medición del Clima Laboral</t>
  </si>
  <si>
    <t>Aplicar Batería de Riesgo Psicosocial</t>
  </si>
  <si>
    <t>Ejecutar el Plan Estratégico de Talento Humano</t>
  </si>
  <si>
    <t>Habilitar  Zona de Bienestar Infantil</t>
  </si>
  <si>
    <t>Realizar Prueba Piloto de Teletrabajo</t>
  </si>
  <si>
    <t>Formular, ejecutar y Hacer Seguimiento del Plan de gestión para la Apropiación del Código de Integridad</t>
  </si>
  <si>
    <t>Presentar Estudio Técnico para la ampliación de la Planta de Personal de empleos de apoyo de la Agencia.</t>
  </si>
  <si>
    <t>Plan de Bienestar e Incentivos</t>
  </si>
  <si>
    <t>Plan de Capacitación</t>
  </si>
  <si>
    <t>Plan de Seguridad y Salud en el Trabajo</t>
  </si>
  <si>
    <t>Plan Anual de Vacantes.</t>
  </si>
  <si>
    <t>Plan de Previsión de Talento Humano.</t>
  </si>
  <si>
    <t>Informe Resultados Medición del Clima Laboral y Plan de Intervención</t>
  </si>
  <si>
    <t>Informe de Resultados de la Aplicación de la Batería de Riesgo Psicosocial</t>
  </si>
  <si>
    <t>Cumplir al 100% el Plan Estrategico de Talento Humano</t>
  </si>
  <si>
    <t>Zona de Bienestar para los hijos de los colaboradores de la ANI.</t>
  </si>
  <si>
    <t>Acto administrativo Prueba Piloto de Teletrabajo</t>
  </si>
  <si>
    <t>Plan de Gestión para la Apropiación del Código de Integridad</t>
  </si>
  <si>
    <t>Estudio Técnico</t>
  </si>
  <si>
    <t>Alba Clemencia Rojas</t>
  </si>
  <si>
    <t>Implementación de la estrategia de gestión documental de la ANI</t>
  </si>
  <si>
    <t>Anteproyecto de presupuesto de gastos  de funcionamiento para la vigencia 2021</t>
  </si>
  <si>
    <t>Memorandos y correos de control y seguimiento presupuestal.</t>
  </si>
  <si>
    <t>Reporte de ejecución de las cuentas por pagar</t>
  </si>
  <si>
    <t>Reporte de registro de ingresos</t>
  </si>
  <si>
    <t>Reporte del Programa Anual de Caja - PAC</t>
  </si>
  <si>
    <t>Reportes de pago a través de la Cuenta Única Nacional - CUN</t>
  </si>
  <si>
    <t>Seguimiento del Plan de Trabajo aprobado por la Contaduría General de la Nación, relacionado con la implementación de la norma que regula los Acuerdos de Concesión, al cierre de la vigencia 2019</t>
  </si>
  <si>
    <t>Transferencias documentales</t>
  </si>
  <si>
    <t>Plan Institucional de Archivos PINAR</t>
  </si>
  <si>
    <t>Acta de la transferencia Secundaria al Archivo General de la Nación</t>
  </si>
  <si>
    <t>Tablas de control de acceso</t>
  </si>
  <si>
    <t>Informe de ejecución del Plan de Compras de la Entidad</t>
  </si>
  <si>
    <t>Nelcy Maldonado</t>
  </si>
  <si>
    <t>Cartas de comentarios a proyectos de ley o decreto</t>
  </si>
  <si>
    <t>Conceptos jurídicos en  los proyectos  carreteros, férreos, aeroportuarios y portuarios y sus interventorías y/o convenios asignados.</t>
  </si>
  <si>
    <t>actos administrativos decidiendo asuntos relacionados con la ejecución contractual de los proyectos carreteros, férreos, aeroportuarios y portuarios y sus interventorías y/o convenios</t>
  </si>
  <si>
    <t>Modificaciones contractuales  en los proyectos carreteros, férreos, aeroportuarios y portuarios y sus interventorías y/o convenios</t>
  </si>
  <si>
    <t xml:space="preserve">Actas de liquidación y/o reversión de los proyectos carreteros, férreos, aeroportuarios o portuarios, o contratos de obra y sus interventorías y/o de los convenios </t>
  </si>
  <si>
    <t>Proyectos de actos administrativos por las cuales se resuelven las solicitudes en los temas relacionados con los permisos sobre infraestructura concesionada.</t>
  </si>
  <si>
    <t>Informe trimestral del estado de cada uno de los proyectos carreteros Férreos, Contratos de obra, Aeroportuarios y portuarios asignados a las gerencias de Asesoría a la Gestión Contractual.</t>
  </si>
  <si>
    <t>Conceptos jurídicos en la estructuración de proyectos de Asociación Público Privada</t>
  </si>
  <si>
    <t>Proyecto de minuta estándar de contrato de concesión o interventoría</t>
  </si>
  <si>
    <t xml:space="preserve">Proyectos de actos administrativos relacionados con las etapas de estructuración de proyectos de Asociación Público Privada </t>
  </si>
  <si>
    <t>Respuestas a derechos de petición relacionados con las etapas de estructuración de proyectos de Asociación Público Privada</t>
  </si>
  <si>
    <t xml:space="preserve">Citación a audiencia de Inicio de  trámite sancionatorio contractual de acuerdo con el Art. 86 de la Ley 1474 de 2012 o las normas que la adicionen, modifiquen o complementen.  </t>
  </si>
  <si>
    <t>Conceptos de asesoría jurídica en relación con temas de procesos sancionatorios que dada su complejidad se requieran a fin de absolver interrogantes específicos.</t>
  </si>
  <si>
    <t>Informe trimestral de actos administrativos de terminación o de sanción según corresponda, con las que finalice el trámite de la audiencia.</t>
  </si>
  <si>
    <t>Informe trimestral de audiencias celebradas  requeridas para dar cumplimiento a lo dispuesto en el artículo 86 de la Ley 1474 de 2011.</t>
  </si>
  <si>
    <t>Ejercer la representación de la Agencia dentro de los procesos judiciales y extrajudiciales en los que la Entidad sea parte activa o pasiva, convocante o convocada</t>
  </si>
  <si>
    <t>Ejercer la representación de la Agencia en el marco de los Tribunales de Arbitramento en los que la entidad es convocante o convocada</t>
  </si>
  <si>
    <t>Reportes semestrales que reflejen el 80% del éxito procesal dentro de los procesos que se surtan ante la jurisdicción de lo contencioso administrativo y jurisdicción ordinaria.</t>
  </si>
  <si>
    <t>Reporte de seguimiento y medición de la variación en la cantidad de demandas notificadas durante la vigencia 2020 con relación al número de demandas notificadas durante el año 2019.</t>
  </si>
  <si>
    <t>Reporte ahorro por éxito procesal en tribunales de arbitramento</t>
  </si>
  <si>
    <t>Informe de seguimiento y trámite del pago de condenas dictadas por la jurisdicción contencioso administrativa</t>
  </si>
  <si>
    <t>Realizar todos los procesos de contratación  de la Agencia tanto de  funcionamiento como  misionales.</t>
  </si>
  <si>
    <t>PAAC - Consolidar y Publicar el Plan Anual de Adquisiciones de la Entidad - PAA</t>
  </si>
  <si>
    <t>PAAC - Actualizar y publicar el Plan Anual de Adquisiciones - PAA en el SECOP II de acuerdo con las necesidades reportadas por las Vicepresidencias de la ANI</t>
  </si>
  <si>
    <t>Cartas</t>
  </si>
  <si>
    <t>Actos</t>
  </si>
  <si>
    <t>Modificación</t>
  </si>
  <si>
    <t>Actas</t>
  </si>
  <si>
    <t>Fernando Ramirez Laguado</t>
  </si>
  <si>
    <t>Desarrollar la estructuración de los  proyectos como App del Río Magdalena,  el ferrocarril (Dorada - Chiriguana)</t>
  </si>
  <si>
    <t>Desarrollar la Contratación de la Consultoria para la estructuración integral de los Proyectos Pasto - Mojarras - Popayan, Cesar -Guajira.</t>
  </si>
  <si>
    <t xml:space="preserve">Desarrollar la contratación de la Interventoria tecnica de la estructuración integral de las consultorias </t>
  </si>
  <si>
    <t>Suscribir convenio SOCIEDAD COLOMBIANA INGENIERSO para aunar esfuerzos en conceptos tenicos de estructuración de proyectos.</t>
  </si>
  <si>
    <t xml:space="preserve">Desarrollar el asesoramiento integral de clausulado de garantias para contratos ferreos, fluviales y calculos de valores asegurados </t>
  </si>
  <si>
    <t>Desarrollar la evaluacion tecnica y financiera de los proyectos de inciativas privadas.</t>
  </si>
  <si>
    <t>Diseñar mínimo 1  nueva fuente de financiación</t>
  </si>
  <si>
    <t xml:space="preserve">Informe de estructuración  de 2 proyectos </t>
  </si>
  <si>
    <t xml:space="preserve">Informe de estructuración  de 4 proyectos </t>
  </si>
  <si>
    <t>Contratos Suscritos de 2 Consultorias.</t>
  </si>
  <si>
    <t>Contratos de Interventoria tecncia de 2 Estructuración de Proyectos</t>
  </si>
  <si>
    <t xml:space="preserve">Convenio suscrito </t>
  </si>
  <si>
    <t xml:space="preserve">Contrato surcrito </t>
  </si>
  <si>
    <t xml:space="preserve">Evaluación de proyectos </t>
  </si>
  <si>
    <t xml:space="preserve">Proyectos adjudicados </t>
  </si>
  <si>
    <t xml:space="preserve">Diseño de financiación </t>
  </si>
  <si>
    <t>Diana Cardona</t>
  </si>
  <si>
    <t>Intersección a nivel tramo 5 y tramo 8 via puerto santander</t>
  </si>
  <si>
    <t>Pavimentacion de las vias adyacentes al municipio de EL Tarra</t>
  </si>
  <si>
    <t>Reversion de la infraestructura a cargo del Concesionario San Simón</t>
  </si>
  <si>
    <t xml:space="preserve">Construcción </t>
  </si>
  <si>
    <t>Pavimentación</t>
  </si>
  <si>
    <t>Reversión</t>
  </si>
  <si>
    <t>Gabriel Fernando Ballesteros Castillo</t>
  </si>
  <si>
    <t>Luis Eduardo Gutierrez</t>
  </si>
  <si>
    <t>Realizar Mantenimiento Rutinario del Corredor</t>
  </si>
  <si>
    <t>Desarrollar e implementar herramientas, metodologías y sistemas para el  control y seguimiento integral  y eficiente de los proyectos.</t>
  </si>
  <si>
    <t>Alba Johanna Castillo Rodríguez</t>
  </si>
  <si>
    <t>Construcción del retorno ubicado en el K59+900 del paso urbano de la Vega enmarcado en las obligaciones del contrato de Concesión No. 447 de 1994</t>
  </si>
  <si>
    <t>Construcción del puente peatonal No. 2  del paso urbano de la Vega enmarcado en las obligaciones del contrato de Concesión No. 447 de 1994</t>
  </si>
  <si>
    <t xml:space="preserve">Seguimiento Operación  y mantenimiento de la Vía  </t>
  </si>
  <si>
    <t>UN</t>
  </si>
  <si>
    <t>KM</t>
  </si>
  <si>
    <t>Lilian Lassa</t>
  </si>
  <si>
    <t>Km/Doble Calzada construidos</t>
  </si>
  <si>
    <t>Cecilia Muñoz</t>
  </si>
  <si>
    <t>Carlos Andrés Bravo</t>
  </si>
  <si>
    <t>Mejoramiento UF2 - 1  (Zaragoza - Caucasia)</t>
  </si>
  <si>
    <t>Seguimiento al Mantenimiento y operación  (vias existentes entregadas al concesionario , incluye UF2 Zaragoza Caucasia )</t>
  </si>
  <si>
    <t>Puentes vehiculares UF1</t>
  </si>
  <si>
    <t>mejoramiento</t>
  </si>
  <si>
    <t xml:space="preserve">Mantenimiento y operación </t>
  </si>
  <si>
    <t>Construccion Puentes 1, 12, 13, 15, 25 y 29</t>
  </si>
  <si>
    <t>Wilson Ballesteros</t>
  </si>
  <si>
    <t>Gloria Cardona</t>
  </si>
  <si>
    <t>Seguimiento a la operación y mantenimiento del corredor vial</t>
  </si>
  <si>
    <t>km operados y mantenidos</t>
  </si>
  <si>
    <t>Camilo Cuellar</t>
  </si>
  <si>
    <t xml:space="preserve">Contrucción de 3,5  km de segunda calzada </t>
  </si>
  <si>
    <t>Construcción de dos (02) puentes peatonales</t>
  </si>
  <si>
    <t>5,8 Kms Segunda calzada (Rionegro - Llanogrande y El Tablazo)</t>
  </si>
  <si>
    <t>Dos (02) puentes peatonales (Municipio de Guarne y Santuario)</t>
  </si>
  <si>
    <t>Jesus María Caballero</t>
  </si>
  <si>
    <t>Reuniones periódicas de seguimiento a proyectos</t>
  </si>
  <si>
    <t>Actas de reunion</t>
  </si>
  <si>
    <t>Acta de Terminacion Unidad Funcional 5</t>
  </si>
  <si>
    <t>Alirio Alexander Felix Rodríguez</t>
  </si>
  <si>
    <t>Manuel Raigozo</t>
  </si>
  <si>
    <t>Seguimiento Construcción Segunda Calzada Gualanday Tramo II</t>
  </si>
  <si>
    <t>Seguimienot a Operación y Mantenimiento</t>
  </si>
  <si>
    <t>km Construidos</t>
  </si>
  <si>
    <t>km Operados y Mantenidos</t>
  </si>
  <si>
    <t>Nelson Eduardo Suanca Ballen</t>
  </si>
  <si>
    <t>UF8.2 Mejoramiento  calzada</t>
  </si>
  <si>
    <t>UF8.3 Mejoramiento  calzada</t>
  </si>
  <si>
    <t xml:space="preserve">UFI 8.3. Intersección a nivel  (Cruz del viso) </t>
  </si>
  <si>
    <t>UF8.2 Puente</t>
  </si>
  <si>
    <t xml:space="preserve"> Mantenimiento y operación  (vias existentes entregadas al concesionario )</t>
  </si>
  <si>
    <t>170,32 - 511  Kms según compromisos contractuales en Aniscopio</t>
  </si>
  <si>
    <t>Johanna Linares Clavijo</t>
  </si>
  <si>
    <t>Iniciar Estudios y Diseños para construcción UF1: ampliación carrera séptima: Calle 245- La caro</t>
  </si>
  <si>
    <t xml:space="preserve">Ampliación Autopista Norte : Calle 245- Caro </t>
  </si>
  <si>
    <t>Iniciar y Rehabilitar la calzada existente UF2 desde la calle 245 hasta la Caro</t>
  </si>
  <si>
    <t>Operar  y Mantener UF4: Corredor revertido DEVINORTE</t>
  </si>
  <si>
    <t>Inicio preconstrucción UF1 (Carrera Séptima (Calle  245- Caro)</t>
  </si>
  <si>
    <t>construcción UF 2 (Autopista Norte (Calle  245- Caro)</t>
  </si>
  <si>
    <t>rehabilitación calzada existente</t>
  </si>
  <si>
    <t>Operación y mantenimiento UF4 (Operación DEVINORTE)</t>
  </si>
  <si>
    <t>Katherine Alonso Gaona</t>
  </si>
  <si>
    <t>Construcción obras de la UF1 (Combeima - Valle del Cocora)</t>
  </si>
  <si>
    <t>Acta de Terminacion Unidad Funcional 1</t>
  </si>
  <si>
    <t>WILSON GARZON CIFUENTES</t>
  </si>
  <si>
    <t>Rehabilitación vía Existente UF3 (Aipe - Saldaña)</t>
  </si>
  <si>
    <t>Rehabilitación vía Existente UF 2B (Campo Dina - Aipe)</t>
  </si>
  <si>
    <t>Construcción puente sobre río Anchique</t>
  </si>
  <si>
    <t>Construcción segunda calzada UF 2B (Campo Dina - Aipe)</t>
  </si>
  <si>
    <t>vía rehabilitada</t>
  </si>
  <si>
    <t>Puente construido</t>
  </si>
  <si>
    <t>Segunda Calzada UF 2B construida (Campo Dina - Aipe)</t>
  </si>
  <si>
    <t>Olga Nathalia Vargas</t>
  </si>
  <si>
    <t>Construcción de doble calzada  entre Pradera y Porcesito UF1</t>
  </si>
  <si>
    <t>Construcción de doble calzada  entre Porcesito-Santiago UF2</t>
  </si>
  <si>
    <t>Construcción de doble calzada  - UF4 Variante de Cisneros</t>
  </si>
  <si>
    <t>Construcción de tercer carril entre K. 67+120 - Alto de dolores UF5</t>
  </si>
  <si>
    <t>Terminación túnel la Quiebra (2 tubos)</t>
  </si>
  <si>
    <t>Mantenimiento y operación (Vías existentes entregadas al Concesionario)</t>
  </si>
  <si>
    <t>Doble calzada  construida</t>
  </si>
  <si>
    <t>Doble calzada construida</t>
  </si>
  <si>
    <t>calzada construida</t>
  </si>
  <si>
    <t>Túnel construido</t>
  </si>
  <si>
    <t>Vía operada y mantenida</t>
  </si>
  <si>
    <t>Doris Catalina Ospina Velandia</t>
  </si>
  <si>
    <t>Construcción de Puente sobre el rio magdalena (Cimitarrra-Via Puerto Berrio)</t>
  </si>
  <si>
    <t>Seguimiento al Mantenimiento y operación  (vias existentes entregadas al concesionario ) UF 3 (Alto de dolores- Puerto Berrio )</t>
  </si>
  <si>
    <t>Seguimiento al Mantenimiento y operación  (vias existentes entregadas al concesionario ) UF 4 (Variante Puerto Berrio- Conexión Ruta del Sol)</t>
  </si>
  <si>
    <t>Operación y Mantenimiento</t>
  </si>
  <si>
    <t>Juan Pablo Nieto Mora</t>
  </si>
  <si>
    <t>Construcción de Puentes UF1</t>
  </si>
  <si>
    <t>Construcción de Puentes UF4</t>
  </si>
  <si>
    <t>Construcción de calzada nueva (PK00+000 – PK02+543) UF2</t>
  </si>
  <si>
    <t>Mejoramiento de calzada actual UF1</t>
  </si>
  <si>
    <t>Mejoras Puntuales, rehabilitación de calzada UF4</t>
  </si>
  <si>
    <t>Construcción Puentes UF1</t>
  </si>
  <si>
    <t>Construcción Puentes UF4</t>
  </si>
  <si>
    <t>Calzada Nueva UF2</t>
  </si>
  <si>
    <t>Mejoramiento UF1</t>
  </si>
  <si>
    <t>Rehabilitación UF4</t>
  </si>
  <si>
    <t>Sergio Andres Rodríguez Bonilla</t>
  </si>
  <si>
    <t>Rehabilitación, construcción, mejoramiento, operación UF 1 (Puerta del Hierro - Variante Carmen de Bolivar)</t>
  </si>
  <si>
    <t>Rehabilitación, construcción, mejoramiento, operación UF 2 (Carmen de Bolivar - Carreto - Cruz del Viso)</t>
  </si>
  <si>
    <t>Rehabilitación, construcción, mejoramiento, operación UF 3 (Carreto - Calamar - Palmar de Varela)</t>
  </si>
  <si>
    <t>CS -UF 1 (Puerta del Hierro - Variante Carmen de Bolivar)</t>
  </si>
  <si>
    <t>OP+M (proyecto)</t>
  </si>
  <si>
    <t>calzada rehabilitada</t>
  </si>
  <si>
    <t>Calzada nueva construida</t>
  </si>
  <si>
    <t>Kilometros operados y mantenidos</t>
  </si>
  <si>
    <t>Nubia Janneth Pinto Cortes</t>
  </si>
  <si>
    <t>Realizar seguimiento al Mantenimiento y operación  (vias existentes entregadas al concesionario )</t>
  </si>
  <si>
    <t>Realizar seguimiento al mejoramiento de trazado y sección transversal  (km)</t>
  </si>
  <si>
    <t>Kilómetros mantenidos</t>
  </si>
  <si>
    <t>kilómetros de mejoramiento</t>
  </si>
  <si>
    <t xml:space="preserve">GIOVANNA MENJURA PARRA </t>
  </si>
  <si>
    <t>Operación y mantenimiento de la Unidadn Funcional 1 (Popayán - Piendamó)</t>
  </si>
  <si>
    <t>Operación y mantenimiento de la Unidadn Funcional 2 (Piendamó - Pescador)</t>
  </si>
  <si>
    <t>Operación y mantenimiento de la Unidadn Funcional 3 (Pescador - Mondomo)</t>
  </si>
  <si>
    <t>Operación y mantenimiento de la Unidadn Funcional 4 8Mondomo - Santander de Quilichao )</t>
  </si>
  <si>
    <t>Libia Carolina Saenz Díaz</t>
  </si>
  <si>
    <t>Construcción Doble Calzada UF 1.3</t>
  </si>
  <si>
    <t>Construcción Doble Calzada UF 2 (La Josefina - Pilcuán)</t>
  </si>
  <si>
    <t>Construcción Doble Calzada UF 3</t>
  </si>
  <si>
    <t>Construcción Segunda Calzada UF 3 (Pilcuán - Pedregal)</t>
  </si>
  <si>
    <t>Construcción Doble Calzada UF 4 8Pedregal - Tangua)</t>
  </si>
  <si>
    <t>Construcción Segunda Calzada UF 4 (Pedregal - Tangua)</t>
  </si>
  <si>
    <t>Construcción Segunda Calzada UF 5,1 8Tangua - Catambuco - Pasto)</t>
  </si>
  <si>
    <t>Mejoramiento Calzada Existente UF 1,3 (Rumichaca - La Josefina)</t>
  </si>
  <si>
    <t>Mejoramiento Calzada Existente UF 3 (Pilcuán - Pedregal)</t>
  </si>
  <si>
    <t>Mejoramiento Calzada Existente UF 4 (Pedregal - Tangua)</t>
  </si>
  <si>
    <t>Mejoramiento Calzada Existente UF 5,1 8Tangua - Catambuco - Pasto)</t>
  </si>
  <si>
    <t>Mejoramiento Calzada Existente UF 5,2 (Tangua - Catambuco - Pasto)</t>
  </si>
  <si>
    <t xml:space="preserve">Construcción Puente Vehicular UF2 </t>
  </si>
  <si>
    <t>Construcción Puente Vehicular UF3</t>
  </si>
  <si>
    <t>Construcción Puente Vehicular UF 4</t>
  </si>
  <si>
    <t>Construcción Puente Peatonal UF 5,1</t>
  </si>
  <si>
    <t>Construcción Puente Peatonal UF 5,2</t>
  </si>
  <si>
    <t>Construcción glorieta UF 4</t>
  </si>
  <si>
    <t>Kilómetros construidos</t>
  </si>
  <si>
    <t>Kilómetros mejorados</t>
  </si>
  <si>
    <t>Glorieta construida</t>
  </si>
  <si>
    <t>Khendry Rueda Romero</t>
  </si>
  <si>
    <t>Realizar seguimiento a la reubicación Peaje Galapa y modificación de la resolucion 0302. PR 101+800 - Barranquilla - Cruce Vía Caracolí</t>
  </si>
  <si>
    <t>Mantenimiento Periodico</t>
  </si>
  <si>
    <t>Mantenimiento Rutinario</t>
  </si>
  <si>
    <t>Peaje reubicado</t>
  </si>
  <si>
    <t>kilómetros mantenidos</t>
  </si>
  <si>
    <t>Diana Maria Contreras Muñoz</t>
  </si>
  <si>
    <t>Calzada sencilla nueva sector vial Cantagallo-San Pablo</t>
  </si>
  <si>
    <t>Lina Patricia Calvo Orozco</t>
  </si>
  <si>
    <t>Contratar Interventoría técnica, administrativa, financiera y jurídica a las Sociedad:  Sociedad Portuaria Bavaria y Al granel</t>
  </si>
  <si>
    <t>Contratar Interventoría técnica, administrativa, financiera y jurídica a las  Sociedades: Sociedad Portuaria Regional de Cartagena y Reficar</t>
  </si>
  <si>
    <t xml:space="preserve">Contratar la consultoría y/o asesoría  soporte de gestión - plan de mejoramiento y/o Asesoría Integral Modo Portuario </t>
  </si>
  <si>
    <t>Interventoría</t>
  </si>
  <si>
    <t>Consultoria</t>
  </si>
  <si>
    <t>Fichas de seguimiento</t>
  </si>
  <si>
    <t>Fernando Hoyos Escobar</t>
  </si>
  <si>
    <t>Aeropuerto Rafael Nuñez</t>
  </si>
  <si>
    <t>Aeropuerto Ernesto Cortisozz</t>
  </si>
  <si>
    <t>Aeropuerto ElDorado</t>
  </si>
  <si>
    <t>Aeropuerto Alfonso Bonilla Aragon</t>
  </si>
  <si>
    <t>Aeropuerto Jose Maria Cordova</t>
  </si>
  <si>
    <t>Aeropuerto Olaya Herrera</t>
  </si>
  <si>
    <t>Aeropuerto Los Garzones</t>
  </si>
  <si>
    <t>Aeropuerto Las Brujas</t>
  </si>
  <si>
    <t>Aeropuerto El Caraño</t>
  </si>
  <si>
    <t>Aeropuerto Alfonso Lopez Pumarejo</t>
  </si>
  <si>
    <t>Aeropuerto Simon Bolivar</t>
  </si>
  <si>
    <t>Aeropuerto Almirante Padilla</t>
  </si>
  <si>
    <t>Aeropuerto Palonegro</t>
  </si>
  <si>
    <t>Aeropuerto Camilo Daza</t>
  </si>
  <si>
    <t>Aeropuerto Yariguies</t>
  </si>
  <si>
    <t>Inversion Capex</t>
  </si>
  <si>
    <t>Inversion Opex</t>
  </si>
  <si>
    <t>Maria Eugenia Arcila</t>
  </si>
  <si>
    <t>Aeropuerto Antonio Roldan  Betancourt</t>
  </si>
  <si>
    <t>Construcción de Doble Calzada Unidad Funcional 2 (Puente Iglesias - Túnel de Mulatos)</t>
  </si>
  <si>
    <t>Construcción de Doble Calzada Unidad Funcional 4 ( Túnel de Mulatos - Bolombolo)</t>
  </si>
  <si>
    <t>Construcción Túnell 3 (Túnel de Mulatos)</t>
  </si>
  <si>
    <t>Realizar seguimiento  del Porcentaje de Avance General</t>
  </si>
  <si>
    <t>16,8 Kilometros construidos</t>
  </si>
  <si>
    <t xml:space="preserve">2,7 Kilometros construidos </t>
  </si>
  <si>
    <t>1 Tunel Construido</t>
  </si>
  <si>
    <t>18,85% de avance general</t>
  </si>
  <si>
    <t>Andrés Arturo Beltrán Riveros</t>
  </si>
  <si>
    <t>Carlos A. García</t>
  </si>
  <si>
    <t>Jorge Eliecer Rivillas</t>
  </si>
  <si>
    <t xml:space="preserve">Realizar seguimiento al Mantenimiento y operación  (vias existentes entregadas al concesionario) </t>
  </si>
  <si>
    <t>Rehabilitación y reconstrucción de pavimento UF2 (Guateque - Macanal)  - Boyacá</t>
  </si>
  <si>
    <t>Rehabilitación y reconstrucción de pavimento UF3 (Macanal - Santa María)  - Boyacá</t>
  </si>
  <si>
    <t>Rehabilitación UF4 (Santa María - Aguaclara - San Luis de Gaceno) - Boyacá</t>
  </si>
  <si>
    <t>Rehabilitación UF4 (Santa María - Aguaclara - San Luis de Gaceno) - Casanare</t>
  </si>
  <si>
    <t>137,03 Kilometros mantenidos</t>
  </si>
  <si>
    <t>10,58 km Kilometros rehabilitados</t>
  </si>
  <si>
    <t>11,97 Kilometros rehabilitados</t>
  </si>
  <si>
    <t>17,63 Kilometros rehabilitados</t>
  </si>
  <si>
    <t>12,11 Kilometros rehabilitados</t>
  </si>
  <si>
    <t>Piedad Margoth Moncayo</t>
  </si>
  <si>
    <t>Claudia Judith Mendoza</t>
  </si>
  <si>
    <t xml:space="preserve">Construcción 7Km segunda calzada UF3.2 (Tres Puertas-La Manuela) </t>
  </si>
  <si>
    <t xml:space="preserve">Mejoramiento de 7 Km en la UF3.2 (Tres Puertas - La Manuela) </t>
  </si>
  <si>
    <t>7 Kilometros construidos</t>
  </si>
  <si>
    <t>18,89% de avance general</t>
  </si>
  <si>
    <t>7 Kilometros mejorados</t>
  </si>
  <si>
    <t>Johnatan Estik Barrios Robledo</t>
  </si>
  <si>
    <t>Terminación del Puente la Pala o Puente No. 1 correspondiente a la Unidad Funcional No. 1</t>
  </si>
  <si>
    <t>Terminación del Puente Retorno la Pala o Puente No. 16 correspondiente a la Unidad Funcional No. 1</t>
  </si>
  <si>
    <t>Terminación del Puente Pipiral o Puente No. 7 correspondiente a la Unidad Funcional No. 4</t>
  </si>
  <si>
    <t>Terminación del Túnel No. 1 correspondiente a la Unidad Funcional No. 1</t>
  </si>
  <si>
    <t>Terminación de la construcción de la calzada nueva 0,18 Km de la Unidad Funcional No. 1</t>
  </si>
  <si>
    <t>Terminación de la construcción de la calzada nueva 0,87 Km de la Unidad Funcional No. 4</t>
  </si>
  <si>
    <t>Tramo de Construcción de calzada nueva 1,59 Km de la Unidad Funcional No. 3</t>
  </si>
  <si>
    <t>Tramo de Construcción de calzada nueva 2,49 Km de la Unidad Funcional No. 5</t>
  </si>
  <si>
    <t>Tramo de Construcción de calzada nueva 3,17 Km de la Unidad Funcional No. 6</t>
  </si>
  <si>
    <t>Avance General UF-1</t>
  </si>
  <si>
    <t>Avance General UF-4</t>
  </si>
  <si>
    <t>Avance General Total</t>
  </si>
  <si>
    <t>tunel construido</t>
  </si>
  <si>
    <t>Avance %</t>
  </si>
  <si>
    <t>Alejandro Montejo</t>
  </si>
  <si>
    <t>Juan Carlos Rengifo</t>
  </si>
  <si>
    <t>PUENTE P2-86  PR31+196 L=28,61m  entre Cumaral y Paratebueno</t>
  </si>
  <si>
    <t>PUENTE  NAGUAYÁ SOBRE RECTIFICACION VIA PR60+020 L=25 m, entre Cumaral y Paratebueno</t>
  </si>
  <si>
    <t>PUENTE GARAGOA, Entre Monterrey y Tauramena</t>
  </si>
  <si>
    <t xml:space="preserve"> PUENTE RÍO CHARTE. L=162,00m  entre Aguazul y Yopal.</t>
  </si>
  <si>
    <t>Avance de obras</t>
  </si>
  <si>
    <t>Froilan Morales Cantillo</t>
  </si>
  <si>
    <t xml:space="preserve">Rehabilitación  de 39,8 Km en la UF4 (Santafe de Antioquia - Bolombolo) </t>
  </si>
  <si>
    <t>Construcción del puente sobre el río cauca UF2,1 (San Jerónimo - Santafe de Antioquia) (50% Avance)</t>
  </si>
  <si>
    <t>Actualizar Matriz de Riesgos</t>
  </si>
  <si>
    <t>Kilómetros rehabilitados</t>
  </si>
  <si>
    <t>Matriz de riesgos actualizada</t>
  </si>
  <si>
    <t>Edgar Andrés Parrado</t>
  </si>
  <si>
    <t>Contrato credito</t>
  </si>
  <si>
    <t>Inicio etapa de construcción Unidades Funcionales 3,4,5 (39 KM)</t>
  </si>
  <si>
    <t xml:space="preserve">Terminación etapa de construcción Unidad funcional 6 Rehabilitación 51 Km de calzada sencilla
</t>
  </si>
  <si>
    <t xml:space="preserve"> Rehabilitación 11 km Calzada doble - Unidad funcional 6</t>
  </si>
  <si>
    <t>Construcción 0,6 km de segunda Calzada -  Unidad funcional 6</t>
  </si>
  <si>
    <t>Contrato de credito</t>
  </si>
  <si>
    <t>Inicio de la etapa de construcción</t>
  </si>
  <si>
    <t>avance %</t>
  </si>
  <si>
    <t>Andrés Serna</t>
  </si>
  <si>
    <t>0,44 Kilometros construidos</t>
  </si>
  <si>
    <t>1,44 Kilometros construidos</t>
  </si>
  <si>
    <t>96,52 Kilometros mantenidos</t>
  </si>
  <si>
    <t>2,69 Kilometros mejorados</t>
  </si>
  <si>
    <t>Kilometros construidos</t>
  </si>
  <si>
    <t>Kilometros mantenidos</t>
  </si>
  <si>
    <t>Kilometros mejorados</t>
  </si>
  <si>
    <t>Abraham David Jimenez Torres</t>
  </si>
  <si>
    <t>Javier Fernandez</t>
  </si>
  <si>
    <t>Gestionar el Inicio la Etapa de Construccion</t>
  </si>
  <si>
    <t>Realizar el seguimiento a la suscripcion de la Etapa de Construccion</t>
  </si>
  <si>
    <t>Yasmina Corrales Paternina</t>
  </si>
  <si>
    <t>Egnna Franco</t>
  </si>
  <si>
    <t>Realizar Operación y  Mantenimiento Rutinario de la Infraestructura L=55,6 km - Tolima</t>
  </si>
  <si>
    <t>Realizar Operación y  Mantenimiento Rutinario de la Infraestructura L=89,2 km - Cundinamarca</t>
  </si>
  <si>
    <t xml:space="preserve">Construcción  Glorieta de Girardot localizada en el PR2+000 en el Paso Urbano Girardot, en la UF1. </t>
  </si>
  <si>
    <t>Luis Fernando Rodriguez Yepes</t>
  </si>
  <si>
    <t xml:space="preserve"> Realizar seguimiento al Mantenimiento y operación a 354 km  (vias existentes entregadas al concesionario )</t>
  </si>
  <si>
    <t xml:space="preserve"> Realizar seguimiento a la No objeción de estudios y diseños fase III del Puente Guatiquía - UF5 (Catama - Puente Amarillo)</t>
  </si>
  <si>
    <t>Definir acuerdo entre las Partes con base en las mesas de trabajo, de acuerdo con el Otrosí No. 7 al Contrato de Concesión No. 004 de 2015 y en cumplimiento del Laudo Arbitral.</t>
  </si>
  <si>
    <t>Documento suscrito</t>
  </si>
  <si>
    <t>Angela Yohanna Cuadros Veloza</t>
  </si>
  <si>
    <t>-</t>
  </si>
  <si>
    <t xml:space="preserve">22,4 Kilometros construidos </t>
  </si>
  <si>
    <t>235,6 Kilometros mantenidos</t>
  </si>
  <si>
    <t>199,8 Kilometros mantenidos</t>
  </si>
  <si>
    <t>40,3 Kilometros mantenidos</t>
  </si>
  <si>
    <t xml:space="preserve">Kilometros construidos </t>
  </si>
  <si>
    <t>Maria Patricia Vargas Moyano</t>
  </si>
  <si>
    <t>Avance excavación  túnel 8 Calzada Derecha - 4% de avance</t>
  </si>
  <si>
    <t>Avance revestimiento túnel Calzada Derecha - 60% de avance</t>
  </si>
  <si>
    <t>Avance revestimiento túnel Calzada izquierda - 67% de avance</t>
  </si>
  <si>
    <t>Avance pavimento túnel calzada Derecha - 100% de Avance</t>
  </si>
  <si>
    <t>Avance pavimento túnel calzada Izquierda - 100% de Avance</t>
  </si>
  <si>
    <t>Realizar Mantenimiento Rutinario</t>
  </si>
  <si>
    <t>Reversión Tramo 2 al INVIAS</t>
  </si>
  <si>
    <t>Tunel construido</t>
  </si>
  <si>
    <t>Acta de reversión</t>
  </si>
  <si>
    <t>Angela Johanna Cuadros</t>
  </si>
  <si>
    <t>Mantenimiento Rutinario doble calzada - Boyacá</t>
  </si>
  <si>
    <t>Mantenimiento Rutinario doble calzada - Cundinamarca</t>
  </si>
  <si>
    <t>Luis Antonio Rodriguez</t>
  </si>
  <si>
    <t>Mantenimiento Rutinario y Periodico Santa Marta - Rio Palomino</t>
  </si>
  <si>
    <t>Mantenimiento Rutinario y Periodico Rio Palomino - Riohacha</t>
  </si>
  <si>
    <t>Kilómetros Mantenidos</t>
  </si>
  <si>
    <t>Lester Daniel Guarin</t>
  </si>
  <si>
    <t>Seguimiento al Mantenimiento (vias existentes entregadas al Concesionario</t>
  </si>
  <si>
    <t xml:space="preserve">Seguimiento a la operación  </t>
  </si>
  <si>
    <t xml:space="preserve">Seguimiento a la Implementación de reasentamientos </t>
  </si>
  <si>
    <t>Construcción de unidades sociales en los reasentamientos  en Varela , Guamachito, Rio Frio</t>
  </si>
  <si>
    <t xml:space="preserve"> Km</t>
  </si>
  <si>
    <t>Toneladas</t>
  </si>
  <si>
    <t>Contratos</t>
  </si>
  <si>
    <t>Viviendas</t>
  </si>
  <si>
    <t xml:space="preserve">Oscar Hernando Morales </t>
  </si>
  <si>
    <t>Ana María Zambrano</t>
  </si>
  <si>
    <t>Seguimiento al Mantenimiento (vias existentes entregadas al Concesionario)</t>
  </si>
  <si>
    <t>Construcción de vía férrea</t>
  </si>
  <si>
    <t xml:space="preserve"> Kilometros en operación</t>
  </si>
  <si>
    <t>Vía ferrea construida</t>
  </si>
  <si>
    <t>Seguimiento al Mantenimiento (vias existentes entregadas al contratista)</t>
  </si>
  <si>
    <t xml:space="preserve">Seguimiento a la operación (carga)  </t>
  </si>
  <si>
    <t>Seguimiento a la Movilización de pasajeros</t>
  </si>
  <si>
    <t>Realizar el adecuado seguimiento a los proyectos</t>
  </si>
  <si>
    <t>Kilometros en operación</t>
  </si>
  <si>
    <t>Toneladas movilizadas</t>
  </si>
  <si>
    <t>Pasajeros movilizados</t>
  </si>
  <si>
    <t>Informes mensuales</t>
  </si>
  <si>
    <t>Samir Eduardo Espitia</t>
  </si>
  <si>
    <t>Realizar seguimiento del Porcentaje de Avance de Obra General</t>
  </si>
  <si>
    <t>Julian Andres Vargas Girardo</t>
  </si>
  <si>
    <t>Operación y Mantenimiento Departamento de Caldas</t>
  </si>
  <si>
    <t>Operación y Mantenimiento Departamento de Risaralda</t>
  </si>
  <si>
    <t>Operación y Mantenimiento Departamento de Quindío</t>
  </si>
  <si>
    <t>Operación y Mantenimiento Departamento de Valle</t>
  </si>
  <si>
    <t xml:space="preserve">Operación y Mantenimiento de VTO 13,06 Km </t>
  </si>
  <si>
    <t>Kilómetros  operados y mantenidos</t>
  </si>
  <si>
    <t>Froilan Morales  Cantillo</t>
  </si>
  <si>
    <t xml:space="preserve">Rehabilitación  de 4 Km en la UF2 (Bucaramanga-Cuestaboba) </t>
  </si>
  <si>
    <t xml:space="preserve">Mejoramiento 2KM UF3 (Cuestaboba - Mutiscua)- Tercer Carril. 
</t>
  </si>
  <si>
    <t>Operación y mantenimineto</t>
  </si>
  <si>
    <t>Kilometros Rehabilitados</t>
  </si>
  <si>
    <t>Gladys Medina Pompeyo</t>
  </si>
  <si>
    <t>1. Apoyar el desarrollo de la infraestructura de transporte en los diferentes modos.</t>
  </si>
  <si>
    <t>PAAC-(Plan Anticorrupción y de Atención al Ciudadano)</t>
  </si>
  <si>
    <t xml:space="preserve">1.2.1 Socialización con las partes interesadas, de todos los proyectos de infraestructura de transporte a cargo de la ANI. </t>
  </si>
  <si>
    <t>Monica Franco</t>
  </si>
  <si>
    <t>PETH-(Plan Estratégico de Talento Humano)</t>
  </si>
  <si>
    <t>Formulas</t>
  </si>
  <si>
    <r>
      <t xml:space="preserve">% Avance 
</t>
    </r>
    <r>
      <rPr>
        <b/>
        <sz val="24"/>
        <color theme="0"/>
        <rFont val="Candara"/>
        <family val="2"/>
      </rPr>
      <t>(Respecto a meta acumulada al corte)</t>
    </r>
  </si>
  <si>
    <r>
      <t xml:space="preserve">% Avance 
</t>
    </r>
    <r>
      <rPr>
        <b/>
        <sz val="24"/>
        <color theme="0"/>
        <rFont val="Candara"/>
        <family val="2"/>
      </rPr>
      <t>(Respecto a meta de 2019)</t>
    </r>
  </si>
  <si>
    <t>Ocultar</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</si>
  <si>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</si>
  <si>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</si>
  <si>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</si>
  <si>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</si>
  <si>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</si>
  <si>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</si>
  <si>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</si>
  <si>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</si>
  <si>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</si>
  <si>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</si>
  <si>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</si>
  <si>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</si>
  <si>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</si>
  <si>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</si>
  <si>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</si>
  <si>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</si>
  <si>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</si>
  <si>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Meta 2019</t>
  </si>
  <si>
    <t>Meta Acumulada mes de corte</t>
  </si>
  <si>
    <t>Avance Acumulado
mes de corte</t>
  </si>
  <si>
    <t>% Avance respecto a la meta acumulada a mes de corte</t>
  </si>
  <si>
    <t>Alerta</t>
  </si>
  <si>
    <t>Foco 1. Gobernanza e institucionalidad moderna para el transporte y la logística eficientes y seguros</t>
  </si>
  <si>
    <t>1.1  Fortalecer la institucionalidad de la Entidad</t>
  </si>
  <si>
    <t>1.1.1.1 Formular el proyecto normativo del nuevo gobierno corporativo</t>
  </si>
  <si>
    <t>Documento de proyecto normativo elaborado</t>
  </si>
  <si>
    <t>n</t>
  </si>
  <si>
    <t>1.1.2.1 Implementar acciones para la mejora del Talento Humano</t>
  </si>
  <si>
    <t>% de actividades del plan desarrolladas</t>
  </si>
  <si>
    <t>Vicepresidencia de Planeación, Riesgos y Entorno</t>
  </si>
  <si>
    <t>Documento de diseño de unidad de tráfico aprobado</t>
  </si>
  <si>
    <t>1.1.3.1 Implementar los módulos de registro de información</t>
  </si>
  <si>
    <t>Modulos implementados</t>
  </si>
  <si>
    <t>Modulo</t>
  </si>
  <si>
    <t>1.1.3.2 Diseñar e implementar el tablero de control automatizado</t>
  </si>
  <si>
    <t>Tablero de control de la VPRE automatizado</t>
  </si>
  <si>
    <t>1.1.3.3 Implementar los módulos SIG</t>
  </si>
  <si>
    <t>1.2 Generar confianza en los ciudadanos, Estado e inversionistas</t>
  </si>
  <si>
    <t>1.2.1.1 Desarrollar Espacios de diálogo social - Audiencias</t>
  </si>
  <si>
    <t>Audiencias públicas de las IP en proceso de estructuración realizadas</t>
  </si>
  <si>
    <t>1.2.1.2 Desarrollar Espacios de diálogo social - Eventos</t>
  </si>
  <si>
    <t>Eventos de socialización y mesas de trabajo realizadas con entes territoriales, comunidades e interesados en los proyectos</t>
  </si>
  <si>
    <t>1.2.1.3 Desarrollar el Plan de comunicaciones</t>
  </si>
  <si>
    <t>Mesas de Trabajo</t>
  </si>
  <si>
    <t>% de actividades desarrolladas</t>
  </si>
  <si>
    <t>Foco 2.Desarrollar proyectos de Asociación Público Privada que propendan por la intermodalidad, la movilidad y la sostenibilidad</t>
  </si>
  <si>
    <t xml:space="preserve">2.1 Estructurar proyectos de infraestructura de transporte </t>
  </si>
  <si>
    <t>2.1.2.1 Estructurar  proyectos a nivel de factibilidad técnica</t>
  </si>
  <si>
    <t>Proyectos estructurados</t>
  </si>
  <si>
    <t xml:space="preserve">2.1.2.2 Adjudicar proyectos de APP </t>
  </si>
  <si>
    <t>Proyectos carreteros de APP adjudicados</t>
  </si>
  <si>
    <t>Documento elaborado</t>
  </si>
  <si>
    <t>Kilómetros</t>
  </si>
  <si>
    <t>Kilómetros con operación comercial gestionados por la ANI</t>
  </si>
  <si>
    <t>Número de aeropuertos con planes de inversión monitoreados</t>
  </si>
  <si>
    <t>Aeropuerto</t>
  </si>
  <si>
    <t>Informes de seguimiento a proyectos portuarios presentados</t>
  </si>
  <si>
    <t>Vicepresidencia de Gestión Contractual
Vicepresidencia Ejecutiva</t>
  </si>
  <si>
    <t>Actas de inicio de operación y mantenimiento suscritas</t>
  </si>
  <si>
    <t>Vicepresidencia de Gestión Contractual  y Vicepresidencia Ejecutiva</t>
  </si>
  <si>
    <t>Kilómetros construidos de vía bajo esquema de concesión programa 4G</t>
  </si>
  <si>
    <t>Kilómetros de vía primaria rehabilitados y/o mejorados en los proyectos de concesión 4G</t>
  </si>
  <si>
    <t>Undidad</t>
  </si>
  <si>
    <t>Enero</t>
  </si>
  <si>
    <t>Febrero</t>
  </si>
  <si>
    <t>Marzo</t>
  </si>
  <si>
    <t>Abril</t>
  </si>
  <si>
    <t>Mayo</t>
  </si>
  <si>
    <t>Junio</t>
  </si>
  <si>
    <t>Julio</t>
  </si>
  <si>
    <t>Agosto</t>
  </si>
  <si>
    <t>Septiembre</t>
  </si>
  <si>
    <t>Octubre</t>
  </si>
  <si>
    <t>Noviembre</t>
  </si>
  <si>
    <t>Diciembre</t>
  </si>
  <si>
    <t>Total</t>
  </si>
  <si>
    <t>Proyectos 1 a 3 generación</t>
  </si>
  <si>
    <t>Avance</t>
  </si>
  <si>
    <t>VGC</t>
  </si>
  <si>
    <t>Devimed</t>
  </si>
  <si>
    <t>Km</t>
  </si>
  <si>
    <t>Gdot-cajamarca</t>
  </si>
  <si>
    <t>TAME</t>
  </si>
  <si>
    <t>VEJ</t>
  </si>
  <si>
    <t>RS 3</t>
  </si>
  <si>
    <t>Construcción</t>
  </si>
  <si>
    <t>Cgna.-Bquilla-4g</t>
  </si>
  <si>
    <t>Accesos norte</t>
  </si>
  <si>
    <t>IP Gica</t>
  </si>
  <si>
    <t>IP neiva - gdot</t>
  </si>
  <si>
    <t>IP vías del nus</t>
  </si>
  <si>
    <t>Mar II</t>
  </si>
  <si>
    <t>Puerta del Hierro</t>
  </si>
  <si>
    <t>Rumichaca</t>
  </si>
  <si>
    <t>pacifico 2</t>
  </si>
  <si>
    <t>pacifico 3</t>
  </si>
  <si>
    <t>chirajara</t>
  </si>
  <si>
    <t>pamplona- cucuta</t>
  </si>
  <si>
    <t>bby</t>
  </si>
  <si>
    <t>Rehabilitación</t>
  </si>
  <si>
    <t>Conex Nte</t>
  </si>
  <si>
    <t>Ant-bolivar</t>
  </si>
  <si>
    <t>sisga</t>
  </si>
  <si>
    <t xml:space="preserve"> mar 1</t>
  </si>
  <si>
    <t>bucaramanga - pamplona</t>
  </si>
  <si>
    <t>Cucuta - Pamplona</t>
  </si>
  <si>
    <t>Se realizaron dos reuniones con el presidente, la primera fue el 25 de febrero y la segunda el 10 de marzo.</t>
  </si>
  <si>
    <t xml:space="preserve">No habían planeadas actividades que respalden el indicador en el primer trimestre del año. </t>
  </si>
  <si>
    <t>Las Mesas de Trabajo desarrolladas son:
Bucaramanga - 18 de febrero
Bogotá 4 de marzo - Veeduría y socialización proyectos bogotá
Bogotá 7 de marzo - Socialización a comunidad proyectos accenorte
Cartagena 11 de marzo - Reunión Cámara de Comercio en Cartagena</t>
  </si>
  <si>
    <t>Se realiza informe mensual de monitoreo de medios.</t>
  </si>
  <si>
    <t>De acuerdo con el correo enviado a la Oficina de Planeación el lunes 13 de abril para pedir autorización de ajuste en el indicador, se define que: teniendo en cuenta la gestión de la oficina también se puede medir en la emisión de número de boletines de prensa mensual teniendo como meta mínima la publicación de 8 comunicados al mes, quisiéramos solicitar aplicar la siguiente modificación para este indicador:
Cambiar las metas mensuales y unidad definida para ello, quedando Número de noticias generadas por la oficina de comunicaciones, y en número serían 8 por mes, para un total de 96 como mínimo en el 2020. 
Definiendo entonces las siguientes 24 noticias para el primer trimestre del año en curso, aunque en el informe se puede cotejar el total de noticias publicadas.
1.	Enero 5 de 2020: En 2020, se espera arribo de 250 cruceros a los puertos colombianos 
2.	Enero 13 de 2020: ANI supervisa avances en proyecto que conecta Sucre, Bolívar y Atlántico 
3.	Enero 15 de 2020: Ani solicita construir variante en tramo en e proyecto Bucaramanga-Barrancabermeja para incrementar seguridad en la vía
4.	Enero 16 de 2020: Con 38 frentes de obra, Gobierno Nacional acelera trabajos en el aeropuerto Ernesto Cortissoz
5.	Enero 18 de 2020: Gobierno entrega intersección que mejora tránsito por Avenida Internacional de Cúcuta
6.	Enero 20 de 2020: Túneles tres y cinco de vía Bogotá-Villavicencio ya son una realidad
7.	Enero 21 de 2020: Puente Charte registra un 65% de avance, en proyecto Villavicencio – Yopal
8.	Enero 22 de 2020: Se aprueban obras para la construcción de la variante paralela al puente Caño Seco entre Bucaramanga y Barrancabermeja
1.	Febrero 1 de 2020: Inversionistas cada vez más interesados en navegabilidad por el río Magdalena
2.	Febrero 3 de 2020: Gobierno Nacional avanza en la estructuración integral del corredor entre La Dorada y Chiriguana
3.	Febrero 7 de 2020: En audiencias púbicas se logran definir las fechas para firma de otrosí y reactivar obras en Ruta del Sol 3
4.	Febrero 8 de 2020: Presidente Iván Duque pone al servicio nuevo viaducto y segunda calzada en variante Gualanday, en el Tolima
5.	Febrero 11 de 2020: Infraestructura aeroportuaria concesionada por la ANI, fundamental para el aumento de pasajeros por la vía aérea
6.	Febrero 11 de 2020: Proyectos estratégicos de infraestructura avanzan en el Valle del Cauca: ANI
7.	Febrero 15 de 2020: Obras por más de 1,9 billones ejecuta el Gobierno Nacional en la vía Bogotá – Villavicencio
8.	Febrero 17 de 2020: Operación multimodal entre La Dorada y Cartagena ahora tendrá frecuencia mensual 
1.	Marzo 2 de 2020: ANI realiza mesa de diálogo con autoridades del Valle de Tenza 
2.	Marzo 5 de 2020: ANI socializa APP para rehabilitar, mantener y operar la vía Tunja-Moniquirá-Barbosa 
3.	Marzo 5 de 2020: El proyecto Vías del Nus en Antioquia logra su cierre financiero
4.	Marzo 8 de 2020: Túnel 3 en la vía Bogotá-Villavicencio adelanta su cale antes de lo revisto
5.	Marzo 17 de 2020: Continúan las obras de mantenimiento en la vía Bogotá-Girardot
6.	Marzo 17 de 2020: Proyecto Pamplona-Cúcuta logra cierre financiero 
7.	Marzo 19 de 2020: Se inician pagos a los proveedores de la Ruta del Sol 3
8.	Marzo 19 de 2020: “La vía Bucaramanga Pamplona nos permite llevar nuestros productos en menor tiempo”, cultivador Edgar Martínez</t>
  </si>
  <si>
    <t>En enero realizamos 2 actividades internas así: Comisión de Personal 2020-2022 y Comité de Convivencia.
En  febrero realizamos 5 actividades internas así: Conversando con el Presidente; Coronavirus; Llena una botella con amor; Pequeños cambios hacen la diferencia y PAAC 2020.
En marzo realizamos 5 actividades internas así: Conversando con el Presidente; Día de la Mujer; 5S y  diseño de #EnCasaMeConectoCon</t>
  </si>
  <si>
    <t>En el mes de enero no se tenían previstos informes de auditoría técnica. Durante el primer trimestre se desarrollarán estas auditorías. En el mes de abril se tiene programada la entrega de los primeros informes de auditoría técnica en temas transversales.</t>
  </si>
  <si>
    <t>Para el mes de enero no se tenían previstas auditorías internas.</t>
  </si>
  <si>
    <t>En el mes de enero se realizaron cuatro (4) reportes de seguimiento asociados al cumplimiento normativo y/o procesos internos de la Entidad, correspondientes a los siguientes temas:
a.	Informe de seguimiento a los planes anticorrupción y de atención al ciudadano (mapas de riesgos de corrupción, racionalización de trámites, rendición de cuentas y servicio al ciudadano).
b.	Rendición semestral de avance del estado del plan de mejoramiento institucional SIRECI.
c.	Verificación del reporte de la información de la gestión contractual (SIRECI).
d.	Informe pormenorizado del Sistema de Control Interno, Ley 1474 de 2011.
De este modo, se cumplió con la meta establecida en el plan operativo, correspondiente al producto “informes de seguimiento normativo”, para el mes señalado.</t>
  </si>
  <si>
    <t>Durante el mes de enero, se realizaron cinco (5) actividades asociadas a los roles enfoque hacia la prevención y liderazgo estratégico. A continuación se relacionan estas actividades:
a.	Enfoque hacia la prevención
* Reporte mensual sobre el estado del plan de mejoramiento por procesos - PMP.
* Reporte mensual sobre el estado del plan de mejoramiento institucional – PMI.
b.	Liderazgo estratégico
* Informe del balance de cumplimiento del Plan de Mejoramiento Institucional por cada vicepresidencia, en función de los proyectos, modos e incidencias.
Como parte de la gestión del proceso, se realizaron dos actividades correspondientes a:
* Planeación asociada a la ejecución de auditorías técnicas transversales 2020.
* Reporte del avance del Programa anual de gestión de la OCI a la jefatura.
De esta manera, se dio cumplimiento a las metas establecidas en esta actividad del plan operativo de la Oficina de Control Interno, correspondiente al mes de enero del presente año.</t>
  </si>
  <si>
    <t>En el mes de marzo no se tenían previstos informes de auditoría técnica. Durante el primer trimestre se desarrollarán estas auditorías. En el mes de abril se tiene programada la entrega de los primeros informes de auditoría técnica en temas transversales.</t>
  </si>
  <si>
    <t>En el mes de marzo, se realizó una (1) auditoría asociada al procedimiento interno correspondiente a la Identificación, revisión y reconocimiento de deudas e identificación de necesidades (GCSP-P-017).</t>
  </si>
  <si>
    <t>En el mes de marzo se realizaron siete (7) reportes de seguimiento asociados al cumplimiento normativo y/o procesos internos de la Entidad, correspondientes a los siguientes temas:
a.	Informe de evaluación al cumplimiento de las normas de austeridad del gasto
b.	Seguimiento correspondiente a las acciones de repetición de la Entidad.
c.	Seguimiento al reporte y avance de la gestión de la ANI en FURAG, Decreto 2482 de 2012.
d.	Informe de evaluación y verificación sobre derechos de autor e inventarios de hardware y software.
e.	Consolidar la información a cargo de la OCI para el Informe que presenta la ANI al Congreso y remitir a la dependencia responsable de la consolidación de toda la información institucional.
f.	Verificación del reporte de la información de la gestión contractual (SIRECI).
g.	Verificación del reporte de rendición de la cuenta e informe anual consolidado para la Contraloría General de la República.
De este modo, se cumplió con la meta establecida en el plan operativo, correspondiente al producto “informes de seguimiento normativo”, para el mes señalado.</t>
  </si>
  <si>
    <t>Durante el mes de marzo, se realizaron tres (3) actividades asociadas al rol enfoque hacia la prevención. A continuación, se relacionan estas actividades:
Enfoque hacia la prevención
* Reporte mensual sobre el estado del plan de mejoramiento por procesos - PMP.
* Reporte mensual sobre el estado del plan de mejoramiento institucional – PMI.
* Realizar actividades relativas al fomento de la cultura del control / ¿Cómo vamos en el PMI?.
Como parte de la gestión del proceso, se realizó una (1) actividad correspondiente al reporte de avance del programa anual de gestión de la OCI a la jefatura al mes de febrero.</t>
  </si>
  <si>
    <t>Solo se recibió solicitud de comentarios respecto del proyecto de decreto reglamentario del artículo 154 de la Ley del Plan Nacional de Desarrollo</t>
  </si>
  <si>
    <t xml:space="preserve">ENERO: Para este mes se elaboraron y radicaron en total 115 Conceptos,  así: 
 - GIt Asesoría a la Gestión Contractal 1 36.
 - GIt Asesoría a la Gestión Contractal 2: 66
 - Asesoría a la Gestión Contractual 3: 13
FEBRERO: Para este mes se elaboraron y radicaron en total 210 Conceptos así:
- GIt Asesoría a la Gestión Contractal 1: 65
 - GIt Asesoría a la Gestión Contractal 2: 127
 - Asesoría a la Gestión Contractual 3: 18
MARZO: Para este mes se elaboraron y radicaron en total 190 conceptos, así:
- GIt Asesoría a la Gestión Contractal 1: 67
 - GIt Asesoría a la Gestión Contractal 2: 105
 - Asesoría a la Gestión Contractual 3: 18
</t>
  </si>
  <si>
    <t xml:space="preserve">ENERO: Se expidieron 22 resoluciones así:
- GIt Asesoría a la Gestión Contractal 1: 4.
- GIt Asesoría a la Gestión Contractal 2: 13
- Asesoría a la Gestión Contractual 3: 5
 FEBRERO: Para este mes se expidieron 30 Resoluciones.
- GIt Asesoría a la Gestión Contractal 1: 8.
- GIt Asesoría a la Gestión Contractal 2: 18
- Asesoría a la Gestión Contractual 3: 4
MARZO: Para este mes se expidieron 18 Resoluciones.
- GIt Asesoría a la Gestión Contractal 1: 2.
- GIt Asesoría a la Gestión Contractal 2: 11
- Asesoría a la Gestión Contractual 3: 5
</t>
  </si>
  <si>
    <t>ENERO: Para este mes se elaboraron 9 minutas de Otrosí
- GIt Asesoría a la Gestión Contractal 1: 4.
- GIt Asesoría a la Gestión Contractal 2: 1
- Asesoría a la Gestión Contractual 3: 4
FEBRERO: Para este mes se elaboraron 13 minutas de Otrosí
- GIt Asesoría a la Gestión Contractal 1: 3
- GIt Asesoría a la Gestión Contractal 2: 3
- Asesoría a la Gestión Contractual 3: 7
MARZO: Para este mes se elaboraron 10 minutas de Otrosí
- GIt Asesoría a la Gestión Contractal 1: 2.
- GIt Asesoría a la Gestión Contractal 2: 2
- Asesoría a la Gestión Contractual 3: 6</t>
  </si>
  <si>
    <t xml:space="preserve">ENERO: Para este mes se elaboraron     actas de liquidación o reversión
- GIt Asesoría a la Gestión Contractal 2: 1
FEBRERO: Para este mes se elaboraron      actas de liquidación o reversión
- GIt Asesoría a la Gestión Contractal 1: 2
- GIt Asesoría a la Gestión Contractal 2: 2
MARZO: Para este mes  se elaboraron      actas  de liquidación o reversión
- GIt Asesoría a la Gestión Contractal 2: 2
</t>
  </si>
  <si>
    <t xml:space="preserve">ENERO: Para este mes se elaboraron 13 proyectos de resolución enviadas con memorando a la VGC o a la VEJ según corresponda
- GIt Asesoría a la Gestión Contractal 1: 4
- GIt Asesoría a la Gestión Contractal 2: 9
FEBRERO: Para este mes se elaboraron  20  proyectos de resolución enviadas con memorando a la VGC o a la VEJ según corresponda.
- GIt Asesoría a la Gestión Contractal 1: 6
- GIt Asesoría a la Gestión Contractal 2: 14
MARZO: Para este mes se elaboraron  10 proyectos de resolución enviadas con memorando a la VGC o a la VEJ según corresponda.
- GIt Asesoría a la Gestión Contractal 1: 10
</t>
  </si>
  <si>
    <t xml:space="preserve">Se actualizaron todas las fichas de los proyectos así:
Carreteros: 51
Portuarios: 61
Aeroportuarios: 8
Férreos: 3 </t>
  </si>
  <si>
    <t xml:space="preserve">Durante el primer trimestre del año 2020, se emitieron noventa y cuatro (94) Conceptos jurídicos en la estructuración de proyectos de Asociación Público Privada del GIT estructuracional, así:
1. En el mes de enero se atendierón diez (10) requerimientos y/o solicitudes.
2. En el mes de febrero se atendierón diecinueve (19) requerimientos y/o solicitudes 
3. En el mes de marzo se atendierón sesenta y cinco (65) requerimientos y/o solicitudes </t>
  </si>
  <si>
    <t xml:space="preserve">En desarrollo de esta actividad, el GIT de Estructuración durante el primer trimestre, desarrollo sesenta y uno (61) Proyectos de actos administrativos relacionados con las etapas de estructuración de proyectos de Asociación Público Privada, asi:
1. En el mes de enero no se atendio ningun acto administrativo.
2. En el mes de febrero se atendierón cincuenta y uno  (51) requerimientos y/o solicitudes 
3. En el mes de marzo se atendierón  (10) requerimientos y/o solicitudes 
</t>
  </si>
  <si>
    <t xml:space="preserve">Durante el mes de enero, febrero y marzo  del año 2020, se emitieron un total de Noventa y siete   (97) Respuestas a derechos de petición relacionados con las etapas de estructuración de proyectos de Asociación Público Privada, por parte del GIT de estructuración </t>
  </si>
  <si>
    <t>Durante el primer trimestre del año 2020, se emitieron seis (6) citaciones para dar inicio al procedimiento administrativo sancionatorio contractual, así:
1. En el mes de enero se emitieron tres (3) citaciones de inicio al procedimiento administrativo sancionatorio.
2. En el mes de febrero se emitieron dos (2) citaciones de inicio al procedimiento administrativo sancionatorio.
3. En el mes de marzo se emitió una (1) citación de inicio al procedimiento administrativo sancionatorio.
De otro lado se debe indicar que se han revisado las solicitudes de inicio de procedimiento administrativo sancionatorio contractuales en las cuales se han hecho reuniones preliminares y se han solicitado ajustes a las solicitudes a efectos de que queden completamente saneados los requerimientos para dar inicio al PAS.</t>
  </si>
  <si>
    <t xml:space="preserve">Durante el primer trimestre del año 2020, no se emitieron conceptos jurídicos durante el periodo reportado por cuanto no se recibieron solicitudes de conceptos por la gerencia de procedimientos administrativos sancionatorios contractuales, no obstnate, se emitieron pronunciamientos jurídicos importantes, así:
En el mes de enero, se proyectaron (2) fichas jurídicas sobre la aplicación de la Caducidad de la Facultad Sancionatoria, y de la proporcionalidad de la sanción y tres (3) respuestas a derechos de petición.
En el mes de febrero se llevaron a cabo comités Jurídicos sobre la aplicación de la Caducidad de la Facultad Sancionatoria, y de la proporcionalidad de la sanción, en los procesos adelantados por la Gerencia y se dio trámite a tres (3) respuestas a derechos de petición.
En el mes de marzo de 2020 se asesoró sobre los temas relacionados con el proceso de caducidad de SMN respecto al Plan Remedial y la aprobación de la Fase I Mediante la suscripción de un Otrosí. </t>
  </si>
  <si>
    <t>Durante el primer trimestre del año 2020 se emitieron diecinueve (19) actos administrativos dentro de los procedimientos administrativos sancionatorios contractuales a cargo de la Gerencia, así:
En el mes de enero se emitieron siete (7) actos administrativos.
En el mes de febrero se emitieron  nueve (9) actos administrativos.
En el mes de marzo se emitieron tres (3) actos administrativos.</t>
  </si>
  <si>
    <t xml:space="preserve">
Durante el primer trimestre del año 2020, se emitieron treinta y ocho (38) sesiones de audiencia dentro de los procedimientos administrativos sancionatorios contractuales a cargo de la Gerencia, así:
En el mes de enero se llevaron a cabo diecisiete (17) sesiones de audiencia.
En el mes de febrero se llevaron a cabo catorce (14) sesiones de audiencia.
En el mes de marzo se llevaron a cabo siete (7) sesiones de audiencia.</t>
  </si>
  <si>
    <t>Se ejerció la representación judicial de la ANI en la totalidad de los procesos judiciales en los que ANI es parte</t>
  </si>
  <si>
    <t>Se ejerció la representación judicial de la ANI en la totalidad de los  tribunales de arbitramento en los que ANI es parte</t>
  </si>
  <si>
    <t xml:space="preserve">En el mes de Enero se adelanto el siguiente proceso en la modalidad de concurso de méritos:
VJ-VGC-CM-001-2020
El mes de febrero se adelantaron los procesos  en la modalidad mínima cuantía:
Mínima Cuantía:
VJ-VPRE-MC-001-2020
VJ-VAF-MC-002-2020
El mes de marzo se adelantaron los procesos en la siguientes modalidades de contratación:
Mínima cuantía
VJ-VJ-VPRE-MC-003-2020
Concurso de méritos
VJ-VGC-CM-002-2020  </t>
  </si>
  <si>
    <t xml:space="preserve">
Se consolido y se  publicó  el plan anual de adquisiciones en el portal transaccional SECOP 2, en el mes de enero de 2020.</t>
  </si>
  <si>
    <t>Se realizaron las publicaciones y las actualizaciones del  Plan Anual de Adquisiciones - PAA en el SECOP II de conformidad  con las necesidades reportadas por las diferentes  Vicepresidencias de la ANI</t>
  </si>
  <si>
    <t xml:space="preserve">El contrato entre la CAF y Ernst &amp;Young no se ha firmado ya que el consultor EY tiene comentarios sobre la minuta del contrato y requere algunos ajustes para su firma. Razón por la cual no se ha dado inicio a la consultoria. </t>
  </si>
  <si>
    <t>La version final del documento se encuentra en discusión con Presidencia para los ultimos ajustes antes de su aprobacion.</t>
  </si>
  <si>
    <t>De acuerdo con la estrategia de cooperación del sector transporte se actualizó la base de datos de stakeholders.</t>
  </si>
  <si>
    <t>El documento del Plan de Bienestar y Estímulos fue formulado en el mes de enero y se remitió para publicación en la página web de la entidad el 31 de enero de 2020.
El % de avance del Plan de Bienestar esta representado en la ejecución de las siguientes actividades:
- Socialización de horario flexible
- Entrega de incentivo: chequera de tiempo
- Reconocimiento de día libre en la fecha de cumpleaños.
- Celebración del día de la mujer.
- Visitas de entidades bancarias y entidades promotoras para la consecución de vivienda. 
- Divulgación de circular para otorgar descanso compensando en Semana Santa.
- Lanzamiento encuesta medición clima laboral</t>
  </si>
  <si>
    <t>El documento del Plan Institucional de Capacitación fue formulado en el mes de enero y se remitió para publicación en la página web de la entidad el 31 de enero de 2020.
Entre los meses de febrero y marzo se gestionó y firmó el contrato interadministrativo No 443 de 2020 con la Universidad Nacional de Colombia para la ejecución del PIC 2020, el 9 de marzo se firmó el acta de inicio de la ejecución del contrato. 
Dada la situación actual de emergencia sanitaria por la que atraviesa el país por el COVID - 19, la Unidad de Educación Continua de la Facultad de Ingeniería y la ANI, en cumplimiento de las medidas de prevención y responsabilidad social establecidas por la Presidencia de la República, el Ministerio de Educación Nacional, la Universidad Nacional de Colombia mediante comunicado 09 de 2020 y el más reciente Decreto presidencial 457 de 2020 mediante el cual se establece el aislamiento obligatorio nacional, acuerdan dar inicio a las actividades de capacitación inferiores a 20 horas programadas en los meses de abril y mayo, a través del uso de metodologías no presenciales. 
A la fecha se tiene previsto iniciar el curso de visión estratégica el 21 de abril, Los retos macroeconomicos para la infraestructura del siglo XXI en Colombia el 4 de mayo y Gestión del conocimiento el 12 de mayo.</t>
  </si>
  <si>
    <t>El documento del Plan de Seguridad y Salud en el Trabajo fue formulado en el mes de enero y se remitió para publicación en la página web de la entidad el 31 de enero de 2020.
El % de avance del Plan de Seguridad y Salud en el Trabajo esta representado en la ejecución de las siguientes actividades:
Reuniones mensuales del Copasst
Identificación de requisitos legales
Actualización y divulgación de la política de SST
Conformación y capacitación comité de convivencia
Actualización registro y análisis estadístico de accidentes de trabajo y enfermedades laborales
Sensibilización, conformación y capacitación brigada de emergencias
Inducción en SST a personal nuevo de planta
Inspecciones de seguridad extintores y silla de ruedas
Capacitación en salud mental
Pausas activas
Elaboración Sistema de Vigilancia Epidemiológico Biomecánico</t>
  </si>
  <si>
    <t>El documento del Plan Anual de Vacantes fue formulado en el mes de enero y se remitió para publicación en la página web de la entidad el 31 de enero de 2020.</t>
  </si>
  <si>
    <t>El documento del Plan de Previsión de Recursos Humanos fue formulado en el mes de enero y se remitió para publicación en la página web de la entidad el 31 de enero de 2020.</t>
  </si>
  <si>
    <t>El % de avance del Plan de Seguridad y Salud en el Trabajo esta representado en la ejecución de las siguientes actividades:
 - Formular y Publicar el Plan Estratégico de Talento Humano
 - Formular y Publicar el Plan Anual de Vacantes
 - Formular y Publicar el Plan de Previsión de Recursos Humanos
 - Formulación y Publicación del Plan Institucional de Capacitación, el Plan de Bienestar e Incentivos y El Plan de Seguridad y Salud en el Trabajo.</t>
  </si>
  <si>
    <t xml:space="preserve">En tramite para la suscripción de adición de la interventoria tecnica de la consultoria MVVCC, los demas proyectos no se cuentan con recursos </t>
  </si>
  <si>
    <t>No se cuenta con la apropiación de recursos para adelantar el proceso.</t>
  </si>
  <si>
    <t>Documentos estructurados para la contratación en espera de la disponibilidad de recursos.</t>
  </si>
  <si>
    <t xml:space="preserve">En proceso de analisis, revisión, y evaluacion de proyectos por los equipo de ANI de prefactibilidad y factibilidad. </t>
  </si>
  <si>
    <t>Se adelanto las aprobaciones de las entidades competentes MT, MHCP, DNP y se adelanto el proyecto de pliego para dar inicio al proceso.</t>
  </si>
  <si>
    <t>En proceso analisis de la identificación de la posibilidad de financiacioón para corredor ferreo, sin embargo, se adelanto la contratación del consultor financiero.</t>
  </si>
  <si>
    <t>La actividad no presenta meta para los meses objeto de reporte.</t>
  </si>
  <si>
    <t>Durante el periodo reportado se efectuó seguimiento  de los trámites ambientales radicados por los concesionarios a través de; las mesas interinstitucionales PINES, espacios solicitados ante las Autoridades ambientales para atender temas asociados a la obtención de permisos ambientales y pronunciamientos requeridos para los proyectos, y el aplicativo Aniscopio.
Trámites en seguimiento:
Enero: 316
Febrero: 352
Marzo: 360</t>
  </si>
  <si>
    <t xml:space="preserve">Durante el primer trimestre del 2020 se han atendido todas las solicitudes de apoyo  desde componente ambiental efectuadas por el área de estructuración, dentro de las cuales se destacan:
21 de enero de 2020: Revisión del apéndice ambiental del contrato de APP de Aeropuerto de Cartagena.
23 de enero de 2020:  Acercamiento con el invias para abordar tema de cesión parcial de licencia ambiental del proyecto Alo Sur.
23 de enero de 2020: Se remite presentación y soportes de los documentos referenciados en  presentación de la iniciativa para la IP Aeropuerto Rafael Nuñez
25 de febrero de 2020: Remisión Apéndice Ambiental Tunja Moniquirá Barbosa
10 de marzo de 2020: Revisión Parte Especial del  Contrato Aeropuerto Rafael Núñez de Cartagena
13 de marzo de 2020: Revisión y ajuste de respuesta a derecho de petición - Proyecto Nueva Malla Vial del Valle del Cauca 
26 de marzo de 2020: Remisión de Observaciones del 
Apéndice Técnico Ambiental  para el proyecto Ruta del Sol 2.
</t>
  </si>
  <si>
    <t xml:space="preserve">El GIT Ambiental participa de manera activa en las convocatorias generadas por entidades del sector asociadas a temas ambientales, durante el periodo reportado se recibieron y atendieron un total de 7  convocatorias, los soportes se comparten en carpeta  online.
</t>
  </si>
  <si>
    <t xml:space="preserve">Para este primer trimestre no se programó meta. </t>
  </si>
  <si>
    <t>Durante el primer trimestre se han radicado los siguientes seguimientos de Riesgos ante el Ministerio de Hacienda y Crédito Público: 
- Pereira la Victoria: rad. ANI No. 20206020074941 del 04 de marzo de 2020.
- Pereira la Victoria: rad. MHCP No. 1-2020-021524 del 12 de marzo de 2020.
- Mar 2: Aprobación del seguimiento por el MHCP 2-2020-010250 del 19 de marzo de 2020.</t>
  </si>
  <si>
    <t xml:space="preserve">Durante este trimestre se adelantaron las siguientes actividades:
Se avanzó en la construcción de estudios previos para la compra de una licencia del  software  transporte EMME
Se consiguió el modelo desarrollado en el marco del Plan Maestro de Transporte Intermodal - PMTI
Se consiguió una versión de prueba el día 1 de marzo del 2020 y hasta el 30 de abril de este año
Se avanzó en la adaptación del modelo del PMTI para poder ser usado en el calculo del factor de cambio estructural.
A pesar de lo anterior no fue posible cumplir la meta en el primer trimestre dadas las siguientes situaciones:
El congelamiento del presupuesto impidió realizar la contratación de la compra de la licencia del software de transporte en el mes de febrero como se tenía contemplado
La obtención de la licencia de prueba a partir del primero de marzo implicó un retraso en el plan de trabajo de un mes.
De acuerdo con el avance y las situaciones descritas antes se espera cumplir con la meta del plan de acción durante el segundo trimestre.
</t>
  </si>
  <si>
    <t>En el marco de la solicitud realizada desde la Vicepresidencia de Planeación, Riesgos y Entorno se realizó el análisis histórico de la asignación de Tarifas Diferenciales de los proyectos de Concesión de la ANI, para lo cual se realizó el cálculo en Excel, donde se consolido la información, el cual se denominó 20200124 Información de Tarifas Diferenciales, así mismo, se elaboró una presentación en Power Point donde se desarrolla el análisis de los datos consolidados.</t>
  </si>
  <si>
    <t>CUMPLE</t>
  </si>
  <si>
    <t>El 31 de enero de 2020 se realizo la entrega de 10,5km de via nueva dentro de la cual se incluyen estas obras</t>
  </si>
  <si>
    <t>Segun avance entregado mediante los informes mensuales de interventoría del mes de Marzo de 2020 con radicado ANI No. 2020-409-036615-2 del 22 de abril de 2020</t>
  </si>
  <si>
    <t xml:space="preserve">Concesionario informa que el 16 de marzo firmò contrato credito con los prestamistas </t>
  </si>
  <si>
    <t>Se iniciò etapa de construcciòn de las UF3,4,5 de acuerdo al plan de obras</t>
  </si>
  <si>
    <t>Segùn plan de obras actual la UF6 termina el 31 de julio de 2020</t>
  </si>
  <si>
    <t>Se realiza seguimiento a tràves de la Interventoria</t>
  </si>
  <si>
    <t>La meta esta programada para cumplimiento en diciembre ya que la informacion adicional ambiental para la licencia del corredor se obtendra en principio en noviembre de 2020</t>
  </si>
  <si>
    <t xml:space="preserve">revision mensual de informes de interventoria y comites gerenciales donde se revisa el avance </t>
  </si>
  <si>
    <t>Operación y Mantenimiento asociado a la UF 0, correspondiente a la longitud total del corredor</t>
  </si>
  <si>
    <t xml:space="preserve">El 12 de febrero de 2020 se realizó reunión entre el Vicepresidente Ejecutivo con el Alcalde y Secretario de Infraestructura de la Alcaldía de Girardot, en la misma se hizo una revisión del avance del traslado de las redes. 
Por otra parte la ANI ha realizado los acercamientos con las empresas de Servicios Públicos, especialmente con Progasur y ETB estableciendo criterios que están siendo analizados por parte del Concesionario. </t>
  </si>
  <si>
    <t xml:space="preserve">De conformidad con lo informado por la Interventoria del proyecto, mediante Infomes Mensuales de enero, febrero y marzo, bajo los siguientes radicados: 20204090156922 de 13 de febrero de 2020,  20204090271552 de 14 de marzo y 2020-409-034645-2 de 15 de abril de 2020, respectivamente.		</t>
  </si>
  <si>
    <t>El 12 de marzo de 2020, se suscribió Otrosí No. 8 al Contrato de Concesión, a través del cual se prorroga hasta el 12 de septiembre las mesas de trabajo con el Concesionario estipuladas en la Cláusula Primera del Otrosí No.7</t>
  </si>
  <si>
    <t>2.31</t>
  </si>
  <si>
    <t>La Interventoría mediante radicados  ANI No. 2020-409-027235-2 del 13 de marzo de 2020, No. 2020-409-029293-2 del 19 de marzo de 2020 y Radicado  ANI No. 2020-409-035428-2 de 20 de abril de 2020, presentó los informes de enero, febrero y marzo respectivamente; en los que informa del cumplimiento de las actividades de mantenimiento por parte del Concesionario.</t>
  </si>
  <si>
    <t>Se ha cumplido con las metas, de acuerdo con el seguimiento realizado por el Interventor 
y relacionado en los informes citados en las evidencias.</t>
  </si>
  <si>
    <t>Cifras reportadas por el Concesionario</t>
  </si>
  <si>
    <t>No se tiene indicador programado para estos periodos</t>
  </si>
  <si>
    <t>Se realizó la entrega de las viviendas, el día 28 de febrero de 2020</t>
  </si>
  <si>
    <t>La interventoría del proyecto realiza el seguimiento a las actividades de mantenimiento del corredor férreo en este sector, reportando que el Concesionario adelanta algunas actividades de mantenimiento que en todo caso no cumplen con lo establecido en el Manual de mantenimiento del contrato de concesión.</t>
  </si>
  <si>
    <t>La interventoría realiza el segumiento a las activiades que realiza la Sociedad Tren de Occidente como resultado del acuerdo conciliatorio entre la Agencia y dicha sociedad.</t>
  </si>
  <si>
    <t xml:space="preserve">Como resultado del Acuerdo Conciliatorio, la Sociedad Tren de Occidente realiza la construcción de la vía en un a longitud actual de 32 km. Para el primer trimestre del 2020 se ha adelantado la construcción de 9 km programados en el tramo Entre Variantes.		</t>
  </si>
  <si>
    <t>Construcción  Km via en la glorieta de Girardot localizada en el PR2+000 en el Paso Urbano Girardot, en la UF1.</t>
  </si>
  <si>
    <t>KIlometros construidos</t>
  </si>
  <si>
    <t>Tercer carril</t>
  </si>
  <si>
    <t>Durante el primer trimestre de 2020, la ANI, CAF y la empresa consultora Ernst &amp; Young realizaron los trámites necesarios para la firma de contrato necesario para la implementación del nuevo esquema de gobieno corporativo.
Dada la cuarentena declarada, las actividades del convenio se han visto retrazadas</t>
  </si>
  <si>
    <t>Durante el primer trimestre se avanzó en la formulación de los planes incluidos en el decreto 612.
En desarrollo de las actividades incluidas en estos se realizaron actividades tales como la implementación de actividades de binenestar y el inicio de las actividades del PIC.
Dada la coyuntura de la cuarentena algunas actividades programadas no se han podido realizar.</t>
  </si>
  <si>
    <t>Avances al mes de Marzo - 2020</t>
  </si>
  <si>
    <t>En el primer trimestre se realizaron las siguientes Socializaciones: 
 - Audiencia Publica  del Proyecto Tunja - Moniquirá - Barbosa, el día 5 de marzo en la ciudad de Tunja (Cámara de Comercio de Tunja)
 - Audiencia Pública Socialización de Peajes del Proyecto Accenorte ll el día 7 marzo en el Municipio de Chía, Cundinamarca (Universidad de Cundinamarca)</t>
  </si>
  <si>
    <t xml:space="preserve">En el periodo de llevaron a cabo 37 socializaciones así: 
- Cambao Manizales (4) 321 participantes
- Perimetral de Oriente: (2) 93 asistentes
- Fundadores – Chirajara  (7) 164 asistentes
- Bucaramanga, (4) 106 asistentes 
- Accesos Norte II. (2) 69 asistentes 
- Pacífico 3. (5) 107 asistentes 
- Pacífico 2. 12 personas asistentes
- Transversal del Sisga. (8) 204 asistentes </t>
  </si>
  <si>
    <t>En el periodo mencionando se adelantaron las obras del Aeropuerto de Cartagena y Barranquilla, de la misma manera estudios y diseños de la Calle de rodaje H1, Plataformas  y Oficina de Atención al Usuario en relación del Aeropuerto El Dorado.
En el aeropuerto de Barranquilla se logro generar la puesta en marcha del Zona de Check in, corredor principal, muelle nacional, rampa y parqueadero principal en el mes de marzo /20 por parte de la Ministra de Transporte; sin embargo existen obras y actividades pendientes para la suscripción del acta de recibo definitivo que se pueden desplazar hasta el 2021.</t>
  </si>
  <si>
    <t>Terminación túnel la Quiebra (2.6 km)</t>
  </si>
  <si>
    <t xml:space="preserve">Se definió con todos los actores involucrados en la operación del tren entre La Dorada y Santa Marta un plan de acción para avanzar en el mejoramiento de este servicio. Se trabajó en el diseño de un módulo en el ANISCOPIO para proveer información sobre la oferta y demanda del servicio entre La Dorada y Santa Marta. Se han realizado diversas mesas de trabajo con generadores de carga y gremios socializando las oportunidades del modo férreo para la movilización de sus mercancías. Se realizó un taller con los 20 usuarios actuales de los km de red férrea para recibir su retroalimentación sobre el nivel de servicio de la infraestructura y operación logística. Se logró poner al servicio el corredor logístico multimodal Cartagena – Gamarra (en este punto se hace la transferencia modal Río/tren) – La Dorada.  </t>
  </si>
  <si>
    <t>Durante el primer trimestre no se han iniciado procesos de adjudicación, de acuerdo con la programación se espera abrir los procesos en el tercer trimestre de la vigencia</t>
  </si>
  <si>
    <t>Durante el primer trimestre se puso en servicio el módulo de tramites ambientales, los siguientes módulos están planeados para ser  implementados en el periodo junio a diciembre.</t>
  </si>
  <si>
    <t>Se encuentra en desarrollo, se tiene planeado su implementación de septiembre a diciembre de este año.</t>
  </si>
  <si>
    <t>Durante el primer trimestre se han desarrollado las siguientes actividades:
 1.Diseño y desarrollo portal geográfico beta que contendrá los 4 módulos propuestos. El aplicativo ANISCOPIO SIG surge como una propuesta para focalizar y centralizar toda la información geográfica asociada a los módulos propuestos.
2.Actualización de  la información geográfica asociada a las concesiones carreteras, trabajando en una primera medida en las unidades funcionales y los predios asociados a los proyectos. Actualmente se tienen 209 de 312 Unidades funcionales y 270 predios revisados y entregados a satisfacción, en apoyo al módulo 1 Carretero.
3. Desarrollo servicios rest para la utilización en aplicaciones, tanto de los datos propios de la ANI como los servicios de datos abiertos a la información, en apoyo de los 4 módulos. 
4.Diseño y desarrollo aplicativo beta de Altas Aniscopio, desde el cual se pueden consultar las impresiones o mapas en formato de impresión de los proyectos carreteros y de los proyectos por departamento 2, en apoyo a los 4 módulos.
5. Diseño y desarrollo el aplicativo asociado a los índices de avance y detalles de los proyectos carreteros, para brindar un apoyo geográfico a la toma de decisiones, teniendo en cuenta información de variables externas, para tener un panorama amplio.</t>
  </si>
  <si>
    <t>Durante el primer trimestre del año se han adelantado las siguientes actividades:
Apoyo y acompañamiento al DNP para el desarrollo del estudio denominado “Evaluación del Esquema APP”.
Como parte de la estrategia, se encuentra la “Optimización de procedimientos” y “Seguimiento y validación de Riesgos 2020”, en estos puntos se ha brindado el respectivo apoyo.
Documento desarrollo temas clave para el programa 4G
Se encuentra en proceso de aprobación el plan de Gestión del Conocimiento para 2020.</t>
  </si>
  <si>
    <t>Durante el primer trimestre se han desarrollado las actividades iniciales para el diseño de la unidad</t>
  </si>
  <si>
    <t>Durante el primer trimestre se finalizó la estructuración del proyecto APP Malla Vial del Cauca. Así mismo, se avanzó en las estructuraciones de los proyectos App Rio Magdalena, APP Dorada - Chiriguana, Troncal del Magdalena y Accesos Norte II.</t>
  </si>
  <si>
    <t>Se han venido realizando las actividades iniciales para la formulación del documento</t>
  </si>
  <si>
    <t>En el primer trimestre se avanzó en la construcción de 3,93 Km correspondientes a un 28% de la meta estrblecida, los avances fueron los siguientes:
- DEVIMED, meta 0 Km, Avance 0 Km
- Girardot-Ibague-Cajamarca, meta 0,68 Km, avance 0 Km
- Transversal de las Américas, meta 11,8 KM. avance 1.22 Km
- Ruta del Sol 3, meta 0,91 Km, avance 2,71 Km</t>
  </si>
  <si>
    <t>En el periodo de seguimiento se realizó el monitoreo a las inversiones en los proyectos del modo portuario que poseen plan de inversiones</t>
  </si>
  <si>
    <t>Esta meta se encuentra programada para el segundo semestre de 2020</t>
  </si>
  <si>
    <t xml:space="preserve">La meta esta compuesta por los avances de 14 proyectos de concesion de la cuarta generación, para el primer trimestre la meta establecida fue de 14,8 Km alcanzandose un avance 15,5 Km, discriminados de la siguiente manera:
-  Cartagena -Barranquilla, meta 0 Km, avance 0 Km
- Accesos norte, meta 3.04 Km, avance 3,3 Km
- IP GICA, meta 0 Km, avance 0 Km
- IP Neiva-Girardot, meta 0, avance 0 Km
- Ip Vias del Nus, meta 0 Km, avance 1,741 Km
- Autopista Mar 2, meta 1,09, avance 0 Km
- Puerta del HIerro, meta 0, avance 0 Km
- Rumichaca - Pasto, meta 2,37 KM, avance 0 Km
- Conexión Pacífico 2, meta 0 Km, avance 2,16 Km
- Conexión Pacífico 3, meta 0 Km, avance 0 Km
- Chirajara - Fundadores, meta 8,3 Km, avance 8,3 Km
- Bucaramanga-Barrancabermeja-Yondó, meta 0 Km, avance 0 Km
- Cúcuta-Pamplona, meta 0 Km, avance 0 Km
- Tercer Carril, meta 0 Km, avance 0 Km </t>
  </si>
  <si>
    <t>La meta esta compuesta por los avances de 11 proyectos de concesion de la cuarta generación, para el primer trimestre la meta establecida fue de 66,93 Km alcanzandose un avance 76,92 Km, discriminados de la siguiente manera:
- Conexión Norte, meta 0 Km, avance 0,65 Km
- Antioquia-Bolivar, meta 0 Km, avance 0 Km
- Ip Neiva-Girardot, meta 0 Km, avance 0 Km
- Autopista al Mar II, meta 3,21 Km, avance 0 Km
- Puerta del Hierro, meta 4,69 Km, avance 15,4 Km
- Rumichaca-Pasto, meta 4,64 Km, avance 0 Km
- Transversal del Sisga, meta 0 Km, avance 14,45 Km
- Pacífico 3, meta 0 Km, avance 0 Km
- Autopista al Mar 1, meta 0 Km, avance 35,82 Km
- Cúcuta-Pamplona, meta 0 Km, avance 0 Km
- Bucaramanga-Pamplona, meta 0 Km, avance 0 Km</t>
  </si>
  <si>
    <t xml:space="preserve">  </t>
  </si>
  <si>
    <t>% Avance
Meta 2020</t>
  </si>
  <si>
    <t>ODS 1</t>
  </si>
  <si>
    <t>ODS 2</t>
  </si>
  <si>
    <t>ODS 3</t>
  </si>
  <si>
    <t>ODS 4</t>
  </si>
  <si>
    <t>ODS 5</t>
  </si>
  <si>
    <t>ODS 6</t>
  </si>
  <si>
    <t>ODS 7</t>
  </si>
  <si>
    <t>ODS 8</t>
  </si>
  <si>
    <t>ODS 9</t>
  </si>
  <si>
    <t>ODS 10</t>
  </si>
  <si>
    <t>ODS 11</t>
  </si>
  <si>
    <t>ODS 12</t>
  </si>
  <si>
    <t>ODS 13</t>
  </si>
  <si>
    <t>ODS 14</t>
  </si>
  <si>
    <t>ODS 15</t>
  </si>
  <si>
    <t>ODS 16</t>
  </si>
  <si>
    <t>ODS 17</t>
  </si>
  <si>
    <t>Gerencia o Grupo</t>
  </si>
  <si>
    <t>no</t>
  </si>
  <si>
    <t>si</t>
  </si>
  <si>
    <t>En el primer trimestre 2020 se realizó un comparativo de los nuevos autodiagnósticos establecidos por el DAFP, respecto a los de la vigencia anterior para identificar qué cambios se presentaron.
Adicionalmente, se realizó una validación de las respuestas del FURAG vs los autodiagnósticos con el fin de establecer el plan de acción.</t>
  </si>
  <si>
    <t>Gestión de denuncias y reportes mensuales asociadas a las mismas (Abril)</t>
  </si>
  <si>
    <t>Realizar seguimiento a las acciones implementadas como resultado del diligenciamiento del formulario ITA emitido por la PGN, dando cumplimiento a la Ley 1712</t>
  </si>
  <si>
    <t>Realizar seguimiento y gestión a los requerimientos de los entes de control, ciudadanía, entidades públicas, y demás partes interesadas solicitados ante la VPRE</t>
  </si>
  <si>
    <t>Ejecutar las actividades para la realización de la Rendición cuentas ANI</t>
  </si>
  <si>
    <t>Divulgar la política de administración de riesgos de la Agencia</t>
  </si>
  <si>
    <t>Realizar seguimientos semestrales a las acciones y controles de mitigación de los riesgos identificados. De igual forma, revisar los riesgos materializados o posibles hechos de corrupción que se pudiesen estar presentando</t>
  </si>
  <si>
    <t>Ejecutar el plan de trabajo para la Racionalización de trámites-SUIT</t>
  </si>
  <si>
    <t>Realizar seguimiento a las acciones implementadas como resultado de las mesas de trabajo con la Oficina de Control Interno para verificar el cumplimiento de la Ley 1712 – PGR (Ley de Transparencia de Acceso a la Información)</t>
  </si>
  <si>
    <t>Ejecutar el plan de trabajo para la Gestión integral de riesgos (Corporativos, Proceso, Corrupción, Soborno)</t>
  </si>
  <si>
    <t>Diseñar e implementar el plan estrategico de transparencia al interior de la ANI.</t>
  </si>
  <si>
    <t>Gestionar convenios interadministrativos en temas de transparencia (MRAN, SARLAFT)</t>
  </si>
  <si>
    <t>Realizar seguimiento a la implementación de los planes de mejoramiento (PMI-PMP)</t>
  </si>
  <si>
    <t>Presentar Propuesta del Procedimiento de Calidad de la información y gestión de la formalización del documento.</t>
  </si>
  <si>
    <t>Elaborar presentación de resultados FURAG 2019 con destino al comité del MIPG</t>
  </si>
  <si>
    <t>Consolidar y publicación del Plan de Acción 2020 en página web</t>
  </si>
  <si>
    <t>Definir semáforo de seguimiento actualización VISOR ANISCOPIO</t>
  </si>
  <si>
    <t>Elaborar presentación para socialización del Plan Estratégico y de Acción 2020</t>
  </si>
  <si>
    <t>Consolidar base de datos avances Planes Operativos</t>
  </si>
  <si>
    <t>Actualizar tablero de control Plan de Acción 2020</t>
  </si>
  <si>
    <t>Elaborar presentaciones de avance Plan de Acción global y por dependencias</t>
  </si>
  <si>
    <t>Realizar reunión mensual con las Vicepresidencias para revisar avances en los Planes</t>
  </si>
  <si>
    <t>Realizar actualización de la documentación del proceso de planeación</t>
  </si>
  <si>
    <t>Desarrollar la Planeación estrategica 2021</t>
  </si>
  <si>
    <t>Elaborar el Anteproyecto de presupuesto</t>
  </si>
  <si>
    <t>Actualizar el Marco fiscal de mediano plazo</t>
  </si>
  <si>
    <t>documento</t>
  </si>
  <si>
    <t>Porcentaje de personas sensibilizadas</t>
  </si>
  <si>
    <t>Convenio Firmado</t>
  </si>
  <si>
    <t>Documento del seguimiento a las acciones planteadas</t>
  </si>
  <si>
    <t>Informe consolidado de seguimiento</t>
  </si>
  <si>
    <t>Plan de trabajo ejecutado</t>
  </si>
  <si>
    <t>Eventos de Rendición de cuentas realizado</t>
  </si>
  <si>
    <t>Documento PAAC elaborado</t>
  </si>
  <si>
    <t>Socializaciones realizadas</t>
  </si>
  <si>
    <t>Informe realizado</t>
  </si>
  <si>
    <t>Taller o conversatorio realizado</t>
  </si>
  <si>
    <t>Site implementado</t>
  </si>
  <si>
    <t>Documentos elaborados</t>
  </si>
  <si>
    <t>Documento de Proyecto elaborado</t>
  </si>
  <si>
    <t>Informes de seguimiento a la implementación del MIPG presentados</t>
  </si>
  <si>
    <t>Informe de auditoria interna elaborado</t>
  </si>
  <si>
    <t>Informe de auditoria externa recibido</t>
  </si>
  <si>
    <t>Informes ejecutivo de actualización documental presentados</t>
  </si>
  <si>
    <t>Infografía elaborada</t>
  </si>
  <si>
    <t>Procedimiento  elaborado</t>
  </si>
  <si>
    <t>Informe presentado</t>
  </si>
  <si>
    <t>Visor implementado</t>
  </si>
  <si>
    <t>Base de datos compilada</t>
  </si>
  <si>
    <t>Tablero elaborado</t>
  </si>
  <si>
    <t>Presentación elaborada</t>
  </si>
  <si>
    <t>Acta suscrita</t>
  </si>
  <si>
    <t>Anteproyecto presentado</t>
  </si>
  <si>
    <t>Hector Vanegas</t>
  </si>
  <si>
    <t>Equipo Calidad e innovación</t>
  </si>
  <si>
    <t xml:space="preserve">Equipo de gestión de la información </t>
  </si>
  <si>
    <t>Equipo de planeación</t>
  </si>
  <si>
    <t>Equipo de Presupuesto</t>
  </si>
  <si>
    <t>Realizar seguimiento al cupo APP</t>
  </si>
  <si>
    <t>Realizar Talleres y conversatorios de Gestión del Conocimiento</t>
  </si>
  <si>
    <t>Implementar Site del Gestión del Conocimiento</t>
  </si>
  <si>
    <t>Documentar Lecciones aprendidas</t>
  </si>
  <si>
    <t xml:space="preserve">Definir caracterización del proyecto Gestión del Conocimiento </t>
  </si>
  <si>
    <t>Realizar  Informes de seguimiento a la implementación del MIPG</t>
  </si>
  <si>
    <t>Realizar sensibilización Sistema de Gestión de Calidad</t>
  </si>
  <si>
    <t xml:space="preserve">Priorizar y optimizar procedimientos </t>
  </si>
  <si>
    <t>Crear, actualizar o eliminar documentos del sistema s</t>
  </si>
  <si>
    <t>Presentar Informe de auditoria externa de seguimiento a la ISO:9001:2015</t>
  </si>
  <si>
    <t>Presentar  Informe Auditoria Interna bajo la norma ISO 9001:2015</t>
  </si>
  <si>
    <t xml:space="preserve">1.1.2.2 Definir caracterización del proyecto Gestión del Conocimiento </t>
  </si>
  <si>
    <t>1.1.2.3 Realizar  Informes de seguimiento a la implementación del MIPG</t>
  </si>
  <si>
    <t>Informes presentados</t>
  </si>
  <si>
    <t xml:space="preserve">El convenio fue aprobado el 11 de marzo, el protocolo ya se realizo, pendiente aprobación de Secretaria de transparencia
El convenio revisado fue enviado al a UIAF con el fin de ser revisado y posteriormente firmado por las partes </t>
  </si>
  <si>
    <t>1.2.2.1 Gestionar convenios interadministrativos en temas de transparencia (MRAN, SARLAFT)</t>
  </si>
  <si>
    <t>INICIO ETAPA DE OPERACIÓN</t>
  </si>
  <si>
    <t>Site en WEB implementado</t>
  </si>
  <si>
    <t xml:space="preserve">Autopista al Mar I </t>
  </si>
  <si>
    <t>Bogotá - Villavicencio</t>
  </si>
  <si>
    <t>Villavicencio - Yopal</t>
  </si>
  <si>
    <t>Chirajara - Fundadores</t>
  </si>
  <si>
    <t>Autopista Conexión Pacífico I</t>
  </si>
  <si>
    <t>Bogotá - Facatativá - Los Alpes</t>
  </si>
  <si>
    <t>Bogotá - Girardot (Tercer Carril)</t>
  </si>
  <si>
    <t>Briceño - Tunja - Sogamoso</t>
  </si>
  <si>
    <t>Puerta del Hierro-Carreto-Cruz del Viso</t>
  </si>
  <si>
    <t>Concesión autopista Bogotá – Girardot</t>
  </si>
  <si>
    <t>Zona Metropolitana de Bucaramanga</t>
  </si>
  <si>
    <t>Rumichaca – Pasto – Chachagüi</t>
  </si>
  <si>
    <t>Vía al Puerto (Buga - Buenaventura)</t>
  </si>
  <si>
    <t>Ruta del Sol III</t>
  </si>
  <si>
    <t>Malla Vial del Valle del Cauca y Cauca</t>
  </si>
  <si>
    <t xml:space="preserve">Mulalo – Loboguerrero </t>
  </si>
  <si>
    <t>Ip Neiva - Espinal - Girardot</t>
  </si>
  <si>
    <t>Girardot Honda Puerto Salgar 4g</t>
  </si>
  <si>
    <t>Girardot - Ibagué - Cajamarca (3g)</t>
  </si>
  <si>
    <t>Ip Girardot - Ibagué - Cajamarca GICA (4g)</t>
  </si>
  <si>
    <t>Devinorte</t>
  </si>
  <si>
    <t>Perimetral del Oriente de Cundinamarca</t>
  </si>
  <si>
    <t xml:space="preserve">Sisga el Secreto </t>
  </si>
  <si>
    <t>Ip Malla Vial del Meta</t>
  </si>
  <si>
    <t>Cordoba - Sucre</t>
  </si>
  <si>
    <t>Area Metropolticana de Cúcuta</t>
  </si>
  <si>
    <t xml:space="preserve">Ip Accesos Norte </t>
  </si>
  <si>
    <t>Malla Vial del Meta (mvm) - y Zipaquirá Palenque (proyectos revertidos)</t>
  </si>
  <si>
    <t xml:space="preserve">Popayan - Santander de Quilichao </t>
  </si>
  <si>
    <t>Armenia - Pereira - Manizales</t>
  </si>
  <si>
    <t>Cambao - Manizales</t>
  </si>
  <si>
    <t>Vias del Nus</t>
  </si>
  <si>
    <t>Cartagena Barranquilla - Circunvalar de la Prosperidad 4g</t>
  </si>
  <si>
    <t>Cartagena Barranquiilla - Via al Mar 1g</t>
  </si>
  <si>
    <t>Ip Cesar Guajira</t>
  </si>
  <si>
    <t>Autopista Mar 2</t>
  </si>
  <si>
    <t>Ferreo-Contrato de Concesión- Fenoco s.a.</t>
  </si>
  <si>
    <t>Ferreo-Contrato de obra - Dorada Chiriguana</t>
  </si>
  <si>
    <t>Ferreo-Contrato de obra - Bogotá – Belencito, la Caro Zipaquirá y Bogotá -  Facatativá</t>
  </si>
  <si>
    <t xml:space="preserve">Ferreo-red férrea del Pacifico </t>
  </si>
  <si>
    <t xml:space="preserve">Ferreo-tren de Occidente </t>
  </si>
  <si>
    <t xml:space="preserve">Autopista Rio Magdalena 2 </t>
  </si>
  <si>
    <t>1.1.2.4 Diseñar la unidad de tráfico</t>
  </si>
  <si>
    <t>2.1.1 Adjudicación de Proyectos de Infraestructura de Transporte, bajo el esquema de Asociaciones Público Privadas</t>
  </si>
  <si>
    <t>2.1.2 Diseño e implementación del Programa de concesiones 5G</t>
  </si>
  <si>
    <t>2.1.2.1 Elaborar documento CONPES 5G</t>
  </si>
  <si>
    <t>2.2.3 Gestión para la construcción de las vías primarias bajo el esquema de concesión Programa 4G programadas para el cuatrienio</t>
  </si>
  <si>
    <t xml:space="preserve"> 2.2.3.1 Monitorear la construcción de vias de cuarta generación</t>
  </si>
  <si>
    <t>2.2.4 Gestión para la rehabilitación y mejoramiento de las vías primarias bajo el esquema de concesión Programa 4G</t>
  </si>
  <si>
    <t xml:space="preserve"> 2.2.4.1 Monitorear el mejoramiento de vias de cuarta generación</t>
  </si>
  <si>
    <t>2.2.1 Finalización de etapa de construcción e inicio de la etapa de operación y mantenimiento de los proyectos de cuarta generación.</t>
  </si>
  <si>
    <t>2.2.1.1 Monitorear proyectos de cuarta generación - Inicio de etapa de operación y mantenimiento</t>
  </si>
  <si>
    <t>2.2.2 Ampliación de la red vial nacional (proyectos de infraestructura de transporte del modo carretero, 1a a 3a generación de concesiones)</t>
  </si>
  <si>
    <t>2.2.2.1 Monitorear la construcción de nuevos kilómetros en proyectos de 1a a 3a generación</t>
  </si>
  <si>
    <t>2.2 Gestionar la ejecucion de proyectos en el modo carretero</t>
  </si>
  <si>
    <t>2.3 Gestionar la ejecución de proyectos en otros modos de transporte</t>
  </si>
  <si>
    <t>2.4. Gestionar la implementación de protocolos de bioseguridad en los proyectos de infraestructura de transporte</t>
  </si>
  <si>
    <t>2.4.1. Proyectos con protocolo de bioseguridad implementado</t>
  </si>
  <si>
    <t>Porcentaje de proyectos con protocolo de bioseguridad implementado</t>
  </si>
  <si>
    <t>2.3.1 Reactivación de la operación comercial en vías férreas a cargo de la ANI</t>
  </si>
  <si>
    <t>2.3.1.1 Gestionar la reactivación del transporte a través del modo férreo</t>
  </si>
  <si>
    <t xml:space="preserve">2.3.2 Impulso para la modernización de la infraestructura de los Aeropuertos concesionados </t>
  </si>
  <si>
    <t>2.3.2.1 Monitorear los planes de modernización de los aeropuertos a cargo de la ANI</t>
  </si>
  <si>
    <t xml:space="preserve">2.3.3 Impulso para la modernización de la infraestructura en los puertos concesionados </t>
  </si>
  <si>
    <t>2.3.3.1  Presentar informes de avance de obligaciones contractuales de las sociedades portuarias</t>
  </si>
  <si>
    <t>Foco</t>
  </si>
  <si>
    <t>Foco 1</t>
  </si>
  <si>
    <t>Objetivo</t>
  </si>
  <si>
    <t>1.1</t>
  </si>
  <si>
    <t>1.1.1</t>
  </si>
  <si>
    <t>1.1.2</t>
  </si>
  <si>
    <t>1.1.3</t>
  </si>
  <si>
    <t>1.1.1.1</t>
  </si>
  <si>
    <t>1.1.2.1</t>
  </si>
  <si>
    <t>1.1.2.2</t>
  </si>
  <si>
    <t>1.1.2.3</t>
  </si>
  <si>
    <t>1.1.2.4</t>
  </si>
  <si>
    <t>1.1.3.1</t>
  </si>
  <si>
    <t>1.1.3.2</t>
  </si>
  <si>
    <t>1.1.3.3</t>
  </si>
  <si>
    <t>1.2</t>
  </si>
  <si>
    <t>1.2.1</t>
  </si>
  <si>
    <t>1.2.1.1</t>
  </si>
  <si>
    <t>1.2.1.2</t>
  </si>
  <si>
    <t>1.2.1.3</t>
  </si>
  <si>
    <t>1.2.2</t>
  </si>
  <si>
    <t>1.2.2.1</t>
  </si>
  <si>
    <t>Foco 2</t>
  </si>
  <si>
    <t>2.1</t>
  </si>
  <si>
    <t>2.1.1</t>
  </si>
  <si>
    <t>2.1.1.1</t>
  </si>
  <si>
    <t>2.1.1.2</t>
  </si>
  <si>
    <t>2.1.2</t>
  </si>
  <si>
    <t>2.1.2.1</t>
  </si>
  <si>
    <t>2.2</t>
  </si>
  <si>
    <t>2.2.1</t>
  </si>
  <si>
    <t>2.2.2</t>
  </si>
  <si>
    <t>2.2.3</t>
  </si>
  <si>
    <t>2.2.4</t>
  </si>
  <si>
    <t>2.2.1.1</t>
  </si>
  <si>
    <t>2.2.2.1</t>
  </si>
  <si>
    <t>2.2.3.1</t>
  </si>
  <si>
    <t>2.2.4.1</t>
  </si>
  <si>
    <t>2.3</t>
  </si>
  <si>
    <t>2.3.1</t>
  </si>
  <si>
    <t>2.3.2</t>
  </si>
  <si>
    <t>2.3.3</t>
  </si>
  <si>
    <t>2.3.1.1</t>
  </si>
  <si>
    <t>2.3.2.1</t>
  </si>
  <si>
    <t>2.3.3.1</t>
  </si>
  <si>
    <t>2.4</t>
  </si>
  <si>
    <t>2.4.1</t>
  </si>
  <si>
    <t>2.4.1.1</t>
  </si>
  <si>
    <t>% avance respecto de la meta del año</t>
  </si>
  <si>
    <t>Avance a mes de corte</t>
  </si>
  <si>
    <t>Avance acumulado año</t>
  </si>
  <si>
    <t>Disponibilidad Predial - Proyecto Autopista Conexión Pacífico 1</t>
  </si>
  <si>
    <t>Disponibilidad Predial -Unidad Funcional 2 (Puente Iglesias - Túnel de Mulatos) Autopista Conexión Pacífico 2</t>
  </si>
  <si>
    <t>Disponibilidad Predial - Construcción Túnel 3 (Túnel de Mulatos) Autopista Conexión Pacífico 2</t>
  </si>
  <si>
    <t>Disponibilidad Predial - Construcción de Doble Calzada Unidad Funcional 4 ( Túnel de Mulatos - Bolombolo) Autopista Conexión Pacífico 2</t>
  </si>
  <si>
    <t>Disponibilidad Predial - Mejoramiento de 7 Km en la UF3.2 (Tres Puertas - La Manuela)  Autopista Conexión Pacífico 3</t>
  </si>
  <si>
    <t>Disponibilidad Predial - Construcción 7Km segunda calzada UF3.2 (Tres Puertas-La Manuela) Autopista Conexión Pacífico 3</t>
  </si>
  <si>
    <t>Disponibilidad Predial - Rehabilitación  de 39,8 Km en la UF4 (Santafé de Antioquia - Bolombolo) Autopista al Mar 1</t>
  </si>
  <si>
    <t>Disponibilidad Predial - Construcción del puente sobre el río cauca UF2,1 (San Jerónimo - Santafé de Antioquia) (50% Avance)Autopista al Mar 1</t>
  </si>
  <si>
    <t>Disponibilidad Predial - Terminación etapa de construcción Unidad funcional 6
a) Rehabilitación 51 Km de calzada sencilla
b) Rehabilitación 11 km Calzada doble
c)Construcción 0,6 km de segunda Calzada
Pamplona - Cúcuta</t>
  </si>
  <si>
    <t>Disponibilidad Predial - Rehabilitación y reconstrucción de pavimento UF2 (Guateque - Macanal)  - Boyacá - Transversal del SISGA</t>
  </si>
  <si>
    <t>Disponibilidad Predial - Rehabilitación y reconstrucción de pavimento UF3 (Macanal - Santa María)  - Boyacá - Transversal del SISGA</t>
  </si>
  <si>
    <t>Disponibilidad Predial -Rehabilitación UF4 (Santa María - Aguaclara - San Luis de Gaceno) - Boyacá - Transversal del SISGA</t>
  </si>
  <si>
    <t>Disponibilidad Predial - Rehabilitación UF4 (Santa María - Aguaclara - San Luis de Gaceno) - Casanare - Transversal del SISGA</t>
  </si>
  <si>
    <t>Disponibilidad Predial - Mejoramiento UF 3 Bucaramanga - Barrancabermeja - Yondó</t>
  </si>
  <si>
    <t>Disponibilidad Predial - Construcción uf2 (0,44) y UF4 (1,44) Bucaramanga - Barrancabermeja - Yondó</t>
  </si>
  <si>
    <t>Disponibilidad Predial - Construcción  Glorieta de Girardot localizada en el PR2+000 en el Paso Urbano Girardot, en la UF1.  Tercer Carril Bogotá - Girardot</t>
  </si>
  <si>
    <t>Disponibilidad Predial - Rehabilitación  de 4 Km en la UF2 (Bucaramanga-Cuestaboba)  Bucaramanga - Pamplona</t>
  </si>
  <si>
    <t xml:space="preserve">Disponibilidad Predial - Mejoramiento 2KM UF3 (Cuestaboba - Mutiscua)- Tercer Carril. Bucaramanga - Pamplona
</t>
  </si>
  <si>
    <t>Disponibilidad Predial - Construcción de segunda calzada  Ruta del Sol sector 3</t>
  </si>
  <si>
    <t>Disponibilidad Predial - Construcción Segunda Calzada Gualanday Tramo II GIC</t>
  </si>
  <si>
    <t>Disponibilidad Predial - Iniciar y Rehabilitar la calzada existente UF2 desde la calle 245 hasta la Caro ACCESOS</t>
  </si>
  <si>
    <t xml:space="preserve">Disponibilidad Predial - Construcción de doble calzada  entre Pradera y Porcesito UF1 - Vías del Nus </t>
  </si>
  <si>
    <t xml:space="preserve">Disponibilidad Predial - Construcción de doble calzada  entre Porcesito-Santiago UF2 - Vías del Nus </t>
  </si>
  <si>
    <t xml:space="preserve">Disponibilidad Predial - Terminación túnel la Quiebra (2 tubos) - Vías del Nus </t>
  </si>
  <si>
    <t xml:space="preserve">Disponibilidad Predial - Construcción de doble calzada  - UF4 Variante de Cisneros  - Vías del Nus </t>
  </si>
  <si>
    <t>Disponibilidad Predial - Mejoramiento UF2 - 1  Conexión Norte</t>
  </si>
  <si>
    <t>Disponibilidad Predial - Puentes vehiculares UF1 (Construccion Puentes 1, 12, 13, 15, 25 y 29) Conexión Norte</t>
  </si>
  <si>
    <t>Disponibilidad Predial - Concluir obras Interseccion puente actual Puerto Salgar (Costado occidental) Via Norcasia</t>
  </si>
  <si>
    <t>Disponibilidad Predial - Concluir obras Glorieta nuevo puente de Honda - Conexión de la via Puerto Bogota - Puerto Salgar con el acceso al nuevo puente Honda</t>
  </si>
  <si>
    <t>Disponibilidad Predial - Realizar seguimiento a la construcción de la UF5 Doble Calzada</t>
  </si>
  <si>
    <t>Disponibilidad Predial - Realizar seguimiento a la construcción de la UF6 Doble Calzada</t>
  </si>
  <si>
    <t>Disponibilidad Predial - Contrucción de 3,5 km de segunda calzada (Rionegro - Llanogrande y El Tablazo) Desarrollo Vial del Oriente de Medellín - DEVIMED</t>
  </si>
  <si>
    <t>Disponibilidad Predial - Construcción de dos (02) puentes peatonales - Desarrollo vial del Oriente de Medellín - DEVIMED</t>
  </si>
  <si>
    <t>Disponibilidad Predial - Rehabilitación, construcción, mejoramiento, operación de 20 Km UF 1 - Puerta de Hierro - Cruz del Viso</t>
  </si>
  <si>
    <t xml:space="preserve">Disponibilidad Predial - Rehabilitación, construcción, mejoramiento, operación de 10 Km UF 1 - Puerta  de Hierro - Cruz del Viso </t>
  </si>
  <si>
    <t>Disponibilidad Predial - Construcción de variante en UF 1 - Puerta de Hierro - Cruz del Viso</t>
  </si>
  <si>
    <t>Disponibilidad Predial - Rehabilitación, construcción, mejoramiento, operación de 56,21 en la UF 2 Puerta de Hierro - Cruz del Viso</t>
  </si>
  <si>
    <t>Disponibilidad Predial - Rehabilitación, construcción, mejoramiento, operación 4,69 Km en la UF 3, Puerta de Hierro - Cruz del Viso</t>
  </si>
  <si>
    <t>Disponibilidad Predial - Mejoramiento de calzada actual UF1 - Autopista al Mar 2</t>
  </si>
  <si>
    <t>Disponibilidad Predial - Construcción Puentes UF1 - Autopista al Mar 2</t>
  </si>
  <si>
    <t>Disponibilidad Predial - Calzada Nueva UF2  (PK00+000 – PK02+543) UF2 Autopista al Mar 2</t>
  </si>
  <si>
    <t>Disponibilidad Predial - Rehabilitación UF4 - Autopista al Mar 2</t>
  </si>
  <si>
    <t>Disponibilidad Predial - Construcción Puentes UF4 - Autopista al Mar 2</t>
  </si>
  <si>
    <t>Disponibilidad Predial - UF8.2 Mejoramiento  calzada - IP Antioquia - Bolívar</t>
  </si>
  <si>
    <t>Disponibilidad Predial -UF8.3 Mejoramiento  calzada  - IP Antioquia - Bolívar</t>
  </si>
  <si>
    <t>Disponibilidad Predial -UF 8.3. Intersección a nivel  (Cruz del viso) - IP Antioquia - Bolívar</t>
  </si>
  <si>
    <t>Disponibilidad Predial - UF8.2 Puente - IP Antioquia - Bolívar</t>
  </si>
  <si>
    <t>Disponibilidad Predial - Rehabilitación de 24,13 Km vía Existente UF3 - Neiva - Espinal - Girardot</t>
  </si>
  <si>
    <t>Disponibilidad Predial -Rehabilitación vía Existente UF3 - Neiva - Espinal - Girardot</t>
  </si>
  <si>
    <t>Disponibilidad Predial -Rehabilitación vía Existente UF 2B - Neiva - Espinal - Girardot</t>
  </si>
  <si>
    <t>Disponibilidad Predial -Construcción segunda calzada UF 2B</t>
  </si>
  <si>
    <t xml:space="preserve"> Implementar los módulos de registro de información</t>
  </si>
  <si>
    <t xml:space="preserve"> Implementar los módulos SIG</t>
  </si>
  <si>
    <t>Desarrollar Espacios de diálogo social - Eventos</t>
  </si>
  <si>
    <t>Desarrollar el Plan de comunicaciones</t>
  </si>
  <si>
    <t>Formular el proyecto normativo del nuevo gobierno corporativo</t>
  </si>
  <si>
    <t xml:space="preserve"> Estructurar  proyectos a nivel de factibilidad técnica</t>
  </si>
  <si>
    <t xml:space="preserve"> Adjudicar proyectos de APP </t>
  </si>
  <si>
    <t>Elaborar documento CONPES 5G</t>
  </si>
  <si>
    <t>Documento Elaborado</t>
  </si>
  <si>
    <t>Manuel Felipe Gutierrez</t>
  </si>
  <si>
    <t xml:space="preserve">2.1. Estructurar proyectos de infraestructura de transporte </t>
  </si>
  <si>
    <t>2.2. Gestionar la ejecución de proyectos de infraestructura  de transporte</t>
  </si>
  <si>
    <t>2.3. Gestionar la ejecución de proyectos en otros modos de transporte</t>
  </si>
  <si>
    <t>2.4. Gestionar la implementación de protolocos de bioseguridad en los proyectos de infraestructura de transporte</t>
  </si>
  <si>
    <t>2.1.1 Diseño e implementación del Programa de concesiones 5G</t>
  </si>
  <si>
    <t>2.1.2 Adjudicación de Proyectos de Infraestructura de Transporte, bajo el esquema de Asociación Público Privada</t>
  </si>
  <si>
    <t>2.2.2 Finalización de etapa de construcción e inicio de la etapa de operación de los proyectos de cuarta generación</t>
  </si>
  <si>
    <t>2.2.3 Gestión para la construcción de las vías primarias bajo el esqeuma de concesiones 4G programadas para el cuatrenio</t>
  </si>
  <si>
    <t>2.2.4 Gestión para la rehabilitación y mantenimiento de las vías primarias bajo el esqeuma de concesiones 4G programadas para el cuatrenio</t>
  </si>
  <si>
    <t>2.3.2 Impulso para modernización de los aeropuertos concesionados</t>
  </si>
  <si>
    <t>2.3.3 Impulso para modernización de los puertos concesionados</t>
  </si>
  <si>
    <t>2.4.1 Proyectos con protocolo de bioseguridad implementado</t>
  </si>
  <si>
    <t xml:space="preserve"> Implementar acciones para la mejora del Talento Humano</t>
  </si>
  <si>
    <t>Plan implementado</t>
  </si>
  <si>
    <t>Publicar Infografía líneas de defensa MIPG</t>
  </si>
  <si>
    <t>Diseñar la unidad de tráfico</t>
  </si>
  <si>
    <t>Presentar informes de avance de obligaciones contractuales de las sociedades portuarias</t>
  </si>
  <si>
    <t>Monitorear la construcción de nuevos kilómetros en proyectos de 1a a 3a generación</t>
  </si>
  <si>
    <t>Monitorear proyectos de cuarta generación - Inicio de etapa de operación y mantenimiento</t>
  </si>
  <si>
    <t>Actas de inicio</t>
  </si>
  <si>
    <t>Luis Eduardo Gutierrez
Carlos García</t>
  </si>
  <si>
    <t>Monitorear la construcción de vias de cuarta generación</t>
  </si>
  <si>
    <t>kilometros construidos</t>
  </si>
  <si>
    <t xml:space="preserve"> Monitorear el mejoramiento de vias de cuarta generación</t>
  </si>
  <si>
    <t>Gestionar la reactivación del transporte a través del modo férreo</t>
  </si>
  <si>
    <t>Kilometros con operación comercial</t>
  </si>
  <si>
    <t>Carlos García</t>
  </si>
  <si>
    <t>2.4.1.1 Implementar Protocolo de biosegurida en proyectos de infraestructura de transporte</t>
  </si>
  <si>
    <t>% proyectos con protocolo</t>
  </si>
  <si>
    <t>Lina Leydi Leal</t>
  </si>
  <si>
    <t xml:space="preserve"> Desarrollar Espacios de diálogo social - Audiencias</t>
  </si>
  <si>
    <t>Implementar Protocolo de bioseguridad en proyectos de infraestructura de transporte</t>
  </si>
  <si>
    <t>Monitorear los planes de modernización de los aeropuertos a cargo de la ANI</t>
  </si>
  <si>
    <t>Aeropuerto mejorado</t>
  </si>
  <si>
    <t xml:space="preserve">Debido al aislamiento preventivo obligatorio por la pandemia del COVID 19, se realizaron ajustes metodológicos y mayores tiempos en el envío de la información por parte de algunas interventorías, teniendo efectos en el desarrollo de las auditorías técnicas transversales y en la ejecución de la programación prevista inicialmente. Por lo anterior, las auditorias técnicas son programadas para el mes de mayo del presente año. 
Lo anterior fue notificado el 27 de abril a través de correo electrónico a planeación, con el fin de realizar los ajustes pertinentes en el programa de gestión de la Oficina de Control Interno.  (Se adjunta correo electrónico). </t>
  </si>
  <si>
    <t>En el mes de abril, se realizaron tres (3) auditorias asociadas a procesos internos de la Entidad. A continuación se relacionan las auditorías que se realizaron durante este mes:
1.	Auditoría al procedimiento interno asociado a la gestión presupuestal en temas misionales.
2.	Auditoría a la administración del riesgo de la Entidad.
3.	Auditoría al Software de seguimiento integral de proyectos ANIscopio.</t>
  </si>
  <si>
    <t>En el mes de abril se realizaron cuatro (4) reportes de seguimiento asociados al cumplimiento normativo y/o procesos internos de la Entidad, correspondientes a los siguientes temas:
1.	Informe de seguimiento a la relación de acreencias a favor de la Entidad, pendientes de pago.
2.	Informe de evaluación y verificación al proceso de atención de peticiones, quejas y reclamos.
3.	Seguimiento y verificación de la presentación del reporte correspondiente a la gestión contractual (SIRECI) por parte de la Entidad. 
4.	Seguimiento y verificación de la presentación del reporte correspondiente a la información de personal y costos (CHIP).</t>
  </si>
  <si>
    <t>Durante el mes de abril, se realizaron cuatro (4) actividades asociadas al rol enfoque hacia la prevención, una (1) al rol liderazgo estratégico y una (1) al rol relación con entes externos de control. A continuación, se relacionan estas actividades:
1. Enfoque hacia la prevención
* Reporte mensual sobre el estado del plan de mejoramiento por procesos - PMP.
* Reporte mensual sobre el estado del plan de mejoramiento institucional – PMI.
* Realizar actividades relativas al fomento de la cultura del control / "Las Líneas de defensa y su importancia para los planes de mejoramiento"
* Seguimiento y asesoría a las no conformidades derivadas del plan de mejoramiento por procesos.
2. Liderazgo Estratégico
* Informe del balance de cumplimiento del Plan de Mejoramiento Institucional por cada vicepresidencia, en función de los proyectos, modos e incidencias.
3. Relación con entes externos de control
* Alertas preliminares requerimientos entes externos de control – primer trimestre de 2020 (Evidencia de su cumplimiento corresponden a los correos electrónicos que se envían a los responsables y un reporte que se envía a la jefatura a través de correo electrónico)
Como parte de la gestión del proceso, se realizó una (1) actividad correspondiente al reporte de avance del programa anual de gestión de la OCI a la jefatura y a planeación correspondiente al mes de marzo.</t>
  </si>
  <si>
    <t>Debido a la pandemia de coronavirus en el país y al Aislamiento Preventido Obligatorio rademás de la declaración de emergencia económica, social y ecológica realizada por el Presidente de la República donde se expone que no se pueden desarrollar reuniones con más de 50 y 500 personas, la Oficina de Comunicaciones no ha podido llevar a cabo la iniciativa planteada para garantizar igualdad de condiciones con las primeras reuniones hechas. 
Sin embargo, la Oficina de encuentra revisando con el presidente de la Entidad, la agenda correspondiente para realizarlas virtualmente desde el mes de mayo.</t>
  </si>
  <si>
    <t xml:space="preserve">No hay meta a reportar. </t>
  </si>
  <si>
    <t>Debido a la pandemia de coronavirus en el país y al Aislamiento Preventido Obligatorio rademás de la declaración de emergencia económica, social y ecológica realizada por el Presidente de la República donde se expone que no se pueden desarrollar reuniones con más de 50 y 500 personas, la Oficina de Comunicaciones está impedida para llevar a cabo la iniciativa planteada hasta que se levante la medida y se pueda garantizar la seguridad de todos los participantes.</t>
  </si>
  <si>
    <t>En abril la oficina emitió 38 boletines de prensa a medios de comunicación así: 
1.	Abril 01 de 2020
Publicación auto admisorio de control inmediato de legalidad de la resolución 471 del 22 de marzo de 2020. 
2.	Abril 01 de 2020
En la Transversal del Sisga también hay “ángeles” que protegen a los transportadores en la vía.
3.	Abril 01 de 2020
Gracias a la vía Bucaramanga – Pamplona, los cacaoteros de Santander fortalecieron sus negocios.
4.	Abril 03 de 2020
ANI reactiva obras 4G de Cambao – Manizales tras asegurar permiso ambiental.
5.	Abril 03 de 2020
Seguiremos trabajando por combatir y mitigar propagación y contagio del Covid-19 en el país: ANI
6.	Abril 03 de 2020
Comunicado a la opinión pública.
7.	Abril 04 de 2020
En la ANI trabajamos para llevar beneficios a la población vulnerable a lo largo de las vías concesionadas.
8.	Abril 04 de 2020
Puente sobre el río Magdalena, entre Puerto Berrío y Cimitarra, está en un 90%.
9.	Abril 05 de 2020
Aeropuerto Camilo Daza reconocido como mejor proyecto arquitectónico de Norte de Santander.
10.	  Abril 06 de 2020
Arranca licitación de la malla vial del Valle del Cauca: Accesos Cali-Palmira.
11.	  Abril 07 de 2020
Obras en la Ruta del Sol 3 reactivaron la economía regional.
12.	  Abril 08 de 2020
ANI pone en funcionamiento primer centro de control y operaciones para promover el emprendimiento en el suroeste antioqueño.
13.	  Abril 10 de 2020
En aislamiento preventivo obligatorio, la asistencia en las vías para los transportadores de carga es prioridad: ANI
14.	  Abril 11 de 2020
Túnel de Irra, una obra que transformó la movilidad entre el Eje Cafetero y Antioquia.
15.	  Abril 11 de 2020
La ANI continúa apoyando a las comunidades durante emergencia sanitaria por Covid-19.
16.	  Abril 13 de 2020
Publicación del auto de prórroga de suspensión para términos procesales en materia disciplinaria.
17.	  Abril 13 de 2020
Gobierno completa 1.043 kms de vía férrea con operación comercial en siete departamentos.
18.	  Abril 14 de 2020
La Agencia Nacional de Infraestructura (ANI) aclara información falsa sobre contratación.
19.	  Abril 14 de 2020
Proyecto Pasto-Popayán, compromiso del Gobierno Nacional en quinta generación (5G) de concesiones: ANI
20.	  Abril 15 de 2020
Gobierno Nacional protege el patrimonio arqueológico en los proyectos 4G.
21.	  Abril 16 de 2020
Gobierno Nacional reactiva proyecto Magdalena 2 que conecta Antioquia con Ruta del Sol.
22.	  Abril 16 de 2020
Los proyectos de Quinta Generación (5G) tendrán como eje central la sostenibilidad y los temas sociales.
23.	  Abril 17 de 2020 
La solidaridad llega a corredores férreos con entrega de más de 14 toneladas de alimentos.
24.	  Abril 17 de 2020
En Barranquilla y con rigurosas medidas de bioseguridad, se retoman obras de modernización en Aeropuerto Ernesto Cortissoz.
25.	  Abril 18 de 2020
Gobierno Nacional mantiene habilitados principales corredores viales con equipos operativos de las concesiones.
26.	  Abril 20 de 2020
Reactivar la infraestructura en Antioquia es un compromiso con los héroes en las vías.
27.	  Abril 21 de 2020
Cumpliendo con las medidas de bioseguridad se reiniciarán las obras para la conectividad entre Antioquia y el Eje Cafetero.
28.	  Abril 22 de 2020
Santander y Norte de Santander reiniciarán obras en tres grandes proyectos.
29.	  Abril 22 de 2020
Invías invita: proceso de regulación técnica de nuevas tecnologías.
30.	  Abril 23 de 2020
Camilo Andrés, uno de los héroes de la Autopista río Magdalena 2.
31.	  Abril 24 de 2020
Gobierno Nacional reanuda 9 proyectos de infraestructura en la Región Caribe, cumpliendo estrictos protocolos de bioseguridad.
32.	  Abril 25 de 2020
Seis proyectos concesionados reactivan sus obras en la Región Central del país. 
 33.	  Abril 25 de 2020
Un vuelo seguro de regreso a casa.
34.	  Abril 26 de 2020
Transporte férreo habilitado para movilizar 23.000 toneladas de carga mensuales durante estado de emergencia.
35.	  Abril 27 de 2020
Los héroes de las vías férreas no paran y apoyan abastecimiento de productos en el país.
36.	  Abril 28 de 2020
Gobierno Corporativo, fundamental para la sostenibilidad institucional en los proyectos de infraestructura de transporte concesionada.
37.	  Abril 29 de 2020
Productores destacan buen estado y operación de vías para abastecimiento del país. 
38.	  Abril 30 de 2020
ANI retoma obras de ampliación de pérgola para pasajeros del aeropuerto Rafael Núñez.</t>
  </si>
  <si>
    <t>En abril realizamos 5 actividades internas así: #HéroresEnLaVía, Ofertas laborales falsas, Yo Denuncio, Día de los niños y  se continuó con #EnCasaMeConectoCon</t>
  </si>
  <si>
    <t>La base de datos de stake holders está actualizada, sin embargo, es importante aclarar que con los ajustes a la resolución del Equipo de Gestión Internacional, el plan de trabajo debe ajustarse a las necesidades de la Agencia por el COVID-19.</t>
  </si>
  <si>
    <t>En atención a la situación de emergencia sanitaria por el COVID-19, no es posible realizar esta actividad en el mes de abril de 2020, y mientras dura esta emergencia no será posible cumplirla.</t>
  </si>
  <si>
    <t>El tramite de pago de obligaciones se viene realizando de forma oportuna, la evidencia se encuentra en el Sistema SIIF Nación II.</t>
  </si>
  <si>
    <t>El registro de las necesidades de PAC, se cargó en las fechas estipuladas, la evidencia se encuentra en el Sistema SIIF Nación II.</t>
  </si>
  <si>
    <t>El registro de ingreso se ha realizada en las fechas estipuladas, la evidencia se encuentra en el Sistema SIIF Nación II.</t>
  </si>
  <si>
    <t>Se remitieron los memorandos a las diferentes dependencias, estos pueden ser consultados en el Sistema de Gestión Documental Orfeo.</t>
  </si>
  <si>
    <t xml:space="preserve">se avanzo proceso precalificación, se espera estructuración tecnica por parte de cormagdalena, para continuar con los aspectos juridicos - financieros. Se aplaza el cierre de la precalificación (manifestaciones de interes) con motivo del plazo solicitado por los observantes.
Se realizó dentro del Convenio 024 de 2017, el inicio de recibo de los entregables técnicos por parte del consultor. Se realizo la contratación del consultor Jurídico - Financiero .El consultor tecnico tecnico presenta un avance del 80%. El Consultor Jurídico/Financiero, se encuentra realizando la debida diligencia para determinar el tipo de transacción requerida, se han adelantado mesas de trabajo internas entre las partes para definir lineamientos.  </t>
  </si>
  <si>
    <t>Se finalizaron las estructuraciones de los proyectos App Malla Vial del Valle Cauca y Troncal Magdalena</t>
  </si>
  <si>
    <t>Se realizó levantamiento de la información sin embargo no se cuenta con la apropiación de recursos para continuar con el proceso, se pretende inicialmente realizar la contratacion para el estudio de demanda de este corredor.</t>
  </si>
  <si>
    <t>Documentos estructurados para la contratación, se tiene la disponibilidad en proceso en contratación</t>
  </si>
  <si>
    <t>Actividad eliminada</t>
  </si>
  <si>
    <t>Se enviaron comentarios al PD de contribucion nacional de valorizacion al Ministerio el 17 de abril y luego el 27 de abril</t>
  </si>
  <si>
    <t>Para el periodo se emitieron 120 conceptos, que se detallan así:
GIT Asesoría Gestión Contractual 1: 50
GIT Asesoría Gestión Contractual 2: 102
Equipo Asesoría Gestión Contractual 3: 20</t>
  </si>
  <si>
    <t>Para el periodo se emitieron 16 Actos administrativos, que se detallan así:
GIT Asesoría Gestión Contractual 1: 4
GIT Asesoría Gestión Contractual 2: 7
Equipo Asesoría Gestión Contractual 3: 5</t>
  </si>
  <si>
    <t>Para el periodo se emitieron  11  modificaciones contracuales, que se detallan así:
GIT Asesoría Gestión Contractual 1: 3
GIT Asesoría Gestión Contractual 2: 3
Equipo Asesoría Gestión Contractual 3:5</t>
  </si>
  <si>
    <t xml:space="preserve">Para el periodo se emitieron 3  Actas de liquidación, que se detallan así:
GIT Asesoría Gestión Contractual 2: 3
</t>
  </si>
  <si>
    <t>Para el periodo se emitieron 8 Resoluciones de permisos, que se detallan así:
GIT Asesoría Gestión Contractual 1: 5
GIT Asesoría Gestión Contractual 2: 3</t>
  </si>
  <si>
    <t>Durante el mes de abril  del año en curso, se emitieron cuarenta y cuatro (44) Conceptos jurídicos en la estructuración de proyectos de Asociación Público Privada del GIT estructuracional</t>
  </si>
  <si>
    <t xml:space="preserve">Durante el mes de abril  del año en curso, se realizarón  dos (02) Proyectos de minuta estándar de contrato de concesión o interventoría </t>
  </si>
  <si>
    <t>En desarrollo de esta actividad, el GIT de Estructuración durante el mes de abril del año en curso, se  desarrollo cinco (05) Proyectos de actos administrativos relacionados con las etapas de estructuración de proyectos de Asociación Público Privada.</t>
  </si>
  <si>
    <t xml:space="preserve">Durante el mes de abril del año en curso , se emitieron treinta y tres    (33) Respuestas a derechos de petición relacionados con las etapas de estructuración de proyectos de Asociación Público Privada, por parte del GIT de estructuración </t>
  </si>
  <si>
    <t xml:space="preserve">
Durante el mes de abril  del año 2020, NO se emitieron citaciones para dar inicio al procedimiento administrativo sancionatorio contractual.</t>
  </si>
  <si>
    <t>Durante el mes de abril del año 2020, no se emitieron conceptos jurídicos durante el periodo reportado por cuanto no se recibieron solicitudes de conceptos por la gerencia de procedimientos administrativos sancionatorios contractuales, no obstanate, se emitieron pronunciamientos jurídicos importantes</t>
  </si>
  <si>
    <t>En el mes de abril de 2020  se adelanto el siguiente proceso en la modalidad de concurso de méritos:
VJ-VEJ-CM-003-2020
El mes de abril se adelantaron los procesos  en la modalidad mínima cuantía:
Mínima Cuantía:
VJ-VPRE-MC-004-2020
APP Pública
VJ-VE-APP-IPB-001-2020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</si>
</sst>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quot;$&quot;\ #,##0_);[Red]\(&quot;$&quot;\ #,##0\)"/>
    <numFmt numFmtId="165" formatCode="&quot;$&quot;\ #,##0.00_);[Red]\(&quot;$&quot;\ #,##0.00\)"/>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quot;$&quot;\ * #,##0_);_(&quot;$&quot;\ * \(#,##0\);_(&quot;$&quot;\ * &quot;-&quot;??_);_(@_)"/>
    <numFmt numFmtId="171" formatCode="_ * #,##0.00_ ;_ * \-#,##0.00_ ;_ * &quot;-&quot;??_ ;_ @_ "/>
    <numFmt numFmtId="172" formatCode="_ [$€-2]\ * #,##0.00_ ;_ [$€-2]\ * \-#,##0.00_ ;_ [$€-2]\ * &quot;-&quot;??_ "/>
    <numFmt numFmtId="173" formatCode="#,##0_ ;[Red]\-#,##0\ "/>
    <numFmt numFmtId="174" formatCode="\$#,##0.00\ ;\(\$#,##0.00\)"/>
    <numFmt numFmtId="175" formatCode="#,##0_);\(#,##0\);&quot;-&quot;"/>
    <numFmt numFmtId="176" formatCode="_(&quot;C$&quot;* #,##0.00_);_(&quot;C$&quot;* \(#,##0.00\);_(&quot;C$&quot;* &quot;-&quot;??_);_(@_)"/>
    <numFmt numFmtId="177" formatCode="#,##0.0"/>
    <numFmt numFmtId="178" formatCode="_-&quot;$&quot;\ * #,##0.00_-;\-&quot;$&quot;\ * #,##0.00_-;_-&quot;$&quot;\ * &quot;-&quot;??_-;_-@_-"/>
    <numFmt numFmtId="179" formatCode="_(&quot;C$&quot;* #,##0_);_(&quot;C$&quot;* \(#,##0\);_(&quot;C$&quot;* &quot;-&quot;_);_(@_)"/>
    <numFmt numFmtId="180" formatCode="0.0%"/>
    <numFmt numFmtId="181" formatCode="#,##0.000"/>
  </numFmts>
  <fonts count="79">
    <font>
      <sz val="11"/>
      <color theme="1"/>
      <name val="Calibri"/>
      <family val="2"/>
      <scheme val="minor"/>
    </font>
    <font>
      <sz val="11"/>
      <color indexed="8"/>
      <name val="Calibri"/>
      <family val="2"/>
    </font>
    <font>
      <sz val="10"/>
      <name val="Arial"/>
      <family val="2"/>
    </font>
    <font>
      <sz val="12"/>
      <name val="Arial"/>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11"/>
      <color theme="1"/>
      <name val="Calibri"/>
      <family val="2"/>
      <scheme val="minor"/>
    </font>
    <font>
      <sz val="11"/>
      <color theme="1"/>
      <name val="Times New Roman"/>
      <family val="2"/>
    </font>
    <font>
      <b/>
      <sz val="11"/>
      <color theme="1"/>
      <name val="Calibri"/>
      <family val="2"/>
      <scheme val="minor"/>
    </font>
    <font>
      <sz val="14"/>
      <color theme="1"/>
      <name val="Calibri"/>
      <family val="2"/>
      <scheme val="minor"/>
    </font>
    <font>
      <sz val="12"/>
      <color theme="1"/>
      <name val="Calibri"/>
      <family val="2"/>
      <scheme val="minor"/>
    </font>
    <font>
      <b/>
      <sz val="14"/>
      <name val="Calibri"/>
      <family val="2"/>
      <scheme val="minor"/>
    </font>
    <font>
      <sz val="16"/>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9"/>
      <color theme="1"/>
      <name val="Calibri"/>
      <family val="2"/>
      <scheme val="minor"/>
    </font>
    <font>
      <b/>
      <sz val="9"/>
      <color theme="1"/>
      <name val="Calibri"/>
      <family val="2"/>
      <scheme val="minor"/>
    </font>
    <font>
      <b/>
      <sz val="9"/>
      <name val="Calibri"/>
      <family val="2"/>
      <scheme val="minor"/>
    </font>
    <font>
      <b/>
      <sz val="9"/>
      <color rgb="FFFF0000"/>
      <name val="Calibri"/>
      <family val="2"/>
      <scheme val="minor"/>
    </font>
    <font>
      <sz val="10"/>
      <name val="Calibri"/>
      <family val="2"/>
      <scheme val="minor"/>
    </font>
    <font>
      <sz val="11"/>
      <name val="Calibri"/>
      <family val="2"/>
      <scheme val="minor"/>
    </font>
    <font>
      <b/>
      <sz val="11"/>
      <color rgb="FF44546A"/>
      <name val="Calibri Light"/>
      <family val="2"/>
    </font>
    <font>
      <b/>
      <sz val="11"/>
      <color theme="0"/>
      <name val="Calibri"/>
      <family val="2"/>
      <scheme val="minor"/>
    </font>
    <font>
      <b/>
      <sz val="6"/>
      <color theme="0"/>
      <name val="Calibri"/>
      <family val="2"/>
    </font>
    <font>
      <sz val="6"/>
      <name val="Calibri"/>
      <family val="2"/>
    </font>
    <font>
      <sz val="14"/>
      <name val="Calibri"/>
      <family val="2"/>
      <scheme val="minor"/>
    </font>
    <font>
      <b/>
      <sz val="16"/>
      <color theme="0"/>
      <name val="Calibri"/>
      <family val="2"/>
      <scheme val="minor"/>
    </font>
    <font>
      <b/>
      <sz val="16"/>
      <name val="Calibri"/>
      <family val="2"/>
      <scheme val="minor"/>
    </font>
    <font>
      <sz val="16"/>
      <color theme="0"/>
      <name val="Calibri"/>
      <family val="2"/>
      <scheme val="minor"/>
    </font>
    <font>
      <sz val="12"/>
      <name val="Calibri"/>
      <family val="2"/>
      <scheme val="minor"/>
    </font>
    <font>
      <b/>
      <sz val="12"/>
      <name val="Calibri"/>
      <family val="2"/>
      <scheme val="minor"/>
    </font>
    <font>
      <sz val="12"/>
      <name val="Arial Nova Light"/>
      <family val="2"/>
    </font>
    <font>
      <sz val="12"/>
      <color theme="1"/>
      <name val="Arial Nova Light"/>
      <family val="2"/>
    </font>
    <font>
      <b/>
      <sz val="9"/>
      <color indexed="81"/>
      <name val="Tahoma"/>
      <family val="2"/>
    </font>
    <font>
      <sz val="9"/>
      <color indexed="81"/>
      <name val="Tahoma"/>
      <family val="2"/>
    </font>
    <font>
      <sz val="10"/>
      <name val="Arial"/>
      <family val="2"/>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sz val="8"/>
      <name val="Calibri"/>
      <family val="2"/>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7030A0"/>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BFBFBF"/>
        <bgColor indexed="64"/>
      </patternFill>
    </fill>
    <fill>
      <patternFill patternType="solid">
        <fgColor rgb="FFFF0000"/>
        <bgColor indexed="64"/>
      </patternFill>
    </fill>
    <fill>
      <patternFill patternType="solid">
        <fgColor rgb="FF00B0F0"/>
        <bgColor indexed="64"/>
      </patternFill>
    </fill>
    <fill>
      <patternFill patternType="solid">
        <fgColor theme="4" tint="-0.499984740745262"/>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6" tint="0.79998168889431442"/>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0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12" fillId="17" borderId="2" applyNumberFormat="0" applyAlignment="0" applyProtection="0"/>
    <xf numFmtId="0" fontId="13" fillId="0" borderId="3" applyNumberFormat="0" applyFill="0" applyAlignment="0" applyProtection="0"/>
    <xf numFmtId="3" fontId="4" fillId="0" borderId="0" applyFont="0" applyFill="0" applyBorder="0" applyAlignment="0" applyProtection="0"/>
    <xf numFmtId="164" fontId="24" fillId="0" borderId="0" applyFont="0" applyFill="0" applyBorder="0" applyAlignment="0" applyProtection="0"/>
    <xf numFmtId="165" fontId="24" fillId="0" borderId="0" applyFont="0" applyFill="0" applyBorder="0" applyAlignment="0" applyProtection="0"/>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 applyNumberFormat="0" applyAlignment="0" applyProtection="0"/>
    <xf numFmtId="172" fontId="2" fillId="0" borderId="0" applyFont="0" applyFill="0" applyBorder="0" applyAlignment="0" applyProtection="0"/>
    <xf numFmtId="172" fontId="28" fillId="0" borderId="0" applyFont="0" applyFill="0" applyBorder="0" applyAlignment="0" applyProtection="0"/>
    <xf numFmtId="172" fontId="2" fillId="0" borderId="0" applyFont="0" applyFill="0" applyBorder="0" applyAlignment="0" applyProtection="0"/>
    <xf numFmtId="0" fontId="16" fillId="3" borderId="0" applyNumberFormat="0" applyBorder="0" applyAlignment="0" applyProtection="0"/>
    <xf numFmtId="173" fontId="2" fillId="0" borderId="0" applyFont="0" applyFill="0" applyBorder="0" applyAlignment="0" applyProtection="0"/>
    <xf numFmtId="176" fontId="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9" fontId="1"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66" fontId="29" fillId="0" borderId="0" applyFont="0" applyFill="0" applyBorder="0" applyAlignment="0" applyProtection="0"/>
    <xf numFmtId="168" fontId="1" fillId="0" borderId="0" applyFont="0" applyFill="0" applyBorder="0" applyAlignment="0" applyProtection="0"/>
    <xf numFmtId="0" fontId="17" fillId="22" borderId="0" applyNumberFormat="0" applyBorder="0" applyAlignment="0" applyProtection="0"/>
    <xf numFmtId="0" fontId="2" fillId="0" borderId="0"/>
    <xf numFmtId="0" fontId="29" fillId="0" borderId="0"/>
    <xf numFmtId="0" fontId="2" fillId="0" borderId="0"/>
    <xf numFmtId="0" fontId="29" fillId="0" borderId="0"/>
    <xf numFmtId="0" fontId="30" fillId="0" borderId="0"/>
    <xf numFmtId="0" fontId="1" fillId="0" borderId="0"/>
    <xf numFmtId="0" fontId="28" fillId="0" borderId="0"/>
    <xf numFmtId="0" fontId="2" fillId="0" borderId="0"/>
    <xf numFmtId="0" fontId="2" fillId="23" borderId="4" applyNumberFormat="0" applyFont="0" applyAlignment="0" applyProtection="0"/>
    <xf numFmtId="0" fontId="28" fillId="23" borderId="4" applyNumberFormat="0" applyFont="0" applyAlignment="0" applyProtection="0"/>
    <xf numFmtId="0" fontId="2" fillId="23" borderId="4" applyNumberFormat="0" applyFont="0" applyAlignment="0" applyProtection="0"/>
    <xf numFmtId="9" fontId="29"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0" fontId="18" fillId="16" borderId="5" applyNumberFormat="0" applyAlignment="0" applyProtection="0"/>
    <xf numFmtId="0" fontId="2" fillId="0" borderId="0" applyNumberFormat="0"/>
    <xf numFmtId="0" fontId="28" fillId="0" borderId="0" applyNumberFormat="0"/>
    <xf numFmtId="0" fontId="2" fillId="0" borderId="0" applyNumberFormat="0"/>
    <xf numFmtId="0" fontId="19" fillId="0" borderId="0" applyNumberFormat="0" applyFill="0" applyBorder="0" applyAlignment="0" applyProtection="0"/>
    <xf numFmtId="0" fontId="20" fillId="0" borderId="0" applyNumberFormat="0" applyFill="0" applyBorder="0" applyAlignment="0" applyProtection="0"/>
    <xf numFmtId="0" fontId="22" fillId="0" borderId="6" applyNumberFormat="0" applyFill="0" applyAlignment="0" applyProtection="0"/>
    <xf numFmtId="0" fontId="14" fillId="0" borderId="7" applyNumberFormat="0" applyFill="0" applyAlignment="0" applyProtection="0"/>
    <xf numFmtId="0" fontId="21" fillId="0" borderId="0" applyNumberFormat="0" applyFill="0" applyBorder="0" applyAlignment="0" applyProtection="0"/>
    <xf numFmtId="0" fontId="23" fillId="0" borderId="8" applyNumberFormat="0" applyFill="0" applyAlignment="0" applyProtection="0"/>
    <xf numFmtId="0" fontId="6" fillId="0" borderId="0" applyProtection="0"/>
    <xf numFmtId="0" fontId="25" fillId="0" borderId="0" applyProtection="0"/>
    <xf numFmtId="174" fontId="6" fillId="0" borderId="0" applyProtection="0"/>
    <xf numFmtId="0" fontId="7" fillId="0" borderId="0" applyProtection="0"/>
    <xf numFmtId="0" fontId="26" fillId="0" borderId="0" applyProtection="0"/>
    <xf numFmtId="0" fontId="8" fillId="0" borderId="0" applyProtection="0"/>
    <xf numFmtId="0" fontId="27" fillId="0" borderId="0" applyProtection="0"/>
    <xf numFmtId="0" fontId="6" fillId="0" borderId="9" applyProtection="0"/>
    <xf numFmtId="0" fontId="25" fillId="0" borderId="9" applyProtection="0"/>
    <xf numFmtId="0" fontId="6" fillId="0" borderId="0"/>
    <xf numFmtId="10" fontId="6" fillId="0" borderId="0" applyProtection="0"/>
    <xf numFmtId="0" fontId="6" fillId="0" borderId="0"/>
    <xf numFmtId="0" fontId="25" fillId="0" borderId="0"/>
    <xf numFmtId="2" fontId="6" fillId="0" borderId="0" applyProtection="0"/>
    <xf numFmtId="2" fontId="25" fillId="0" borderId="0" applyProtection="0"/>
    <xf numFmtId="4" fontId="6" fillId="0" borderId="0" applyProtection="0"/>
    <xf numFmtId="9" fontId="2" fillId="0" borderId="0" applyFont="0" applyFill="0" applyBorder="0" applyAlignment="0" applyProtection="0"/>
    <xf numFmtId="0" fontId="59" fillId="0" borderId="0"/>
    <xf numFmtId="179"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9"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 fillId="0" borderId="0"/>
  </cellStyleXfs>
  <cellXfs count="542">
    <xf numFmtId="0" fontId="0" fillId="0" borderId="0" xfId="0"/>
    <xf numFmtId="0" fontId="32" fillId="0" borderId="10" xfId="0" applyFont="1" applyBorder="1" applyAlignment="1">
      <alignment vertical="center"/>
    </xf>
    <xf numFmtId="0" fontId="33" fillId="0" borderId="0" xfId="0" applyFont="1" applyAlignment="1">
      <alignment vertical="center" wrapText="1"/>
    </xf>
    <xf numFmtId="0" fontId="34" fillId="0" borderId="10" xfId="52" applyFont="1" applyBorder="1" applyAlignment="1">
      <alignment horizontal="center" vertical="center" wrapText="1"/>
    </xf>
    <xf numFmtId="0" fontId="0" fillId="0" borderId="0" xfId="0" applyAlignment="1">
      <alignment vertical="center"/>
    </xf>
    <xf numFmtId="170" fontId="33" fillId="0" borderId="10" xfId="49" applyNumberFormat="1" applyFont="1" applyBorder="1" applyAlignment="1">
      <alignment vertical="center"/>
    </xf>
    <xf numFmtId="0" fontId="35" fillId="0" borderId="0" xfId="0" applyFont="1" applyAlignment="1">
      <alignment vertical="center"/>
    </xf>
    <xf numFmtId="0" fontId="32" fillId="25" borderId="10" xfId="0" applyFont="1" applyFill="1" applyBorder="1" applyAlignment="1">
      <alignment vertical="center"/>
    </xf>
    <xf numFmtId="0" fontId="34" fillId="0" borderId="10" xfId="52" applyFont="1" applyBorder="1" applyAlignment="1">
      <alignment vertical="center" wrapText="1"/>
    </xf>
    <xf numFmtId="0" fontId="36" fillId="0" borderId="10" xfId="0" applyFont="1" applyBorder="1" applyAlignment="1">
      <alignment horizontal="center" vertical="center"/>
    </xf>
    <xf numFmtId="0" fontId="31" fillId="0" borderId="0" xfId="0" applyFont="1" applyAlignment="1">
      <alignment vertical="center"/>
    </xf>
    <xf numFmtId="170" fontId="33" fillId="25" borderId="10" xfId="49" applyNumberFormat="1" applyFont="1" applyFill="1" applyBorder="1" applyAlignment="1">
      <alignment vertical="center"/>
    </xf>
    <xf numFmtId="170" fontId="3" fillId="25" borderId="10" xfId="0" applyNumberFormat="1" applyFont="1" applyFill="1" applyBorder="1" applyAlignment="1">
      <alignment vertical="center" wrapText="1"/>
    </xf>
    <xf numFmtId="170" fontId="37" fillId="25" borderId="10" xfId="0" applyNumberFormat="1" applyFont="1" applyFill="1" applyBorder="1" applyAlignment="1">
      <alignment vertical="center"/>
    </xf>
    <xf numFmtId="170" fontId="37" fillId="0" borderId="10" xfId="0" applyNumberFormat="1" applyFont="1" applyBorder="1" applyAlignment="1">
      <alignment vertical="center"/>
    </xf>
    <xf numFmtId="0" fontId="32" fillId="0" borderId="10" xfId="0" applyFont="1" applyBorder="1" applyAlignment="1">
      <alignment vertical="center" wrapText="1"/>
    </xf>
    <xf numFmtId="0" fontId="38" fillId="0" borderId="10" xfId="0" applyFont="1" applyBorder="1" applyAlignment="1">
      <alignment horizontal="right" vertical="center" wrapText="1"/>
    </xf>
    <xf numFmtId="170" fontId="36" fillId="0" borderId="10" xfId="49" applyNumberFormat="1" applyFont="1" applyBorder="1" applyAlignment="1">
      <alignment vertical="center"/>
    </xf>
    <xf numFmtId="170" fontId="37" fillId="0" borderId="10" xfId="49" applyNumberFormat="1" applyFont="1" applyBorder="1" applyAlignment="1">
      <alignment vertical="center"/>
    </xf>
    <xf numFmtId="0" fontId="33" fillId="0" borderId="0" xfId="0" applyFont="1"/>
    <xf numFmtId="0" fontId="33"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39" fillId="0" borderId="10" xfId="0" applyFont="1" applyBorder="1" applyAlignment="1">
      <alignment vertical="center"/>
    </xf>
    <xf numFmtId="0" fontId="39" fillId="0" borderId="10" xfId="0" applyFont="1" applyBorder="1" applyAlignment="1">
      <alignment vertical="center" wrapText="1"/>
    </xf>
    <xf numFmtId="0" fontId="41" fillId="0" borderId="10" xfId="52" applyFont="1" applyBorder="1" applyAlignment="1">
      <alignment horizontal="center" vertical="center" wrapText="1"/>
    </xf>
    <xf numFmtId="0" fontId="40" fillId="0" borderId="10" xfId="0" applyFont="1" applyBorder="1" applyAlignment="1">
      <alignment horizontal="center" vertical="center"/>
    </xf>
    <xf numFmtId="0" fontId="39" fillId="0" borderId="0" xfId="0" applyFont="1"/>
    <xf numFmtId="0" fontId="39" fillId="25" borderId="10" xfId="0" applyFont="1" applyFill="1" applyBorder="1" applyAlignment="1">
      <alignment vertical="center" wrapText="1"/>
    </xf>
    <xf numFmtId="170" fontId="39" fillId="25" borderId="10" xfId="49" applyNumberFormat="1" applyFont="1" applyFill="1" applyBorder="1" applyAlignment="1">
      <alignment vertical="center"/>
    </xf>
    <xf numFmtId="170" fontId="39" fillId="0" borderId="0" xfId="0" applyNumberFormat="1" applyFont="1"/>
    <xf numFmtId="170" fontId="42" fillId="25" borderId="10" xfId="49" applyNumberFormat="1" applyFont="1" applyFill="1" applyBorder="1" applyAlignment="1">
      <alignment vertical="center"/>
    </xf>
    <xf numFmtId="0" fontId="40" fillId="0" borderId="10" xfId="0" applyFont="1" applyBorder="1" applyAlignment="1">
      <alignment horizontal="center"/>
    </xf>
    <xf numFmtId="0" fontId="40" fillId="0" borderId="10" xfId="0" applyFont="1" applyBorder="1" applyAlignment="1">
      <alignment vertical="center" wrapText="1"/>
    </xf>
    <xf numFmtId="170" fontId="40" fillId="0" borderId="10" xfId="0" applyNumberFormat="1" applyFont="1" applyBorder="1" applyAlignment="1">
      <alignment vertical="center"/>
    </xf>
    <xf numFmtId="0" fontId="40" fillId="25" borderId="10" xfId="0" applyFont="1" applyFill="1" applyBorder="1" applyAlignment="1">
      <alignment vertical="center" wrapText="1"/>
    </xf>
    <xf numFmtId="170" fontId="40" fillId="25" borderId="10" xfId="49" applyNumberFormat="1" applyFont="1" applyFill="1" applyBorder="1" applyAlignment="1">
      <alignment vertical="center"/>
    </xf>
    <xf numFmtId="170" fontId="40" fillId="0" borderId="10" xfId="0" applyNumberFormat="1" applyFont="1" applyBorder="1"/>
    <xf numFmtId="0" fontId="0" fillId="29" borderId="0" xfId="0" applyFill="1"/>
    <xf numFmtId="0" fontId="0" fillId="29" borderId="0" xfId="0" applyFill="1" applyAlignment="1">
      <alignment horizontal="left" wrapText="1"/>
    </xf>
    <xf numFmtId="0" fontId="32" fillId="36" borderId="10" xfId="0" applyFont="1" applyFill="1" applyBorder="1" applyAlignment="1">
      <alignment horizontal="left" vertical="top" wrapText="1"/>
    </xf>
    <xf numFmtId="0" fontId="0" fillId="36" borderId="0" xfId="0" applyFill="1"/>
    <xf numFmtId="0" fontId="45" fillId="36" borderId="10" xfId="0" applyFont="1" applyFill="1" applyBorder="1" applyAlignment="1">
      <alignment horizontal="left" vertical="top" wrapText="1" readingOrder="1"/>
    </xf>
    <xf numFmtId="0" fontId="0" fillId="0" borderId="10" xfId="0" applyBorder="1"/>
    <xf numFmtId="0" fontId="44" fillId="0" borderId="10" xfId="0" applyFont="1" applyFill="1" applyBorder="1" applyAlignment="1" applyProtection="1">
      <alignment horizontal="left" vertical="top" wrapText="1"/>
      <protection locked="0"/>
    </xf>
    <xf numFmtId="0" fontId="31" fillId="0" borderId="10" xfId="0" applyFont="1" applyBorder="1" applyAlignment="1">
      <alignment horizontal="center" vertical="center"/>
    </xf>
    <xf numFmtId="0" fontId="46" fillId="28" borderId="10" xfId="0" applyFont="1" applyFill="1" applyBorder="1" applyAlignment="1" applyProtection="1">
      <alignment horizontal="center" vertical="center" wrapText="1"/>
      <protection locked="0"/>
    </xf>
    <xf numFmtId="0" fontId="0" fillId="0" borderId="0" xfId="0" applyFont="1" applyAlignment="1">
      <alignment horizontal="left" vertical="top" wrapText="1"/>
    </xf>
    <xf numFmtId="0" fontId="44" fillId="0" borderId="10" xfId="0" applyFont="1" applyBorder="1" applyAlignment="1" applyProtection="1">
      <alignment horizontal="left" vertical="top" wrapText="1"/>
      <protection locked="0"/>
    </xf>
    <xf numFmtId="0" fontId="0" fillId="0" borderId="10" xfId="0" applyBorder="1" applyAlignment="1">
      <alignment wrapText="1"/>
    </xf>
    <xf numFmtId="0" fontId="0" fillId="0" borderId="12" xfId="0" applyBorder="1"/>
    <xf numFmtId="0" fontId="43" fillId="0" borderId="10" xfId="0" applyFont="1" applyBorder="1" applyAlignment="1" applyProtection="1">
      <alignment horizontal="left" vertical="top" wrapText="1"/>
      <protection locked="0"/>
    </xf>
    <xf numFmtId="0" fontId="32" fillId="0" borderId="0" xfId="0" applyFont="1" applyAlignment="1">
      <alignment vertical="center" wrapText="1"/>
    </xf>
    <xf numFmtId="0" fontId="49" fillId="0" borderId="11" xfId="0" applyFont="1" applyFill="1" applyBorder="1" applyAlignment="1">
      <alignment horizontal="left" vertical="center" wrapText="1" indent="1"/>
    </xf>
    <xf numFmtId="0" fontId="49" fillId="0" borderId="11" xfId="0" applyFont="1" applyFill="1" applyBorder="1" applyAlignment="1">
      <alignment horizontal="left" vertical="top" wrapText="1" indent="1"/>
    </xf>
    <xf numFmtId="0" fontId="49" fillId="0" borderId="11" xfId="0" applyFont="1" applyFill="1" applyBorder="1" applyAlignment="1">
      <alignment horizontal="center" vertical="center" wrapText="1"/>
    </xf>
    <xf numFmtId="4" fontId="32" fillId="0" borderId="10" xfId="0" applyNumberFormat="1" applyFont="1" applyFill="1" applyBorder="1" applyAlignment="1">
      <alignment vertical="center" wrapText="1"/>
    </xf>
    <xf numFmtId="0" fontId="49" fillId="0" borderId="10" xfId="0" applyFont="1" applyFill="1" applyBorder="1" applyAlignment="1">
      <alignment horizontal="center" vertical="center" wrapText="1"/>
    </xf>
    <xf numFmtId="0" fontId="32" fillId="0" borderId="10" xfId="0" applyFont="1" applyFill="1" applyBorder="1" applyAlignment="1">
      <alignment horizontal="left" vertical="top" wrapText="1"/>
    </xf>
    <xf numFmtId="0" fontId="49" fillId="0" borderId="10" xfId="0" applyFont="1" applyFill="1" applyBorder="1" applyAlignment="1">
      <alignment horizontal="left" vertical="center" wrapText="1" indent="1"/>
    </xf>
    <xf numFmtId="0" fontId="32" fillId="0" borderId="10" xfId="0" applyFont="1" applyFill="1" applyBorder="1" applyAlignment="1">
      <alignment vertical="center" wrapText="1"/>
    </xf>
    <xf numFmtId="177" fontId="49" fillId="0" borderId="11" xfId="0" applyNumberFormat="1" applyFont="1" applyBorder="1" applyAlignment="1">
      <alignment horizontal="center" vertical="center" wrapText="1"/>
    </xf>
    <xf numFmtId="4" fontId="36" fillId="0" borderId="11" xfId="63" applyNumberFormat="1" applyFont="1" applyBorder="1" applyAlignment="1">
      <alignment horizontal="center" vertical="center"/>
    </xf>
    <xf numFmtId="4" fontId="36" fillId="0" borderId="10" xfId="63" applyNumberFormat="1" applyFont="1" applyBorder="1" applyAlignment="1">
      <alignment horizontal="center" vertical="center"/>
    </xf>
    <xf numFmtId="4" fontId="32" fillId="0" borderId="0" xfId="0" applyNumberFormat="1" applyFont="1" applyAlignment="1">
      <alignment vertical="center" wrapText="1"/>
    </xf>
    <xf numFmtId="0" fontId="32" fillId="0" borderId="0" xfId="0" applyFont="1" applyAlignment="1">
      <alignment vertical="center"/>
    </xf>
    <xf numFmtId="0" fontId="32" fillId="26" borderId="0" xfId="0" applyFont="1" applyFill="1" applyAlignment="1">
      <alignment vertical="center"/>
    </xf>
    <xf numFmtId="0" fontId="32" fillId="0" borderId="0" xfId="0" applyFont="1" applyFill="1" applyAlignment="1">
      <alignment vertical="center"/>
    </xf>
    <xf numFmtId="4" fontId="32" fillId="0" borderId="0" xfId="0" applyNumberFormat="1" applyFont="1" applyAlignment="1">
      <alignment vertical="center"/>
    </xf>
    <xf numFmtId="175" fontId="32" fillId="0" borderId="0" xfId="0" applyNumberFormat="1" applyFont="1" applyAlignment="1">
      <alignment vertical="center"/>
    </xf>
    <xf numFmtId="0" fontId="32" fillId="0" borderId="0" xfId="0" applyFont="1" applyAlignment="1">
      <alignment horizontal="center" vertical="center" wrapText="1"/>
    </xf>
    <xf numFmtId="0" fontId="50" fillId="28" borderId="10" xfId="0" applyFont="1" applyFill="1" applyBorder="1" applyAlignment="1" applyProtection="1">
      <alignment horizontal="center" vertical="center" wrapText="1"/>
      <protection locked="0"/>
    </xf>
    <xf numFmtId="0" fontId="50" fillId="27" borderId="10" xfId="0" applyFont="1" applyFill="1" applyBorder="1" applyAlignment="1" applyProtection="1">
      <alignment horizontal="center" vertical="center" wrapText="1"/>
      <protection locked="0"/>
    </xf>
    <xf numFmtId="0" fontId="50" fillId="35" borderId="10" xfId="0" applyFont="1" applyFill="1" applyBorder="1" applyAlignment="1" applyProtection="1">
      <alignment horizontal="center" vertical="center" wrapText="1"/>
      <protection locked="0"/>
    </xf>
    <xf numFmtId="0" fontId="50" fillId="34" borderId="10" xfId="0" applyFont="1" applyFill="1" applyBorder="1" applyAlignment="1" applyProtection="1">
      <alignment horizontal="center" vertical="center" wrapText="1"/>
      <protection locked="0"/>
    </xf>
    <xf numFmtId="0" fontId="51" fillId="30" borderId="10" xfId="0" applyFont="1" applyFill="1" applyBorder="1" applyAlignment="1" applyProtection="1">
      <alignment horizontal="center" vertical="center" wrapText="1"/>
      <protection locked="0"/>
    </xf>
    <xf numFmtId="0" fontId="51" fillId="32" borderId="10" xfId="0" applyFont="1" applyFill="1" applyBorder="1" applyAlignment="1" applyProtection="1">
      <alignment horizontal="center" vertical="center" wrapText="1"/>
      <protection locked="0"/>
    </xf>
    <xf numFmtId="0" fontId="51" fillId="33" borderId="10" xfId="0" applyFont="1" applyFill="1" applyBorder="1" applyAlignment="1" applyProtection="1">
      <alignment horizontal="center" vertical="center" wrapText="1"/>
      <protection locked="0"/>
    </xf>
    <xf numFmtId="0" fontId="51" fillId="24" borderId="10" xfId="0" applyFont="1" applyFill="1" applyBorder="1" applyAlignment="1" applyProtection="1">
      <alignment horizontal="center" vertical="center"/>
      <protection locked="0"/>
    </xf>
    <xf numFmtId="0" fontId="35" fillId="0" borderId="0" xfId="0" applyFont="1" applyAlignment="1">
      <alignment vertical="center" wrapText="1"/>
    </xf>
    <xf numFmtId="0" fontId="0" fillId="29" borderId="10" xfId="0" applyFill="1" applyBorder="1"/>
    <xf numFmtId="0" fontId="0" fillId="0" borderId="10" xfId="0" applyBorder="1" applyAlignment="1">
      <alignment horizontal="left" vertical="top" wrapText="1"/>
    </xf>
    <xf numFmtId="0" fontId="32" fillId="0" borderId="10" xfId="0" applyFont="1" applyBorder="1"/>
    <xf numFmtId="0" fontId="0" fillId="31" borderId="10" xfId="0" applyFill="1" applyBorder="1"/>
    <xf numFmtId="0" fontId="49" fillId="0" borderId="11" xfId="0" applyFont="1" applyFill="1" applyBorder="1" applyAlignment="1">
      <alignment horizontal="left" vertical="top" wrapText="1"/>
    </xf>
    <xf numFmtId="0" fontId="52" fillId="27" borderId="10" xfId="0" applyFont="1" applyFill="1" applyBorder="1" applyAlignment="1" applyProtection="1">
      <alignment horizontal="center" vertical="center" wrapText="1"/>
      <protection locked="0"/>
    </xf>
    <xf numFmtId="0" fontId="53" fillId="26" borderId="17" xfId="52" applyFont="1" applyFill="1" applyBorder="1" applyAlignment="1">
      <alignment horizontal="center" vertical="center" wrapText="1"/>
    </xf>
    <xf numFmtId="0" fontId="53" fillId="26" borderId="14" xfId="52" applyFont="1" applyFill="1" applyBorder="1" applyAlignment="1">
      <alignment horizontal="center" vertical="center" wrapText="1"/>
    </xf>
    <xf numFmtId="49" fontId="53" fillId="26" borderId="14" xfId="52" applyNumberFormat="1" applyFont="1" applyFill="1" applyBorder="1" applyAlignment="1">
      <alignment horizontal="center" vertical="center" wrapText="1"/>
    </xf>
    <xf numFmtId="0" fontId="53" fillId="0" borderId="14" xfId="52" applyFont="1" applyBorder="1" applyAlignment="1">
      <alignment horizontal="center" vertical="center" wrapText="1"/>
    </xf>
    <xf numFmtId="49" fontId="53" fillId="0" borderId="14" xfId="52" applyNumberFormat="1" applyFont="1" applyBorder="1" applyAlignment="1">
      <alignment horizontal="center" vertical="center" wrapText="1"/>
    </xf>
    <xf numFmtId="0" fontId="53" fillId="0" borderId="17" xfId="52" applyFont="1" applyBorder="1" applyAlignment="1">
      <alignment horizontal="center" vertical="center" wrapText="1"/>
    </xf>
    <xf numFmtId="49" fontId="53" fillId="0" borderId="18" xfId="0" applyNumberFormat="1" applyFont="1" applyBorder="1" applyAlignment="1">
      <alignment horizontal="justify" vertical="center" wrapText="1"/>
    </xf>
    <xf numFmtId="49" fontId="53" fillId="0" borderId="14" xfId="0" applyNumberFormat="1" applyFont="1" applyBorder="1" applyAlignment="1">
      <alignment horizontal="justify" vertical="center" wrapText="1"/>
    </xf>
    <xf numFmtId="49" fontId="49" fillId="0" borderId="10" xfId="0" applyNumberFormat="1" applyFont="1" applyBorder="1" applyAlignment="1">
      <alignment vertical="center" wrapText="1"/>
    </xf>
    <xf numFmtId="49" fontId="49" fillId="26" borderId="10" xfId="0" applyNumberFormat="1" applyFont="1" applyFill="1" applyBorder="1" applyAlignment="1">
      <alignment vertical="center" wrapText="1"/>
    </xf>
    <xf numFmtId="49" fontId="53" fillId="25" borderId="29" xfId="0" applyNumberFormat="1" applyFont="1" applyFill="1" applyBorder="1" applyAlignment="1">
      <alignment horizontal="center" vertical="center" wrapText="1"/>
    </xf>
    <xf numFmtId="4" fontId="32" fillId="0" borderId="11" xfId="0" applyNumberFormat="1" applyFont="1" applyBorder="1" applyAlignment="1">
      <alignment horizontal="center" vertical="center" wrapText="1"/>
    </xf>
    <xf numFmtId="2" fontId="0" fillId="0" borderId="10" xfId="0" applyNumberFormat="1" applyBorder="1"/>
    <xf numFmtId="0" fontId="60" fillId="0" borderId="0" xfId="0" applyFont="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xf>
    <xf numFmtId="0" fontId="63" fillId="0" borderId="0" xfId="0" applyFont="1" applyAlignment="1">
      <alignment horizontal="center" vertical="center"/>
    </xf>
    <xf numFmtId="0" fontId="64" fillId="0" borderId="0" xfId="0" applyFont="1" applyAlignment="1">
      <alignment horizontal="center" vertical="center"/>
    </xf>
    <xf numFmtId="0" fontId="65" fillId="0" borderId="0" xfId="0" applyFont="1" applyAlignment="1">
      <alignment horizontal="center" vertical="center"/>
    </xf>
    <xf numFmtId="0" fontId="66" fillId="0" borderId="0" xfId="0" applyFont="1" applyAlignment="1">
      <alignment horizontal="center" vertical="center"/>
    </xf>
    <xf numFmtId="0" fontId="67" fillId="0" borderId="0" xfId="0" applyFont="1" applyAlignment="1">
      <alignment horizontal="center" vertical="center"/>
    </xf>
    <xf numFmtId="0" fontId="68" fillId="26" borderId="0" xfId="0" applyFont="1" applyFill="1" applyAlignment="1">
      <alignment horizontal="center" vertical="center"/>
    </xf>
    <xf numFmtId="0" fontId="62" fillId="26" borderId="0" xfId="0" applyFont="1" applyFill="1" applyAlignment="1">
      <alignment horizontal="left" vertical="center"/>
    </xf>
    <xf numFmtId="0" fontId="60" fillId="26" borderId="0" xfId="0" applyFont="1" applyFill="1" applyAlignment="1">
      <alignment horizontal="center" vertical="center"/>
    </xf>
    <xf numFmtId="0" fontId="69" fillId="37" borderId="10" xfId="0" applyFont="1" applyFill="1" applyBorder="1" applyAlignment="1">
      <alignment horizontal="center" vertical="center" wrapText="1"/>
    </xf>
    <xf numFmtId="180" fontId="64" fillId="26" borderId="10" xfId="0" applyNumberFormat="1" applyFont="1" applyFill="1" applyBorder="1" applyAlignment="1">
      <alignment horizontal="center" vertical="center"/>
    </xf>
    <xf numFmtId="9" fontId="62" fillId="26" borderId="0" xfId="0" applyNumberFormat="1" applyFont="1" applyFill="1" applyAlignment="1">
      <alignment horizontal="left" vertical="center"/>
    </xf>
    <xf numFmtId="0" fontId="62" fillId="26" borderId="0" xfId="0" applyFont="1" applyFill="1" applyAlignment="1">
      <alignment horizontal="left" vertical="center" wrapText="1"/>
    </xf>
    <xf numFmtId="0" fontId="60" fillId="36" borderId="13" xfId="0" applyFont="1" applyFill="1" applyBorder="1" applyAlignment="1">
      <alignment horizontal="center" vertical="center"/>
    </xf>
    <xf numFmtId="0" fontId="60" fillId="38" borderId="13" xfId="0" applyFont="1" applyFill="1" applyBorder="1" applyAlignment="1">
      <alignment horizontal="center" vertical="center"/>
    </xf>
    <xf numFmtId="9" fontId="60" fillId="39" borderId="13" xfId="0" applyNumberFormat="1" applyFont="1" applyFill="1" applyBorder="1" applyAlignment="1">
      <alignment horizontal="center" vertical="center"/>
    </xf>
    <xf numFmtId="180" fontId="64" fillId="0" borderId="0" xfId="0" applyNumberFormat="1" applyFont="1" applyAlignment="1">
      <alignment horizontal="center" vertical="center"/>
    </xf>
    <xf numFmtId="0" fontId="60" fillId="40" borderId="13" xfId="0" applyFont="1" applyFill="1" applyBorder="1" applyAlignment="1">
      <alignment horizontal="center" vertical="center"/>
    </xf>
    <xf numFmtId="0" fontId="71" fillId="0" borderId="0" xfId="0" applyFont="1" applyAlignment="1">
      <alignment horizontal="center" vertical="center"/>
    </xf>
    <xf numFmtId="9" fontId="61" fillId="29" borderId="30" xfId="0" applyNumberFormat="1" applyFont="1" applyFill="1" applyBorder="1" applyAlignment="1">
      <alignment horizontal="center" vertical="center"/>
    </xf>
    <xf numFmtId="9" fontId="61" fillId="0" borderId="0" xfId="0" applyNumberFormat="1" applyFont="1" applyAlignment="1">
      <alignment horizontal="center" vertical="center"/>
    </xf>
    <xf numFmtId="0" fontId="72" fillId="0" borderId="0" xfId="0" applyFont="1" applyAlignment="1">
      <alignment horizontal="center" vertical="center"/>
    </xf>
    <xf numFmtId="0" fontId="70" fillId="37" borderId="31" xfId="0" applyFont="1" applyFill="1" applyBorder="1" applyAlignment="1">
      <alignment horizontal="center" vertical="center" wrapText="1"/>
    </xf>
    <xf numFmtId="0" fontId="70" fillId="37" borderId="32" xfId="0" applyFont="1" applyFill="1" applyBorder="1" applyAlignment="1">
      <alignment horizontal="center" vertical="center" wrapText="1"/>
    </xf>
    <xf numFmtId="0" fontId="70" fillId="36" borderId="32" xfId="0" applyFont="1" applyFill="1" applyBorder="1" applyAlignment="1">
      <alignment horizontal="center" vertical="center" wrapText="1"/>
    </xf>
    <xf numFmtId="0" fontId="70" fillId="38" borderId="32" xfId="0" applyFont="1" applyFill="1" applyBorder="1" applyAlignment="1">
      <alignment horizontal="center" vertical="center" wrapText="1"/>
    </xf>
    <xf numFmtId="0" fontId="70" fillId="39" borderId="32" xfId="0" applyFont="1" applyFill="1" applyBorder="1" applyAlignment="1">
      <alignment horizontal="center" vertical="center" wrapText="1"/>
    </xf>
    <xf numFmtId="0" fontId="70" fillId="41" borderId="32" xfId="0" applyFont="1" applyFill="1" applyBorder="1" applyAlignment="1">
      <alignment horizontal="center" vertical="center" wrapText="1"/>
    </xf>
    <xf numFmtId="0" fontId="70" fillId="37" borderId="36" xfId="0" applyFont="1" applyFill="1" applyBorder="1" applyAlignment="1">
      <alignment horizontal="center" vertical="center" wrapText="1"/>
    </xf>
    <xf numFmtId="180" fontId="61" fillId="43" borderId="38" xfId="0" applyNumberFormat="1" applyFont="1" applyFill="1" applyBorder="1" applyAlignment="1">
      <alignment horizontal="center" vertical="center" wrapText="1"/>
    </xf>
    <xf numFmtId="180" fontId="61" fillId="36" borderId="38" xfId="0" applyNumberFormat="1" applyFont="1" applyFill="1" applyBorder="1" applyAlignment="1">
      <alignment horizontal="center" vertical="center" wrapText="1"/>
    </xf>
    <xf numFmtId="180" fontId="61" fillId="38" borderId="38" xfId="0" applyNumberFormat="1" applyFont="1" applyFill="1" applyBorder="1" applyAlignment="1">
      <alignment horizontal="center" vertical="center" wrapText="1"/>
    </xf>
    <xf numFmtId="180" fontId="61" fillId="39" borderId="38" xfId="0" applyNumberFormat="1" applyFont="1" applyFill="1" applyBorder="1" applyAlignment="1">
      <alignment vertical="center" wrapText="1"/>
    </xf>
    <xf numFmtId="0" fontId="60" fillId="26" borderId="38" xfId="0" applyFont="1" applyFill="1" applyBorder="1" applyAlignment="1">
      <alignment horizontal="center" vertical="center" wrapText="1"/>
    </xf>
    <xf numFmtId="9" fontId="62" fillId="42" borderId="38" xfId="63" applyFont="1" applyFill="1" applyBorder="1" applyAlignment="1">
      <alignment horizontal="center" vertical="center" wrapText="1"/>
    </xf>
    <xf numFmtId="10" fontId="60" fillId="36" borderId="38" xfId="63" applyNumberFormat="1" applyFont="1" applyFill="1" applyBorder="1" applyAlignment="1">
      <alignment horizontal="center" vertical="center" wrapText="1"/>
    </xf>
    <xf numFmtId="10" fontId="60" fillId="38" borderId="38" xfId="63" applyNumberFormat="1" applyFont="1" applyFill="1" applyBorder="1" applyAlignment="1">
      <alignment horizontal="center" vertical="center" wrapText="1"/>
    </xf>
    <xf numFmtId="10" fontId="60" fillId="39" borderId="38" xfId="63" applyNumberFormat="1" applyFont="1" applyFill="1" applyBorder="1" applyAlignment="1">
      <alignment horizontal="center" vertical="center" wrapText="1"/>
    </xf>
    <xf numFmtId="10" fontId="60" fillId="43" borderId="38" xfId="63" applyNumberFormat="1" applyFont="1" applyFill="1" applyBorder="1" applyAlignment="1">
      <alignment horizontal="center" vertical="center" wrapText="1"/>
    </xf>
    <xf numFmtId="9" fontId="60" fillId="26" borderId="38" xfId="0" applyNumberFormat="1" applyFont="1" applyFill="1" applyBorder="1" applyAlignment="1">
      <alignment horizontal="center" vertical="center" wrapText="1"/>
    </xf>
    <xf numFmtId="9" fontId="60" fillId="0" borderId="38" xfId="63" applyFont="1" applyFill="1" applyBorder="1" applyAlignment="1">
      <alignment horizontal="center" vertical="center" wrapText="1"/>
    </xf>
    <xf numFmtId="0" fontId="60" fillId="44" borderId="38" xfId="63" applyNumberFormat="1" applyFont="1" applyFill="1" applyBorder="1" applyAlignment="1">
      <alignment horizontal="center" vertical="center" wrapText="1"/>
    </xf>
    <xf numFmtId="0" fontId="60" fillId="42" borderId="38" xfId="0" applyFont="1" applyFill="1" applyBorder="1" applyAlignment="1">
      <alignment horizontal="center" vertical="center" wrapText="1"/>
    </xf>
    <xf numFmtId="10" fontId="62" fillId="43" borderId="13" xfId="63" applyNumberFormat="1" applyFont="1" applyFill="1" applyBorder="1" applyAlignment="1">
      <alignment horizontal="center" vertical="center" wrapText="1"/>
    </xf>
    <xf numFmtId="10" fontId="62" fillId="43" borderId="38" xfId="63" applyNumberFormat="1" applyFont="1" applyFill="1" applyBorder="1" applyAlignment="1">
      <alignment horizontal="center" vertical="center" wrapText="1"/>
    </xf>
    <xf numFmtId="0" fontId="74" fillId="0" borderId="38" xfId="0" applyFont="1" applyBorder="1" applyAlignment="1">
      <alignment horizontal="center" vertical="center"/>
    </xf>
    <xf numFmtId="0" fontId="75" fillId="0" borderId="10" xfId="0" applyFont="1" applyBorder="1" applyAlignment="1">
      <alignment horizontal="center" vertical="center"/>
    </xf>
    <xf numFmtId="10" fontId="60" fillId="44" borderId="38" xfId="63" applyNumberFormat="1" applyFont="1" applyFill="1" applyBorder="1" applyAlignment="1">
      <alignment horizontal="center" vertical="center" wrapText="1"/>
    </xf>
    <xf numFmtId="0" fontId="72" fillId="0" borderId="38" xfId="63" applyNumberFormat="1" applyFont="1" applyFill="1" applyBorder="1" applyAlignment="1">
      <alignment horizontal="center" vertical="center" wrapText="1"/>
    </xf>
    <xf numFmtId="0" fontId="60" fillId="26" borderId="39" xfId="0" applyFont="1" applyFill="1" applyBorder="1" applyAlignment="1">
      <alignment horizontal="left" vertical="center" wrapText="1"/>
    </xf>
    <xf numFmtId="0" fontId="60" fillId="26" borderId="10" xfId="0" applyFont="1" applyFill="1" applyBorder="1" applyAlignment="1">
      <alignment horizontal="center" vertical="center" wrapText="1"/>
    </xf>
    <xf numFmtId="9" fontId="62" fillId="42" borderId="10" xfId="63" applyFont="1" applyFill="1" applyBorder="1" applyAlignment="1">
      <alignment horizontal="center" vertical="center" wrapText="1"/>
    </xf>
    <xf numFmtId="10" fontId="60" fillId="36" borderId="10" xfId="63" applyNumberFormat="1" applyFont="1" applyFill="1" applyBorder="1" applyAlignment="1">
      <alignment horizontal="center" vertical="center" wrapText="1"/>
    </xf>
    <xf numFmtId="10" fontId="60" fillId="38" borderId="10" xfId="63" applyNumberFormat="1" applyFont="1" applyFill="1" applyBorder="1" applyAlignment="1">
      <alignment horizontal="center" vertical="center" wrapText="1"/>
    </xf>
    <xf numFmtId="10" fontId="60" fillId="39" borderId="10" xfId="63" applyNumberFormat="1" applyFont="1" applyFill="1" applyBorder="1" applyAlignment="1">
      <alignment horizontal="center" vertical="center" wrapText="1"/>
    </xf>
    <xf numFmtId="10" fontId="60" fillId="43" borderId="10" xfId="63" applyNumberFormat="1" applyFont="1" applyFill="1" applyBorder="1" applyAlignment="1">
      <alignment horizontal="center" vertical="center" wrapText="1"/>
    </xf>
    <xf numFmtId="9" fontId="60" fillId="26" borderId="10" xfId="0" applyNumberFormat="1" applyFont="1" applyFill="1" applyBorder="1" applyAlignment="1">
      <alignment horizontal="center" vertical="center" wrapText="1"/>
    </xf>
    <xf numFmtId="0" fontId="60" fillId="44" borderId="10" xfId="63" applyNumberFormat="1" applyFont="1" applyFill="1" applyBorder="1" applyAlignment="1">
      <alignment horizontal="center" vertical="center" wrapText="1"/>
    </xf>
    <xf numFmtId="9" fontId="60" fillId="42" borderId="10" xfId="63" applyFont="1" applyFill="1" applyBorder="1" applyAlignment="1">
      <alignment horizontal="center" vertical="center" wrapText="1"/>
    </xf>
    <xf numFmtId="10" fontId="62" fillId="43" borderId="10" xfId="63" applyNumberFormat="1" applyFont="1" applyFill="1" applyBorder="1" applyAlignment="1">
      <alignment horizontal="center" vertical="center" wrapText="1"/>
    </xf>
    <xf numFmtId="0" fontId="74" fillId="0" borderId="10" xfId="0" applyFont="1" applyBorder="1" applyAlignment="1">
      <alignment horizontal="center" vertical="center"/>
    </xf>
    <xf numFmtId="10" fontId="60" fillId="44" borderId="10" xfId="63" applyNumberFormat="1" applyFont="1" applyFill="1" applyBorder="1" applyAlignment="1">
      <alignment horizontal="center" vertical="center" wrapText="1"/>
    </xf>
    <xf numFmtId="0" fontId="72" fillId="0" borderId="10" xfId="63" applyNumberFormat="1" applyFont="1" applyFill="1" applyBorder="1" applyAlignment="1">
      <alignment horizontal="center" vertical="center" wrapText="1"/>
    </xf>
    <xf numFmtId="0" fontId="60" fillId="26" borderId="41" xfId="0" applyFont="1" applyFill="1" applyBorder="1" applyAlignment="1">
      <alignment horizontal="left" vertical="center" wrapText="1"/>
    </xf>
    <xf numFmtId="0" fontId="60" fillId="0" borderId="10" xfId="0" applyFont="1" applyBorder="1" applyAlignment="1">
      <alignment horizontal="center" vertical="center" wrapText="1"/>
    </xf>
    <xf numFmtId="0" fontId="60" fillId="44" borderId="10" xfId="0" applyFont="1" applyFill="1" applyBorder="1" applyAlignment="1">
      <alignment horizontal="center" vertical="center" wrapText="1"/>
    </xf>
    <xf numFmtId="0" fontId="60" fillId="42" borderId="10" xfId="0" applyFont="1" applyFill="1" applyBorder="1" applyAlignment="1">
      <alignment horizontal="center" vertical="center" wrapText="1"/>
    </xf>
    <xf numFmtId="9" fontId="66" fillId="42" borderId="10" xfId="63" applyFont="1" applyFill="1" applyBorder="1" applyAlignment="1">
      <alignment horizontal="center" vertical="center" wrapText="1"/>
    </xf>
    <xf numFmtId="9" fontId="60" fillId="26" borderId="10" xfId="63" applyFont="1" applyFill="1" applyBorder="1" applyAlignment="1">
      <alignment horizontal="center" vertical="center" wrapText="1"/>
    </xf>
    <xf numFmtId="0" fontId="60" fillId="42" borderId="10" xfId="63" applyNumberFormat="1" applyFont="1" applyFill="1" applyBorder="1" applyAlignment="1">
      <alignment horizontal="center" vertical="center" wrapText="1"/>
    </xf>
    <xf numFmtId="0" fontId="60" fillId="26" borderId="13" xfId="0" applyFont="1" applyFill="1" applyBorder="1" applyAlignment="1">
      <alignment horizontal="center" vertical="center" wrapText="1"/>
    </xf>
    <xf numFmtId="9" fontId="66" fillId="42" borderId="13" xfId="63" applyFont="1" applyFill="1" applyBorder="1" applyAlignment="1">
      <alignment horizontal="center" vertical="center" wrapText="1"/>
    </xf>
    <xf numFmtId="9" fontId="60" fillId="26" borderId="13" xfId="63" applyFont="1" applyFill="1" applyBorder="1" applyAlignment="1">
      <alignment horizontal="center" vertical="center" wrapText="1"/>
    </xf>
    <xf numFmtId="0" fontId="60" fillId="44" borderId="13" xfId="63" applyNumberFormat="1" applyFont="1" applyFill="1" applyBorder="1" applyAlignment="1">
      <alignment horizontal="center" vertical="center" wrapText="1"/>
    </xf>
    <xf numFmtId="0" fontId="60" fillId="42" borderId="13" xfId="63" applyNumberFormat="1" applyFont="1" applyFill="1" applyBorder="1" applyAlignment="1">
      <alignment horizontal="center" vertical="center" wrapText="1"/>
    </xf>
    <xf numFmtId="0" fontId="74" fillId="0" borderId="13" xfId="0" applyFont="1" applyBorder="1" applyAlignment="1">
      <alignment horizontal="center" vertical="center"/>
    </xf>
    <xf numFmtId="0" fontId="75" fillId="0" borderId="12" xfId="0" applyFont="1" applyBorder="1" applyAlignment="1">
      <alignment horizontal="center" vertical="center"/>
    </xf>
    <xf numFmtId="10" fontId="60" fillId="44" borderId="13" xfId="63" applyNumberFormat="1" applyFont="1" applyFill="1" applyBorder="1" applyAlignment="1">
      <alignment horizontal="center" vertical="center" wrapText="1"/>
    </xf>
    <xf numFmtId="0" fontId="72" fillId="0" borderId="13" xfId="63" applyNumberFormat="1" applyFont="1" applyFill="1" applyBorder="1" applyAlignment="1">
      <alignment horizontal="center" vertical="center" wrapText="1"/>
    </xf>
    <xf numFmtId="0" fontId="60" fillId="26" borderId="43" xfId="0" applyFont="1" applyFill="1" applyBorder="1" applyAlignment="1">
      <alignment horizontal="left" vertical="center" wrapText="1"/>
    </xf>
    <xf numFmtId="9" fontId="60" fillId="42" borderId="13" xfId="63" applyFont="1" applyFill="1" applyBorder="1" applyAlignment="1">
      <alignment horizontal="center" vertical="center" wrapText="1"/>
    </xf>
    <xf numFmtId="9" fontId="61" fillId="43" borderId="38" xfId="0" applyNumberFormat="1" applyFont="1" applyFill="1" applyBorder="1" applyAlignment="1">
      <alignment horizontal="center" vertical="center" wrapText="1"/>
    </xf>
    <xf numFmtId="9" fontId="61" fillId="36" borderId="38" xfId="0" applyNumberFormat="1" applyFont="1" applyFill="1" applyBorder="1" applyAlignment="1">
      <alignment vertical="center" wrapText="1"/>
    </xf>
    <xf numFmtId="9" fontId="60" fillId="26" borderId="38" xfId="63" applyFont="1" applyFill="1" applyBorder="1" applyAlignment="1">
      <alignment horizontal="center" vertical="center" wrapText="1"/>
    </xf>
    <xf numFmtId="0" fontId="60" fillId="44" borderId="38" xfId="0" applyFont="1" applyFill="1" applyBorder="1" applyAlignment="1">
      <alignment horizontal="center" vertical="center" wrapText="1"/>
    </xf>
    <xf numFmtId="0" fontId="76" fillId="0" borderId="10" xfId="0" applyFont="1" applyBorder="1" applyAlignment="1">
      <alignment horizontal="center" vertical="center"/>
    </xf>
    <xf numFmtId="9" fontId="61" fillId="38" borderId="10" xfId="0" applyNumberFormat="1" applyFont="1" applyFill="1" applyBorder="1" applyAlignment="1">
      <alignment vertical="center" wrapText="1"/>
    </xf>
    <xf numFmtId="9" fontId="61" fillId="39" borderId="10" xfId="0" applyNumberFormat="1" applyFont="1" applyFill="1" applyBorder="1" applyAlignment="1">
      <alignment vertical="center" wrapText="1"/>
    </xf>
    <xf numFmtId="2" fontId="60" fillId="44" borderId="10" xfId="0" applyNumberFormat="1" applyFont="1" applyFill="1" applyBorder="1" applyAlignment="1">
      <alignment horizontal="center" vertical="center" wrapText="1"/>
    </xf>
    <xf numFmtId="0" fontId="77" fillId="0" borderId="10" xfId="0" applyFont="1" applyBorder="1" applyAlignment="1">
      <alignment horizontal="center" vertical="center"/>
    </xf>
    <xf numFmtId="2" fontId="60" fillId="0" borderId="0" xfId="0" applyNumberFormat="1" applyFont="1" applyAlignment="1">
      <alignment horizontal="center" vertical="center"/>
    </xf>
    <xf numFmtId="0" fontId="61" fillId="36" borderId="26" xfId="0" applyFont="1" applyFill="1" applyBorder="1" applyAlignment="1">
      <alignment vertical="center" wrapText="1"/>
    </xf>
    <xf numFmtId="9" fontId="61" fillId="38" borderId="26" xfId="0" applyNumberFormat="1" applyFont="1" applyFill="1" applyBorder="1" applyAlignment="1">
      <alignment vertical="center" wrapText="1"/>
    </xf>
    <xf numFmtId="9" fontId="61" fillId="39" borderId="26" xfId="0" applyNumberFormat="1" applyFont="1" applyFill="1" applyBorder="1" applyAlignment="1">
      <alignment vertical="center" wrapText="1"/>
    </xf>
    <xf numFmtId="0" fontId="60" fillId="26" borderId="26" xfId="0" applyFont="1" applyFill="1" applyBorder="1" applyAlignment="1">
      <alignment horizontal="center" vertical="center" wrapText="1"/>
    </xf>
    <xf numFmtId="10" fontId="60" fillId="36" borderId="26" xfId="63" applyNumberFormat="1" applyFont="1" applyFill="1" applyBorder="1" applyAlignment="1">
      <alignment horizontal="center" vertical="center" wrapText="1"/>
    </xf>
    <xf numFmtId="10" fontId="60" fillId="38" borderId="26" xfId="63" applyNumberFormat="1" applyFont="1" applyFill="1" applyBorder="1" applyAlignment="1">
      <alignment horizontal="center" vertical="center" wrapText="1"/>
    </xf>
    <xf numFmtId="10" fontId="60" fillId="39" borderId="26" xfId="63" applyNumberFormat="1" applyFont="1" applyFill="1" applyBorder="1" applyAlignment="1">
      <alignment horizontal="center" vertical="center" wrapText="1"/>
    </xf>
    <xf numFmtId="10" fontId="60" fillId="43" borderId="26" xfId="63" applyNumberFormat="1" applyFont="1" applyFill="1" applyBorder="1" applyAlignment="1">
      <alignment horizontal="center" vertical="center" wrapText="1"/>
    </xf>
    <xf numFmtId="9" fontId="60" fillId="26" borderId="26" xfId="63" applyFont="1" applyFill="1" applyBorder="1" applyAlignment="1">
      <alignment horizontal="center" vertical="center" wrapText="1"/>
    </xf>
    <xf numFmtId="0" fontId="60" fillId="44" borderId="26" xfId="0" applyFont="1" applyFill="1" applyBorder="1" applyAlignment="1">
      <alignment horizontal="center" vertical="center" wrapText="1"/>
    </xf>
    <xf numFmtId="0" fontId="60" fillId="42" borderId="26" xfId="0" applyFont="1" applyFill="1" applyBorder="1" applyAlignment="1">
      <alignment horizontal="center" vertical="center" wrapText="1"/>
    </xf>
    <xf numFmtId="10" fontId="62" fillId="43" borderId="26" xfId="63" applyNumberFormat="1" applyFont="1" applyFill="1" applyBorder="1" applyAlignment="1">
      <alignment horizontal="center" vertical="center" wrapText="1"/>
    </xf>
    <xf numFmtId="0" fontId="74" fillId="0" borderId="26" xfId="0" applyFont="1" applyBorder="1" applyAlignment="1">
      <alignment horizontal="center" vertical="center"/>
    </xf>
    <xf numFmtId="0" fontId="75" fillId="0" borderId="44" xfId="0" applyFont="1" applyBorder="1" applyAlignment="1">
      <alignment horizontal="center" vertical="center"/>
    </xf>
    <xf numFmtId="10" fontId="60" fillId="44" borderId="26" xfId="63" applyNumberFormat="1" applyFont="1" applyFill="1" applyBorder="1" applyAlignment="1">
      <alignment horizontal="center" vertical="center" wrapText="1"/>
    </xf>
    <xf numFmtId="0" fontId="72" fillId="0" borderId="26" xfId="63" applyNumberFormat="1" applyFont="1" applyFill="1" applyBorder="1" applyAlignment="1">
      <alignment horizontal="center" vertical="center" wrapText="1"/>
    </xf>
    <xf numFmtId="0" fontId="60" fillId="26" borderId="46" xfId="0" applyFont="1" applyFill="1" applyBorder="1" applyAlignment="1">
      <alignment horizontal="left" vertical="center" wrapText="1"/>
    </xf>
    <xf numFmtId="9" fontId="60" fillId="0" borderId="0" xfId="63" applyFont="1" applyAlignment="1">
      <alignment horizontal="center" vertical="center"/>
    </xf>
    <xf numFmtId="0" fontId="31" fillId="0" borderId="10" xfId="0" applyFont="1" applyBorder="1" applyAlignment="1">
      <alignment horizontal="center"/>
    </xf>
    <xf numFmtId="0" fontId="0" fillId="30" borderId="10" xfId="0" applyFill="1" applyBorder="1" applyAlignment="1">
      <alignment horizontal="center"/>
    </xf>
    <xf numFmtId="0" fontId="31" fillId="30" borderId="10" xfId="0" applyFont="1" applyFill="1" applyBorder="1" applyAlignment="1">
      <alignment horizontal="center"/>
    </xf>
    <xf numFmtId="0" fontId="31" fillId="31" borderId="10" xfId="0" applyFont="1" applyFill="1" applyBorder="1" applyAlignment="1">
      <alignment horizontal="center"/>
    </xf>
    <xf numFmtId="0" fontId="31" fillId="31" borderId="0" xfId="0" applyFont="1" applyFill="1"/>
    <xf numFmtId="0" fontId="0" fillId="30" borderId="10" xfId="0" applyFill="1" applyBorder="1"/>
    <xf numFmtId="0" fontId="31" fillId="31" borderId="16" xfId="0" applyFont="1" applyFill="1" applyBorder="1"/>
    <xf numFmtId="0" fontId="31" fillId="31" borderId="15" xfId="0" applyFont="1" applyFill="1" applyBorder="1"/>
    <xf numFmtId="0" fontId="31" fillId="31" borderId="12" xfId="0" applyFont="1" applyFill="1" applyBorder="1"/>
    <xf numFmtId="17" fontId="0" fillId="0" borderId="10" xfId="0" applyNumberFormat="1" applyBorder="1"/>
    <xf numFmtId="0" fontId="49" fillId="0" borderId="10" xfId="0" applyFont="1" applyFill="1" applyBorder="1" applyAlignment="1">
      <alignment horizontal="left" vertical="top" wrapText="1" indent="1"/>
    </xf>
    <xf numFmtId="0" fontId="32" fillId="0" borderId="10" xfId="0" applyFont="1" applyFill="1" applyBorder="1" applyAlignment="1">
      <alignment vertical="top" wrapText="1"/>
    </xf>
    <xf numFmtId="4" fontId="49" fillId="0" borderId="11" xfId="0" applyNumberFormat="1" applyFont="1" applyBorder="1" applyAlignment="1">
      <alignment horizontal="center" vertical="center" wrapText="1"/>
    </xf>
    <xf numFmtId="4" fontId="53" fillId="0" borderId="19" xfId="0" applyNumberFormat="1" applyFont="1" applyBorder="1" applyAlignment="1">
      <alignment vertical="center" wrapText="1"/>
    </xf>
    <xf numFmtId="4" fontId="53" fillId="0" borderId="20" xfId="0" applyNumberFormat="1" applyFont="1" applyBorder="1" applyAlignment="1">
      <alignment vertical="center" wrapText="1"/>
    </xf>
    <xf numFmtId="4" fontId="53" fillId="0" borderId="19" xfId="0" applyNumberFormat="1" applyFont="1" applyBorder="1" applyAlignment="1">
      <alignment horizontal="center" vertical="center" wrapText="1"/>
    </xf>
    <xf numFmtId="4" fontId="53" fillId="0" borderId="21" xfId="0" applyNumberFormat="1" applyFont="1" applyBorder="1" applyAlignment="1">
      <alignment vertical="center" wrapText="1"/>
    </xf>
    <xf numFmtId="4" fontId="54" fillId="0" borderId="21" xfId="0" applyNumberFormat="1" applyFont="1" applyBorder="1" applyAlignment="1">
      <alignment vertical="center" wrapText="1"/>
    </xf>
    <xf numFmtId="4" fontId="53" fillId="0" borderId="22" xfId="0" applyNumberFormat="1" applyFont="1" applyBorder="1" applyAlignment="1">
      <alignment vertical="center" wrapText="1"/>
    </xf>
    <xf numFmtId="4" fontId="53" fillId="0" borderId="21" xfId="0" applyNumberFormat="1" applyFont="1" applyBorder="1" applyAlignment="1">
      <alignment horizontal="center" vertical="center" wrapText="1"/>
    </xf>
    <xf numFmtId="4" fontId="54" fillId="0" borderId="21" xfId="0" applyNumberFormat="1" applyFont="1" applyBorder="1" applyAlignment="1">
      <alignment horizontal="center" vertical="center" wrapText="1"/>
    </xf>
    <xf numFmtId="4" fontId="53" fillId="0" borderId="22" xfId="0" applyNumberFormat="1" applyFont="1" applyBorder="1" applyAlignment="1">
      <alignment horizontal="center" vertical="center" wrapText="1"/>
    </xf>
    <xf numFmtId="4" fontId="53" fillId="0" borderId="20" xfId="0" applyNumberFormat="1" applyFont="1" applyBorder="1" applyAlignment="1">
      <alignment horizontal="center" vertical="center" wrapText="1"/>
    </xf>
    <xf numFmtId="4" fontId="53" fillId="0" borderId="23" xfId="0" applyNumberFormat="1" applyFont="1" applyBorder="1" applyAlignment="1">
      <alignment horizontal="center" vertical="center" wrapText="1"/>
    </xf>
    <xf numFmtId="4" fontId="53" fillId="0" borderId="24" xfId="0" applyNumberFormat="1" applyFont="1" applyBorder="1" applyAlignment="1">
      <alignment horizontal="center" vertical="center" wrapText="1"/>
    </xf>
    <xf numFmtId="4" fontId="55" fillId="0" borderId="23" xfId="0" applyNumberFormat="1" applyFont="1" applyBorder="1" applyAlignment="1">
      <alignment horizontal="center" vertical="center" wrapText="1"/>
    </xf>
    <xf numFmtId="4" fontId="55" fillId="0" borderId="25" xfId="93" applyNumberFormat="1" applyFont="1" applyBorder="1" applyAlignment="1">
      <alignment horizontal="center" vertical="center" wrapText="1"/>
    </xf>
    <xf numFmtId="4" fontId="56" fillId="0" borderId="25" xfId="93" applyNumberFormat="1" applyFont="1" applyBorder="1" applyAlignment="1">
      <alignment horizontal="center" vertical="center" wrapText="1"/>
    </xf>
    <xf numFmtId="4" fontId="55" fillId="0" borderId="25" xfId="0" applyNumberFormat="1" applyFont="1" applyBorder="1" applyAlignment="1">
      <alignment horizontal="center" vertical="center" wrapText="1"/>
    </xf>
    <xf numFmtId="4" fontId="33" fillId="0" borderId="10" xfId="0" applyNumberFormat="1" applyFont="1" applyBorder="1" applyAlignment="1">
      <alignment horizontal="center" vertical="center" wrapText="1"/>
    </xf>
    <xf numFmtId="4" fontId="33" fillId="0" borderId="10" xfId="0" applyNumberFormat="1" applyFont="1" applyBorder="1" applyAlignment="1">
      <alignment horizontal="right" vertical="center" wrapText="1"/>
    </xf>
    <xf numFmtId="4" fontId="37" fillId="0" borderId="10" xfId="0" applyNumberFormat="1" applyFont="1" applyBorder="1" applyAlignment="1">
      <alignment horizontal="center" vertical="center" wrapText="1"/>
    </xf>
    <xf numFmtId="4" fontId="33" fillId="0" borderId="26" xfId="0" applyNumberFormat="1" applyFont="1" applyBorder="1" applyAlignment="1">
      <alignment horizontal="center" vertical="center" wrapText="1"/>
    </xf>
    <xf numFmtId="4" fontId="53" fillId="0" borderId="10" xfId="0" applyNumberFormat="1" applyFont="1" applyBorder="1" applyAlignment="1">
      <alignment vertical="center" wrapText="1"/>
    </xf>
    <xf numFmtId="4" fontId="53" fillId="0" borderId="10" xfId="0" applyNumberFormat="1" applyFont="1" applyBorder="1" applyAlignment="1">
      <alignment horizontal="center" vertical="center" wrapText="1"/>
    </xf>
    <xf numFmtId="4" fontId="53" fillId="0" borderId="10" xfId="93" applyNumberFormat="1" applyFont="1" applyFill="1" applyBorder="1" applyAlignment="1">
      <alignment vertical="center" wrapText="1"/>
    </xf>
    <xf numFmtId="4" fontId="53" fillId="0" borderId="10" xfId="49" applyNumberFormat="1" applyFont="1" applyFill="1" applyBorder="1" applyAlignment="1">
      <alignment vertical="center" wrapText="1"/>
    </xf>
    <xf numFmtId="4" fontId="53" fillId="0" borderId="27" xfId="0" applyNumberFormat="1" applyFont="1" applyBorder="1" applyAlignment="1">
      <alignment horizontal="center" vertical="center" wrapText="1"/>
    </xf>
    <xf numFmtId="4" fontId="53" fillId="0" borderId="28" xfId="0" applyNumberFormat="1" applyFont="1" applyBorder="1" applyAlignment="1">
      <alignment horizontal="center" vertical="center" wrapText="1"/>
    </xf>
    <xf numFmtId="4" fontId="0" fillId="0" borderId="10" xfId="0" applyNumberFormat="1" applyBorder="1"/>
    <xf numFmtId="0" fontId="0" fillId="42" borderId="10" xfId="0" applyFill="1" applyBorder="1"/>
    <xf numFmtId="4" fontId="0" fillId="42" borderId="10" xfId="0" applyNumberFormat="1" applyFill="1" applyBorder="1"/>
    <xf numFmtId="4" fontId="31" fillId="30" borderId="10" xfId="0" applyNumberFormat="1" applyFont="1" applyFill="1" applyBorder="1" applyAlignment="1">
      <alignment horizontal="center"/>
    </xf>
    <xf numFmtId="4" fontId="31" fillId="30" borderId="16" xfId="0" applyNumberFormat="1" applyFont="1" applyFill="1" applyBorder="1" applyAlignment="1"/>
    <xf numFmtId="4" fontId="55" fillId="0" borderId="10" xfId="0" applyNumberFormat="1" applyFont="1" applyBorder="1" applyAlignment="1">
      <alignment horizontal="center" vertical="center" wrapText="1"/>
    </xf>
    <xf numFmtId="0" fontId="53" fillId="42" borderId="30" xfId="0" applyFont="1" applyFill="1" applyBorder="1" applyAlignment="1">
      <alignment horizontal="center" vertical="center"/>
    </xf>
    <xf numFmtId="181" fontId="49" fillId="0" borderId="11" xfId="0" applyNumberFormat="1" applyFont="1" applyBorder="1" applyAlignment="1">
      <alignment horizontal="center" vertical="center" wrapText="1"/>
    </xf>
    <xf numFmtId="181" fontId="32" fillId="0" borderId="11" xfId="0" applyNumberFormat="1" applyFont="1" applyBorder="1" applyAlignment="1">
      <alignment horizontal="center" vertical="center" wrapText="1"/>
    </xf>
    <xf numFmtId="181" fontId="0" fillId="0" borderId="10" xfId="0" applyNumberFormat="1" applyBorder="1"/>
    <xf numFmtId="2" fontId="60" fillId="42" borderId="10" xfId="0" applyNumberFormat="1" applyFont="1" applyFill="1" applyBorder="1" applyAlignment="1">
      <alignment horizontal="center" vertical="center" wrapText="1"/>
    </xf>
    <xf numFmtId="0" fontId="31" fillId="0" borderId="0" xfId="0" applyFont="1" applyAlignment="1">
      <alignment horizontal="center"/>
    </xf>
    <xf numFmtId="0" fontId="0" fillId="0" borderId="0" xfId="0" applyAlignment="1">
      <alignment wrapText="1"/>
    </xf>
    <xf numFmtId="4" fontId="0" fillId="0" borderId="0" xfId="0" applyNumberFormat="1" applyAlignment="1">
      <alignment wrapText="1"/>
    </xf>
    <xf numFmtId="0" fontId="61" fillId="39" borderId="13" xfId="0" applyFont="1" applyFill="1" applyBorder="1" applyAlignment="1">
      <alignment horizontal="center" vertical="center" wrapText="1"/>
    </xf>
    <xf numFmtId="9" fontId="61" fillId="43" borderId="13" xfId="0" applyNumberFormat="1" applyFont="1" applyFill="1" applyBorder="1" applyAlignment="1">
      <alignment horizontal="center" vertical="center" wrapText="1"/>
    </xf>
    <xf numFmtId="10" fontId="61" fillId="36" borderId="13" xfId="0" applyNumberFormat="1" applyFont="1" applyFill="1" applyBorder="1" applyAlignment="1">
      <alignment horizontal="center" vertical="center" wrapText="1"/>
    </xf>
    <xf numFmtId="9" fontId="61" fillId="38" borderId="13" xfId="0" applyNumberFormat="1" applyFont="1" applyFill="1" applyBorder="1" applyAlignment="1">
      <alignment horizontal="center" vertical="center" wrapText="1"/>
    </xf>
    <xf numFmtId="0" fontId="60" fillId="26" borderId="47" xfId="0" applyFont="1" applyFill="1" applyBorder="1" applyAlignment="1">
      <alignment horizontal="center" vertical="center" wrapText="1"/>
    </xf>
    <xf numFmtId="4" fontId="0" fillId="26" borderId="0" xfId="0" applyNumberFormat="1" applyFill="1" applyAlignment="1">
      <alignment wrapText="1"/>
    </xf>
    <xf numFmtId="1" fontId="60" fillId="0" borderId="0" xfId="0" applyNumberFormat="1" applyFont="1" applyAlignment="1">
      <alignment horizontal="center" vertical="center"/>
    </xf>
    <xf numFmtId="10" fontId="60" fillId="0" borderId="0" xfId="0" applyNumberFormat="1" applyFont="1" applyAlignment="1">
      <alignment horizontal="center" vertical="center"/>
    </xf>
    <xf numFmtId="0" fontId="31" fillId="0" borderId="10" xfId="0" applyFont="1" applyBorder="1" applyAlignment="1">
      <alignment horizontal="center"/>
    </xf>
    <xf numFmtId="0" fontId="60" fillId="26" borderId="47" xfId="0" applyFont="1" applyFill="1" applyBorder="1" applyAlignment="1">
      <alignment horizontal="center" vertical="center" wrapText="1"/>
    </xf>
    <xf numFmtId="0" fontId="61" fillId="43" borderId="10" xfId="0" applyFont="1" applyFill="1" applyBorder="1" applyAlignment="1">
      <alignment horizontal="center" vertical="center" wrapText="1"/>
    </xf>
    <xf numFmtId="9" fontId="61" fillId="38" borderId="13" xfId="63" applyFont="1" applyFill="1" applyBorder="1" applyAlignment="1">
      <alignment horizontal="center" vertical="center" wrapText="1"/>
    </xf>
    <xf numFmtId="0" fontId="61" fillId="39" borderId="13" xfId="63" applyNumberFormat="1" applyFont="1" applyFill="1" applyBorder="1" applyAlignment="1">
      <alignment horizontal="center" vertical="center" wrapText="1"/>
    </xf>
    <xf numFmtId="9" fontId="62" fillId="42" borderId="10" xfId="63" applyFont="1" applyFill="1" applyBorder="1" applyAlignment="1">
      <alignment horizontal="center" vertical="center" wrapText="1"/>
    </xf>
    <xf numFmtId="0" fontId="61" fillId="36" borderId="10" xfId="0" applyFont="1" applyFill="1" applyBorder="1" applyAlignment="1">
      <alignment horizontal="center" vertical="center" wrapText="1"/>
    </xf>
    <xf numFmtId="9" fontId="61" fillId="38" borderId="10" xfId="0" applyNumberFormat="1" applyFont="1" applyFill="1" applyBorder="1" applyAlignment="1">
      <alignment horizontal="center" vertical="center" wrapText="1"/>
    </xf>
    <xf numFmtId="9" fontId="61" fillId="39" borderId="10" xfId="0" applyNumberFormat="1" applyFont="1" applyFill="1" applyBorder="1" applyAlignment="1">
      <alignment horizontal="center" vertical="center" wrapText="1"/>
    </xf>
    <xf numFmtId="9" fontId="61" fillId="43" borderId="10" xfId="0" applyNumberFormat="1" applyFont="1" applyFill="1" applyBorder="1" applyAlignment="1">
      <alignment horizontal="center" vertical="center" wrapText="1"/>
    </xf>
    <xf numFmtId="0" fontId="61" fillId="43" borderId="26" xfId="0" applyFont="1" applyFill="1" applyBorder="1" applyAlignment="1">
      <alignment horizontal="center" vertical="center" wrapText="1"/>
    </xf>
    <xf numFmtId="9" fontId="61" fillId="36" borderId="13" xfId="0" applyNumberFormat="1" applyFont="1" applyFill="1" applyBorder="1" applyAlignment="1">
      <alignment horizontal="center" vertical="center" wrapText="1"/>
    </xf>
    <xf numFmtId="9" fontId="61" fillId="43" borderId="12" xfId="0" applyNumberFormat="1" applyFont="1" applyFill="1" applyBorder="1" applyAlignment="1">
      <alignment horizontal="center" vertical="center" wrapText="1"/>
    </xf>
    <xf numFmtId="9" fontId="62" fillId="42" borderId="26" xfId="63" applyFont="1" applyFill="1" applyBorder="1" applyAlignment="1">
      <alignment horizontal="center" vertical="center" wrapText="1"/>
    </xf>
    <xf numFmtId="9" fontId="61" fillId="36" borderId="10" xfId="0" applyNumberFormat="1" applyFont="1" applyFill="1" applyBorder="1" applyAlignment="1">
      <alignment horizontal="center" vertical="center" wrapText="1"/>
    </xf>
    <xf numFmtId="9" fontId="62" fillId="42" borderId="38" xfId="63" applyFont="1" applyFill="1" applyBorder="1" applyAlignment="1">
      <alignment horizontal="center" vertical="center" wrapText="1"/>
    </xf>
    <xf numFmtId="9" fontId="61" fillId="43" borderId="13" xfId="0" applyNumberFormat="1" applyFont="1" applyFill="1" applyBorder="1" applyAlignment="1">
      <alignment horizontal="center" vertical="center" wrapText="1"/>
    </xf>
    <xf numFmtId="9" fontId="61" fillId="38" borderId="13" xfId="0" applyNumberFormat="1" applyFont="1" applyFill="1" applyBorder="1" applyAlignment="1">
      <alignment horizontal="center" vertical="center" wrapText="1"/>
    </xf>
    <xf numFmtId="9" fontId="62" fillId="42" borderId="13" xfId="63" applyFont="1" applyFill="1" applyBorder="1" applyAlignment="1">
      <alignment horizontal="center" vertical="center" wrapText="1"/>
    </xf>
    <xf numFmtId="9" fontId="61" fillId="39" borderId="13" xfId="0" applyNumberFormat="1" applyFont="1" applyFill="1" applyBorder="1" applyAlignment="1">
      <alignment horizontal="center" vertical="center" wrapText="1"/>
    </xf>
    <xf numFmtId="9" fontId="61" fillId="39" borderId="45" xfId="63" applyFont="1" applyFill="1" applyBorder="1" applyAlignment="1">
      <alignment vertical="center" wrapText="1"/>
    </xf>
    <xf numFmtId="9" fontId="61" fillId="39" borderId="12" xfId="63" applyFont="1" applyFill="1" applyBorder="1" applyAlignment="1">
      <alignment vertical="center" wrapText="1"/>
    </xf>
    <xf numFmtId="9" fontId="61" fillId="36" borderId="10" xfId="0" applyNumberFormat="1" applyFont="1" applyFill="1" applyBorder="1" applyAlignment="1">
      <alignment vertical="center" wrapText="1"/>
    </xf>
    <xf numFmtId="0" fontId="61" fillId="36" borderId="10" xfId="0" applyFont="1" applyFill="1" applyBorder="1" applyAlignment="1">
      <alignment vertical="center" wrapText="1"/>
    </xf>
    <xf numFmtId="9" fontId="60" fillId="36" borderId="38" xfId="0" applyNumberFormat="1" applyFont="1" applyFill="1" applyBorder="1" applyAlignment="1">
      <alignment vertical="center" wrapText="1"/>
    </xf>
    <xf numFmtId="0" fontId="60" fillId="36" borderId="10" xfId="0" applyFont="1" applyFill="1" applyBorder="1" applyAlignment="1">
      <alignment vertical="center" wrapText="1"/>
    </xf>
    <xf numFmtId="0" fontId="60" fillId="36" borderId="26" xfId="0" applyFont="1" applyFill="1" applyBorder="1" applyAlignment="1">
      <alignment vertical="center" wrapText="1"/>
    </xf>
    <xf numFmtId="9" fontId="60" fillId="38" borderId="38" xfId="0" applyNumberFormat="1" applyFont="1" applyFill="1" applyBorder="1" applyAlignment="1">
      <alignment vertical="center" wrapText="1"/>
    </xf>
    <xf numFmtId="9" fontId="60" fillId="38" borderId="10" xfId="0" applyNumberFormat="1" applyFont="1" applyFill="1" applyBorder="1" applyAlignment="1">
      <alignment vertical="center" wrapText="1"/>
    </xf>
    <xf numFmtId="9" fontId="60" fillId="38" borderId="26" xfId="0" applyNumberFormat="1" applyFont="1" applyFill="1" applyBorder="1" applyAlignment="1">
      <alignment vertical="center" wrapText="1"/>
    </xf>
    <xf numFmtId="9" fontId="60" fillId="39" borderId="38" xfId="0" applyNumberFormat="1" applyFont="1" applyFill="1" applyBorder="1" applyAlignment="1">
      <alignment vertical="center" wrapText="1"/>
    </xf>
    <xf numFmtId="9" fontId="60" fillId="39" borderId="10" xfId="0" applyNumberFormat="1" applyFont="1" applyFill="1" applyBorder="1" applyAlignment="1">
      <alignment vertical="center" wrapText="1"/>
    </xf>
    <xf numFmtId="9" fontId="60" fillId="39" borderId="26" xfId="0" applyNumberFormat="1" applyFont="1" applyFill="1" applyBorder="1" applyAlignment="1">
      <alignment vertical="center" wrapText="1"/>
    </xf>
    <xf numFmtId="9" fontId="61" fillId="36" borderId="45" xfId="0" applyNumberFormat="1" applyFont="1" applyFill="1" applyBorder="1" applyAlignment="1">
      <alignment vertical="center" wrapText="1"/>
    </xf>
    <xf numFmtId="9" fontId="61" fillId="36" borderId="12" xfId="0" applyNumberFormat="1" applyFont="1" applyFill="1" applyBorder="1" applyAlignment="1">
      <alignment vertical="center" wrapText="1"/>
    </xf>
    <xf numFmtId="9" fontId="61" fillId="38" borderId="45" xfId="63" applyFont="1" applyFill="1" applyBorder="1" applyAlignment="1">
      <alignment vertical="center" wrapText="1"/>
    </xf>
    <xf numFmtId="9" fontId="61" fillId="38" borderId="12" xfId="63" applyFont="1" applyFill="1" applyBorder="1" applyAlignment="1">
      <alignment vertical="center" wrapText="1"/>
    </xf>
    <xf numFmtId="0" fontId="61" fillId="43" borderId="13" xfId="0" applyFont="1" applyFill="1" applyBorder="1" applyAlignment="1">
      <alignment vertical="center" wrapText="1"/>
    </xf>
    <xf numFmtId="0" fontId="75" fillId="0" borderId="38" xfId="0" applyFont="1" applyBorder="1" applyAlignment="1">
      <alignment horizontal="center" vertical="center"/>
    </xf>
    <xf numFmtId="0" fontId="61" fillId="36" borderId="38" xfId="0" applyFont="1" applyFill="1" applyBorder="1" applyAlignment="1">
      <alignment vertical="center" wrapText="1"/>
    </xf>
    <xf numFmtId="9" fontId="61" fillId="38" borderId="38" xfId="0" applyNumberFormat="1" applyFont="1" applyFill="1" applyBorder="1" applyAlignment="1">
      <alignment vertical="center" wrapText="1"/>
    </xf>
    <xf numFmtId="9" fontId="61" fillId="39" borderId="38" xfId="0" applyNumberFormat="1" applyFont="1" applyFill="1" applyBorder="1" applyAlignment="1">
      <alignment vertical="center" wrapText="1"/>
    </xf>
    <xf numFmtId="0" fontId="60" fillId="0" borderId="49" xfId="0" applyFont="1" applyBorder="1" applyAlignment="1">
      <alignment horizontal="center" vertical="center" wrapText="1"/>
    </xf>
    <xf numFmtId="10" fontId="60" fillId="36" borderId="13" xfId="63" applyNumberFormat="1" applyFont="1" applyFill="1" applyBorder="1" applyAlignment="1">
      <alignment horizontal="center" vertical="center" wrapText="1"/>
    </xf>
    <xf numFmtId="10" fontId="60" fillId="38" borderId="13" xfId="63" applyNumberFormat="1" applyFont="1" applyFill="1" applyBorder="1" applyAlignment="1">
      <alignment horizontal="center" vertical="center" wrapText="1"/>
    </xf>
    <xf numFmtId="10" fontId="60" fillId="39" borderId="13" xfId="63" applyNumberFormat="1" applyFont="1" applyFill="1" applyBorder="1" applyAlignment="1">
      <alignment horizontal="center" vertical="center" wrapText="1"/>
    </xf>
    <xf numFmtId="10" fontId="60" fillId="43" borderId="13" xfId="63" applyNumberFormat="1" applyFont="1" applyFill="1" applyBorder="1" applyAlignment="1">
      <alignment horizontal="center" vertical="center" wrapText="1"/>
    </xf>
    <xf numFmtId="9" fontId="60" fillId="26" borderId="12" xfId="63" applyFont="1" applyFill="1" applyBorder="1" applyAlignment="1">
      <alignment horizontal="center" vertical="center" wrapText="1"/>
    </xf>
    <xf numFmtId="0" fontId="75" fillId="0" borderId="13" xfId="0" applyFont="1" applyBorder="1" applyAlignment="1">
      <alignment horizontal="center" vertical="center"/>
    </xf>
    <xf numFmtId="9" fontId="61" fillId="36" borderId="38" xfId="0" applyNumberFormat="1" applyFont="1" applyFill="1" applyBorder="1" applyAlignment="1">
      <alignment horizontal="center" vertical="center" wrapText="1"/>
    </xf>
    <xf numFmtId="9" fontId="61" fillId="38" borderId="38" xfId="0" applyNumberFormat="1" applyFont="1" applyFill="1" applyBorder="1" applyAlignment="1">
      <alignment horizontal="center" vertical="center" wrapText="1"/>
    </xf>
    <xf numFmtId="9" fontId="61" fillId="39" borderId="38" xfId="0" applyNumberFormat="1" applyFont="1" applyFill="1" applyBorder="1" applyAlignment="1">
      <alignment horizontal="center" vertical="center" wrapText="1"/>
    </xf>
    <xf numFmtId="2" fontId="60" fillId="44" borderId="38" xfId="0" applyNumberFormat="1" applyFont="1" applyFill="1" applyBorder="1" applyAlignment="1">
      <alignment horizontal="center" vertical="center" wrapText="1"/>
    </xf>
    <xf numFmtId="2" fontId="60" fillId="42" borderId="38" xfId="0" applyNumberFormat="1" applyFont="1" applyFill="1" applyBorder="1" applyAlignment="1">
      <alignment horizontal="center" vertical="center" wrapText="1"/>
    </xf>
    <xf numFmtId="0" fontId="77" fillId="0" borderId="38" xfId="0" applyFont="1" applyBorder="1" applyAlignment="1">
      <alignment horizontal="center" vertical="center"/>
    </xf>
    <xf numFmtId="9" fontId="61" fillId="36" borderId="13" xfId="0" applyNumberFormat="1" applyFont="1" applyFill="1" applyBorder="1" applyAlignment="1">
      <alignment vertical="center" wrapText="1"/>
    </xf>
    <xf numFmtId="9" fontId="61" fillId="38" borderId="13" xfId="0" applyNumberFormat="1" applyFont="1" applyFill="1" applyBorder="1" applyAlignment="1">
      <alignment vertical="center" wrapText="1"/>
    </xf>
    <xf numFmtId="9" fontId="61" fillId="39" borderId="13" xfId="0" applyNumberFormat="1" applyFont="1" applyFill="1" applyBorder="1" applyAlignment="1">
      <alignment vertical="center" wrapText="1"/>
    </xf>
    <xf numFmtId="2" fontId="60" fillId="44" borderId="13" xfId="0" applyNumberFormat="1" applyFont="1" applyFill="1" applyBorder="1" applyAlignment="1">
      <alignment horizontal="center" vertical="center" wrapText="1"/>
    </xf>
    <xf numFmtId="2" fontId="60" fillId="42" borderId="13" xfId="0" applyNumberFormat="1" applyFont="1" applyFill="1" applyBorder="1" applyAlignment="1">
      <alignment horizontal="center" vertical="center" wrapText="1"/>
    </xf>
    <xf numFmtId="0" fontId="60" fillId="42" borderId="13" xfId="0" applyFont="1" applyFill="1" applyBorder="1" applyAlignment="1">
      <alignment horizontal="center" vertical="center" wrapText="1"/>
    </xf>
    <xf numFmtId="0" fontId="77" fillId="0" borderId="13" xfId="0" applyFont="1" applyBorder="1" applyAlignment="1">
      <alignment horizontal="center" vertical="center"/>
    </xf>
    <xf numFmtId="0" fontId="61" fillId="43" borderId="38" xfId="0" applyFont="1" applyFill="1" applyBorder="1" applyAlignment="1">
      <alignment horizontal="center" vertical="center" wrapText="1"/>
    </xf>
    <xf numFmtId="0" fontId="61" fillId="36" borderId="38" xfId="0" applyFont="1" applyFill="1" applyBorder="1" applyAlignment="1">
      <alignment horizontal="center" vertical="center" wrapText="1"/>
    </xf>
    <xf numFmtId="9" fontId="0" fillId="0" borderId="0" xfId="63" applyFont="1" applyAlignment="1">
      <alignment horizontal="center"/>
    </xf>
    <xf numFmtId="9" fontId="0" fillId="0" borderId="0" xfId="63" applyFont="1"/>
    <xf numFmtId="0" fontId="0" fillId="0" borderId="0" xfId="0" applyAlignment="1">
      <alignment horizontal="center" vertical="center" wrapText="1"/>
    </xf>
    <xf numFmtId="0" fontId="0" fillId="0" borderId="10" xfId="0" applyBorder="1" applyAlignment="1">
      <alignment horizontal="center"/>
    </xf>
    <xf numFmtId="9" fontId="0" fillId="0" borderId="10" xfId="63" applyFont="1" applyBorder="1" applyAlignment="1">
      <alignment horizontal="center" vertical="center"/>
    </xf>
    <xf numFmtId="0" fontId="0" fillId="0" borderId="10" xfId="0" applyBorder="1" applyAlignment="1">
      <alignment horizontal="center" vertical="center"/>
    </xf>
    <xf numFmtId="9" fontId="0" fillId="0" borderId="10" xfId="63" applyFont="1" applyBorder="1" applyAlignment="1">
      <alignment horizontal="center"/>
    </xf>
    <xf numFmtId="2" fontId="0" fillId="42" borderId="10" xfId="0" applyNumberFormat="1" applyFill="1" applyBorder="1"/>
    <xf numFmtId="0" fontId="0" fillId="42" borderId="13" xfId="0" applyFill="1" applyBorder="1" applyAlignment="1">
      <alignment horizontal="center" vertical="center" wrapText="1"/>
    </xf>
    <xf numFmtId="0" fontId="0" fillId="0" borderId="13" xfId="0" applyBorder="1" applyAlignment="1">
      <alignment horizontal="center" vertical="center" wrapText="1"/>
    </xf>
    <xf numFmtId="0" fontId="0" fillId="0" borderId="38" xfId="0" applyBorder="1" applyAlignment="1">
      <alignment horizontal="center"/>
    </xf>
    <xf numFmtId="9" fontId="0" fillId="0" borderId="38" xfId="63" applyFont="1" applyBorder="1" applyAlignment="1">
      <alignment horizontal="center" vertical="center"/>
    </xf>
    <xf numFmtId="0" fontId="0" fillId="0" borderId="38" xfId="0" applyBorder="1" applyAlignment="1">
      <alignment horizontal="center" vertical="center"/>
    </xf>
    <xf numFmtId="9" fontId="0" fillId="0" borderId="38" xfId="63" applyFont="1" applyBorder="1" applyAlignment="1">
      <alignment horizontal="center"/>
    </xf>
    <xf numFmtId="0" fontId="0" fillId="42" borderId="38" xfId="0" applyFill="1" applyBorder="1"/>
    <xf numFmtId="9" fontId="0" fillId="0" borderId="38" xfId="63" applyFont="1" applyBorder="1"/>
    <xf numFmtId="0" fontId="0" fillId="0" borderId="26" xfId="0" applyBorder="1" applyAlignment="1">
      <alignment horizontal="center" vertical="center"/>
    </xf>
    <xf numFmtId="9" fontId="0" fillId="0" borderId="26" xfId="63" applyFont="1" applyBorder="1" applyAlignment="1">
      <alignment horizontal="center"/>
    </xf>
    <xf numFmtId="0" fontId="0" fillId="42" borderId="26" xfId="0" applyFill="1" applyBorder="1"/>
    <xf numFmtId="9" fontId="0" fillId="0" borderId="26" xfId="63" applyFont="1" applyBorder="1"/>
    <xf numFmtId="9" fontId="0" fillId="0" borderId="26" xfId="63" applyFont="1" applyBorder="1" applyAlignment="1">
      <alignment horizontal="center" vertical="center"/>
    </xf>
    <xf numFmtId="2" fontId="0" fillId="42" borderId="26" xfId="0" applyNumberFormat="1" applyFill="1" applyBorder="1"/>
    <xf numFmtId="0" fontId="0" fillId="0" borderId="32" xfId="0" applyBorder="1" applyAlignment="1">
      <alignment horizontal="center" vertical="center"/>
    </xf>
    <xf numFmtId="9" fontId="0" fillId="0" borderId="32" xfId="63" applyFont="1" applyBorder="1" applyAlignment="1">
      <alignment horizontal="center" vertical="center"/>
    </xf>
    <xf numFmtId="9" fontId="0" fillId="0" borderId="32" xfId="63" applyFont="1" applyBorder="1" applyAlignment="1">
      <alignment horizontal="center"/>
    </xf>
    <xf numFmtId="0" fontId="0" fillId="42" borderId="32" xfId="0" applyFill="1" applyBorder="1"/>
    <xf numFmtId="9" fontId="0" fillId="0" borderId="32" xfId="63" applyFont="1" applyBorder="1"/>
    <xf numFmtId="0" fontId="0" fillId="0" borderId="26" xfId="0" applyBorder="1" applyAlignment="1">
      <alignment horizontal="center" wrapText="1"/>
    </xf>
    <xf numFmtId="0" fontId="0" fillId="0" borderId="13" xfId="0" applyBorder="1" applyAlignment="1">
      <alignment horizontal="center" wrapText="1"/>
    </xf>
    <xf numFmtId="9" fontId="0" fillId="45" borderId="10" xfId="63" applyFont="1" applyFill="1" applyBorder="1" applyAlignment="1">
      <alignment horizontal="center"/>
    </xf>
    <xf numFmtId="9" fontId="0" fillId="45" borderId="10" xfId="63" applyNumberFormat="1" applyFont="1" applyFill="1" applyBorder="1"/>
    <xf numFmtId="9" fontId="0" fillId="45" borderId="10" xfId="63" applyFont="1" applyFill="1" applyBorder="1"/>
    <xf numFmtId="9" fontId="0" fillId="46" borderId="10" xfId="63" applyFont="1" applyFill="1" applyBorder="1" applyAlignment="1">
      <alignment horizontal="center"/>
    </xf>
    <xf numFmtId="9" fontId="0" fillId="46" borderId="26" xfId="63" applyFont="1" applyFill="1" applyBorder="1" applyAlignment="1">
      <alignment horizontal="center"/>
    </xf>
    <xf numFmtId="9" fontId="0" fillId="46" borderId="10" xfId="63" applyFont="1" applyFill="1" applyBorder="1"/>
    <xf numFmtId="9" fontId="0" fillId="46" borderId="26" xfId="63" applyFont="1" applyFill="1" applyBorder="1"/>
    <xf numFmtId="9" fontId="0" fillId="40" borderId="38" xfId="63" applyFont="1" applyFill="1" applyBorder="1" applyAlignment="1">
      <alignment horizontal="center"/>
    </xf>
    <xf numFmtId="9" fontId="0" fillId="40" borderId="10" xfId="63" applyFont="1" applyFill="1" applyBorder="1" applyAlignment="1">
      <alignment horizontal="center"/>
    </xf>
    <xf numFmtId="9" fontId="0" fillId="40" borderId="38" xfId="63" applyFont="1" applyFill="1" applyBorder="1"/>
    <xf numFmtId="9" fontId="0" fillId="40" borderId="10" xfId="63" applyFont="1" applyFill="1" applyBorder="1"/>
    <xf numFmtId="9" fontId="0" fillId="47" borderId="38" xfId="63" applyFont="1" applyFill="1" applyBorder="1" applyAlignment="1">
      <alignment horizontal="center"/>
    </xf>
    <xf numFmtId="9" fontId="0" fillId="47" borderId="10" xfId="63" applyFont="1" applyFill="1" applyBorder="1" applyAlignment="1">
      <alignment horizontal="center"/>
    </xf>
    <xf numFmtId="9" fontId="0" fillId="47" borderId="38" xfId="63" applyFont="1" applyFill="1" applyBorder="1"/>
    <xf numFmtId="9" fontId="0" fillId="47" borderId="10" xfId="63" applyFont="1" applyFill="1" applyBorder="1"/>
    <xf numFmtId="9" fontId="0" fillId="48" borderId="38" xfId="63" applyFont="1" applyFill="1" applyBorder="1" applyAlignment="1">
      <alignment horizontal="center"/>
    </xf>
    <xf numFmtId="9" fontId="0" fillId="48" borderId="10" xfId="63" applyFont="1" applyFill="1" applyBorder="1" applyAlignment="1">
      <alignment horizontal="center"/>
    </xf>
    <xf numFmtId="9" fontId="0" fillId="48" borderId="26" xfId="63" applyFont="1" applyFill="1" applyBorder="1" applyAlignment="1">
      <alignment horizontal="center"/>
    </xf>
    <xf numFmtId="9" fontId="0" fillId="48" borderId="38" xfId="63" applyFont="1" applyFill="1" applyBorder="1"/>
    <xf numFmtId="9" fontId="0" fillId="48" borderId="10" xfId="63" applyFont="1" applyFill="1" applyBorder="1"/>
    <xf numFmtId="9" fontId="0" fillId="48" borderId="26" xfId="63" applyFont="1" applyFill="1" applyBorder="1"/>
    <xf numFmtId="9" fontId="0" fillId="49" borderId="38" xfId="63" applyFont="1" applyFill="1" applyBorder="1" applyAlignment="1">
      <alignment horizontal="center"/>
    </xf>
    <xf numFmtId="9" fontId="0" fillId="49" borderId="10" xfId="63" applyFont="1" applyFill="1" applyBorder="1" applyAlignment="1">
      <alignment horizontal="center"/>
    </xf>
    <xf numFmtId="9" fontId="0" fillId="49" borderId="26" xfId="63" applyFont="1" applyFill="1" applyBorder="1" applyAlignment="1">
      <alignment horizontal="center"/>
    </xf>
    <xf numFmtId="9" fontId="0" fillId="49" borderId="38" xfId="63" applyFont="1" applyFill="1" applyBorder="1"/>
    <xf numFmtId="9" fontId="0" fillId="49" borderId="10" xfId="63" applyFont="1" applyFill="1" applyBorder="1"/>
    <xf numFmtId="9" fontId="0" fillId="49" borderId="26" xfId="63" applyFont="1" applyFill="1" applyBorder="1"/>
    <xf numFmtId="0" fontId="31" fillId="0" borderId="13" xfId="0" applyFont="1" applyBorder="1" applyAlignment="1">
      <alignment horizontal="center"/>
    </xf>
    <xf numFmtId="0" fontId="0" fillId="0" borderId="13" xfId="0" applyBorder="1" applyAlignment="1">
      <alignment horizontal="center"/>
    </xf>
    <xf numFmtId="180" fontId="36" fillId="0" borderId="0" xfId="63" applyNumberFormat="1" applyFont="1"/>
    <xf numFmtId="180" fontId="36" fillId="0" borderId="0" xfId="0" applyNumberFormat="1" applyFont="1"/>
    <xf numFmtId="0" fontId="38" fillId="0" borderId="0" xfId="0" applyFont="1" applyAlignment="1">
      <alignment horizontal="center" vertical="center"/>
    </xf>
    <xf numFmtId="0" fontId="32" fillId="0" borderId="13" xfId="0" applyFont="1" applyBorder="1" applyAlignment="1">
      <alignment horizontal="left" vertical="center"/>
    </xf>
    <xf numFmtId="0" fontId="32" fillId="0" borderId="12" xfId="0" applyFont="1" applyBorder="1" applyAlignment="1">
      <alignment horizontal="left" vertical="center"/>
    </xf>
    <xf numFmtId="0" fontId="32" fillId="0" borderId="11" xfId="0" applyFont="1" applyBorder="1" applyAlignment="1">
      <alignment horizontal="left" vertical="center"/>
    </xf>
    <xf numFmtId="0" fontId="31" fillId="0" borderId="14" xfId="0" applyFont="1" applyBorder="1" applyAlignment="1">
      <alignment horizontal="center"/>
    </xf>
    <xf numFmtId="0" fontId="31" fillId="0" borderId="15" xfId="0" applyFont="1" applyBorder="1" applyAlignment="1">
      <alignment horizontal="center"/>
    </xf>
    <xf numFmtId="0" fontId="31" fillId="30" borderId="14" xfId="0" applyFont="1" applyFill="1" applyBorder="1" applyAlignment="1">
      <alignment horizontal="center"/>
    </xf>
    <xf numFmtId="0" fontId="31" fillId="30" borderId="16" xfId="0" applyFont="1" applyFill="1" applyBorder="1" applyAlignment="1">
      <alignment horizontal="center"/>
    </xf>
    <xf numFmtId="0" fontId="31" fillId="30" borderId="15" xfId="0" applyFont="1" applyFill="1" applyBorder="1" applyAlignment="1">
      <alignment horizontal="center"/>
    </xf>
    <xf numFmtId="0" fontId="31" fillId="0" borderId="10" xfId="0" applyFon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62" fillId="26" borderId="45" xfId="0" applyFont="1" applyFill="1" applyBorder="1" applyAlignment="1">
      <alignment horizontal="center" vertical="center" wrapText="1"/>
    </xf>
    <xf numFmtId="0" fontId="62" fillId="26" borderId="12" xfId="0" applyFont="1" applyFill="1" applyBorder="1" applyAlignment="1">
      <alignment horizontal="center" vertical="center" wrapText="1"/>
    </xf>
    <xf numFmtId="0" fontId="62" fillId="26" borderId="44" xfId="0" applyFont="1" applyFill="1" applyBorder="1" applyAlignment="1">
      <alignment horizontal="center" vertical="center" wrapText="1"/>
    </xf>
    <xf numFmtId="9" fontId="62" fillId="42" borderId="45" xfId="63" applyFont="1" applyFill="1" applyBorder="1" applyAlignment="1">
      <alignment horizontal="center" vertical="center" wrapText="1"/>
    </xf>
    <xf numFmtId="9" fontId="62" fillId="42" borderId="12" xfId="63" applyFont="1" applyFill="1" applyBorder="1" applyAlignment="1">
      <alignment horizontal="center" vertical="center" wrapText="1"/>
    </xf>
    <xf numFmtId="9" fontId="62" fillId="42" borderId="44" xfId="63" applyFont="1" applyFill="1" applyBorder="1" applyAlignment="1">
      <alignment horizontal="center" vertical="center" wrapText="1"/>
    </xf>
    <xf numFmtId="9" fontId="61" fillId="43" borderId="45" xfId="0" applyNumberFormat="1" applyFont="1" applyFill="1" applyBorder="1" applyAlignment="1">
      <alignment horizontal="center" vertical="center" wrapText="1"/>
    </xf>
    <xf numFmtId="9" fontId="61" fillId="43" borderId="12" xfId="0" applyNumberFormat="1" applyFont="1" applyFill="1" applyBorder="1" applyAlignment="1">
      <alignment horizontal="center" vertical="center" wrapText="1"/>
    </xf>
    <xf numFmtId="0" fontId="60" fillId="26" borderId="47" xfId="0" applyFont="1" applyFill="1" applyBorder="1" applyAlignment="1">
      <alignment horizontal="center" vertical="center" wrapText="1"/>
    </xf>
    <xf numFmtId="0" fontId="60" fillId="26" borderId="48" xfId="0" applyFont="1" applyFill="1" applyBorder="1" applyAlignment="1">
      <alignment horizontal="center" vertical="center" wrapText="1"/>
    </xf>
    <xf numFmtId="0" fontId="60" fillId="26" borderId="29" xfId="0" applyFont="1" applyFill="1" applyBorder="1" applyAlignment="1">
      <alignment horizontal="center" vertical="center" wrapText="1"/>
    </xf>
    <xf numFmtId="9" fontId="61" fillId="38" borderId="45" xfId="63" applyFont="1" applyFill="1" applyBorder="1" applyAlignment="1">
      <alignment horizontal="center" vertical="center" wrapText="1"/>
    </xf>
    <xf numFmtId="9" fontId="61" fillId="38" borderId="11" xfId="63" applyFont="1" applyFill="1" applyBorder="1" applyAlignment="1">
      <alignment horizontal="center" vertical="center" wrapText="1"/>
    </xf>
    <xf numFmtId="9" fontId="61" fillId="39" borderId="45" xfId="63" applyFont="1" applyFill="1" applyBorder="1" applyAlignment="1">
      <alignment horizontal="center" vertical="center" wrapText="1"/>
    </xf>
    <xf numFmtId="9" fontId="61" fillId="39" borderId="11" xfId="63" applyFont="1" applyFill="1" applyBorder="1" applyAlignment="1">
      <alignment horizontal="center" vertical="center" wrapText="1"/>
    </xf>
    <xf numFmtId="0" fontId="61" fillId="39" borderId="13" xfId="0" applyFont="1" applyFill="1" applyBorder="1" applyAlignment="1">
      <alignment horizontal="center" vertical="center" wrapText="1"/>
    </xf>
    <xf numFmtId="9" fontId="61" fillId="39" borderId="12" xfId="0" applyNumberFormat="1" applyFont="1" applyFill="1" applyBorder="1" applyAlignment="1">
      <alignment horizontal="center" vertical="center" wrapText="1"/>
    </xf>
    <xf numFmtId="9" fontId="61" fillId="39" borderId="11" xfId="0" applyNumberFormat="1" applyFont="1" applyFill="1" applyBorder="1" applyAlignment="1">
      <alignment horizontal="center" vertical="center" wrapText="1"/>
    </xf>
    <xf numFmtId="9" fontId="61" fillId="43" borderId="13" xfId="0" applyNumberFormat="1" applyFont="1" applyFill="1" applyBorder="1" applyAlignment="1">
      <alignment horizontal="center" vertical="center" wrapText="1"/>
    </xf>
    <xf numFmtId="9" fontId="61" fillId="43" borderId="11" xfId="0" applyNumberFormat="1" applyFont="1" applyFill="1" applyBorder="1" applyAlignment="1">
      <alignment horizontal="center" vertical="center" wrapText="1"/>
    </xf>
    <xf numFmtId="9" fontId="61" fillId="36" borderId="13" xfId="0" applyNumberFormat="1" applyFont="1" applyFill="1" applyBorder="1" applyAlignment="1">
      <alignment horizontal="center" vertical="center" wrapText="1"/>
    </xf>
    <xf numFmtId="9" fontId="61" fillId="36" borderId="12" xfId="0" applyNumberFormat="1" applyFont="1" applyFill="1" applyBorder="1" applyAlignment="1">
      <alignment horizontal="center" vertical="center" wrapText="1"/>
    </xf>
    <xf numFmtId="9" fontId="61" fillId="36" borderId="11" xfId="0" applyNumberFormat="1" applyFont="1" applyFill="1" applyBorder="1" applyAlignment="1">
      <alignment horizontal="center" vertical="center" wrapText="1"/>
    </xf>
    <xf numFmtId="9" fontId="61" fillId="38" borderId="13" xfId="0" applyNumberFormat="1" applyFont="1" applyFill="1" applyBorder="1" applyAlignment="1">
      <alignment horizontal="center" vertical="center" wrapText="1"/>
    </xf>
    <xf numFmtId="9" fontId="61" fillId="38" borderId="12" xfId="0" applyNumberFormat="1" applyFont="1" applyFill="1" applyBorder="1" applyAlignment="1">
      <alignment horizontal="center" vertical="center" wrapText="1"/>
    </xf>
    <xf numFmtId="9" fontId="61" fillId="38" borderId="11" xfId="0" applyNumberFormat="1" applyFont="1" applyFill="1" applyBorder="1" applyAlignment="1">
      <alignment horizontal="center" vertical="center" wrapText="1"/>
    </xf>
    <xf numFmtId="9" fontId="61" fillId="43" borderId="10" xfId="0" applyNumberFormat="1" applyFont="1" applyFill="1" applyBorder="1" applyAlignment="1">
      <alignment horizontal="center" vertical="center" wrapText="1"/>
    </xf>
    <xf numFmtId="0" fontId="61" fillId="43" borderId="10" xfId="0" applyFont="1" applyFill="1" applyBorder="1" applyAlignment="1">
      <alignment horizontal="center" vertical="center" wrapText="1"/>
    </xf>
    <xf numFmtId="0" fontId="61" fillId="43" borderId="13" xfId="0" applyFont="1" applyFill="1" applyBorder="1" applyAlignment="1">
      <alignment horizontal="center" vertical="center" wrapText="1"/>
    </xf>
    <xf numFmtId="0" fontId="61" fillId="43" borderId="45" xfId="0" applyFont="1" applyFill="1" applyBorder="1" applyAlignment="1">
      <alignment horizontal="center" vertical="center" wrapText="1"/>
    </xf>
    <xf numFmtId="0" fontId="61" fillId="43" borderId="11" xfId="0" applyFont="1" applyFill="1" applyBorder="1" applyAlignment="1">
      <alignment horizontal="center" vertical="center" wrapText="1"/>
    </xf>
    <xf numFmtId="9" fontId="61" fillId="36" borderId="45" xfId="0" applyNumberFormat="1" applyFont="1" applyFill="1" applyBorder="1" applyAlignment="1">
      <alignment horizontal="center" vertical="center" wrapText="1"/>
    </xf>
    <xf numFmtId="0" fontId="61" fillId="43" borderId="12" xfId="0" applyFont="1" applyFill="1" applyBorder="1" applyAlignment="1">
      <alignment horizontal="center" vertical="center" wrapText="1"/>
    </xf>
    <xf numFmtId="0" fontId="61" fillId="43" borderId="44" xfId="0" applyFont="1" applyFill="1" applyBorder="1" applyAlignment="1">
      <alignment horizontal="center" vertical="center" wrapText="1"/>
    </xf>
    <xf numFmtId="0" fontId="62" fillId="0" borderId="50" xfId="0" applyFont="1" applyBorder="1" applyAlignment="1">
      <alignment horizontal="center" vertical="center" wrapText="1"/>
    </xf>
    <xf numFmtId="0" fontId="62" fillId="0" borderId="51" xfId="0" applyFont="1" applyBorder="1" applyAlignment="1">
      <alignment horizontal="center" vertical="center" wrapText="1"/>
    </xf>
    <xf numFmtId="0" fontId="62" fillId="0" borderId="52" xfId="0" applyFont="1" applyBorder="1" applyAlignment="1">
      <alignment horizontal="center" vertical="center" wrapText="1"/>
    </xf>
    <xf numFmtId="9" fontId="60" fillId="43" borderId="45" xfId="0" applyNumberFormat="1" applyFont="1" applyFill="1" applyBorder="1" applyAlignment="1">
      <alignment horizontal="center" vertical="center" wrapText="1"/>
    </xf>
    <xf numFmtId="9" fontId="60" fillId="43" borderId="12" xfId="0" applyNumberFormat="1" applyFont="1" applyFill="1" applyBorder="1" applyAlignment="1">
      <alignment horizontal="center" vertical="center" wrapText="1"/>
    </xf>
    <xf numFmtId="9" fontId="60" fillId="43" borderId="44" xfId="0" applyNumberFormat="1" applyFont="1" applyFill="1" applyBorder="1" applyAlignment="1">
      <alignment horizontal="center" vertical="center" wrapText="1"/>
    </xf>
    <xf numFmtId="0" fontId="62" fillId="26" borderId="10" xfId="0" applyFont="1" applyFill="1" applyBorder="1" applyAlignment="1">
      <alignment horizontal="center" vertical="center" wrapText="1"/>
    </xf>
    <xf numFmtId="0" fontId="62" fillId="26" borderId="13" xfId="0" applyFont="1" applyFill="1" applyBorder="1" applyAlignment="1">
      <alignment horizontal="center" vertical="center" wrapText="1"/>
    </xf>
    <xf numFmtId="9" fontId="62" fillId="42" borderId="10" xfId="63" applyFont="1" applyFill="1" applyBorder="1" applyAlignment="1">
      <alignment horizontal="center" vertical="center" wrapText="1"/>
    </xf>
    <xf numFmtId="9" fontId="62" fillId="42" borderId="13" xfId="63" applyFont="1" applyFill="1" applyBorder="1" applyAlignment="1">
      <alignment horizontal="center" vertical="center" wrapText="1"/>
    </xf>
    <xf numFmtId="9" fontId="61" fillId="36" borderId="10" xfId="0" applyNumberFormat="1" applyFont="1" applyFill="1" applyBorder="1" applyAlignment="1">
      <alignment horizontal="center" vertical="center" wrapText="1"/>
    </xf>
    <xf numFmtId="0" fontId="61" fillId="36" borderId="10" xfId="0" applyFont="1" applyFill="1" applyBorder="1" applyAlignment="1">
      <alignment horizontal="center" vertical="center" wrapText="1"/>
    </xf>
    <xf numFmtId="0" fontId="61" fillId="36" borderId="13" xfId="0" applyFont="1" applyFill="1" applyBorder="1" applyAlignment="1">
      <alignment horizontal="center" vertical="center" wrapText="1"/>
    </xf>
    <xf numFmtId="9" fontId="61" fillId="38" borderId="10" xfId="0" applyNumberFormat="1" applyFont="1" applyFill="1" applyBorder="1" applyAlignment="1">
      <alignment horizontal="center" vertical="center" wrapText="1"/>
    </xf>
    <xf numFmtId="9" fontId="61" fillId="39" borderId="10" xfId="0" applyNumberFormat="1" applyFont="1" applyFill="1" applyBorder="1" applyAlignment="1">
      <alignment horizontal="center" vertical="center" wrapText="1"/>
    </xf>
    <xf numFmtId="9" fontId="61" fillId="39" borderId="13" xfId="0" applyNumberFormat="1" applyFont="1" applyFill="1" applyBorder="1" applyAlignment="1">
      <alignment horizontal="center" vertical="center" wrapText="1"/>
    </xf>
    <xf numFmtId="10" fontId="61" fillId="39" borderId="13" xfId="0" applyNumberFormat="1" applyFont="1" applyFill="1" applyBorder="1" applyAlignment="1">
      <alignment horizontal="center" vertical="center" wrapText="1"/>
    </xf>
    <xf numFmtId="180" fontId="61" fillId="39" borderId="12" xfId="0" applyNumberFormat="1" applyFont="1" applyFill="1" applyBorder="1" applyAlignment="1">
      <alignment horizontal="center" vertical="center" wrapText="1"/>
    </xf>
    <xf numFmtId="180" fontId="61" fillId="39" borderId="11" xfId="0" applyNumberFormat="1" applyFont="1" applyFill="1" applyBorder="1" applyAlignment="1">
      <alignment horizontal="center" vertical="center" wrapText="1"/>
    </xf>
    <xf numFmtId="180" fontId="61" fillId="43" borderId="13" xfId="0" applyNumberFormat="1" applyFont="1" applyFill="1" applyBorder="1" applyAlignment="1">
      <alignment horizontal="center" vertical="center" wrapText="1"/>
    </xf>
    <xf numFmtId="180" fontId="61" fillId="43" borderId="12" xfId="0" applyNumberFormat="1" applyFont="1" applyFill="1" applyBorder="1" applyAlignment="1">
      <alignment horizontal="center" vertical="center" wrapText="1"/>
    </xf>
    <xf numFmtId="180" fontId="61" fillId="43" borderId="11" xfId="0" applyNumberFormat="1" applyFont="1" applyFill="1" applyBorder="1" applyAlignment="1">
      <alignment horizontal="center" vertical="center" wrapText="1"/>
    </xf>
    <xf numFmtId="180" fontId="61" fillId="36" borderId="13" xfId="0" applyNumberFormat="1" applyFont="1" applyFill="1" applyBorder="1" applyAlignment="1">
      <alignment horizontal="center" vertical="center" wrapText="1"/>
    </xf>
    <xf numFmtId="180" fontId="61" fillId="36" borderId="12" xfId="0" applyNumberFormat="1" applyFont="1" applyFill="1" applyBorder="1" applyAlignment="1">
      <alignment horizontal="center" vertical="center" wrapText="1"/>
    </xf>
    <xf numFmtId="180" fontId="61" fillId="36" borderId="11" xfId="0" applyNumberFormat="1" applyFont="1" applyFill="1" applyBorder="1" applyAlignment="1">
      <alignment horizontal="center" vertical="center" wrapText="1"/>
    </xf>
    <xf numFmtId="180" fontId="61" fillId="38" borderId="13" xfId="0" applyNumberFormat="1" applyFont="1" applyFill="1" applyBorder="1" applyAlignment="1">
      <alignment horizontal="center" vertical="center" wrapText="1"/>
    </xf>
    <xf numFmtId="180" fontId="61" fillId="38" borderId="12" xfId="0" applyNumberFormat="1" applyFont="1" applyFill="1" applyBorder="1" applyAlignment="1">
      <alignment horizontal="center" vertical="center" wrapText="1"/>
    </xf>
    <xf numFmtId="180" fontId="61" fillId="38" borderId="11" xfId="0" applyNumberFormat="1" applyFont="1" applyFill="1" applyBorder="1" applyAlignment="1">
      <alignment horizontal="center" vertical="center" wrapText="1"/>
    </xf>
    <xf numFmtId="0" fontId="70" fillId="37" borderId="33" xfId="0" applyFont="1" applyFill="1" applyBorder="1" applyAlignment="1">
      <alignment horizontal="center" vertical="center" wrapText="1"/>
    </xf>
    <xf numFmtId="0" fontId="70" fillId="37" borderId="34" xfId="0" applyFont="1" applyFill="1" applyBorder="1" applyAlignment="1">
      <alignment horizontal="center" vertical="center" wrapText="1"/>
    </xf>
    <xf numFmtId="0" fontId="70" fillId="37" borderId="35" xfId="0" applyFont="1" applyFill="1" applyBorder="1" applyAlignment="1">
      <alignment horizontal="center" vertical="center" wrapText="1"/>
    </xf>
    <xf numFmtId="0" fontId="62" fillId="0" borderId="37"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2" xfId="0" applyFont="1" applyBorder="1" applyAlignment="1">
      <alignment horizontal="center" vertical="center" wrapText="1"/>
    </xf>
    <xf numFmtId="9" fontId="62" fillId="42" borderId="38" xfId="63" applyFont="1" applyFill="1" applyBorder="1" applyAlignment="1">
      <alignment horizontal="center" vertical="center" wrapText="1"/>
    </xf>
    <xf numFmtId="180" fontId="60" fillId="36" borderId="38" xfId="0" applyNumberFormat="1" applyFont="1" applyFill="1" applyBorder="1" applyAlignment="1">
      <alignment horizontal="center" vertical="center" wrapText="1"/>
    </xf>
    <xf numFmtId="0" fontId="60" fillId="36" borderId="10" xfId="0" applyFont="1" applyFill="1" applyBorder="1" applyAlignment="1">
      <alignment horizontal="center" vertical="center" wrapText="1"/>
    </xf>
    <xf numFmtId="0" fontId="60" fillId="36" borderId="13" xfId="0" applyFont="1" applyFill="1" applyBorder="1" applyAlignment="1">
      <alignment horizontal="center" vertical="center" wrapText="1"/>
    </xf>
    <xf numFmtId="9" fontId="60" fillId="38" borderId="38" xfId="63" applyFont="1" applyFill="1" applyBorder="1" applyAlignment="1">
      <alignment horizontal="center" vertical="center" wrapText="1"/>
    </xf>
    <xf numFmtId="9" fontId="60" fillId="38" borderId="10" xfId="63" applyFont="1" applyFill="1" applyBorder="1" applyAlignment="1">
      <alignment horizontal="center" vertical="center" wrapText="1"/>
    </xf>
    <xf numFmtId="9" fontId="60" fillId="38" borderId="13" xfId="63" applyFont="1" applyFill="1" applyBorder="1" applyAlignment="1">
      <alignment horizontal="center" vertical="center" wrapText="1"/>
    </xf>
    <xf numFmtId="9" fontId="60" fillId="39" borderId="38" xfId="63" applyFont="1" applyFill="1" applyBorder="1" applyAlignment="1">
      <alignment horizontal="center" vertical="center" wrapText="1"/>
    </xf>
    <xf numFmtId="9" fontId="60" fillId="39" borderId="10" xfId="63" applyFont="1" applyFill="1" applyBorder="1" applyAlignment="1">
      <alignment horizontal="center" vertical="center" wrapText="1"/>
    </xf>
    <xf numFmtId="9" fontId="60" fillId="39" borderId="13" xfId="63" applyFont="1" applyFill="1" applyBorder="1" applyAlignment="1">
      <alignment horizontal="center" vertical="center" wrapText="1"/>
    </xf>
    <xf numFmtId="180" fontId="60" fillId="43" borderId="38" xfId="0" applyNumberFormat="1" applyFont="1" applyFill="1" applyBorder="1" applyAlignment="1">
      <alignment horizontal="center" vertical="center" wrapText="1"/>
    </xf>
    <xf numFmtId="0" fontId="60" fillId="43" borderId="10" xfId="0" applyFont="1" applyFill="1" applyBorder="1" applyAlignment="1">
      <alignment horizontal="center" vertical="center" wrapText="1"/>
    </xf>
    <xf numFmtId="0" fontId="60" fillId="43" borderId="13" xfId="0" applyFont="1" applyFill="1" applyBorder="1" applyAlignment="1">
      <alignment horizontal="center" vertical="center" wrapText="1"/>
    </xf>
    <xf numFmtId="0" fontId="62" fillId="26" borderId="38" xfId="0" applyFont="1" applyFill="1" applyBorder="1" applyAlignment="1">
      <alignment horizontal="center" vertical="center" wrapText="1"/>
    </xf>
    <xf numFmtId="180" fontId="61" fillId="36" borderId="38" xfId="0" applyNumberFormat="1" applyFont="1" applyFill="1" applyBorder="1" applyAlignment="1">
      <alignment horizontal="center" vertical="center" wrapText="1"/>
    </xf>
    <xf numFmtId="180" fontId="61" fillId="36" borderId="10" xfId="0" applyNumberFormat="1" applyFont="1" applyFill="1" applyBorder="1" applyAlignment="1">
      <alignment horizontal="center" vertical="center" wrapText="1"/>
    </xf>
    <xf numFmtId="180" fontId="61" fillId="38" borderId="38" xfId="0" applyNumberFormat="1" applyFont="1" applyFill="1" applyBorder="1" applyAlignment="1">
      <alignment horizontal="center" vertical="center" wrapText="1"/>
    </xf>
    <xf numFmtId="180" fontId="61" fillId="38" borderId="10" xfId="0" applyNumberFormat="1" applyFont="1" applyFill="1" applyBorder="1" applyAlignment="1">
      <alignment horizontal="center" vertical="center" wrapText="1"/>
    </xf>
    <xf numFmtId="180" fontId="61" fillId="39" borderId="38" xfId="0" applyNumberFormat="1" applyFont="1" applyFill="1" applyBorder="1" applyAlignment="1">
      <alignment horizontal="center" vertical="center" wrapText="1"/>
    </xf>
    <xf numFmtId="180" fontId="61" fillId="39" borderId="10" xfId="0" applyNumberFormat="1" applyFont="1" applyFill="1" applyBorder="1" applyAlignment="1">
      <alignment horizontal="center" vertical="center" wrapText="1"/>
    </xf>
    <xf numFmtId="180" fontId="61" fillId="43" borderId="38" xfId="0" applyNumberFormat="1" applyFont="1" applyFill="1" applyBorder="1" applyAlignment="1">
      <alignment horizontal="center" vertical="center" wrapText="1"/>
    </xf>
    <xf numFmtId="180" fontId="61" fillId="43" borderId="10" xfId="0" applyNumberFormat="1" applyFont="1" applyFill="1" applyBorder="1" applyAlignment="1">
      <alignment horizontal="center" vertical="center" wrapText="1"/>
    </xf>
    <xf numFmtId="0" fontId="0" fillId="0" borderId="0" xfId="0" applyAlignment="1">
      <alignment horizontal="center"/>
    </xf>
    <xf numFmtId="9" fontId="0" fillId="32" borderId="45" xfId="63" applyFont="1" applyFill="1" applyBorder="1" applyAlignment="1">
      <alignment horizontal="center" vertical="center"/>
    </xf>
    <xf numFmtId="9" fontId="0" fillId="32" borderId="12" xfId="63" applyFont="1" applyFill="1" applyBorder="1" applyAlignment="1">
      <alignment horizontal="center" vertical="center"/>
    </xf>
    <xf numFmtId="9" fontId="0" fillId="32" borderId="44" xfId="63" applyFont="1" applyFill="1" applyBorder="1" applyAlignment="1">
      <alignment horizontal="center" vertical="center"/>
    </xf>
    <xf numFmtId="9" fontId="0" fillId="33" borderId="45" xfId="63" applyFont="1" applyFill="1" applyBorder="1" applyAlignment="1">
      <alignment horizontal="center" vertical="center"/>
    </xf>
    <xf numFmtId="9" fontId="0" fillId="33" borderId="12" xfId="63" applyFont="1" applyFill="1" applyBorder="1" applyAlignment="1">
      <alignment horizontal="center" vertical="center"/>
    </xf>
    <xf numFmtId="9" fontId="0" fillId="33" borderId="44" xfId="63" applyFont="1" applyFill="1" applyBorder="1" applyAlignment="1">
      <alignment horizontal="center" vertical="center"/>
    </xf>
    <xf numFmtId="9" fontId="0" fillId="49" borderId="45" xfId="63" applyFont="1" applyFill="1" applyBorder="1" applyAlignment="1">
      <alignment horizontal="center" vertical="center"/>
    </xf>
    <xf numFmtId="9" fontId="0" fillId="49" borderId="12" xfId="63" applyFont="1" applyFill="1" applyBorder="1" applyAlignment="1">
      <alignment horizontal="center" vertical="center"/>
    </xf>
    <xf numFmtId="9" fontId="0" fillId="49" borderId="44" xfId="63" applyFont="1" applyFill="1" applyBorder="1" applyAlignment="1">
      <alignment horizontal="center" vertical="center"/>
    </xf>
    <xf numFmtId="9" fontId="0" fillId="47" borderId="45" xfId="63" applyFont="1" applyFill="1" applyBorder="1" applyAlignment="1">
      <alignment horizontal="center" vertical="center"/>
    </xf>
    <xf numFmtId="9" fontId="0" fillId="47" borderId="11" xfId="63" applyFont="1" applyFill="1" applyBorder="1" applyAlignment="1">
      <alignment horizontal="center" vertical="center"/>
    </xf>
    <xf numFmtId="9" fontId="0" fillId="40" borderId="45" xfId="63" applyFont="1" applyFill="1" applyBorder="1" applyAlignment="1">
      <alignment horizontal="center" vertical="center"/>
    </xf>
    <xf numFmtId="9" fontId="0" fillId="40" borderId="12" xfId="63" applyFont="1" applyFill="1" applyBorder="1" applyAlignment="1">
      <alignment horizontal="center" vertical="center"/>
    </xf>
    <xf numFmtId="9" fontId="0" fillId="40" borderId="44" xfId="63" applyFont="1" applyFill="1" applyBorder="1" applyAlignment="1">
      <alignment horizontal="center" vertical="center"/>
    </xf>
    <xf numFmtId="9" fontId="0" fillId="47" borderId="12" xfId="63" applyFont="1" applyFill="1" applyBorder="1" applyAlignment="1">
      <alignment horizontal="center" vertical="center"/>
    </xf>
    <xf numFmtId="9" fontId="0" fillId="47" borderId="44" xfId="63" applyFont="1" applyFill="1" applyBorder="1" applyAlignment="1">
      <alignment horizontal="center" vertical="center"/>
    </xf>
    <xf numFmtId="9" fontId="0" fillId="0" borderId="38" xfId="63" applyFont="1" applyBorder="1" applyAlignment="1">
      <alignment horizontal="center" vertical="center"/>
    </xf>
    <xf numFmtId="9" fontId="0" fillId="0" borderId="10" xfId="63" applyFont="1" applyBorder="1" applyAlignment="1">
      <alignment horizontal="center" vertical="center"/>
    </xf>
    <xf numFmtId="9" fontId="0" fillId="0" borderId="26" xfId="63" applyFont="1" applyBorder="1" applyAlignment="1">
      <alignment horizontal="center" vertical="center"/>
    </xf>
    <xf numFmtId="0" fontId="0" fillId="0" borderId="38"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9" fontId="0" fillId="0" borderId="13" xfId="63" applyFont="1" applyBorder="1" applyAlignment="1">
      <alignment horizontal="center" vertical="center"/>
    </xf>
    <xf numFmtId="9" fontId="0" fillId="0" borderId="12" xfId="63" applyFont="1" applyBorder="1" applyAlignment="1">
      <alignment horizontal="center" vertical="center"/>
    </xf>
    <xf numFmtId="9" fontId="0" fillId="0" borderId="11" xfId="63" applyFon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9" fontId="0" fillId="45" borderId="13" xfId="63" applyFont="1" applyFill="1" applyBorder="1" applyAlignment="1">
      <alignment horizontal="center" vertical="center"/>
    </xf>
    <xf numFmtId="9" fontId="0" fillId="45" borderId="12" xfId="63" applyFont="1" applyFill="1" applyBorder="1" applyAlignment="1">
      <alignment horizontal="center" vertical="center"/>
    </xf>
    <xf numFmtId="9" fontId="0" fillId="45" borderId="11" xfId="63" applyFont="1" applyFill="1" applyBorder="1" applyAlignment="1">
      <alignment horizontal="center" vertical="center"/>
    </xf>
    <xf numFmtId="9" fontId="0" fillId="46" borderId="13" xfId="63" applyFont="1" applyFill="1" applyBorder="1" applyAlignment="1">
      <alignment horizontal="center" vertical="center"/>
    </xf>
    <xf numFmtId="9" fontId="0" fillId="46" borderId="12" xfId="63" applyFont="1" applyFill="1" applyBorder="1" applyAlignment="1">
      <alignment horizontal="center" vertical="center"/>
    </xf>
    <xf numFmtId="9" fontId="0" fillId="46" borderId="44" xfId="63" applyFont="1" applyFill="1" applyBorder="1" applyAlignment="1">
      <alignment horizontal="center" vertical="center"/>
    </xf>
    <xf numFmtId="9" fontId="0" fillId="40" borderId="11" xfId="63" applyFont="1" applyFill="1" applyBorder="1" applyAlignment="1">
      <alignment horizontal="center" vertical="center"/>
    </xf>
    <xf numFmtId="9" fontId="0" fillId="48" borderId="45" xfId="63" applyFont="1" applyFill="1" applyBorder="1" applyAlignment="1">
      <alignment horizontal="center" vertical="center"/>
    </xf>
    <xf numFmtId="9" fontId="0" fillId="48" borderId="12" xfId="63" applyFont="1" applyFill="1" applyBorder="1" applyAlignment="1">
      <alignment horizontal="center" vertical="center"/>
    </xf>
    <xf numFmtId="9" fontId="0" fillId="48" borderId="44" xfId="63" applyFont="1" applyFill="1" applyBorder="1" applyAlignment="1">
      <alignment horizontal="center" vertical="center"/>
    </xf>
    <xf numFmtId="0" fontId="31" fillId="29" borderId="14" xfId="0" applyFont="1" applyFill="1" applyBorder="1" applyAlignment="1">
      <alignment horizontal="left" vertical="center"/>
    </xf>
    <xf numFmtId="0" fontId="31" fillId="29" borderId="16" xfId="0" applyFont="1" applyFill="1" applyBorder="1" applyAlignment="1">
      <alignment horizontal="left" vertical="center"/>
    </xf>
    <xf numFmtId="0" fontId="31" fillId="29" borderId="15" xfId="0" applyFont="1" applyFill="1" applyBorder="1" applyAlignment="1">
      <alignment horizontal="left" vertical="center"/>
    </xf>
    <xf numFmtId="0" fontId="44" fillId="29" borderId="14" xfId="0" applyFont="1" applyFill="1" applyBorder="1" applyAlignment="1" applyProtection="1">
      <alignment horizontal="left" vertical="top" wrapText="1"/>
      <protection locked="0"/>
    </xf>
    <xf numFmtId="0" fontId="44" fillId="29" borderId="16" xfId="0" applyFont="1" applyFill="1" applyBorder="1" applyAlignment="1" applyProtection="1">
      <alignment horizontal="left" vertical="top" wrapText="1"/>
      <protection locked="0"/>
    </xf>
    <xf numFmtId="0" fontId="44" fillId="29" borderId="15" xfId="0" applyFont="1" applyFill="1" applyBorder="1" applyAlignment="1" applyProtection="1">
      <alignment horizontal="left" vertical="top" wrapText="1"/>
      <protection locked="0"/>
    </xf>
  </cellXfs>
  <cellStyles count="104">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Comma0" xfId="23" xr:uid="{00000000-0005-0000-0000-000016000000}"/>
    <cellStyle name="Currency [0]_PAC1995" xfId="24" xr:uid="{00000000-0005-0000-0000-000017000000}"/>
    <cellStyle name="Currency_PAC1995" xfId="25" xr:uid="{00000000-0005-0000-0000-000018000000}"/>
    <cellStyle name="Encabezado 4 2" xfId="26" xr:uid="{00000000-0005-0000-0000-000019000000}"/>
    <cellStyle name="Énfasis1 2" xfId="27" xr:uid="{00000000-0005-0000-0000-00001A000000}"/>
    <cellStyle name="Énfasis2 2" xfId="28" xr:uid="{00000000-0005-0000-0000-00001B000000}"/>
    <cellStyle name="Énfasis3 2" xfId="29" xr:uid="{00000000-0005-0000-0000-00001C000000}"/>
    <cellStyle name="Énfasis4 2" xfId="30" xr:uid="{00000000-0005-0000-0000-00001D000000}"/>
    <cellStyle name="Énfasis5 2" xfId="31" xr:uid="{00000000-0005-0000-0000-00001E000000}"/>
    <cellStyle name="Énfasis6 2" xfId="32" xr:uid="{00000000-0005-0000-0000-00001F000000}"/>
    <cellStyle name="Entrada 2" xfId="33" xr:uid="{00000000-0005-0000-0000-000020000000}"/>
    <cellStyle name="Euro" xfId="34" xr:uid="{00000000-0005-0000-0000-000021000000}"/>
    <cellStyle name="Euro 2" xfId="35" xr:uid="{00000000-0005-0000-0000-000022000000}"/>
    <cellStyle name="Euro 2 2" xfId="36" xr:uid="{00000000-0005-0000-0000-000023000000}"/>
    <cellStyle name="Incorrecto 2" xfId="37" xr:uid="{00000000-0005-0000-0000-000024000000}"/>
    <cellStyle name="Millares 2" xfId="38" xr:uid="{00000000-0005-0000-0000-000025000000}"/>
    <cellStyle name="Millares 2 2" xfId="39" xr:uid="{00000000-0005-0000-0000-000026000000}"/>
    <cellStyle name="Millares 3" xfId="40" xr:uid="{00000000-0005-0000-0000-000027000000}"/>
    <cellStyle name="Millares 4" xfId="41" xr:uid="{00000000-0005-0000-0000-000028000000}"/>
    <cellStyle name="Millares 5" xfId="42" xr:uid="{00000000-0005-0000-0000-000029000000}"/>
    <cellStyle name="Millares 6" xfId="43" xr:uid="{00000000-0005-0000-0000-00002A000000}"/>
    <cellStyle name="Millares 6 2" xfId="44" xr:uid="{00000000-0005-0000-0000-00002B000000}"/>
    <cellStyle name="Millares 7" xfId="45" xr:uid="{00000000-0005-0000-0000-00002C000000}"/>
    <cellStyle name="Millares 8" xfId="46" xr:uid="{00000000-0005-0000-0000-00002D000000}"/>
    <cellStyle name="Millares 8 2" xfId="47" xr:uid="{00000000-0005-0000-0000-00002E000000}"/>
    <cellStyle name="Millares 9" xfId="48" xr:uid="{00000000-0005-0000-0000-00002F000000}"/>
    <cellStyle name="Moneda" xfId="49" builtinId="4"/>
    <cellStyle name="Moneda [0] 2" xfId="95" xr:uid="{8FCF928C-8E14-4C28-BE6C-69C3F7050FD6}"/>
    <cellStyle name="Moneda 2" xfId="50" xr:uid="{00000000-0005-0000-0000-000031000000}"/>
    <cellStyle name="Moneda 3" xfId="98" xr:uid="{DDC35DAC-6B2B-4102-84E7-309B59CC1E07}"/>
    <cellStyle name="Moneda 4" xfId="102" xr:uid="{9F08DA49-5280-4816-994B-2B0EAA048213}"/>
    <cellStyle name="Moneda 5" xfId="97" xr:uid="{A05643E8-8105-4ABA-BF14-A6C955E3FA4D}"/>
    <cellStyle name="Moneda 6" xfId="101" xr:uid="{3765B776-C2D4-450E-B8E1-EA573D4986E1}"/>
    <cellStyle name="Moneda 7" xfId="96" xr:uid="{CE8D6BC6-A4E5-401E-B382-9B0285446CF9}"/>
    <cellStyle name="Moneda 8" xfId="100" xr:uid="{D9D77FB7-9C9C-468A-9B58-C5CCDB4234A3}"/>
    <cellStyle name="Neutral 2" xfId="51" xr:uid="{00000000-0005-0000-0000-000032000000}"/>
    <cellStyle name="Normal" xfId="0" builtinId="0"/>
    <cellStyle name="Normal 2" xfId="52" xr:uid="{00000000-0005-0000-0000-000034000000}"/>
    <cellStyle name="Normal 2 2" xfId="103" xr:uid="{C103F71C-617F-4B2A-A636-D0D765B1533C}"/>
    <cellStyle name="Normal 3" xfId="53" xr:uid="{00000000-0005-0000-0000-000035000000}"/>
    <cellStyle name="Normal 3 2" xfId="54" xr:uid="{00000000-0005-0000-0000-000036000000}"/>
    <cellStyle name="Normal 4" xfId="55" xr:uid="{00000000-0005-0000-0000-000037000000}"/>
    <cellStyle name="Normal 5" xfId="56" xr:uid="{00000000-0005-0000-0000-000038000000}"/>
    <cellStyle name="Normal 6" xfId="57" xr:uid="{00000000-0005-0000-0000-000039000000}"/>
    <cellStyle name="Normal 7" xfId="58" xr:uid="{00000000-0005-0000-0000-00003A000000}"/>
    <cellStyle name="Normal 7 2" xfId="59" xr:uid="{00000000-0005-0000-0000-00003B000000}"/>
    <cellStyle name="Normal 8" xfId="94" xr:uid="{3E8412EF-840C-45FC-9AFE-EB17440C5100}"/>
    <cellStyle name="Notas 2" xfId="60" xr:uid="{00000000-0005-0000-0000-00003C000000}"/>
    <cellStyle name="Notas 3" xfId="61" xr:uid="{00000000-0005-0000-0000-00003D000000}"/>
    <cellStyle name="Notas 3 2" xfId="62" xr:uid="{00000000-0005-0000-0000-00003E000000}"/>
    <cellStyle name="Porcentaje" xfId="63" builtinId="5"/>
    <cellStyle name="Porcentaje 2" xfId="93" xr:uid="{2CF8D2E2-CC9E-43EE-80A7-4D18061A32C9}"/>
    <cellStyle name="Porcentaje 2 2" xfId="99" xr:uid="{A44D8F3E-9E58-4396-BC4A-D2A5570A5863}"/>
    <cellStyle name="Porcentual 2" xfId="64" xr:uid="{00000000-0005-0000-0000-000040000000}"/>
    <cellStyle name="Porcentual 3" xfId="65" xr:uid="{00000000-0005-0000-0000-000041000000}"/>
    <cellStyle name="Porcentual 4" xfId="66" xr:uid="{00000000-0005-0000-0000-000042000000}"/>
    <cellStyle name="Salida 2" xfId="67" xr:uid="{00000000-0005-0000-0000-000043000000}"/>
    <cellStyle name="Text" xfId="68" xr:uid="{00000000-0005-0000-0000-000044000000}"/>
    <cellStyle name="Text 2" xfId="69" xr:uid="{00000000-0005-0000-0000-000045000000}"/>
    <cellStyle name="Text 2 2" xfId="70" xr:uid="{00000000-0005-0000-0000-000046000000}"/>
    <cellStyle name="Texto de advertencia 2" xfId="71" xr:uid="{00000000-0005-0000-0000-000047000000}"/>
    <cellStyle name="Texto explicativo 2" xfId="72" xr:uid="{00000000-0005-0000-0000-000048000000}"/>
    <cellStyle name="Título 2 2" xfId="73" xr:uid="{00000000-0005-0000-0000-000049000000}"/>
    <cellStyle name="Título 3 2" xfId="74" xr:uid="{00000000-0005-0000-0000-00004A000000}"/>
    <cellStyle name="Título 4" xfId="75" xr:uid="{00000000-0005-0000-0000-00004B000000}"/>
    <cellStyle name="Total 2" xfId="76" xr:uid="{00000000-0005-0000-0000-00004C000000}"/>
    <cellStyle name="ДАТА" xfId="77" xr:uid="{00000000-0005-0000-0000-00004D000000}"/>
    <cellStyle name="ДАТА 2" xfId="78" xr:uid="{00000000-0005-0000-0000-00004E000000}"/>
    <cellStyle name="ДЕНЕЖНЫЙ_BOPENGC" xfId="79" xr:uid="{00000000-0005-0000-0000-00004F000000}"/>
    <cellStyle name="ЗАГОЛОВОК1" xfId="80" xr:uid="{00000000-0005-0000-0000-000050000000}"/>
    <cellStyle name="ЗАГОЛОВОК1 2" xfId="81" xr:uid="{00000000-0005-0000-0000-000051000000}"/>
    <cellStyle name="ЗАГОЛОВОК2" xfId="82" xr:uid="{00000000-0005-0000-0000-000052000000}"/>
    <cellStyle name="ЗАГОЛОВОК2 2" xfId="83" xr:uid="{00000000-0005-0000-0000-000053000000}"/>
    <cellStyle name="ИТОГОВЫЙ" xfId="84" xr:uid="{00000000-0005-0000-0000-000054000000}"/>
    <cellStyle name="ИТОГОВЫЙ 2" xfId="85" xr:uid="{00000000-0005-0000-0000-000055000000}"/>
    <cellStyle name="Обычный_BOPENGC" xfId="86" xr:uid="{00000000-0005-0000-0000-000056000000}"/>
    <cellStyle name="ПРОЦЕНТНЫЙ_BOPENGC" xfId="87" xr:uid="{00000000-0005-0000-0000-000057000000}"/>
    <cellStyle name="ТЕКСТ" xfId="88" xr:uid="{00000000-0005-0000-0000-000058000000}"/>
    <cellStyle name="ТЕКСТ 2" xfId="89" xr:uid="{00000000-0005-0000-0000-000059000000}"/>
    <cellStyle name="ФИКСИРОВАННЫЙ" xfId="90" xr:uid="{00000000-0005-0000-0000-00005A000000}"/>
    <cellStyle name="ФИКСИРОВАННЫЙ 2" xfId="91" xr:uid="{00000000-0005-0000-0000-00005B000000}"/>
    <cellStyle name="ФИНАНСОВЫЙ_BOPENGC" xfId="92" xr:uid="{00000000-0005-0000-0000-00005C000000}"/>
  </cellStyles>
  <dxfs count="232">
    <dxf>
      <font>
        <color rgb="FFFF0000"/>
      </font>
    </dxf>
    <dxf>
      <font>
        <color rgb="FF00B050"/>
      </font>
    </dxf>
    <dxf>
      <font>
        <color rgb="FFFF0000"/>
      </font>
    </dxf>
    <dxf>
      <font>
        <color rgb="FFFFC000"/>
      </font>
    </dxf>
    <dxf>
      <font>
        <color theme="1" tint="0.499984740745262"/>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s>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18</xdr:col>
      <xdr:colOff>2256556</xdr:colOff>
      <xdr:row>14</xdr:row>
      <xdr:rowOff>704850</xdr:rowOff>
    </xdr:from>
    <xdr:to>
      <xdr:col>31</xdr:col>
      <xdr:colOff>1696803</xdr:colOff>
      <xdr:row>18</xdr:row>
      <xdr:rowOff>209550</xdr:rowOff>
    </xdr:to>
    <xdr:pic>
      <xdr:nvPicPr>
        <xdr:cNvPr id="2" name="Imagen 1">
          <a:extLst>
            <a:ext uri="{FF2B5EF4-FFF2-40B4-BE49-F238E27FC236}">
              <a16:creationId xmlns:a16="http://schemas.microsoft.com/office/drawing/2014/main" id="{6D205C3E-50FB-4FE9-9C19-4D5ECD6A3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65981" y="5372100"/>
          <a:ext cx="22496808"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3452812</xdr:colOff>
      <xdr:row>20</xdr:row>
      <xdr:rowOff>4595</xdr:rowOff>
    </xdr:from>
    <xdr:to>
      <xdr:col>37</xdr:col>
      <xdr:colOff>3190873</xdr:colOff>
      <xdr:row>21</xdr:row>
      <xdr:rowOff>643989</xdr:rowOff>
    </xdr:to>
    <xdr:pic>
      <xdr:nvPicPr>
        <xdr:cNvPr id="3" name="Imagen 2">
          <a:extLst>
            <a:ext uri="{FF2B5EF4-FFF2-40B4-BE49-F238E27FC236}">
              <a16:creationId xmlns:a16="http://schemas.microsoft.com/office/drawing/2014/main" id="{087899EE-5951-48D5-9B4E-51921A3A3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872012" y="8405645"/>
          <a:ext cx="5072063" cy="203004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25</xdr:row>
      <xdr:rowOff>0</xdr:rowOff>
    </xdr:from>
    <xdr:to>
      <xdr:col>37</xdr:col>
      <xdr:colOff>537883</xdr:colOff>
      <xdr:row>25</xdr:row>
      <xdr:rowOff>537883</xdr:rowOff>
    </xdr:to>
    <xdr:pic>
      <xdr:nvPicPr>
        <xdr:cNvPr id="4" name="Picture 2">
          <a:extLst>
            <a:ext uri="{FF2B5EF4-FFF2-40B4-BE49-F238E27FC236}">
              <a16:creationId xmlns:a16="http://schemas.microsoft.com/office/drawing/2014/main" id="{72437789-333A-46B2-9A75-46B0408703A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141446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26</xdr:row>
      <xdr:rowOff>0</xdr:rowOff>
    </xdr:from>
    <xdr:to>
      <xdr:col>37</xdr:col>
      <xdr:colOff>537883</xdr:colOff>
      <xdr:row>26</xdr:row>
      <xdr:rowOff>537883</xdr:rowOff>
    </xdr:to>
    <xdr:pic>
      <xdr:nvPicPr>
        <xdr:cNvPr id="8" name="Picture 2">
          <a:extLst>
            <a:ext uri="{FF2B5EF4-FFF2-40B4-BE49-F238E27FC236}">
              <a16:creationId xmlns:a16="http://schemas.microsoft.com/office/drawing/2014/main" id="{C8E17B36-E5E0-41AE-BDA9-BCE1D3B4C1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411563" y="164782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575982</xdr:colOff>
      <xdr:row>26</xdr:row>
      <xdr:rowOff>4484</xdr:rowOff>
    </xdr:from>
    <xdr:to>
      <xdr:col>37</xdr:col>
      <xdr:colOff>1125070</xdr:colOff>
      <xdr:row>26</xdr:row>
      <xdr:rowOff>553572</xdr:rowOff>
    </xdr:to>
    <xdr:pic>
      <xdr:nvPicPr>
        <xdr:cNvPr id="9" name="Picture 6" descr="SDG 8">
          <a:extLst>
            <a:ext uri="{FF2B5EF4-FFF2-40B4-BE49-F238E27FC236}">
              <a16:creationId xmlns:a16="http://schemas.microsoft.com/office/drawing/2014/main" id="{C0674471-C3E1-49D2-881F-222476B428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987545" y="16482734"/>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33</xdr:row>
      <xdr:rowOff>95250</xdr:rowOff>
    </xdr:from>
    <xdr:to>
      <xdr:col>37</xdr:col>
      <xdr:colOff>537883</xdr:colOff>
      <xdr:row>33</xdr:row>
      <xdr:rowOff>633133</xdr:rowOff>
    </xdr:to>
    <xdr:pic>
      <xdr:nvPicPr>
        <xdr:cNvPr id="10" name="Picture 2">
          <a:extLst>
            <a:ext uri="{FF2B5EF4-FFF2-40B4-BE49-F238E27FC236}">
              <a16:creationId xmlns:a16="http://schemas.microsoft.com/office/drawing/2014/main" id="{12978D42-EB2B-407E-B78D-7F69C58892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245745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605118</xdr:colOff>
      <xdr:row>33</xdr:row>
      <xdr:rowOff>106456</xdr:rowOff>
    </xdr:from>
    <xdr:to>
      <xdr:col>37</xdr:col>
      <xdr:colOff>1187824</xdr:colOff>
      <xdr:row>33</xdr:row>
      <xdr:rowOff>644338</xdr:rowOff>
    </xdr:to>
    <xdr:pic>
      <xdr:nvPicPr>
        <xdr:cNvPr id="11" name="Picture 4" descr="SDG 6">
          <a:extLst>
            <a:ext uri="{FF2B5EF4-FFF2-40B4-BE49-F238E27FC236}">
              <a16:creationId xmlns:a16="http://schemas.microsoft.com/office/drawing/2014/main" id="{C2726062-4BA5-4662-A5BA-B0A4B78F8B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16681" y="2458570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1243853</xdr:colOff>
      <xdr:row>33</xdr:row>
      <xdr:rowOff>95250</xdr:rowOff>
    </xdr:from>
    <xdr:to>
      <xdr:col>37</xdr:col>
      <xdr:colOff>1781736</xdr:colOff>
      <xdr:row>33</xdr:row>
      <xdr:rowOff>633133</xdr:rowOff>
    </xdr:to>
    <xdr:pic>
      <xdr:nvPicPr>
        <xdr:cNvPr id="12" name="Imagen 11" descr="SDG 11">
          <a:extLst>
            <a:ext uri="{FF2B5EF4-FFF2-40B4-BE49-F238E27FC236}">
              <a16:creationId xmlns:a16="http://schemas.microsoft.com/office/drawing/2014/main" id="{A0781E28-B5BA-4ED5-807F-0303E2B7708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55416" y="245745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36</xdr:row>
      <xdr:rowOff>0</xdr:rowOff>
    </xdr:from>
    <xdr:to>
      <xdr:col>37</xdr:col>
      <xdr:colOff>666750</xdr:colOff>
      <xdr:row>36</xdr:row>
      <xdr:rowOff>666750</xdr:rowOff>
    </xdr:to>
    <xdr:pic>
      <xdr:nvPicPr>
        <xdr:cNvPr id="14" name="Picture 6" descr="SDG 8">
          <a:extLst>
            <a:ext uri="{FF2B5EF4-FFF2-40B4-BE49-F238E27FC236}">
              <a16:creationId xmlns:a16="http://schemas.microsoft.com/office/drawing/2014/main" id="{5FBBE46D-36A0-4DE1-AABF-B5D639E8D8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2695575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571499</xdr:colOff>
      <xdr:row>37</xdr:row>
      <xdr:rowOff>0</xdr:rowOff>
    </xdr:from>
    <xdr:to>
      <xdr:col>37</xdr:col>
      <xdr:colOff>1154205</xdr:colOff>
      <xdr:row>37</xdr:row>
      <xdr:rowOff>537882</xdr:rowOff>
    </xdr:to>
    <xdr:pic>
      <xdr:nvPicPr>
        <xdr:cNvPr id="27" name="Picture 4" descr="SDG 6">
          <a:extLst>
            <a:ext uri="{FF2B5EF4-FFF2-40B4-BE49-F238E27FC236}">
              <a16:creationId xmlns:a16="http://schemas.microsoft.com/office/drawing/2014/main" id="{E9D798D9-D815-4D8A-936C-B259F43CABE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983062" y="29549910"/>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37</xdr:row>
      <xdr:rowOff>0</xdr:rowOff>
    </xdr:from>
    <xdr:to>
      <xdr:col>37</xdr:col>
      <xdr:colOff>537883</xdr:colOff>
      <xdr:row>37</xdr:row>
      <xdr:rowOff>537883</xdr:rowOff>
    </xdr:to>
    <xdr:pic>
      <xdr:nvPicPr>
        <xdr:cNvPr id="28" name="Picture 2">
          <a:extLst>
            <a:ext uri="{FF2B5EF4-FFF2-40B4-BE49-F238E27FC236}">
              <a16:creationId xmlns:a16="http://schemas.microsoft.com/office/drawing/2014/main" id="{C22844C9-C08A-4ADA-B66B-9A74A5ABE88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2954991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1187823</xdr:colOff>
      <xdr:row>37</xdr:row>
      <xdr:rowOff>0</xdr:rowOff>
    </xdr:from>
    <xdr:to>
      <xdr:col>37</xdr:col>
      <xdr:colOff>1748117</xdr:colOff>
      <xdr:row>37</xdr:row>
      <xdr:rowOff>560294</xdr:rowOff>
    </xdr:to>
    <xdr:pic>
      <xdr:nvPicPr>
        <xdr:cNvPr id="29" name="Picture 8" descr="SDG 9">
          <a:extLst>
            <a:ext uri="{FF2B5EF4-FFF2-40B4-BE49-F238E27FC236}">
              <a16:creationId xmlns:a16="http://schemas.microsoft.com/office/drawing/2014/main" id="{4FC356C2-DE76-4105-A03D-32371AE7016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99386" y="29527498"/>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1781734</xdr:colOff>
      <xdr:row>37</xdr:row>
      <xdr:rowOff>0</xdr:rowOff>
    </xdr:from>
    <xdr:to>
      <xdr:col>37</xdr:col>
      <xdr:colOff>2319617</xdr:colOff>
      <xdr:row>37</xdr:row>
      <xdr:rowOff>537883</xdr:rowOff>
    </xdr:to>
    <xdr:pic>
      <xdr:nvPicPr>
        <xdr:cNvPr id="30" name="Imagen 29" descr="SDG 11">
          <a:extLst>
            <a:ext uri="{FF2B5EF4-FFF2-40B4-BE49-F238E27FC236}">
              <a16:creationId xmlns:a16="http://schemas.microsoft.com/office/drawing/2014/main" id="{6120E2CF-5CEB-4385-A3A3-905EAB14E3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93297" y="29538704"/>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1375922</xdr:colOff>
      <xdr:row>37</xdr:row>
      <xdr:rowOff>0</xdr:rowOff>
    </xdr:from>
    <xdr:to>
      <xdr:col>37</xdr:col>
      <xdr:colOff>1925011</xdr:colOff>
      <xdr:row>37</xdr:row>
      <xdr:rowOff>549089</xdr:rowOff>
    </xdr:to>
    <xdr:pic>
      <xdr:nvPicPr>
        <xdr:cNvPr id="31" name="Imagen 30" descr="SDG 12">
          <a:extLst>
            <a:ext uri="{FF2B5EF4-FFF2-40B4-BE49-F238E27FC236}">
              <a16:creationId xmlns:a16="http://schemas.microsoft.com/office/drawing/2014/main" id="{87207039-48DC-448D-B0F6-BDD81FBBB46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787485" y="30548037"/>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176092</xdr:colOff>
      <xdr:row>37</xdr:row>
      <xdr:rowOff>0</xdr:rowOff>
    </xdr:from>
    <xdr:to>
      <xdr:col>37</xdr:col>
      <xdr:colOff>747593</xdr:colOff>
      <xdr:row>37</xdr:row>
      <xdr:rowOff>537883</xdr:rowOff>
    </xdr:to>
    <xdr:pic>
      <xdr:nvPicPr>
        <xdr:cNvPr id="32" name="Imagen 31" descr="SDG 14">
          <a:extLst>
            <a:ext uri="{FF2B5EF4-FFF2-40B4-BE49-F238E27FC236}">
              <a16:creationId xmlns:a16="http://schemas.microsoft.com/office/drawing/2014/main" id="{7BA33CDB-38E3-4AA7-B365-AF58AFF1B9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587655" y="3054323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938892</xdr:colOff>
      <xdr:row>40</xdr:row>
      <xdr:rowOff>0</xdr:rowOff>
    </xdr:from>
    <xdr:to>
      <xdr:col>37</xdr:col>
      <xdr:colOff>1521598</xdr:colOff>
      <xdr:row>40</xdr:row>
      <xdr:rowOff>528358</xdr:rowOff>
    </xdr:to>
    <xdr:pic>
      <xdr:nvPicPr>
        <xdr:cNvPr id="38" name="Picture 4" descr="SDG 6">
          <a:extLst>
            <a:ext uri="{FF2B5EF4-FFF2-40B4-BE49-F238E27FC236}">
              <a16:creationId xmlns:a16="http://schemas.microsoft.com/office/drawing/2014/main" id="{B6BEBCFD-D9F4-41C5-BFDF-ADA71A21218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350455" y="3826328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39</xdr:row>
      <xdr:rowOff>0</xdr:rowOff>
    </xdr:from>
    <xdr:to>
      <xdr:col>37</xdr:col>
      <xdr:colOff>537883</xdr:colOff>
      <xdr:row>39</xdr:row>
      <xdr:rowOff>544687</xdr:rowOff>
    </xdr:to>
    <xdr:pic>
      <xdr:nvPicPr>
        <xdr:cNvPr id="39" name="Picture 2">
          <a:extLst>
            <a:ext uri="{FF2B5EF4-FFF2-40B4-BE49-F238E27FC236}">
              <a16:creationId xmlns:a16="http://schemas.microsoft.com/office/drawing/2014/main" id="{A69768EA-6CDA-416C-9838-77B1953E440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368617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1732109</xdr:colOff>
      <xdr:row>39</xdr:row>
      <xdr:rowOff>27214</xdr:rowOff>
    </xdr:from>
    <xdr:to>
      <xdr:col>37</xdr:col>
      <xdr:colOff>2292403</xdr:colOff>
      <xdr:row>39</xdr:row>
      <xdr:rowOff>594312</xdr:rowOff>
    </xdr:to>
    <xdr:pic>
      <xdr:nvPicPr>
        <xdr:cNvPr id="40" name="Picture 8" descr="SDG 9">
          <a:extLst>
            <a:ext uri="{FF2B5EF4-FFF2-40B4-BE49-F238E27FC236}">
              <a16:creationId xmlns:a16="http://schemas.microsoft.com/office/drawing/2014/main" id="{51A14D3B-DD62-449E-8E02-C54A22D3FC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6143672" y="36888964"/>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124065</xdr:colOff>
      <xdr:row>40</xdr:row>
      <xdr:rowOff>0</xdr:rowOff>
    </xdr:from>
    <xdr:to>
      <xdr:col>37</xdr:col>
      <xdr:colOff>661948</xdr:colOff>
      <xdr:row>40</xdr:row>
      <xdr:rowOff>544687</xdr:rowOff>
    </xdr:to>
    <xdr:pic>
      <xdr:nvPicPr>
        <xdr:cNvPr id="41" name="Imagen 40" descr="SDG 11">
          <a:extLst>
            <a:ext uri="{FF2B5EF4-FFF2-40B4-BE49-F238E27FC236}">
              <a16:creationId xmlns:a16="http://schemas.microsoft.com/office/drawing/2014/main" id="{B6691360-C1A6-4DD1-A848-46C7FC2B9F4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535628" y="39338249"/>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1732109</xdr:colOff>
      <xdr:row>40</xdr:row>
      <xdr:rowOff>0</xdr:rowOff>
    </xdr:from>
    <xdr:to>
      <xdr:col>37</xdr:col>
      <xdr:colOff>2281198</xdr:colOff>
      <xdr:row>40</xdr:row>
      <xdr:rowOff>555893</xdr:rowOff>
    </xdr:to>
    <xdr:pic>
      <xdr:nvPicPr>
        <xdr:cNvPr id="42" name="Imagen 41" descr="SDG 12">
          <a:extLst>
            <a:ext uri="{FF2B5EF4-FFF2-40B4-BE49-F238E27FC236}">
              <a16:creationId xmlns:a16="http://schemas.microsoft.com/office/drawing/2014/main" id="{AA4B90BF-E8A2-4D4A-B267-508C9FC12F9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6143672" y="3931103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40</xdr:row>
      <xdr:rowOff>0</xdr:rowOff>
    </xdr:from>
    <xdr:to>
      <xdr:col>37</xdr:col>
      <xdr:colOff>666750</xdr:colOff>
      <xdr:row>40</xdr:row>
      <xdr:rowOff>680357</xdr:rowOff>
    </xdr:to>
    <xdr:pic>
      <xdr:nvPicPr>
        <xdr:cNvPr id="46" name="Picture 6" descr="SDG 8">
          <a:extLst>
            <a:ext uri="{FF2B5EF4-FFF2-40B4-BE49-F238E27FC236}">
              <a16:creationId xmlns:a16="http://schemas.microsoft.com/office/drawing/2014/main" id="{07B6BC21-5E36-4749-9256-A4C56700104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0243125"/>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748392</xdr:colOff>
      <xdr:row>40</xdr:row>
      <xdr:rowOff>707570</xdr:rowOff>
    </xdr:from>
    <xdr:to>
      <xdr:col>37</xdr:col>
      <xdr:colOff>1428749</xdr:colOff>
      <xdr:row>40</xdr:row>
      <xdr:rowOff>1401534</xdr:rowOff>
    </xdr:to>
    <xdr:pic>
      <xdr:nvPicPr>
        <xdr:cNvPr id="47" name="Picture 8" descr="SDG 9">
          <a:extLst>
            <a:ext uri="{FF2B5EF4-FFF2-40B4-BE49-F238E27FC236}">
              <a16:creationId xmlns:a16="http://schemas.microsoft.com/office/drawing/2014/main" id="{D7DB0779-46DE-4618-A69E-AC195C66A3A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59955" y="40950695"/>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1607245</xdr:colOff>
      <xdr:row>40</xdr:row>
      <xdr:rowOff>1455965</xdr:rowOff>
    </xdr:from>
    <xdr:to>
      <xdr:col>37</xdr:col>
      <xdr:colOff>2188671</xdr:colOff>
      <xdr:row>40</xdr:row>
      <xdr:rowOff>2044195</xdr:rowOff>
    </xdr:to>
    <xdr:pic>
      <xdr:nvPicPr>
        <xdr:cNvPr id="48" name="Imagen 47" descr="SDG 11">
          <a:extLst>
            <a:ext uri="{FF2B5EF4-FFF2-40B4-BE49-F238E27FC236}">
              <a16:creationId xmlns:a16="http://schemas.microsoft.com/office/drawing/2014/main" id="{D8268091-6CE0-4658-846F-277F27873DC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018808" y="41699090"/>
          <a:ext cx="581426" cy="581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44</xdr:row>
      <xdr:rowOff>0</xdr:rowOff>
    </xdr:from>
    <xdr:to>
      <xdr:col>37</xdr:col>
      <xdr:colOff>666750</xdr:colOff>
      <xdr:row>44</xdr:row>
      <xdr:rowOff>680357</xdr:rowOff>
    </xdr:to>
    <xdr:pic>
      <xdr:nvPicPr>
        <xdr:cNvPr id="49" name="Picture 6" descr="SDG 8">
          <a:extLst>
            <a:ext uri="{FF2B5EF4-FFF2-40B4-BE49-F238E27FC236}">
              <a16:creationId xmlns:a16="http://schemas.microsoft.com/office/drawing/2014/main" id="{1EE1F0DE-0428-49CB-9FC6-43E7CD4F23D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3576875"/>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1057955</xdr:colOff>
      <xdr:row>44</xdr:row>
      <xdr:rowOff>17008</xdr:rowOff>
    </xdr:from>
    <xdr:to>
      <xdr:col>37</xdr:col>
      <xdr:colOff>1738312</xdr:colOff>
      <xdr:row>44</xdr:row>
      <xdr:rowOff>710972</xdr:rowOff>
    </xdr:to>
    <xdr:pic>
      <xdr:nvPicPr>
        <xdr:cNvPr id="50" name="Picture 8" descr="SDG 9">
          <a:extLst>
            <a:ext uri="{FF2B5EF4-FFF2-40B4-BE49-F238E27FC236}">
              <a16:creationId xmlns:a16="http://schemas.microsoft.com/office/drawing/2014/main" id="{E77A98CE-E2E3-404E-9050-4DD5D04FAF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469518" y="43593883"/>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2131120</xdr:colOff>
      <xdr:row>44</xdr:row>
      <xdr:rowOff>51028</xdr:rowOff>
    </xdr:from>
    <xdr:to>
      <xdr:col>37</xdr:col>
      <xdr:colOff>2712546</xdr:colOff>
      <xdr:row>44</xdr:row>
      <xdr:rowOff>639258</xdr:rowOff>
    </xdr:to>
    <xdr:pic>
      <xdr:nvPicPr>
        <xdr:cNvPr id="51" name="Imagen 50" descr="SDG 11">
          <a:extLst>
            <a:ext uri="{FF2B5EF4-FFF2-40B4-BE49-F238E27FC236}">
              <a16:creationId xmlns:a16="http://schemas.microsoft.com/office/drawing/2014/main" id="{DA07542A-7B01-44BF-AD36-ED5AD834AE5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542683" y="43627903"/>
          <a:ext cx="581426" cy="581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45</xdr:row>
      <xdr:rowOff>0</xdr:rowOff>
    </xdr:from>
    <xdr:to>
      <xdr:col>37</xdr:col>
      <xdr:colOff>666750</xdr:colOff>
      <xdr:row>45</xdr:row>
      <xdr:rowOff>680357</xdr:rowOff>
    </xdr:to>
    <xdr:pic>
      <xdr:nvPicPr>
        <xdr:cNvPr id="52" name="Picture 6" descr="SDG 8">
          <a:extLst>
            <a:ext uri="{FF2B5EF4-FFF2-40B4-BE49-F238E27FC236}">
              <a16:creationId xmlns:a16="http://schemas.microsoft.com/office/drawing/2014/main" id="{AADE2709-6BDE-49DB-9DA4-C47E1826D6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524375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802820</xdr:colOff>
      <xdr:row>45</xdr:row>
      <xdr:rowOff>13606</xdr:rowOff>
    </xdr:from>
    <xdr:to>
      <xdr:col>37</xdr:col>
      <xdr:colOff>1483177</xdr:colOff>
      <xdr:row>45</xdr:row>
      <xdr:rowOff>707570</xdr:rowOff>
    </xdr:to>
    <xdr:pic>
      <xdr:nvPicPr>
        <xdr:cNvPr id="53" name="Picture 8" descr="SDG 9">
          <a:extLst>
            <a:ext uri="{FF2B5EF4-FFF2-40B4-BE49-F238E27FC236}">
              <a16:creationId xmlns:a16="http://schemas.microsoft.com/office/drawing/2014/main" id="{5D79A7C8-07FC-4234-89CF-84659475AF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14383" y="45257356"/>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1603565</xdr:colOff>
      <xdr:row>45</xdr:row>
      <xdr:rowOff>27214</xdr:rowOff>
    </xdr:from>
    <xdr:to>
      <xdr:col>37</xdr:col>
      <xdr:colOff>2297528</xdr:colOff>
      <xdr:row>45</xdr:row>
      <xdr:rowOff>734784</xdr:rowOff>
    </xdr:to>
    <xdr:pic>
      <xdr:nvPicPr>
        <xdr:cNvPr id="54" name="Imagen 53" descr="SDG 11">
          <a:extLst>
            <a:ext uri="{FF2B5EF4-FFF2-40B4-BE49-F238E27FC236}">
              <a16:creationId xmlns:a16="http://schemas.microsoft.com/office/drawing/2014/main" id="{CC0F42D4-DFDC-473C-9110-C67B74A5E09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015128" y="45270964"/>
          <a:ext cx="693963" cy="693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46</xdr:row>
      <xdr:rowOff>0</xdr:rowOff>
    </xdr:from>
    <xdr:to>
      <xdr:col>37</xdr:col>
      <xdr:colOff>666750</xdr:colOff>
      <xdr:row>46</xdr:row>
      <xdr:rowOff>680357</xdr:rowOff>
    </xdr:to>
    <xdr:pic>
      <xdr:nvPicPr>
        <xdr:cNvPr id="55" name="Picture 6" descr="SDG 8">
          <a:extLst>
            <a:ext uri="{FF2B5EF4-FFF2-40B4-BE49-F238E27FC236}">
              <a16:creationId xmlns:a16="http://schemas.microsoft.com/office/drawing/2014/main" id="{1098825D-F0DD-4CDE-A105-8CB75D88540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7577375"/>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952499</xdr:colOff>
      <xdr:row>46</xdr:row>
      <xdr:rowOff>13606</xdr:rowOff>
    </xdr:from>
    <xdr:to>
      <xdr:col>37</xdr:col>
      <xdr:colOff>1632856</xdr:colOff>
      <xdr:row>46</xdr:row>
      <xdr:rowOff>707570</xdr:rowOff>
    </xdr:to>
    <xdr:pic>
      <xdr:nvPicPr>
        <xdr:cNvPr id="56" name="Picture 8" descr="SDG 9">
          <a:extLst>
            <a:ext uri="{FF2B5EF4-FFF2-40B4-BE49-F238E27FC236}">
              <a16:creationId xmlns:a16="http://schemas.microsoft.com/office/drawing/2014/main" id="{F8C02DBE-260C-44A3-B2B7-0A485E400FC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364062" y="47590981"/>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606136</xdr:colOff>
      <xdr:row>25</xdr:row>
      <xdr:rowOff>0</xdr:rowOff>
    </xdr:from>
    <xdr:to>
      <xdr:col>37</xdr:col>
      <xdr:colOff>1155224</xdr:colOff>
      <xdr:row>25</xdr:row>
      <xdr:rowOff>549088</xdr:rowOff>
    </xdr:to>
    <xdr:pic>
      <xdr:nvPicPr>
        <xdr:cNvPr id="36" name="Picture 6" descr="SDG 8">
          <a:extLst>
            <a:ext uri="{FF2B5EF4-FFF2-40B4-BE49-F238E27FC236}">
              <a16:creationId xmlns:a16="http://schemas.microsoft.com/office/drawing/2014/main" id="{68F1FEE0-4404-4A56-971F-2488E5D7F1B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950136" y="14062364"/>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P42"/>
  <sheetViews>
    <sheetView view="pageBreakPreview" zoomScale="70" zoomScaleNormal="85" zoomScaleSheetLayoutView="70" workbookViewId="0">
      <pane xSplit="3" ySplit="5" topLeftCell="D6" activePane="bottomRight" state="frozen"/>
      <selection activeCell="C19" sqref="C19"/>
      <selection pane="topRight" activeCell="C19" sqref="C19"/>
      <selection pane="bottomLeft" activeCell="C19" sqref="C19"/>
      <selection pane="bottomRight" activeCell="C19" sqref="C19"/>
    </sheetView>
  </sheetViews>
  <sheetFormatPr baseColWidth="10" defaultRowHeight="15"/>
  <cols>
    <col min="1" max="1" width="2.42578125" style="4" customWidth="1"/>
    <col min="2" max="2" width="45.28515625" style="4" customWidth="1"/>
    <col min="3" max="3" width="27.140625" style="4" customWidth="1"/>
    <col min="4" max="7" width="20.7109375" style="4" customWidth="1"/>
    <col min="8" max="8" width="19.42578125" style="4" customWidth="1"/>
    <col min="9" max="9" width="20.7109375" style="4" customWidth="1"/>
    <col min="10" max="10" width="19.28515625" style="4" customWidth="1"/>
    <col min="11" max="11" width="23" style="4" customWidth="1"/>
    <col min="12" max="12" width="20.7109375" style="4" customWidth="1"/>
    <col min="13" max="13" width="15.7109375" style="4" customWidth="1"/>
    <col min="14" max="14" width="14.28515625" style="4" customWidth="1"/>
    <col min="15" max="15" width="23.7109375" style="4" customWidth="1"/>
    <col min="16" max="16" width="23" style="4" customWidth="1"/>
    <col min="17" max="16384" width="11.42578125" style="4"/>
  </cols>
  <sheetData>
    <row r="1" spans="2:16" ht="15.75">
      <c r="B1" s="2"/>
    </row>
    <row r="2" spans="2:16" ht="21">
      <c r="B2" s="395" t="s">
        <v>28</v>
      </c>
      <c r="C2" s="395"/>
      <c r="D2" s="395"/>
      <c r="E2" s="395"/>
      <c r="F2" s="395"/>
      <c r="G2" s="395"/>
      <c r="H2" s="395"/>
      <c r="I2" s="395"/>
      <c r="J2" s="395"/>
      <c r="K2" s="395"/>
      <c r="L2" s="395"/>
      <c r="M2" s="395"/>
      <c r="N2" s="395"/>
      <c r="O2" s="395"/>
      <c r="P2" s="395"/>
    </row>
    <row r="3" spans="2:16" ht="18" customHeight="1"/>
    <row r="4" spans="2:16" ht="24" customHeight="1"/>
    <row r="5" spans="2:16" ht="29.25" customHeight="1">
      <c r="B5" s="8" t="s">
        <v>31</v>
      </c>
      <c r="C5" s="3" t="s">
        <v>15</v>
      </c>
      <c r="D5" s="9" t="s">
        <v>16</v>
      </c>
      <c r="E5" s="9" t="s">
        <v>17</v>
      </c>
      <c r="F5" s="9" t="s">
        <v>18</v>
      </c>
      <c r="G5" s="9" t="s">
        <v>19</v>
      </c>
      <c r="H5" s="9" t="s">
        <v>20</v>
      </c>
      <c r="I5" s="9" t="s">
        <v>21</v>
      </c>
      <c r="J5" s="9" t="s">
        <v>22</v>
      </c>
      <c r="K5" s="9" t="s">
        <v>23</v>
      </c>
      <c r="L5" s="9" t="s">
        <v>24</v>
      </c>
      <c r="M5" s="9" t="s">
        <v>25</v>
      </c>
      <c r="N5" s="9" t="s">
        <v>26</v>
      </c>
      <c r="O5" s="9" t="s">
        <v>27</v>
      </c>
      <c r="P5" s="9" t="s">
        <v>29</v>
      </c>
    </row>
    <row r="6" spans="2:16" ht="18.75">
      <c r="B6" s="1" t="s">
        <v>0</v>
      </c>
      <c r="C6" s="5">
        <v>33005000000</v>
      </c>
      <c r="D6" s="12">
        <v>33005000000</v>
      </c>
      <c r="E6" s="11"/>
      <c r="F6" s="11"/>
      <c r="G6" s="11"/>
      <c r="H6" s="11"/>
      <c r="I6" s="11"/>
      <c r="J6" s="11"/>
      <c r="K6" s="11"/>
      <c r="L6" s="11"/>
      <c r="M6" s="11"/>
      <c r="N6" s="11"/>
      <c r="O6" s="11"/>
      <c r="P6" s="13">
        <f>SUM(D6:O6)</f>
        <v>33005000000</v>
      </c>
    </row>
    <row r="7" spans="2:16" ht="30" customHeight="1">
      <c r="B7" s="1" t="s">
        <v>1</v>
      </c>
      <c r="C7" s="5">
        <v>34823000000</v>
      </c>
      <c r="D7" s="5"/>
      <c r="E7" s="5">
        <v>9867000000</v>
      </c>
      <c r="F7" s="5"/>
      <c r="G7" s="5">
        <v>24956000000</v>
      </c>
      <c r="H7" s="5"/>
      <c r="I7" s="5"/>
      <c r="J7" s="5"/>
      <c r="K7" s="5"/>
      <c r="L7" s="5"/>
      <c r="M7" s="5"/>
      <c r="N7" s="5"/>
      <c r="O7" s="5"/>
      <c r="P7" s="14">
        <f t="shared" ref="P7:P24" si="0">SUM(D7:O7)</f>
        <v>34823000000</v>
      </c>
    </row>
    <row r="8" spans="2:16" ht="30" customHeight="1">
      <c r="B8" s="7" t="s">
        <v>2</v>
      </c>
      <c r="C8" s="11">
        <v>407240000000</v>
      </c>
      <c r="D8" s="12"/>
      <c r="E8" s="11"/>
      <c r="F8" s="11"/>
      <c r="G8" s="11"/>
      <c r="H8" s="11"/>
      <c r="I8" s="11">
        <v>187983000000</v>
      </c>
      <c r="J8" s="11"/>
      <c r="K8" s="11"/>
      <c r="L8" s="11">
        <v>219257000000</v>
      </c>
      <c r="M8" s="11"/>
      <c r="N8" s="11"/>
      <c r="O8" s="11"/>
      <c r="P8" s="13">
        <f t="shared" si="0"/>
        <v>407240000000</v>
      </c>
    </row>
    <row r="9" spans="2:16" ht="30" customHeight="1">
      <c r="B9" s="396" t="s">
        <v>3</v>
      </c>
      <c r="C9" s="5">
        <v>29250000000</v>
      </c>
      <c r="D9" s="5"/>
      <c r="E9" s="5"/>
      <c r="F9" s="5"/>
      <c r="G9" s="5"/>
      <c r="H9" s="5"/>
      <c r="I9" s="5">
        <v>29250000000</v>
      </c>
      <c r="J9" s="5"/>
      <c r="K9" s="5"/>
      <c r="L9" s="5"/>
      <c r="M9" s="5"/>
      <c r="N9" s="5"/>
      <c r="O9" s="5"/>
      <c r="P9" s="14">
        <f t="shared" si="0"/>
        <v>29250000000</v>
      </c>
    </row>
    <row r="10" spans="2:16" ht="30" customHeight="1">
      <c r="B10" s="398"/>
      <c r="C10" s="5">
        <v>100000000000</v>
      </c>
      <c r="D10" s="5"/>
      <c r="E10" s="5"/>
      <c r="F10" s="5"/>
      <c r="G10" s="5"/>
      <c r="H10" s="5"/>
      <c r="I10" s="5">
        <v>100000000000</v>
      </c>
      <c r="J10" s="5"/>
      <c r="K10" s="5"/>
      <c r="L10" s="5"/>
      <c r="M10" s="5"/>
      <c r="N10" s="5"/>
      <c r="O10" s="5"/>
      <c r="P10" s="14">
        <f t="shared" si="0"/>
        <v>100000000000</v>
      </c>
    </row>
    <row r="11" spans="2:16" ht="30" customHeight="1">
      <c r="B11" s="7" t="s">
        <v>4</v>
      </c>
      <c r="C11" s="11">
        <v>200000000000</v>
      </c>
      <c r="D11" s="12"/>
      <c r="E11" s="11"/>
      <c r="F11" s="11"/>
      <c r="G11" s="11"/>
      <c r="H11" s="11"/>
      <c r="I11" s="11"/>
      <c r="J11" s="11"/>
      <c r="K11" s="11"/>
      <c r="L11" s="11"/>
      <c r="M11" s="11"/>
      <c r="N11" s="11"/>
      <c r="O11" s="11">
        <v>200000000000</v>
      </c>
      <c r="P11" s="13">
        <f t="shared" si="0"/>
        <v>200000000000</v>
      </c>
    </row>
    <row r="12" spans="2:16" ht="30" customHeight="1">
      <c r="B12" s="1" t="s">
        <v>5</v>
      </c>
      <c r="C12" s="5">
        <v>77755000000</v>
      </c>
      <c r="D12" s="5"/>
      <c r="E12" s="5">
        <v>77755000000</v>
      </c>
      <c r="F12" s="5"/>
      <c r="G12" s="5"/>
      <c r="H12" s="5"/>
      <c r="I12" s="5"/>
      <c r="J12" s="5"/>
      <c r="K12" s="5"/>
      <c r="L12" s="5"/>
      <c r="M12" s="5"/>
      <c r="N12" s="5"/>
      <c r="O12" s="5"/>
      <c r="P12" s="14">
        <f t="shared" si="0"/>
        <v>77755000000</v>
      </c>
    </row>
    <row r="13" spans="2:16" ht="30" customHeight="1">
      <c r="B13" s="7" t="s">
        <v>6</v>
      </c>
      <c r="C13" s="5">
        <v>20186756656.324001</v>
      </c>
      <c r="D13" s="12"/>
      <c r="E13" s="11"/>
      <c r="F13" s="11">
        <v>20186756656.324001</v>
      </c>
      <c r="G13" s="11"/>
      <c r="H13" s="11"/>
      <c r="I13" s="11"/>
      <c r="J13" s="11"/>
      <c r="K13" s="11"/>
      <c r="L13" s="11"/>
      <c r="M13" s="11"/>
      <c r="N13" s="11"/>
      <c r="O13" s="11"/>
      <c r="P13" s="13">
        <f t="shared" si="0"/>
        <v>20186756656.324001</v>
      </c>
    </row>
    <row r="14" spans="2:16" ht="30" customHeight="1">
      <c r="B14" s="1" t="s">
        <v>7</v>
      </c>
      <c r="C14" s="5">
        <v>81964000000</v>
      </c>
      <c r="D14" s="5"/>
      <c r="E14" s="5"/>
      <c r="F14" s="5"/>
      <c r="G14" s="5"/>
      <c r="H14" s="5"/>
      <c r="I14" s="5">
        <v>12565000000</v>
      </c>
      <c r="J14" s="5"/>
      <c r="K14" s="5"/>
      <c r="L14" s="5"/>
      <c r="M14" s="5"/>
      <c r="N14" s="5"/>
      <c r="O14" s="5">
        <v>69399000000</v>
      </c>
      <c r="P14" s="14">
        <f t="shared" si="0"/>
        <v>81964000000</v>
      </c>
    </row>
    <row r="15" spans="2:16" ht="30" customHeight="1">
      <c r="B15" s="7" t="s">
        <v>8</v>
      </c>
      <c r="C15" s="5">
        <v>19914000000</v>
      </c>
      <c r="D15" s="12"/>
      <c r="E15" s="11"/>
      <c r="F15" s="11"/>
      <c r="G15" s="11"/>
      <c r="H15" s="11">
        <v>19914000000</v>
      </c>
      <c r="I15" s="11"/>
      <c r="J15" s="11"/>
      <c r="K15" s="11"/>
      <c r="L15" s="11"/>
      <c r="M15" s="11"/>
      <c r="N15" s="11"/>
      <c r="O15" s="11"/>
      <c r="P15" s="13">
        <f t="shared" si="0"/>
        <v>19914000000</v>
      </c>
    </row>
    <row r="16" spans="2:16" ht="30" customHeight="1">
      <c r="B16" s="396" t="s">
        <v>9</v>
      </c>
      <c r="C16" s="5">
        <v>63000000000</v>
      </c>
      <c r="D16" s="5"/>
      <c r="E16" s="5"/>
      <c r="F16" s="5"/>
      <c r="G16" s="5"/>
      <c r="H16" s="5"/>
      <c r="I16" s="5"/>
      <c r="J16" s="5"/>
      <c r="K16" s="5"/>
      <c r="L16" s="5"/>
      <c r="M16" s="5"/>
      <c r="N16" s="5"/>
      <c r="O16" s="5">
        <v>63000000000</v>
      </c>
      <c r="P16" s="14">
        <f t="shared" si="0"/>
        <v>63000000000</v>
      </c>
    </row>
    <row r="17" spans="2:16" ht="30" customHeight="1">
      <c r="B17" s="397"/>
      <c r="C17" s="5">
        <v>22717512730</v>
      </c>
      <c r="D17" s="5"/>
      <c r="E17" s="5"/>
      <c r="F17" s="5"/>
      <c r="G17" s="5"/>
      <c r="H17" s="5"/>
      <c r="I17" s="5"/>
      <c r="J17" s="5"/>
      <c r="K17" s="5"/>
      <c r="L17" s="5"/>
      <c r="M17" s="5"/>
      <c r="N17" s="5"/>
      <c r="O17" s="5">
        <v>22717512730</v>
      </c>
      <c r="P17" s="14">
        <f t="shared" si="0"/>
        <v>22717512730</v>
      </c>
    </row>
    <row r="18" spans="2:16" ht="30" customHeight="1">
      <c r="B18" s="398"/>
      <c r="C18" s="5">
        <v>126300000000</v>
      </c>
      <c r="D18" s="5"/>
      <c r="E18" s="5"/>
      <c r="F18" s="5"/>
      <c r="G18" s="5"/>
      <c r="H18" s="5"/>
      <c r="I18" s="5"/>
      <c r="J18" s="5"/>
      <c r="K18" s="5"/>
      <c r="L18" s="5"/>
      <c r="M18" s="5"/>
      <c r="N18" s="5"/>
      <c r="O18" s="5">
        <v>126300000000</v>
      </c>
      <c r="P18" s="14">
        <f t="shared" si="0"/>
        <v>126300000000</v>
      </c>
    </row>
    <row r="19" spans="2:16" ht="30" customHeight="1">
      <c r="B19" s="7" t="s">
        <v>10</v>
      </c>
      <c r="C19" s="11">
        <v>152954108360</v>
      </c>
      <c r="D19" s="12"/>
      <c r="E19" s="11"/>
      <c r="F19" s="11"/>
      <c r="G19" s="11"/>
      <c r="H19" s="11"/>
      <c r="I19" s="11"/>
      <c r="J19" s="11"/>
      <c r="K19" s="11"/>
      <c r="L19" s="11"/>
      <c r="M19" s="11"/>
      <c r="N19" s="11"/>
      <c r="O19" s="11">
        <v>152954108360</v>
      </c>
      <c r="P19" s="13">
        <f t="shared" si="0"/>
        <v>152954108360</v>
      </c>
    </row>
    <row r="20" spans="2:16" ht="30" customHeight="1">
      <c r="B20" s="1" t="s">
        <v>11</v>
      </c>
      <c r="C20" s="5">
        <v>419453900000</v>
      </c>
      <c r="D20" s="5"/>
      <c r="E20" s="5"/>
      <c r="F20" s="5"/>
      <c r="G20" s="5"/>
      <c r="H20" s="5"/>
      <c r="I20" s="5"/>
      <c r="J20" s="5"/>
      <c r="K20" s="5">
        <v>419453900000</v>
      </c>
      <c r="L20" s="5"/>
      <c r="M20" s="5"/>
      <c r="N20" s="5"/>
      <c r="O20" s="5"/>
      <c r="P20" s="14">
        <f t="shared" si="0"/>
        <v>419453900000</v>
      </c>
    </row>
    <row r="21" spans="2:16" ht="30" customHeight="1">
      <c r="B21" s="7" t="s">
        <v>12</v>
      </c>
      <c r="C21" s="11">
        <v>417281400000</v>
      </c>
      <c r="D21" s="12"/>
      <c r="E21" s="11"/>
      <c r="F21" s="11">
        <v>2000000000</v>
      </c>
      <c r="G21" s="11"/>
      <c r="H21" s="11"/>
      <c r="I21" s="11"/>
      <c r="J21" s="11"/>
      <c r="K21" s="11">
        <f>+C21-F21</f>
        <v>415281400000</v>
      </c>
      <c r="L21" s="11"/>
      <c r="M21" s="11"/>
      <c r="N21" s="11"/>
      <c r="O21" s="11"/>
      <c r="P21" s="13">
        <f t="shared" si="0"/>
        <v>417281400000</v>
      </c>
    </row>
    <row r="22" spans="2:16" ht="30" customHeight="1">
      <c r="B22" s="1" t="s">
        <v>13</v>
      </c>
      <c r="C22" s="5">
        <v>312597900000</v>
      </c>
      <c r="D22" s="5"/>
      <c r="E22" s="5"/>
      <c r="F22" s="5">
        <v>5000000000</v>
      </c>
      <c r="G22" s="5"/>
      <c r="H22" s="5"/>
      <c r="I22" s="5"/>
      <c r="J22" s="5"/>
      <c r="K22" s="5">
        <f>+C22-F22</f>
        <v>307597900000</v>
      </c>
      <c r="L22" s="5"/>
      <c r="M22" s="5"/>
      <c r="N22" s="5"/>
      <c r="O22" s="5"/>
      <c r="P22" s="14">
        <f t="shared" si="0"/>
        <v>312597900000</v>
      </c>
    </row>
    <row r="23" spans="2:16" ht="30" customHeight="1">
      <c r="B23" s="7" t="s">
        <v>14</v>
      </c>
      <c r="C23" s="11">
        <v>555958000000</v>
      </c>
      <c r="D23" s="12"/>
      <c r="E23" s="11"/>
      <c r="F23" s="11"/>
      <c r="G23" s="11"/>
      <c r="H23" s="11"/>
      <c r="I23" s="11"/>
      <c r="J23" s="11"/>
      <c r="K23" s="11"/>
      <c r="L23" s="11"/>
      <c r="M23" s="11"/>
      <c r="N23" s="11"/>
      <c r="O23" s="11">
        <v>555958000000</v>
      </c>
      <c r="P23" s="13">
        <f t="shared" si="0"/>
        <v>555958000000</v>
      </c>
    </row>
    <row r="24" spans="2:16" ht="30" customHeight="1">
      <c r="B24" s="1" t="s">
        <v>30</v>
      </c>
      <c r="C24" s="5">
        <v>111642114000</v>
      </c>
      <c r="D24" s="5"/>
      <c r="E24" s="5"/>
      <c r="F24" s="5"/>
      <c r="G24" s="5"/>
      <c r="H24" s="5"/>
      <c r="I24" s="5"/>
      <c r="J24" s="5">
        <v>37000000000</v>
      </c>
      <c r="K24" s="5"/>
      <c r="L24" s="5"/>
      <c r="M24" s="5"/>
      <c r="N24" s="5"/>
      <c r="O24" s="5">
        <f>C24-J24</f>
        <v>74642114000</v>
      </c>
      <c r="P24" s="13">
        <f t="shared" si="0"/>
        <v>111642114000</v>
      </c>
    </row>
    <row r="25" spans="2:16" hidden="1"/>
    <row r="26" spans="2:16" hidden="1"/>
    <row r="27" spans="2:16" hidden="1"/>
    <row r="28" spans="2:16" hidden="1"/>
    <row r="29" spans="2:16" hidden="1"/>
    <row r="30" spans="2:16" hidden="1"/>
    <row r="31" spans="2:16" hidden="1"/>
    <row r="32" spans="2:16" hidden="1"/>
    <row r="33" spans="2:16" ht="37.5">
      <c r="B33" s="15" t="s">
        <v>33</v>
      </c>
      <c r="C33" s="5">
        <v>47244737062</v>
      </c>
      <c r="D33" s="5"/>
      <c r="E33" s="5">
        <v>47244737062</v>
      </c>
      <c r="F33" s="5"/>
      <c r="G33" s="5"/>
      <c r="H33" s="5"/>
      <c r="I33" s="5"/>
      <c r="J33" s="5"/>
      <c r="K33" s="5"/>
      <c r="L33" s="5"/>
      <c r="M33" s="5"/>
      <c r="N33" s="5"/>
      <c r="O33" s="5"/>
      <c r="P33" s="13">
        <f>SUM(D33:O33)</f>
        <v>47244737062</v>
      </c>
    </row>
    <row r="34" spans="2:16" ht="21">
      <c r="B34" s="16" t="s">
        <v>34</v>
      </c>
      <c r="C34" s="17">
        <f>SUM(C6:C33)</f>
        <v>3233287428808.3242</v>
      </c>
      <c r="D34" s="18">
        <f t="shared" ref="D34:P34" si="1">SUM(D6:D33)</f>
        <v>33005000000</v>
      </c>
      <c r="E34" s="18">
        <f t="shared" si="1"/>
        <v>134866737062</v>
      </c>
      <c r="F34" s="18">
        <f t="shared" si="1"/>
        <v>27186756656.324001</v>
      </c>
      <c r="G34" s="18">
        <f t="shared" si="1"/>
        <v>24956000000</v>
      </c>
      <c r="H34" s="18">
        <f t="shared" si="1"/>
        <v>19914000000</v>
      </c>
      <c r="I34" s="18">
        <f t="shared" si="1"/>
        <v>329798000000</v>
      </c>
      <c r="J34" s="18">
        <f t="shared" si="1"/>
        <v>37000000000</v>
      </c>
      <c r="K34" s="18">
        <f t="shared" si="1"/>
        <v>1142333200000</v>
      </c>
      <c r="L34" s="18">
        <f t="shared" si="1"/>
        <v>219257000000</v>
      </c>
      <c r="M34" s="18">
        <f t="shared" si="1"/>
        <v>0</v>
      </c>
      <c r="N34" s="18">
        <f t="shared" si="1"/>
        <v>0</v>
      </c>
      <c r="O34" s="18">
        <f t="shared" si="1"/>
        <v>1264970735090</v>
      </c>
      <c r="P34" s="18">
        <f t="shared" si="1"/>
        <v>3233287428808.3242</v>
      </c>
    </row>
    <row r="36" spans="2:16">
      <c r="B36" s="10" t="s">
        <v>32</v>
      </c>
    </row>
    <row r="40" spans="2:16" ht="21">
      <c r="B40" s="6"/>
    </row>
    <row r="41" spans="2:16" ht="15.75">
      <c r="B41" s="2"/>
    </row>
    <row r="42" spans="2:16" ht="15.75">
      <c r="B42" s="2"/>
    </row>
  </sheetData>
  <mergeCells count="3">
    <mergeCell ref="B2:P2"/>
    <mergeCell ref="B16:B18"/>
    <mergeCell ref="B9:B10"/>
  </mergeCells>
  <pageMargins left="0.23622047244094491" right="0.15748031496062992" top="0.47244094488188981" bottom="0.43307086614173229" header="0.31496062992125984" footer="0.23622047244094491"/>
  <pageSetup scale="40" orientation="landscape" r:id="rId1"/>
  <rowBreaks count="1" manualBreakCount="1">
    <brk id="38" max="8" man="1"/>
  </rowBreaks>
  <ignoredErrors>
    <ignoredError sqref="P6:P3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43"/>
  <sheetViews>
    <sheetView topLeftCell="A28" zoomScaleNormal="100" zoomScaleSheetLayoutView="74" workbookViewId="0">
      <selection activeCell="C19" sqref="C19"/>
    </sheetView>
  </sheetViews>
  <sheetFormatPr baseColWidth="10" defaultRowHeight="15.75"/>
  <cols>
    <col min="1" max="1" width="31.140625" style="19" customWidth="1"/>
    <col min="2" max="2" width="20" style="19" customWidth="1"/>
    <col min="3" max="3" width="16.28515625" style="19" customWidth="1"/>
    <col min="4" max="4" width="15.85546875" style="19" customWidth="1"/>
    <col min="5" max="5" width="17" style="19" customWidth="1"/>
    <col min="6" max="6" width="15.5703125" style="19" customWidth="1"/>
    <col min="7" max="7" width="16.140625" style="19" customWidth="1"/>
    <col min="8" max="8" width="17.42578125" style="19" customWidth="1"/>
    <col min="9" max="9" width="15.85546875" style="19" customWidth="1"/>
    <col min="10" max="10" width="15.5703125" style="19" customWidth="1"/>
    <col min="11" max="11" width="16.42578125" style="19" customWidth="1"/>
    <col min="12" max="12" width="16.140625" style="19" customWidth="1"/>
    <col min="13" max="13" width="16.28515625" style="19" customWidth="1"/>
    <col min="14" max="14" width="17" style="19" customWidth="1"/>
    <col min="15" max="15" width="17.140625" style="19" customWidth="1"/>
    <col min="16" max="16" width="21.140625" style="19" bestFit="1" customWidth="1"/>
    <col min="17" max="16384" width="11.42578125" style="19"/>
  </cols>
  <sheetData>
    <row r="2" spans="1:16" s="27" customFormat="1" ht="20.100000000000001" customHeight="1">
      <c r="A2" s="25" t="s">
        <v>35</v>
      </c>
      <c r="B2" s="25" t="s">
        <v>15</v>
      </c>
      <c r="C2" s="26" t="s">
        <v>16</v>
      </c>
      <c r="D2" s="26" t="s">
        <v>17</v>
      </c>
      <c r="E2" s="26" t="s">
        <v>18</v>
      </c>
      <c r="F2" s="26" t="s">
        <v>19</v>
      </c>
      <c r="G2" s="26" t="s">
        <v>20</v>
      </c>
      <c r="H2" s="26" t="s">
        <v>21</v>
      </c>
      <c r="I2" s="26" t="s">
        <v>22</v>
      </c>
      <c r="J2" s="26" t="s">
        <v>23</v>
      </c>
      <c r="K2" s="26" t="s">
        <v>24</v>
      </c>
      <c r="L2" s="26" t="s">
        <v>25</v>
      </c>
      <c r="M2" s="26" t="s">
        <v>26</v>
      </c>
      <c r="N2" s="26" t="s">
        <v>27</v>
      </c>
      <c r="O2" s="26" t="s">
        <v>29</v>
      </c>
    </row>
    <row r="3" spans="1:16" s="27" customFormat="1" ht="66.75" customHeight="1">
      <c r="A3" s="35" t="s">
        <v>36</v>
      </c>
      <c r="B3" s="36">
        <v>123215298737</v>
      </c>
      <c r="C3" s="29">
        <v>18999262980</v>
      </c>
      <c r="D3" s="29">
        <f>277641826+923149470</f>
        <v>1200791296</v>
      </c>
      <c r="E3" s="29">
        <v>35277641826</v>
      </c>
      <c r="F3" s="29">
        <v>582909209.14857674</v>
      </c>
      <c r="G3" s="29">
        <v>582909209.14857674</v>
      </c>
      <c r="H3" s="29">
        <v>582909209.14857674</v>
      </c>
      <c r="I3" s="29">
        <v>17582909209.148575</v>
      </c>
      <c r="J3" s="29">
        <v>582909209.14857674</v>
      </c>
      <c r="K3" s="29">
        <v>10582909209.148577</v>
      </c>
      <c r="L3" s="29">
        <v>498251861.14857674</v>
      </c>
      <c r="M3" s="29">
        <v>10498251861.148577</v>
      </c>
      <c r="N3" s="29">
        <v>26243643658.148575</v>
      </c>
      <c r="O3" s="36">
        <f>SUM(C3:N3)</f>
        <v>123215298737.33717</v>
      </c>
      <c r="P3" s="30"/>
    </row>
    <row r="4" spans="1:16" s="27" customFormat="1" ht="37.5" customHeight="1">
      <c r="A4" s="35" t="s">
        <v>39</v>
      </c>
      <c r="B4" s="36">
        <v>3000000000</v>
      </c>
      <c r="C4" s="29"/>
      <c r="D4" s="29"/>
      <c r="E4" s="29"/>
      <c r="F4" s="29">
        <v>37564400</v>
      </c>
      <c r="G4" s="29">
        <v>300000000</v>
      </c>
      <c r="H4" s="29">
        <v>450352872</v>
      </c>
      <c r="I4" s="29">
        <v>441500000</v>
      </c>
      <c r="J4" s="29">
        <v>446082728</v>
      </c>
      <c r="K4" s="29">
        <v>441500000</v>
      </c>
      <c r="L4" s="29">
        <v>441500000</v>
      </c>
      <c r="M4" s="29">
        <v>441500000</v>
      </c>
      <c r="N4" s="29"/>
      <c r="O4" s="36">
        <f>SUM(C4:N4)</f>
        <v>3000000000</v>
      </c>
    </row>
    <row r="5" spans="1:16" s="27" customFormat="1" ht="73.5" customHeight="1">
      <c r="A5" s="35" t="s">
        <v>37</v>
      </c>
      <c r="B5" s="36">
        <v>67510468194</v>
      </c>
      <c r="C5" s="29">
        <v>0</v>
      </c>
      <c r="D5" s="29">
        <v>50000000</v>
      </c>
      <c r="E5" s="29">
        <v>20605000000</v>
      </c>
      <c r="F5" s="29">
        <v>655000000</v>
      </c>
      <c r="G5" s="29">
        <v>5830000000</v>
      </c>
      <c r="H5" s="29">
        <v>21080000000</v>
      </c>
      <c r="I5" s="29">
        <v>780000000</v>
      </c>
      <c r="J5" s="29">
        <v>930000000</v>
      </c>
      <c r="K5" s="29">
        <v>6440468194</v>
      </c>
      <c r="L5" s="29">
        <v>3830000000</v>
      </c>
      <c r="M5" s="29">
        <v>3180000000</v>
      </c>
      <c r="N5" s="29">
        <v>4130000000</v>
      </c>
      <c r="O5" s="36">
        <f>SUM(C5:N5)</f>
        <v>67510468194</v>
      </c>
      <c r="P5" s="30"/>
    </row>
    <row r="6" spans="1:16" s="27" customFormat="1" ht="70.5" customHeight="1">
      <c r="A6" s="35" t="s">
        <v>38</v>
      </c>
      <c r="B6" s="36">
        <f>SUM(B7:B30)</f>
        <v>11761197118.886393</v>
      </c>
      <c r="C6" s="36">
        <f t="shared" ref="C6:N6" si="0">SUM(C7:C30)</f>
        <v>650240850.24053288</v>
      </c>
      <c r="D6" s="36">
        <f t="shared" si="0"/>
        <v>670240850.24053288</v>
      </c>
      <c r="E6" s="36">
        <f t="shared" si="0"/>
        <v>800240850.24053288</v>
      </c>
      <c r="F6" s="36">
        <f t="shared" si="0"/>
        <v>2110383676.5738661</v>
      </c>
      <c r="G6" s="36">
        <f t="shared" si="0"/>
        <v>524761813.57386613</v>
      </c>
      <c r="H6" s="36">
        <f t="shared" si="0"/>
        <v>585961813.57386613</v>
      </c>
      <c r="I6" s="36">
        <f t="shared" si="0"/>
        <v>274761813.57386613</v>
      </c>
      <c r="J6" s="36">
        <f t="shared" si="0"/>
        <v>2528358196.5738659</v>
      </c>
      <c r="K6" s="36">
        <f t="shared" si="0"/>
        <v>524761813.57386613</v>
      </c>
      <c r="L6" s="36">
        <f t="shared" si="0"/>
        <v>686761813.57386613</v>
      </c>
      <c r="M6" s="36">
        <f t="shared" si="0"/>
        <v>1529761813.5738661</v>
      </c>
      <c r="N6" s="36">
        <f t="shared" si="0"/>
        <v>874961813.57386613</v>
      </c>
      <c r="O6" s="36">
        <f>SUM(O7:O30)</f>
        <v>11761197118.886393</v>
      </c>
      <c r="P6" s="30"/>
    </row>
    <row r="7" spans="1:16" s="27" customFormat="1" ht="12">
      <c r="A7" s="28" t="s">
        <v>42</v>
      </c>
      <c r="B7" s="29">
        <v>325306953</v>
      </c>
      <c r="C7" s="29">
        <f>+B7/3</f>
        <v>108435651</v>
      </c>
      <c r="D7" s="29">
        <v>108435651</v>
      </c>
      <c r="E7" s="29">
        <v>108435651</v>
      </c>
      <c r="F7" s="29"/>
      <c r="G7" s="29"/>
      <c r="H7" s="29"/>
      <c r="I7" s="29"/>
      <c r="J7" s="29"/>
      <c r="K7" s="29"/>
      <c r="L7" s="29"/>
      <c r="M7" s="29"/>
      <c r="N7" s="29"/>
      <c r="O7" s="29">
        <f>SUM(C7:N7)</f>
        <v>325306953</v>
      </c>
    </row>
    <row r="8" spans="1:16" s="27" customFormat="1" ht="12">
      <c r="A8" s="28" t="s">
        <v>43</v>
      </c>
      <c r="B8" s="29">
        <v>74787138</v>
      </c>
      <c r="C8" s="29">
        <v>24929046</v>
      </c>
      <c r="D8" s="29">
        <v>24929046</v>
      </c>
      <c r="E8" s="29">
        <v>24929046</v>
      </c>
      <c r="F8" s="29"/>
      <c r="G8" s="29"/>
      <c r="H8" s="29"/>
      <c r="I8" s="29"/>
      <c r="J8" s="29"/>
      <c r="K8" s="29"/>
      <c r="L8" s="29"/>
      <c r="M8" s="29"/>
      <c r="N8" s="29"/>
      <c r="O8" s="29">
        <f t="shared" ref="O8:O30" si="1">SUM(C8:N8)</f>
        <v>74787138</v>
      </c>
    </row>
    <row r="9" spans="1:16" s="27" customFormat="1" ht="12">
      <c r="A9" s="28" t="s">
        <v>44</v>
      </c>
      <c r="B9" s="29">
        <v>63672270</v>
      </c>
      <c r="C9" s="29">
        <f t="shared" ref="C9:C17" si="2">+B9/3</f>
        <v>21224090</v>
      </c>
      <c r="D9" s="29">
        <v>21224090</v>
      </c>
      <c r="E9" s="29">
        <v>21224090</v>
      </c>
      <c r="F9" s="29"/>
      <c r="G9" s="29"/>
      <c r="H9" s="29"/>
      <c r="I9" s="29"/>
      <c r="J9" s="29"/>
      <c r="K9" s="29"/>
      <c r="L9" s="29"/>
      <c r="M9" s="29"/>
      <c r="N9" s="29"/>
      <c r="O9" s="29">
        <f t="shared" si="1"/>
        <v>63672270</v>
      </c>
    </row>
    <row r="10" spans="1:16" s="27" customFormat="1" ht="12">
      <c r="A10" s="28" t="s">
        <v>45</v>
      </c>
      <c r="B10" s="29">
        <v>91258053</v>
      </c>
      <c r="C10" s="29">
        <f t="shared" si="2"/>
        <v>30419351</v>
      </c>
      <c r="D10" s="29">
        <v>30419351</v>
      </c>
      <c r="E10" s="29">
        <v>30419351</v>
      </c>
      <c r="F10" s="29"/>
      <c r="G10" s="29"/>
      <c r="H10" s="29"/>
      <c r="I10" s="29"/>
      <c r="J10" s="29"/>
      <c r="K10" s="29"/>
      <c r="L10" s="29"/>
      <c r="M10" s="29"/>
      <c r="N10" s="29"/>
      <c r="O10" s="29">
        <f t="shared" si="1"/>
        <v>91258053</v>
      </c>
    </row>
    <row r="11" spans="1:16" s="27" customFormat="1" ht="12">
      <c r="A11" s="28" t="s">
        <v>46</v>
      </c>
      <c r="B11" s="29">
        <v>193177014</v>
      </c>
      <c r="C11" s="29">
        <f t="shared" si="2"/>
        <v>64392338</v>
      </c>
      <c r="D11" s="29">
        <v>64392338</v>
      </c>
      <c r="E11" s="29">
        <v>64392338</v>
      </c>
      <c r="F11" s="29"/>
      <c r="G11" s="29"/>
      <c r="H11" s="29"/>
      <c r="I11" s="29"/>
      <c r="J11" s="29"/>
      <c r="K11" s="29"/>
      <c r="L11" s="29"/>
      <c r="M11" s="29"/>
      <c r="N11" s="29"/>
      <c r="O11" s="29">
        <f t="shared" si="1"/>
        <v>193177014</v>
      </c>
    </row>
    <row r="12" spans="1:16" s="27" customFormat="1" ht="12">
      <c r="A12" s="28" t="s">
        <v>48</v>
      </c>
      <c r="B12" s="29">
        <v>93982704</v>
      </c>
      <c r="C12" s="29">
        <f t="shared" si="2"/>
        <v>31327568</v>
      </c>
      <c r="D12" s="29">
        <v>31327568</v>
      </c>
      <c r="E12" s="29">
        <v>31327568</v>
      </c>
      <c r="F12" s="29"/>
      <c r="G12" s="29"/>
      <c r="H12" s="29"/>
      <c r="I12" s="29"/>
      <c r="J12" s="29"/>
      <c r="K12" s="29"/>
      <c r="L12" s="29"/>
      <c r="M12" s="29"/>
      <c r="N12" s="29"/>
      <c r="O12" s="29">
        <f t="shared" si="1"/>
        <v>93982704</v>
      </c>
    </row>
    <row r="13" spans="1:16" s="27" customFormat="1" ht="12">
      <c r="A13" s="28" t="s">
        <v>49</v>
      </c>
      <c r="B13" s="29">
        <v>260871516</v>
      </c>
      <c r="C13" s="29">
        <f t="shared" si="2"/>
        <v>86957172</v>
      </c>
      <c r="D13" s="29">
        <v>86957172</v>
      </c>
      <c r="E13" s="29">
        <v>86957172</v>
      </c>
      <c r="F13" s="29"/>
      <c r="G13" s="29"/>
      <c r="H13" s="29"/>
      <c r="I13" s="29"/>
      <c r="J13" s="29"/>
      <c r="K13" s="29"/>
      <c r="L13" s="29"/>
      <c r="M13" s="29"/>
      <c r="N13" s="29"/>
      <c r="O13" s="29">
        <f t="shared" si="1"/>
        <v>260871516</v>
      </c>
    </row>
    <row r="14" spans="1:16" s="27" customFormat="1" ht="12">
      <c r="A14" s="28" t="s">
        <v>50</v>
      </c>
      <c r="B14" s="29">
        <v>92482704</v>
      </c>
      <c r="C14" s="29">
        <f t="shared" si="2"/>
        <v>30827568</v>
      </c>
      <c r="D14" s="29">
        <v>30827568</v>
      </c>
      <c r="E14" s="29">
        <v>30827568</v>
      </c>
      <c r="F14" s="29"/>
      <c r="G14" s="29"/>
      <c r="H14" s="29"/>
      <c r="I14" s="29"/>
      <c r="J14" s="29"/>
      <c r="K14" s="29"/>
      <c r="L14" s="29"/>
      <c r="M14" s="29"/>
      <c r="N14" s="29"/>
      <c r="O14" s="29">
        <f t="shared" si="1"/>
        <v>92482704</v>
      </c>
    </row>
    <row r="15" spans="1:16" s="27" customFormat="1" ht="12">
      <c r="A15" s="28" t="s">
        <v>51</v>
      </c>
      <c r="B15" s="29">
        <v>54182460</v>
      </c>
      <c r="C15" s="29">
        <f t="shared" si="2"/>
        <v>18060820</v>
      </c>
      <c r="D15" s="29">
        <v>18060820</v>
      </c>
      <c r="E15" s="29">
        <v>18060820</v>
      </c>
      <c r="F15" s="29"/>
      <c r="G15" s="29"/>
      <c r="H15" s="29"/>
      <c r="I15" s="29"/>
      <c r="J15" s="29"/>
      <c r="K15" s="29"/>
      <c r="L15" s="29"/>
      <c r="M15" s="29"/>
      <c r="N15" s="29"/>
      <c r="O15" s="29">
        <f t="shared" si="1"/>
        <v>54182460</v>
      </c>
    </row>
    <row r="16" spans="1:16" s="27" customFormat="1" ht="12">
      <c r="A16" s="28" t="s">
        <v>61</v>
      </c>
      <c r="B16" s="29">
        <v>35670207</v>
      </c>
      <c r="C16" s="29">
        <f t="shared" si="2"/>
        <v>11890069</v>
      </c>
      <c r="D16" s="29">
        <v>11890069</v>
      </c>
      <c r="E16" s="29">
        <v>11890069</v>
      </c>
      <c r="F16" s="29"/>
      <c r="G16" s="29"/>
      <c r="H16" s="29"/>
      <c r="I16" s="29"/>
      <c r="J16" s="29"/>
      <c r="K16" s="29"/>
      <c r="L16" s="29"/>
      <c r="M16" s="29"/>
      <c r="N16" s="29"/>
      <c r="O16" s="29">
        <f t="shared" si="1"/>
        <v>35670207</v>
      </c>
    </row>
    <row r="17" spans="1:16" s="27" customFormat="1" ht="12">
      <c r="A17" s="28" t="s">
        <v>63</v>
      </c>
      <c r="B17" s="29">
        <v>171046091</v>
      </c>
      <c r="C17" s="29">
        <f t="shared" si="2"/>
        <v>57015363.666666664</v>
      </c>
      <c r="D17" s="29">
        <v>57015363.666666664</v>
      </c>
      <c r="E17" s="29">
        <v>57015363.666666664</v>
      </c>
      <c r="F17" s="29"/>
      <c r="G17" s="29"/>
      <c r="H17" s="29"/>
      <c r="I17" s="29"/>
      <c r="J17" s="29"/>
      <c r="K17" s="29"/>
      <c r="L17" s="29"/>
      <c r="M17" s="29"/>
      <c r="N17" s="29"/>
      <c r="O17" s="29">
        <f t="shared" si="1"/>
        <v>171046091</v>
      </c>
    </row>
    <row r="18" spans="1:16" s="27" customFormat="1" ht="33" customHeight="1">
      <c r="A18" s="28" t="s">
        <v>62</v>
      </c>
      <c r="B18" s="29">
        <v>2642330916</v>
      </c>
      <c r="C18" s="29">
        <v>145194243</v>
      </c>
      <c r="D18" s="29">
        <v>145194243</v>
      </c>
      <c r="E18" s="29">
        <v>295194243</v>
      </c>
      <c r="F18" s="29">
        <v>245194243</v>
      </c>
      <c r="G18" s="29">
        <v>245194243</v>
      </c>
      <c r="H18" s="29">
        <v>195194243</v>
      </c>
      <c r="I18" s="29">
        <v>245194243</v>
      </c>
      <c r="J18" s="29">
        <v>145194243</v>
      </c>
      <c r="K18" s="29">
        <v>345194243</v>
      </c>
      <c r="L18" s="29">
        <v>145194243</v>
      </c>
      <c r="M18" s="29">
        <v>145194243</v>
      </c>
      <c r="N18" s="29">
        <v>345194243</v>
      </c>
      <c r="O18" s="29">
        <f t="shared" si="1"/>
        <v>2642330916</v>
      </c>
      <c r="P18" s="30"/>
    </row>
    <row r="19" spans="1:16" s="27" customFormat="1" ht="12" customHeight="1">
      <c r="A19" s="28" t="s">
        <v>71</v>
      </c>
      <c r="B19" s="29">
        <v>973621863</v>
      </c>
      <c r="C19" s="29"/>
      <c r="D19" s="29"/>
      <c r="E19" s="29"/>
      <c r="F19" s="29">
        <v>973621863</v>
      </c>
      <c r="G19" s="29"/>
      <c r="H19" s="29"/>
      <c r="I19" s="29"/>
      <c r="J19" s="29"/>
      <c r="K19" s="29"/>
      <c r="L19" s="29"/>
      <c r="M19" s="29"/>
      <c r="N19" s="29"/>
      <c r="O19" s="29">
        <f t="shared" si="1"/>
        <v>973621863</v>
      </c>
    </row>
    <row r="20" spans="1:16" s="27" customFormat="1" ht="29.25" customHeight="1">
      <c r="A20" s="28" t="s">
        <v>67</v>
      </c>
      <c r="B20" s="29">
        <v>1865639025</v>
      </c>
      <c r="C20" s="29"/>
      <c r="D20" s="29"/>
      <c r="E20" s="29"/>
      <c r="F20" s="29"/>
      <c r="G20" s="29"/>
      <c r="H20" s="29"/>
      <c r="I20" s="29"/>
      <c r="J20" s="29">
        <f>+B20</f>
        <v>1865639025</v>
      </c>
      <c r="K20" s="29"/>
      <c r="L20" s="29"/>
      <c r="M20" s="29"/>
      <c r="N20" s="29"/>
      <c r="O20" s="29">
        <f t="shared" si="1"/>
        <v>1865639025</v>
      </c>
    </row>
    <row r="21" spans="1:16" s="27" customFormat="1" ht="12" customHeight="1">
      <c r="A21" s="28" t="s">
        <v>68</v>
      </c>
      <c r="B21" s="29">
        <v>1004000000</v>
      </c>
      <c r="C21" s="29"/>
      <c r="D21" s="29"/>
      <c r="E21" s="29"/>
      <c r="F21" s="29">
        <f>+B21/2</f>
        <v>502000000</v>
      </c>
      <c r="G21" s="29"/>
      <c r="H21" s="29"/>
      <c r="I21" s="29"/>
      <c r="J21" s="29"/>
      <c r="K21" s="29"/>
      <c r="L21" s="29">
        <v>502000000</v>
      </c>
      <c r="M21" s="29"/>
      <c r="N21" s="29"/>
      <c r="O21" s="29">
        <f t="shared" si="1"/>
        <v>1004000000</v>
      </c>
    </row>
    <row r="22" spans="1:16" s="27" customFormat="1" ht="24">
      <c r="A22" s="28" t="s">
        <v>69</v>
      </c>
      <c r="B22" s="29">
        <v>150600000</v>
      </c>
      <c r="C22" s="29"/>
      <c r="D22" s="29"/>
      <c r="E22" s="29"/>
      <c r="F22" s="29"/>
      <c r="G22" s="29"/>
      <c r="H22" s="29">
        <v>150600000</v>
      </c>
      <c r="I22" s="29"/>
      <c r="J22" s="29"/>
      <c r="K22" s="29"/>
      <c r="L22" s="29"/>
      <c r="M22" s="29"/>
      <c r="N22" s="29"/>
      <c r="O22" s="29">
        <f t="shared" si="1"/>
        <v>150600000</v>
      </c>
    </row>
    <row r="23" spans="1:16" s="27" customFormat="1" ht="12">
      <c r="A23" s="28" t="s">
        <v>70</v>
      </c>
      <c r="B23" s="29">
        <v>150600000</v>
      </c>
      <c r="C23" s="29"/>
      <c r="D23" s="29"/>
      <c r="E23" s="29"/>
      <c r="F23" s="29"/>
      <c r="G23" s="29"/>
      <c r="H23" s="29">
        <v>150600000</v>
      </c>
      <c r="I23" s="29"/>
      <c r="J23" s="29"/>
      <c r="K23" s="29"/>
      <c r="L23" s="29"/>
      <c r="M23" s="29"/>
      <c r="N23" s="29"/>
      <c r="O23" s="29">
        <f t="shared" si="1"/>
        <v>150600000</v>
      </c>
    </row>
    <row r="24" spans="1:16" s="27" customFormat="1" ht="12">
      <c r="A24" s="23" t="s">
        <v>40</v>
      </c>
      <c r="B24" s="29">
        <v>1000000000</v>
      </c>
      <c r="C24" s="29"/>
      <c r="D24" s="29"/>
      <c r="E24" s="29"/>
      <c r="F24" s="29">
        <v>350000000</v>
      </c>
      <c r="G24" s="29">
        <v>100000000</v>
      </c>
      <c r="H24" s="29"/>
      <c r="I24" s="29"/>
      <c r="J24" s="29">
        <v>250000000</v>
      </c>
      <c r="K24" s="29"/>
      <c r="L24" s="29"/>
      <c r="M24" s="29">
        <v>300000000</v>
      </c>
      <c r="N24" s="29"/>
      <c r="O24" s="29">
        <f t="shared" si="1"/>
        <v>1000000000</v>
      </c>
    </row>
    <row r="25" spans="1:16" s="27" customFormat="1" ht="12">
      <c r="A25" s="23" t="s">
        <v>41</v>
      </c>
      <c r="B25" s="29">
        <v>400000000</v>
      </c>
      <c r="C25" s="29"/>
      <c r="D25" s="29"/>
      <c r="E25" s="29"/>
      <c r="F25" s="29"/>
      <c r="G25" s="29">
        <v>150000000</v>
      </c>
      <c r="H25" s="29">
        <v>50000000</v>
      </c>
      <c r="I25" s="29"/>
      <c r="J25" s="29"/>
      <c r="K25" s="29">
        <v>150000000</v>
      </c>
      <c r="L25" s="29"/>
      <c r="M25" s="29">
        <v>50000000</v>
      </c>
      <c r="N25" s="29"/>
      <c r="O25" s="29">
        <f t="shared" si="1"/>
        <v>400000000</v>
      </c>
    </row>
    <row r="26" spans="1:16" s="27" customFormat="1" ht="12">
      <c r="A26" s="23" t="s">
        <v>47</v>
      </c>
      <c r="B26" s="29">
        <v>5000000</v>
      </c>
      <c r="C26" s="29"/>
      <c r="D26" s="29"/>
      <c r="E26" s="29"/>
      <c r="F26" s="29"/>
      <c r="G26" s="29"/>
      <c r="H26" s="29"/>
      <c r="I26" s="29"/>
      <c r="J26" s="29"/>
      <c r="K26" s="29"/>
      <c r="L26" s="29"/>
      <c r="M26" s="29">
        <v>5000000</v>
      </c>
      <c r="N26" s="29"/>
      <c r="O26" s="29">
        <f t="shared" si="1"/>
        <v>5000000</v>
      </c>
    </row>
    <row r="27" spans="1:16" s="27" customFormat="1" ht="12">
      <c r="A27" s="23" t="s">
        <v>52</v>
      </c>
      <c r="B27" s="29">
        <v>100000000</v>
      </c>
      <c r="C27" s="29"/>
      <c r="D27" s="29">
        <v>20000000</v>
      </c>
      <c r="E27" s="29"/>
      <c r="F27" s="29">
        <v>20000000</v>
      </c>
      <c r="G27" s="29"/>
      <c r="H27" s="29">
        <v>20000000</v>
      </c>
      <c r="I27" s="29"/>
      <c r="J27" s="29">
        <v>20000000</v>
      </c>
      <c r="K27" s="29"/>
      <c r="L27" s="29">
        <v>20000000</v>
      </c>
      <c r="M27" s="29"/>
      <c r="N27" s="29"/>
      <c r="O27" s="29">
        <f t="shared" si="1"/>
        <v>100000000</v>
      </c>
    </row>
    <row r="28" spans="1:16" s="27" customFormat="1" ht="12">
      <c r="A28" s="23" t="s">
        <v>57</v>
      </c>
      <c r="B28" s="29">
        <v>50200000</v>
      </c>
      <c r="C28" s="29"/>
      <c r="D28" s="29"/>
      <c r="E28" s="29"/>
      <c r="F28" s="29"/>
      <c r="G28" s="29">
        <v>10000000</v>
      </c>
      <c r="H28" s="29"/>
      <c r="I28" s="29">
        <v>10000000</v>
      </c>
      <c r="J28" s="29"/>
      <c r="K28" s="29">
        <v>10000000</v>
      </c>
      <c r="L28" s="29"/>
      <c r="M28" s="29">
        <v>10000000</v>
      </c>
      <c r="N28" s="29">
        <v>10200000</v>
      </c>
      <c r="O28" s="29">
        <f t="shared" si="1"/>
        <v>50200000</v>
      </c>
    </row>
    <row r="29" spans="1:16" s="27" customFormat="1" ht="12">
      <c r="A29" s="23" t="s">
        <v>58</v>
      </c>
      <c r="B29" s="29">
        <v>1727957358</v>
      </c>
      <c r="C29" s="29">
        <v>0</v>
      </c>
      <c r="D29" s="29">
        <v>0</v>
      </c>
      <c r="E29" s="29">
        <v>0</v>
      </c>
      <c r="F29" s="29">
        <v>0</v>
      </c>
      <c r="G29" s="29">
        <v>0</v>
      </c>
      <c r="H29" s="29">
        <v>0</v>
      </c>
      <c r="I29" s="29">
        <v>0</v>
      </c>
      <c r="J29" s="29">
        <v>227957358</v>
      </c>
      <c r="K29" s="29">
        <v>0</v>
      </c>
      <c r="L29" s="29">
        <v>0</v>
      </c>
      <c r="M29" s="29">
        <v>1000000000</v>
      </c>
      <c r="N29" s="29">
        <v>500000000</v>
      </c>
      <c r="O29" s="29">
        <f t="shared" si="1"/>
        <v>1727957358</v>
      </c>
      <c r="P29" s="30"/>
    </row>
    <row r="30" spans="1:16" s="27" customFormat="1" ht="12">
      <c r="A30" s="23" t="s">
        <v>59</v>
      </c>
      <c r="B30" s="29">
        <v>234810846.88639331</v>
      </c>
      <c r="C30" s="29">
        <v>19567570.57386611</v>
      </c>
      <c r="D30" s="29">
        <v>19567570.57386611</v>
      </c>
      <c r="E30" s="29">
        <v>19567570.57386611</v>
      </c>
      <c r="F30" s="29">
        <v>19567570.57386611</v>
      </c>
      <c r="G30" s="29">
        <v>19567570.57386611</v>
      </c>
      <c r="H30" s="29">
        <v>19567570.57386611</v>
      </c>
      <c r="I30" s="29">
        <v>19567570.57386611</v>
      </c>
      <c r="J30" s="29">
        <v>19567570.57386611</v>
      </c>
      <c r="K30" s="29">
        <v>19567570.57386611</v>
      </c>
      <c r="L30" s="29">
        <v>19567570.57386611</v>
      </c>
      <c r="M30" s="29">
        <v>19567570.57386611</v>
      </c>
      <c r="N30" s="29">
        <v>19567570.57386611</v>
      </c>
      <c r="O30" s="29">
        <f t="shared" si="1"/>
        <v>234810846.88639328</v>
      </c>
      <c r="P30" s="30"/>
    </row>
    <row r="31" spans="1:16" s="27" customFormat="1" ht="12">
      <c r="A31" s="23"/>
      <c r="B31" s="31"/>
      <c r="C31" s="29"/>
      <c r="D31" s="29"/>
      <c r="E31" s="29"/>
      <c r="F31" s="29"/>
      <c r="G31" s="29"/>
      <c r="H31" s="29"/>
      <c r="I31" s="29"/>
      <c r="J31" s="29"/>
      <c r="K31" s="29"/>
      <c r="L31" s="29"/>
      <c r="M31" s="29"/>
      <c r="N31" s="29"/>
      <c r="O31" s="29"/>
    </row>
    <row r="32" spans="1:16" s="27" customFormat="1" ht="12">
      <c r="A32" s="32" t="s">
        <v>29</v>
      </c>
      <c r="B32" s="36">
        <f>+B6+B5+B4+B3</f>
        <v>205486964049.88641</v>
      </c>
      <c r="C32" s="36">
        <f>+C6+C5+C4+C3</f>
        <v>19649503830.240532</v>
      </c>
      <c r="D32" s="36">
        <f t="shared" ref="D32:N32" si="3">+D6+D5+D4+D3</f>
        <v>1921032146.2405329</v>
      </c>
      <c r="E32" s="36">
        <f t="shared" si="3"/>
        <v>56682882676.240532</v>
      </c>
      <c r="F32" s="36">
        <f t="shared" si="3"/>
        <v>3385857285.7224426</v>
      </c>
      <c r="G32" s="36">
        <f t="shared" si="3"/>
        <v>7237671022.7224426</v>
      </c>
      <c r="H32" s="36">
        <f t="shared" si="3"/>
        <v>22699223894.722443</v>
      </c>
      <c r="I32" s="36">
        <f t="shared" si="3"/>
        <v>19079171022.722443</v>
      </c>
      <c r="J32" s="36">
        <f t="shared" si="3"/>
        <v>4487350133.7224426</v>
      </c>
      <c r="K32" s="36">
        <f t="shared" si="3"/>
        <v>17989639216.722443</v>
      </c>
      <c r="L32" s="36">
        <f t="shared" si="3"/>
        <v>5456513674.7224426</v>
      </c>
      <c r="M32" s="36">
        <f t="shared" si="3"/>
        <v>15649513674.722443</v>
      </c>
      <c r="N32" s="36">
        <f t="shared" si="3"/>
        <v>31248605471.722443</v>
      </c>
      <c r="O32" s="37">
        <f>SUM(C32:N32)</f>
        <v>205486964050.22357</v>
      </c>
      <c r="P32" s="30"/>
    </row>
    <row r="33" spans="1:15" s="27" customFormat="1" ht="12"/>
    <row r="34" spans="1:15" s="27" customFormat="1" ht="12">
      <c r="O34" s="30"/>
    </row>
    <row r="35" spans="1:15" s="27" customFormat="1" ht="12">
      <c r="A35" s="27" t="s">
        <v>60</v>
      </c>
    </row>
    <row r="36" spans="1:15" s="27" customFormat="1" ht="12"/>
    <row r="37" spans="1:15" s="21" customFormat="1" ht="12">
      <c r="A37" s="22" t="s">
        <v>53</v>
      </c>
    </row>
    <row r="38" spans="1:15" s="21" customFormat="1" ht="90.75" customHeight="1">
      <c r="A38" s="24" t="s">
        <v>54</v>
      </c>
      <c r="B38" s="29">
        <v>10000000000</v>
      </c>
    </row>
    <row r="39" spans="1:15" s="21" customFormat="1" ht="61.5" customHeight="1">
      <c r="A39" s="24" t="s">
        <v>55</v>
      </c>
      <c r="B39" s="29">
        <v>4000000000</v>
      </c>
    </row>
    <row r="40" spans="1:15" s="21" customFormat="1" ht="24">
      <c r="A40" s="24" t="s">
        <v>56</v>
      </c>
      <c r="B40" s="29">
        <v>2500000000</v>
      </c>
    </row>
    <row r="41" spans="1:15" s="21" customFormat="1" ht="19.5" customHeight="1">
      <c r="A41" s="33" t="s">
        <v>29</v>
      </c>
      <c r="B41" s="34">
        <f>+B38+B39+B40</f>
        <v>16500000000</v>
      </c>
    </row>
    <row r="42" spans="1:15" s="21" customFormat="1" ht="12"/>
    <row r="43" spans="1:15" s="20" customFormat="1"/>
  </sheetData>
  <pageMargins left="1.1811023622047245" right="0.70866141732283472" top="0.74803149606299213" bottom="0.74803149606299213" header="0.31496062992125984" footer="0.31496062992125984"/>
  <pageSetup paperSize="143" scale="53" orientation="landscape" r:id="rId1"/>
  <headerFooter>
    <oddFooter>Página &amp;P</oddFooter>
  </headerFooter>
  <ignoredErrors>
    <ignoredError sqref="O3:O5"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X446"/>
  <sheetViews>
    <sheetView showGridLines="0" zoomScale="85" zoomScaleNormal="85" zoomScaleSheetLayoutView="50" zoomScalePageLayoutView="50" workbookViewId="0">
      <pane xSplit="2" ySplit="1" topLeftCell="C192" activePane="bottomRight" state="frozen"/>
      <selection pane="topRight" activeCell="C1" sqref="C1"/>
      <selection pane="bottomLeft" activeCell="A2" sqref="A2"/>
      <selection pane="bottomRight" activeCell="C192" sqref="C192"/>
    </sheetView>
  </sheetViews>
  <sheetFormatPr baseColWidth="10" defaultRowHeight="18.75"/>
  <cols>
    <col min="1" max="1" width="8.140625" style="52" customWidth="1"/>
    <col min="2" max="2" width="46.42578125" style="52" customWidth="1"/>
    <col min="3" max="3" width="17.28515625" style="52" customWidth="1"/>
    <col min="4" max="4" width="14.7109375" style="70" customWidth="1"/>
    <col min="5" max="5" width="29.42578125" style="70" customWidth="1"/>
    <col min="6" max="6" width="16.5703125" style="52" customWidth="1"/>
    <col min="7" max="7" width="14.5703125" style="70" customWidth="1"/>
    <col min="8" max="8" width="20" style="52" customWidth="1"/>
    <col min="9" max="9" width="17" style="52" customWidth="1"/>
    <col min="10" max="10" width="18.140625" style="52" customWidth="1"/>
    <col min="11" max="11" width="17" style="52" customWidth="1"/>
    <col min="12" max="12" width="16" style="52" customWidth="1"/>
    <col min="13" max="13" width="11.7109375" style="52" customWidth="1"/>
    <col min="14" max="14" width="14.7109375" style="52" customWidth="1"/>
    <col min="15" max="15" width="16.28515625" style="52" customWidth="1"/>
    <col min="16" max="16" width="18.42578125" style="52" customWidth="1"/>
    <col min="17" max="18" width="16.85546875" style="52" customWidth="1"/>
    <col min="19" max="19" width="21.28515625" style="52" customWidth="1"/>
    <col min="20" max="20" width="33" style="52" customWidth="1"/>
    <col min="21" max="22" width="14.7109375" style="52" customWidth="1"/>
    <col min="23" max="25" width="8.28515625" style="52" customWidth="1"/>
    <col min="26" max="26" width="10.28515625" style="52" customWidth="1"/>
    <col min="27" max="30" width="14.7109375" style="52" customWidth="1"/>
    <col min="31" max="31" width="16.140625" style="52" customWidth="1"/>
    <col min="32" max="32" width="14.7109375" style="52" customWidth="1"/>
    <col min="33" max="33" width="21.42578125" style="52" customWidth="1"/>
    <col min="34" max="34" width="14.7109375" style="52" customWidth="1"/>
    <col min="35" max="35" width="18.42578125" style="52" customWidth="1"/>
    <col min="36" max="36" width="14.7109375" style="52" customWidth="1"/>
    <col min="37" max="37" width="18.42578125" style="52" customWidth="1"/>
    <col min="38" max="38" width="14.7109375" style="52" customWidth="1"/>
    <col min="39" max="39" width="14.85546875" style="70" customWidth="1"/>
    <col min="40" max="40" width="15.7109375" style="52" customWidth="1"/>
    <col min="41" max="43" width="18.140625" style="52" customWidth="1"/>
    <col min="44" max="45" width="12" style="52" customWidth="1"/>
    <col min="46" max="46" width="15.5703125" style="52" customWidth="1"/>
    <col min="47" max="49" width="12" style="52" customWidth="1"/>
    <col min="50" max="50" width="14.140625" style="52" customWidth="1"/>
    <col min="51" max="51" width="12" style="52" customWidth="1"/>
    <col min="52" max="52" width="13.5703125" style="52" customWidth="1"/>
    <col min="53" max="53" width="14.5703125" style="52" customWidth="1"/>
    <col min="54" max="55" width="12" style="52" customWidth="1"/>
    <col min="56" max="56" width="14.5703125" style="52" customWidth="1"/>
    <col min="57" max="57" width="18.140625" style="52" customWidth="1"/>
    <col min="58" max="58" width="12" style="52" customWidth="1"/>
    <col min="59" max="59" width="14.42578125" style="52" customWidth="1"/>
    <col min="60" max="60" width="22.42578125" style="52" customWidth="1"/>
    <col min="61" max="61" width="19" style="52" customWidth="1"/>
    <col min="62" max="62" width="22.7109375" style="52" customWidth="1"/>
    <col min="63" max="63" width="20.28515625" style="52" customWidth="1"/>
    <col min="64" max="64" width="20" style="52" customWidth="1"/>
    <col min="65" max="65" width="12" style="52" customWidth="1"/>
    <col min="66" max="66" width="14.85546875" style="52" customWidth="1"/>
    <col min="67" max="67" width="27" style="52" customWidth="1"/>
    <col min="68" max="68" width="13.28515625" style="52" customWidth="1"/>
    <col min="69" max="70" width="18" style="52" customWidth="1"/>
    <col min="71" max="71" width="14.28515625" style="52" customWidth="1"/>
    <col min="72" max="73" width="12" style="52" customWidth="1"/>
    <col min="74" max="74" width="15.28515625" style="52" customWidth="1"/>
    <col min="75" max="75" width="13.5703125" style="52" customWidth="1"/>
    <col min="76" max="80" width="12" style="52" customWidth="1"/>
    <col min="81" max="81" width="16" style="52" customWidth="1"/>
    <col min="82" max="87" width="12" style="52" customWidth="1"/>
    <col min="88" max="88" width="14.85546875" style="52" customWidth="1"/>
    <col min="89" max="94" width="12" style="52" customWidth="1"/>
    <col min="95" max="95" width="14.5703125" style="52" customWidth="1"/>
    <col min="96" max="101" width="12" style="52" customWidth="1"/>
    <col min="102" max="102" width="14.140625" style="52" customWidth="1"/>
    <col min="103" max="108" width="12" style="52" customWidth="1"/>
    <col min="109" max="109" width="14.85546875" style="52" customWidth="1"/>
    <col min="110" max="115" width="12" style="52" customWidth="1"/>
    <col min="116" max="116" width="14" style="52" customWidth="1"/>
    <col min="117" max="120" width="14.28515625" style="52" customWidth="1"/>
    <col min="121" max="121" width="16.7109375" style="70" customWidth="1"/>
    <col min="122" max="122" width="16.140625" style="70" customWidth="1"/>
    <col min="123" max="123" width="17.28515625" style="70" customWidth="1"/>
    <col min="124" max="124" width="52.28515625" style="70" customWidth="1"/>
    <col min="125" max="125" width="47" style="52" customWidth="1"/>
    <col min="126" max="126" width="7" style="52" customWidth="1"/>
    <col min="127" max="127" width="23.7109375" style="52" customWidth="1"/>
    <col min="128" max="16384" width="11.42578125" style="52"/>
  </cols>
  <sheetData>
    <row r="1" spans="1:127" s="79" customFormat="1" ht="129" customHeight="1">
      <c r="A1" s="71" t="s">
        <v>152</v>
      </c>
      <c r="B1" s="85" t="s">
        <v>456</v>
      </c>
      <c r="C1" s="72" t="s">
        <v>93</v>
      </c>
      <c r="D1" s="72" t="s">
        <v>74</v>
      </c>
      <c r="E1" s="72" t="s">
        <v>425</v>
      </c>
      <c r="F1" s="72" t="s">
        <v>97</v>
      </c>
      <c r="G1" s="72" t="s">
        <v>98</v>
      </c>
      <c r="H1" s="72" t="s">
        <v>426</v>
      </c>
      <c r="I1" s="72" t="s">
        <v>158</v>
      </c>
      <c r="J1" s="72" t="s">
        <v>260</v>
      </c>
      <c r="K1" s="72" t="s">
        <v>452</v>
      </c>
      <c r="L1" s="72" t="s">
        <v>73</v>
      </c>
      <c r="M1" s="72" t="s">
        <v>95</v>
      </c>
      <c r="N1" s="72" t="s">
        <v>102</v>
      </c>
      <c r="O1" s="71" t="s">
        <v>88</v>
      </c>
      <c r="P1" s="71" t="s">
        <v>75</v>
      </c>
      <c r="Q1" s="71" t="s">
        <v>150</v>
      </c>
      <c r="R1" s="71" t="s">
        <v>455</v>
      </c>
      <c r="S1" s="71" t="s">
        <v>479</v>
      </c>
      <c r="T1" s="71" t="s">
        <v>145</v>
      </c>
      <c r="U1" s="71" t="s">
        <v>228</v>
      </c>
      <c r="V1" s="71" t="s">
        <v>151</v>
      </c>
      <c r="W1" s="71" t="s">
        <v>478</v>
      </c>
      <c r="X1" s="71" t="s">
        <v>453</v>
      </c>
      <c r="Y1" s="71" t="s">
        <v>496</v>
      </c>
      <c r="Z1" s="71" t="s">
        <v>556</v>
      </c>
      <c r="AA1" s="71" t="s">
        <v>518</v>
      </c>
      <c r="AB1" s="71" t="s">
        <v>457</v>
      </c>
      <c r="AC1" s="71" t="s">
        <v>454</v>
      </c>
      <c r="AD1" s="71" t="s">
        <v>458</v>
      </c>
      <c r="AE1" s="71" t="s">
        <v>459</v>
      </c>
      <c r="AF1" s="73" t="s">
        <v>230</v>
      </c>
      <c r="AG1" s="74" t="s">
        <v>566</v>
      </c>
      <c r="AH1" s="71" t="s">
        <v>148</v>
      </c>
      <c r="AI1" s="71" t="s">
        <v>555</v>
      </c>
      <c r="AJ1" s="71" t="s">
        <v>477</v>
      </c>
      <c r="AK1" s="71" t="s">
        <v>491</v>
      </c>
      <c r="AL1" s="71" t="s">
        <v>149</v>
      </c>
      <c r="AM1" s="75" t="s">
        <v>64</v>
      </c>
      <c r="AN1" s="75" t="s">
        <v>190</v>
      </c>
      <c r="AO1" s="76" t="s">
        <v>160</v>
      </c>
      <c r="AP1" s="76" t="s">
        <v>232</v>
      </c>
      <c r="AQ1" s="76" t="s">
        <v>161</v>
      </c>
      <c r="AR1" s="75" t="s">
        <v>191</v>
      </c>
      <c r="AS1" s="76" t="s">
        <v>162</v>
      </c>
      <c r="AT1" s="76" t="s">
        <v>233</v>
      </c>
      <c r="AU1" s="76" t="s">
        <v>163</v>
      </c>
      <c r="AV1" s="77" t="s">
        <v>202</v>
      </c>
      <c r="AW1" s="77" t="s">
        <v>186</v>
      </c>
      <c r="AX1" s="77" t="s">
        <v>187</v>
      </c>
      <c r="AY1" s="75" t="s">
        <v>192</v>
      </c>
      <c r="AZ1" s="76" t="s">
        <v>164</v>
      </c>
      <c r="BA1" s="76" t="s">
        <v>234</v>
      </c>
      <c r="BB1" s="76" t="s">
        <v>165</v>
      </c>
      <c r="BC1" s="77" t="s">
        <v>203</v>
      </c>
      <c r="BD1" s="77" t="s">
        <v>188</v>
      </c>
      <c r="BE1" s="77" t="s">
        <v>189</v>
      </c>
      <c r="BF1" s="75" t="s">
        <v>193</v>
      </c>
      <c r="BG1" s="76" t="s">
        <v>166</v>
      </c>
      <c r="BH1" s="76" t="s">
        <v>235</v>
      </c>
      <c r="BI1" s="76" t="s">
        <v>167</v>
      </c>
      <c r="BJ1" s="77" t="s">
        <v>204</v>
      </c>
      <c r="BK1" s="77" t="s">
        <v>205</v>
      </c>
      <c r="BL1" s="77" t="s">
        <v>206</v>
      </c>
      <c r="BM1" s="75" t="s">
        <v>194</v>
      </c>
      <c r="BN1" s="76" t="s">
        <v>168</v>
      </c>
      <c r="BO1" s="76" t="s">
        <v>236</v>
      </c>
      <c r="BP1" s="76" t="s">
        <v>169</v>
      </c>
      <c r="BQ1" s="77" t="s">
        <v>207</v>
      </c>
      <c r="BR1" s="77" t="s">
        <v>208</v>
      </c>
      <c r="BS1" s="77" t="s">
        <v>209</v>
      </c>
      <c r="BT1" s="75" t="s">
        <v>195</v>
      </c>
      <c r="BU1" s="76" t="s">
        <v>170</v>
      </c>
      <c r="BV1" s="76" t="s">
        <v>237</v>
      </c>
      <c r="BW1" s="76" t="s">
        <v>171</v>
      </c>
      <c r="BX1" s="77" t="s">
        <v>210</v>
      </c>
      <c r="BY1" s="77" t="s">
        <v>211</v>
      </c>
      <c r="BZ1" s="77" t="s">
        <v>212</v>
      </c>
      <c r="CA1" s="75" t="s">
        <v>196</v>
      </c>
      <c r="CB1" s="76" t="s">
        <v>172</v>
      </c>
      <c r="CC1" s="76" t="s">
        <v>238</v>
      </c>
      <c r="CD1" s="76" t="s">
        <v>173</v>
      </c>
      <c r="CE1" s="77" t="s">
        <v>213</v>
      </c>
      <c r="CF1" s="77" t="s">
        <v>214</v>
      </c>
      <c r="CG1" s="77" t="s">
        <v>215</v>
      </c>
      <c r="CH1" s="75" t="s">
        <v>197</v>
      </c>
      <c r="CI1" s="76" t="s">
        <v>174</v>
      </c>
      <c r="CJ1" s="76" t="s">
        <v>239</v>
      </c>
      <c r="CK1" s="76" t="s">
        <v>175</v>
      </c>
      <c r="CL1" s="77" t="s">
        <v>216</v>
      </c>
      <c r="CM1" s="77" t="s">
        <v>217</v>
      </c>
      <c r="CN1" s="77" t="s">
        <v>218</v>
      </c>
      <c r="CO1" s="75" t="s">
        <v>198</v>
      </c>
      <c r="CP1" s="76" t="s">
        <v>176</v>
      </c>
      <c r="CQ1" s="76" t="s">
        <v>240</v>
      </c>
      <c r="CR1" s="76" t="s">
        <v>177</v>
      </c>
      <c r="CS1" s="77" t="s">
        <v>219</v>
      </c>
      <c r="CT1" s="77" t="s">
        <v>220</v>
      </c>
      <c r="CU1" s="77" t="s">
        <v>221</v>
      </c>
      <c r="CV1" s="75" t="s">
        <v>199</v>
      </c>
      <c r="CW1" s="76" t="s">
        <v>178</v>
      </c>
      <c r="CX1" s="76" t="s">
        <v>241</v>
      </c>
      <c r="CY1" s="76" t="s">
        <v>179</v>
      </c>
      <c r="CZ1" s="77" t="s">
        <v>222</v>
      </c>
      <c r="DA1" s="77" t="s">
        <v>223</v>
      </c>
      <c r="DB1" s="77" t="s">
        <v>224</v>
      </c>
      <c r="DC1" s="75" t="s">
        <v>200</v>
      </c>
      <c r="DD1" s="76" t="s">
        <v>180</v>
      </c>
      <c r="DE1" s="76" t="s">
        <v>242</v>
      </c>
      <c r="DF1" s="76" t="s">
        <v>181</v>
      </c>
      <c r="DG1" s="77" t="s">
        <v>225</v>
      </c>
      <c r="DH1" s="77" t="s">
        <v>226</v>
      </c>
      <c r="DI1" s="77" t="s">
        <v>227</v>
      </c>
      <c r="DJ1" s="75" t="s">
        <v>201</v>
      </c>
      <c r="DK1" s="76" t="s">
        <v>182</v>
      </c>
      <c r="DL1" s="76" t="s">
        <v>243</v>
      </c>
      <c r="DM1" s="76" t="s">
        <v>183</v>
      </c>
      <c r="DN1" s="77" t="s">
        <v>231</v>
      </c>
      <c r="DO1" s="77" t="s">
        <v>184</v>
      </c>
      <c r="DP1" s="77" t="s">
        <v>185</v>
      </c>
      <c r="DQ1" s="78" t="s">
        <v>64</v>
      </c>
      <c r="DR1" s="75" t="s">
        <v>94</v>
      </c>
      <c r="DS1" s="77" t="s">
        <v>184</v>
      </c>
      <c r="DT1" s="77" t="s">
        <v>185</v>
      </c>
      <c r="DU1" s="78" t="s">
        <v>72</v>
      </c>
    </row>
    <row r="2" spans="1:127" ht="61.5" customHeight="1">
      <c r="A2" s="53">
        <v>1</v>
      </c>
      <c r="B2" s="84" t="s">
        <v>1640</v>
      </c>
      <c r="C2" s="86" t="s">
        <v>1193</v>
      </c>
      <c r="D2" s="86" t="s">
        <v>1398</v>
      </c>
      <c r="E2" s="55" t="s">
        <v>617</v>
      </c>
      <c r="F2" s="56" t="s">
        <v>111</v>
      </c>
      <c r="G2" s="55" t="s">
        <v>115</v>
      </c>
      <c r="H2" s="56" t="s">
        <v>295</v>
      </c>
      <c r="I2" s="55" t="s">
        <v>616</v>
      </c>
      <c r="J2" s="56" t="s">
        <v>301</v>
      </c>
      <c r="K2" s="55" t="s">
        <v>617</v>
      </c>
      <c r="L2" s="56" t="s">
        <v>155</v>
      </c>
      <c r="M2" s="56" t="s">
        <v>155</v>
      </c>
      <c r="N2" s="59" t="s">
        <v>144</v>
      </c>
      <c r="O2" s="56" t="s">
        <v>321</v>
      </c>
      <c r="P2" s="57" t="s">
        <v>460</v>
      </c>
      <c r="Q2" s="57" t="s">
        <v>463</v>
      </c>
      <c r="R2" s="58" t="s">
        <v>481</v>
      </c>
      <c r="S2" s="59"/>
      <c r="T2" s="59" t="s">
        <v>416</v>
      </c>
      <c r="U2" s="60" t="s">
        <v>432</v>
      </c>
      <c r="V2" s="60" t="s">
        <v>441</v>
      </c>
      <c r="W2" s="59"/>
      <c r="X2" s="59" t="s">
        <v>159</v>
      </c>
      <c r="Y2" s="56"/>
      <c r="Z2" s="56"/>
      <c r="AA2" s="56"/>
      <c r="AB2" s="56"/>
      <c r="AC2" s="53"/>
      <c r="AD2" s="53"/>
      <c r="AE2" s="53"/>
      <c r="AF2" s="53"/>
      <c r="AG2" s="56"/>
      <c r="AH2" s="60"/>
      <c r="AI2" s="53"/>
      <c r="AJ2" s="61"/>
      <c r="AK2" s="53"/>
      <c r="AL2" s="53"/>
      <c r="AM2" s="222">
        <v>1</v>
      </c>
      <c r="AN2" s="97"/>
      <c r="AO2" s="97"/>
      <c r="AP2" s="97"/>
      <c r="AQ2" s="62" t="str">
        <f>IF(AND(AN2=0,AO2=0),Desplegable!$B$446,IF(AND(AN2&lt;&gt;0,AO2=""),Desplegable!$B$446,IF(AND('Metas por Proyecto'!AN2=0,'Metas por Proyecto'!AO2&gt;0),Desplegable!$B$444,IF(AND('Metas por Proyecto'!AN2&gt;0,'Metas por Proyecto'!AO2=0),Desplegable!$B$445,IF(AND('Metas por Proyecto'!AN2&gt;0,'Metas por Proyecto'!AO2&gt;0),((AO2*100)/AN2))))))</f>
        <v/>
      </c>
      <c r="AR2" s="97"/>
      <c r="AS2" s="97"/>
      <c r="AT2" s="97"/>
      <c r="AU2" s="62" t="str">
        <f>IF(AND(AR2=0,AS2=0),Desplegable!$B$446,IF(AND(AR2&lt;&gt;0,AS2=""),Desplegable!$B$446,IF(AND('Metas por Proyecto'!AR2=0,'Metas por Proyecto'!AS2&gt;0),Desplegable!$B$444,IF(AND('Metas por Proyecto'!AR2&gt;0,'Metas por Proyecto'!AS2=0),Desplegable!$B$445,IF(AND('Metas por Proyecto'!AR2&gt;0,'Metas por Proyecto'!AS2&gt;0),((AS2*100)/AR2))))))</f>
        <v/>
      </c>
      <c r="AV2" s="97">
        <f>SUM(AN2,AR2)</f>
        <v>0</v>
      </c>
      <c r="AW2" s="97">
        <f>SUM(AO2,AS2)</f>
        <v>0</v>
      </c>
      <c r="AX2" s="62" t="str">
        <f>IF(AND(AV2=0,AW2=0),"",IF(AND(AV2=0,AW2&lt;&gt;0),Desplegable!$B$444,(AW2*100/AV2)))</f>
        <v/>
      </c>
      <c r="AY2" s="97"/>
      <c r="AZ2" s="97"/>
      <c r="BA2" s="97"/>
      <c r="BB2" s="62" t="str">
        <f>IF(AND(AY2=0,AZ2=0),Desplegable!$B$446,IF(AND(AY2&lt;&gt;0,AZ2=""),Desplegable!$B$446,IF(AND('Metas por Proyecto'!AY2=0,'Metas por Proyecto'!AZ2&gt;0),Desplegable!$B$444,IF(AND('Metas por Proyecto'!AY2&gt;0,'Metas por Proyecto'!AZ2=0),Desplegable!$B$445,IF(AND('Metas por Proyecto'!AY2&gt;0,'Metas por Proyecto'!AZ2&gt;0),((AZ2*100)/AY2))))))</f>
        <v/>
      </c>
      <c r="BC2" s="97">
        <f>SUM(AV2+AY2)</f>
        <v>0</v>
      </c>
      <c r="BD2" s="97">
        <f>SUM(AW2+AZ2)</f>
        <v>0</v>
      </c>
      <c r="BE2" s="62" t="str">
        <f>IF(AND(BC2=0,BD2=0),"",IF(AND(BC2=0,BD2&lt;&gt;0),Desplegable!$B$444,(BD2*100/BC2)))</f>
        <v/>
      </c>
      <c r="BF2" s="97"/>
      <c r="BG2" s="97"/>
      <c r="BH2" s="97"/>
      <c r="BI2" s="62" t="str">
        <f>IF(AND(BF2=0,BG2=0),Desplegable!$B$446,IF(AND(BF2&lt;&gt;0,BG2=""),Desplegable!$B$446,IF(AND('Metas por Proyecto'!BF2=0,'Metas por Proyecto'!BG2&gt;0),Desplegable!$B$444,IF(AND('Metas por Proyecto'!BF2&gt;0,'Metas por Proyecto'!BG2=0),Desplegable!$B$445,IF(AND('Metas por Proyecto'!BF2&gt;0,'Metas por Proyecto'!BG2&gt;0),((BG2*100)/BF2))))))</f>
        <v/>
      </c>
      <c r="BJ2" s="97">
        <f>SUM(BC2+BF2)</f>
        <v>0</v>
      </c>
      <c r="BK2" s="97">
        <f>SUM(BD2+BG2)</f>
        <v>0</v>
      </c>
      <c r="BL2" s="62" t="str">
        <f>IF(AND(BJ2=0,BK2=0),"",IF(AND(BJ2=0,BK2&lt;&gt;0),Desplegable!$B$444,(BK2*100/BJ2)))</f>
        <v/>
      </c>
      <c r="BM2" s="97"/>
      <c r="BN2" s="97"/>
      <c r="BO2" s="97"/>
      <c r="BP2" s="62" t="str">
        <f>IF(AND(BM2=0,BN2=0),Desplegable!$B$446,IF(AND(BM2&lt;&gt;0,BN2=""),Desplegable!$B$446,IF(AND('Metas por Proyecto'!BM2=0,'Metas por Proyecto'!BN2&gt;0),Desplegable!$B$444,IF(AND('Metas por Proyecto'!BM2&gt;0,'Metas por Proyecto'!BN2=0),Desplegable!$B$445,IF(AND('Metas por Proyecto'!BM2&gt;0,'Metas por Proyecto'!BN2&gt;0),((BN2*100)/BM2))))))</f>
        <v/>
      </c>
      <c r="BQ2" s="97">
        <f>SUM(BJ2+BM2)</f>
        <v>0</v>
      </c>
      <c r="BR2" s="97">
        <f>SUM(BK2+BN2)</f>
        <v>0</v>
      </c>
      <c r="BS2" s="62" t="str">
        <f>IF(AND(BQ2=0,BR2=0),"",IF(AND(BQ2=0,BR2&lt;&gt;0),Desplegable!$B$444,(BR2*100/BQ2)))</f>
        <v/>
      </c>
      <c r="BT2" s="97"/>
      <c r="BU2" s="97"/>
      <c r="BV2" s="97"/>
      <c r="BW2" s="62" t="str">
        <f>IF(AND(BT2=0,BU2=0),Desplegable!$B$446,IF(AND(BT2&lt;&gt;0,BU2=""),Desplegable!$B$446,IF(AND('Metas por Proyecto'!BT2=0,'Metas por Proyecto'!BU2&gt;0),Desplegable!$B$444,IF(AND('Metas por Proyecto'!BT2&gt;0,'Metas por Proyecto'!BU2=0),Desplegable!$B$445,IF(AND('Metas por Proyecto'!BT2&gt;0,'Metas por Proyecto'!BU2&gt;0),((BU2*100)/BT2))))))</f>
        <v/>
      </c>
      <c r="BX2" s="97">
        <f>SUM(BQ2+BT2)</f>
        <v>0</v>
      </c>
      <c r="BY2" s="97">
        <f>SUM(BR2+BU2)</f>
        <v>0</v>
      </c>
      <c r="BZ2" s="62" t="str">
        <f>IF(AND(BX2=0,BY2=0),"",IF(AND(BX2=0,BY2&lt;&gt;0),Desplegable!$B$444,(BY2*100/BX2)))</f>
        <v/>
      </c>
      <c r="CA2" s="97"/>
      <c r="CB2" s="97"/>
      <c r="CC2" s="97"/>
      <c r="CD2" s="62" t="str">
        <f>IF(AND(CA2=0,CB2=0),Desplegable!$B$446,IF(AND(CA2&lt;&gt;0,CB2=""),Desplegable!$B$446,IF(AND('Metas por Proyecto'!CA2=0,'Metas por Proyecto'!CB2&gt;0),Desplegable!$B$444,IF(AND('Metas por Proyecto'!CA2&gt;0,'Metas por Proyecto'!CB2=0),Desplegable!$B$445,IF(AND('Metas por Proyecto'!CA2&gt;0,'Metas por Proyecto'!CB2&gt;0),((CB2*100)/CA2))))))</f>
        <v/>
      </c>
      <c r="CE2" s="97">
        <f>SUM(BX2+CA2)</f>
        <v>0</v>
      </c>
      <c r="CF2" s="97">
        <f>SUM(BY2+CB2)</f>
        <v>0</v>
      </c>
      <c r="CG2" s="62" t="str">
        <f>IF(AND(CE2=0,CF2=0),"",IF(AND(CE2=0,CF2&lt;&gt;0),Desplegable!$B$444,(CF2*100/CE2)))</f>
        <v/>
      </c>
      <c r="CH2" s="97"/>
      <c r="CI2" s="97"/>
      <c r="CJ2" s="97"/>
      <c r="CK2" s="62" t="str">
        <f>IF(AND(CH2=0,CI2=0),Desplegable!$B$446,IF(AND(CH2&lt;&gt;0,CI2=""),Desplegable!$B$446,IF(AND('Metas por Proyecto'!CH2=0,'Metas por Proyecto'!CI2&gt;0),Desplegable!$B$444,IF(AND('Metas por Proyecto'!CH2&gt;0,'Metas por Proyecto'!CI2=0),Desplegable!$B$445,IF(AND('Metas por Proyecto'!CH2&gt;0,'Metas por Proyecto'!CI2&gt;0),((CI2*100)/CH2))))))</f>
        <v/>
      </c>
      <c r="CL2" s="97">
        <f>SUM(CE2+CH2)</f>
        <v>0</v>
      </c>
      <c r="CM2" s="97">
        <f>SUM(CF2+CI2)</f>
        <v>0</v>
      </c>
      <c r="CN2" s="62" t="str">
        <f>IF(AND(CL2=0,CM2=0),"",IF(AND(CL2=0,CM2&lt;&gt;0),Desplegable!$B$444,(CM2*100/CL2)))</f>
        <v/>
      </c>
      <c r="CO2" s="97"/>
      <c r="CP2" s="97"/>
      <c r="CQ2" s="97"/>
      <c r="CR2" s="62" t="str">
        <f>IF(AND(CO2=0,CP2=0),Desplegable!$B$446,IF(AND(CO2&lt;&gt;0,CP2=""),Desplegable!$B$446,IF(AND('Metas por Proyecto'!CO2=0,'Metas por Proyecto'!CP2&gt;0),Desplegable!$B$444,IF(AND('Metas por Proyecto'!CO2&gt;0,'Metas por Proyecto'!CP2=0),Desplegable!$B$445,IF(AND('Metas por Proyecto'!CO2&gt;0,'Metas por Proyecto'!CP2&gt;0),((CP2*100)/CO2))))))</f>
        <v/>
      </c>
      <c r="CS2" s="97">
        <f>SUM(CL2+CO2)</f>
        <v>0</v>
      </c>
      <c r="CT2" s="97">
        <f>SUM(CM2+CP2)</f>
        <v>0</v>
      </c>
      <c r="CU2" s="62" t="str">
        <f>IF(AND(CS2=0,CT2=0),"",IF(AND(CS2=0,CT2&lt;&gt;0),Desplegable!$B$444,(CT2*100/CS2)))</f>
        <v/>
      </c>
      <c r="CV2" s="97"/>
      <c r="CW2" s="97"/>
      <c r="CX2" s="97"/>
      <c r="CY2" s="62" t="str">
        <f>IF(AND(CV2=0,CW2=0),Desplegable!$B$446,IF(AND(CV2&lt;&gt;0,CW2=""),Desplegable!$B$446,IF(AND('Metas por Proyecto'!CV2=0,'Metas por Proyecto'!CW2&gt;0),Desplegable!$B$444,IF(AND('Metas por Proyecto'!CV2&gt;0,'Metas por Proyecto'!CW2=0),Desplegable!$B$445,IF(AND('Metas por Proyecto'!CV2&gt;0,'Metas por Proyecto'!CW2&gt;0),((CW2*100)/CV2))))))</f>
        <v/>
      </c>
      <c r="CZ2" s="97">
        <f>SUM(CS2+CV2)</f>
        <v>0</v>
      </c>
      <c r="DA2" s="97">
        <f>SUM(CT2+CW2)</f>
        <v>0</v>
      </c>
      <c r="DB2" s="62" t="str">
        <f>IF(AND(CZ2=0,DA2=0),"",IF(AND(CZ2=0,DA2&lt;&gt;0),Desplegable!$B$444,(DA2*100/CZ2)))</f>
        <v/>
      </c>
      <c r="DC2" s="97"/>
      <c r="DD2" s="97"/>
      <c r="DE2" s="97"/>
      <c r="DF2" s="62" t="str">
        <f>IF(AND(DC2=0,DD2=0),Desplegable!$B$446,IF(AND(DC2&lt;&gt;0,DD2=""),Desplegable!$B$446,IF(AND('Metas por Proyecto'!DC2=0,'Metas por Proyecto'!DD2&gt;0),Desplegable!$B$444,IF(AND('Metas por Proyecto'!DC2&gt;0,'Metas por Proyecto'!DD2=0),Desplegable!$B$445,IF(AND('Metas por Proyecto'!DC2&gt;0,'Metas por Proyecto'!DD2&gt;0),((DD2*100)/DC2))))))</f>
        <v/>
      </c>
      <c r="DG2" s="97">
        <f>SUM(CZ2+DC2)</f>
        <v>0</v>
      </c>
      <c r="DH2" s="97">
        <f>SUM(DA2+DD2)</f>
        <v>0</v>
      </c>
      <c r="DI2" s="62" t="str">
        <f>IF(AND(DG2=0,DH2=0),"",IF(AND(DG2=0,DH2&lt;&gt;0),Desplegable!$B$444,(DH2*100/DG2)))</f>
        <v/>
      </c>
      <c r="DJ2" s="97">
        <v>1</v>
      </c>
      <c r="DK2" s="97"/>
      <c r="DL2" s="97"/>
      <c r="DM2" s="62" t="str">
        <f>IF(AND(DJ2=0,DK2=0),Desplegable!$B$446,IF(AND(DJ2&lt;&gt;0,DK2=""),Desplegable!$B$446,IF(AND('Metas por Proyecto'!DJ2=0,'Metas por Proyecto'!DK2&gt;0),Desplegable!$B$444,IF(AND('Metas por Proyecto'!DJ2&gt;0,'Metas por Proyecto'!DK2=0),Desplegable!$B$445,IF(AND('Metas por Proyecto'!DJ2&gt;0,'Metas por Proyecto'!DK2&gt;0),((DK2*100)/DJ2))))))</f>
        <v/>
      </c>
      <c r="DN2" s="97">
        <f>SUM(DG2+DJ2)</f>
        <v>1</v>
      </c>
      <c r="DO2" s="97">
        <f>SUM(DH2+DK2)</f>
        <v>0</v>
      </c>
      <c r="DP2" s="63">
        <f>IF(AND(DN2=0,DO2=0),"",IF(AND(DN2=0,DO2&lt;&gt;0),Desplegable!$B$444,(DO2*100/DN2)))</f>
        <v>0</v>
      </c>
      <c r="DQ2" s="97">
        <f>SUM(AN2,AR2,AY2,BF2,BM2,BT2,CA2,CH2,CO2,CV2,DC2,DJ2)</f>
        <v>1</v>
      </c>
      <c r="DR2" s="97">
        <f>AM2-DQ2</f>
        <v>0</v>
      </c>
      <c r="DS2" s="97">
        <f>SUM(AO2,AS2,AZ2,BG2,BN2,BU2,CB2,CI2,CP2,CW2,DD2,DK2)</f>
        <v>0</v>
      </c>
      <c r="DT2" s="63">
        <f>DP2</f>
        <v>0</v>
      </c>
      <c r="DU2" s="97"/>
      <c r="DW2" s="64"/>
    </row>
    <row r="3" spans="1:127" ht="61.5" customHeight="1">
      <c r="A3" s="53">
        <v>2</v>
      </c>
      <c r="B3" s="84" t="s">
        <v>601</v>
      </c>
      <c r="C3" s="86" t="s">
        <v>607</v>
      </c>
      <c r="D3" s="86" t="s">
        <v>1398</v>
      </c>
      <c r="E3" s="55" t="s">
        <v>611</v>
      </c>
      <c r="F3" s="56" t="s">
        <v>111</v>
      </c>
      <c r="G3" s="55" t="s">
        <v>115</v>
      </c>
      <c r="H3" s="56" t="s">
        <v>295</v>
      </c>
      <c r="I3" s="55" t="s">
        <v>616</v>
      </c>
      <c r="J3" s="56" t="s">
        <v>301</v>
      </c>
      <c r="K3" s="55" t="s">
        <v>617</v>
      </c>
      <c r="L3" s="56" t="s">
        <v>155</v>
      </c>
      <c r="M3" s="56" t="s">
        <v>155</v>
      </c>
      <c r="N3" s="59" t="s">
        <v>144</v>
      </c>
      <c r="O3" s="56" t="s">
        <v>321</v>
      </c>
      <c r="P3" s="57" t="s">
        <v>460</v>
      </c>
      <c r="Q3" s="57" t="s">
        <v>463</v>
      </c>
      <c r="R3" s="58" t="s">
        <v>481</v>
      </c>
      <c r="S3" s="59"/>
      <c r="T3" s="59" t="s">
        <v>416</v>
      </c>
      <c r="U3" s="60" t="s">
        <v>432</v>
      </c>
      <c r="V3" s="60" t="s">
        <v>441</v>
      </c>
      <c r="W3" s="59"/>
      <c r="X3" s="59"/>
      <c r="Y3" s="56"/>
      <c r="Z3" s="56"/>
      <c r="AA3" s="56"/>
      <c r="AB3" s="56"/>
      <c r="AC3" s="53"/>
      <c r="AD3" s="53"/>
      <c r="AE3" s="53"/>
      <c r="AF3" s="53"/>
      <c r="AG3" s="56"/>
      <c r="AH3" s="60"/>
      <c r="AI3" s="53"/>
      <c r="AJ3" s="61"/>
      <c r="AK3" s="53"/>
      <c r="AL3" s="53"/>
      <c r="AM3" s="222">
        <v>2</v>
      </c>
      <c r="AN3" s="97"/>
      <c r="AO3" s="97"/>
      <c r="AP3" s="97"/>
      <c r="AQ3" s="62" t="str">
        <f>IF(AND(AN3=0,AO3=0),Desplegable!$B$446,IF(AND(AN3&lt;&gt;0,AO3=""),Desplegable!$B$446,IF(AND('Metas por Proyecto'!AN3=0,'Metas por Proyecto'!AO3&gt;0),Desplegable!$B$444,IF(AND('Metas por Proyecto'!AN3&gt;0,'Metas por Proyecto'!AO3=0),Desplegable!$B$445,IF(AND('Metas por Proyecto'!AN3&gt;0,'Metas por Proyecto'!AO3&gt;0),((AO3*100)/AN3))))))</f>
        <v/>
      </c>
      <c r="AR3" s="97"/>
      <c r="AS3" s="97"/>
      <c r="AT3" s="97"/>
      <c r="AU3" s="62" t="str">
        <f>IF(AND(AR3=0,AS3=0),Desplegable!$B$446,IF(AND(AR3&lt;&gt;0,AS3=""),Desplegable!$B$446,IF(AND('Metas por Proyecto'!AR3=0,'Metas por Proyecto'!AS3&gt;0),Desplegable!$B$444,IF(AND('Metas por Proyecto'!AR3&gt;0,'Metas por Proyecto'!AS3=0),Desplegable!$B$445,IF(AND('Metas por Proyecto'!AR3&gt;0,'Metas por Proyecto'!AS3&gt;0),((AS3*100)/AR3))))))</f>
        <v/>
      </c>
      <c r="AV3" s="97">
        <f>SUM(AN3,AR3)</f>
        <v>0</v>
      </c>
      <c r="AW3" s="97">
        <f>SUM(AO3,AS3)</f>
        <v>0</v>
      </c>
      <c r="AX3" s="62" t="str">
        <f>IF(AND(AV3=0,AW3=0),"",IF(AND(AV3=0,AW3&lt;&gt;0),Desplegable!$B$444,(AW3*100/AV3)))</f>
        <v/>
      </c>
      <c r="AY3" s="97"/>
      <c r="AZ3" s="97"/>
      <c r="BA3" s="97"/>
      <c r="BB3" s="62" t="str">
        <f>IF(AND(AY3=0,AZ3=0),Desplegable!$B$446,IF(AND(AY3&lt;&gt;0,AZ3=""),Desplegable!$B$446,IF(AND('Metas por Proyecto'!AY3=0,'Metas por Proyecto'!AZ3&gt;0),Desplegable!$B$444,IF(AND('Metas por Proyecto'!AY3&gt;0,'Metas por Proyecto'!AZ3=0),Desplegable!$B$445,IF(AND('Metas por Proyecto'!AY3&gt;0,'Metas por Proyecto'!AZ3&gt;0),((AZ3*100)/AY3))))))</f>
        <v/>
      </c>
      <c r="BC3" s="97">
        <f>SUM(AV3+AY3)</f>
        <v>0</v>
      </c>
      <c r="BD3" s="97">
        <f>SUM(AW3+AZ3)</f>
        <v>0</v>
      </c>
      <c r="BE3" s="62" t="str">
        <f>IF(AND(BC3=0,BD3=0),"",IF(AND(BC3=0,BD3&lt;&gt;0),Desplegable!$B$444,(BD3*100/BC3)))</f>
        <v/>
      </c>
      <c r="BF3" s="97"/>
      <c r="BG3" s="97"/>
      <c r="BH3" s="97"/>
      <c r="BI3" s="62" t="str">
        <f>IF(AND(BF3=0,BG3=0),Desplegable!$B$446,IF(AND(BF3&lt;&gt;0,BG3=""),Desplegable!$B$446,IF(AND('Metas por Proyecto'!BF3=0,'Metas por Proyecto'!BG3&gt;0),Desplegable!$B$444,IF(AND('Metas por Proyecto'!BF3&gt;0,'Metas por Proyecto'!BG3=0),Desplegable!$B$445,IF(AND('Metas por Proyecto'!BF3&gt;0,'Metas por Proyecto'!BG3&gt;0),((BG3*100)/BF3))))))</f>
        <v/>
      </c>
      <c r="BJ3" s="97">
        <f>SUM(BC3+BF3)</f>
        <v>0</v>
      </c>
      <c r="BK3" s="97">
        <f>SUM(BD3+BG3)</f>
        <v>0</v>
      </c>
      <c r="BL3" s="62" t="str">
        <f>IF(AND(BJ3=0,BK3=0),"",IF(AND(BJ3=0,BK3&lt;&gt;0),Desplegable!$B$444,(BK3*100/BJ3)))</f>
        <v/>
      </c>
      <c r="BM3" s="97"/>
      <c r="BN3" s="97"/>
      <c r="BO3" s="97"/>
      <c r="BP3" s="62" t="str">
        <f>IF(AND(BM3=0,BN3=0),Desplegable!$B$446,IF(AND(BM3&lt;&gt;0,BN3=""),Desplegable!$B$446,IF(AND('Metas por Proyecto'!BM3=0,'Metas por Proyecto'!BN3&gt;0),Desplegable!$B$444,IF(AND('Metas por Proyecto'!BM3&gt;0,'Metas por Proyecto'!BN3=0),Desplegable!$B$445,IF(AND('Metas por Proyecto'!BM3&gt;0,'Metas por Proyecto'!BN3&gt;0),((BN3*100)/BM3))))))</f>
        <v/>
      </c>
      <c r="BQ3" s="97">
        <f>SUM(BJ3+BM3)</f>
        <v>0</v>
      </c>
      <c r="BR3" s="97">
        <f>SUM(BK3+BN3)</f>
        <v>0</v>
      </c>
      <c r="BS3" s="62" t="str">
        <f>IF(AND(BQ3=0,BR3=0),"",IF(AND(BQ3=0,BR3&lt;&gt;0),Desplegable!$B$444,(BR3*100/BQ3)))</f>
        <v/>
      </c>
      <c r="BT3" s="97"/>
      <c r="BU3" s="97"/>
      <c r="BV3" s="97"/>
      <c r="BW3" s="62" t="str">
        <f>IF(AND(BT3=0,BU3=0),Desplegable!$B$446,IF(AND(BT3&lt;&gt;0,BU3=""),Desplegable!$B$446,IF(AND('Metas por Proyecto'!BT3=0,'Metas por Proyecto'!BU3&gt;0),Desplegable!$B$444,IF(AND('Metas por Proyecto'!BT3&gt;0,'Metas por Proyecto'!BU3=0),Desplegable!$B$445,IF(AND('Metas por Proyecto'!BT3&gt;0,'Metas por Proyecto'!BU3&gt;0),((BU3*100)/BT3))))))</f>
        <v/>
      </c>
      <c r="BX3" s="97">
        <f>SUM(BQ3+BT3)</f>
        <v>0</v>
      </c>
      <c r="BY3" s="97">
        <f>SUM(BR3+BU3)</f>
        <v>0</v>
      </c>
      <c r="BZ3" s="62" t="str">
        <f>IF(AND(BX3=0,BY3=0),"",IF(AND(BX3=0,BY3&lt;&gt;0),Desplegable!$B$444,(BY3*100/BX3)))</f>
        <v/>
      </c>
      <c r="CA3" s="97">
        <v>1</v>
      </c>
      <c r="CB3" s="97"/>
      <c r="CC3" s="97"/>
      <c r="CD3" s="62" t="str">
        <f>IF(AND(CA3=0,CB3=0),Desplegable!$B$446,IF(AND(CA3&lt;&gt;0,CB3=""),Desplegable!$B$446,IF(AND('Metas por Proyecto'!CA3=0,'Metas por Proyecto'!CB3&gt;0),Desplegable!$B$444,IF(AND('Metas por Proyecto'!CA3&gt;0,'Metas por Proyecto'!CB3=0),Desplegable!$B$445,IF(AND('Metas por Proyecto'!CA3&gt;0,'Metas por Proyecto'!CB3&gt;0),((CB3*100)/CA3))))))</f>
        <v/>
      </c>
      <c r="CE3" s="97">
        <f>SUM(BX3+CA3)</f>
        <v>1</v>
      </c>
      <c r="CF3" s="97">
        <f>SUM(BY3+CB3)</f>
        <v>0</v>
      </c>
      <c r="CG3" s="62">
        <f>IF(AND(CE3=0,CF3=0),"",IF(AND(CE3=0,CF3&lt;&gt;0),Desplegable!$B$444,(CF3*100/CE3)))</f>
        <v>0</v>
      </c>
      <c r="CH3" s="97"/>
      <c r="CI3" s="97"/>
      <c r="CJ3" s="97"/>
      <c r="CK3" s="62" t="str">
        <f>IF(AND(CH3=0,CI3=0),Desplegable!$B$446,IF(AND(CH3&lt;&gt;0,CI3=""),Desplegable!$B$446,IF(AND('Metas por Proyecto'!CH3=0,'Metas por Proyecto'!CI3&gt;0),Desplegable!$B$444,IF(AND('Metas por Proyecto'!CH3&gt;0,'Metas por Proyecto'!CI3=0),Desplegable!$B$445,IF(AND('Metas por Proyecto'!CH3&gt;0,'Metas por Proyecto'!CI3&gt;0),((CI3*100)/CH3))))))</f>
        <v/>
      </c>
      <c r="CL3" s="97">
        <f>SUM(CE3+CH3)</f>
        <v>1</v>
      </c>
      <c r="CM3" s="97">
        <f>SUM(CF3+CI3)</f>
        <v>0</v>
      </c>
      <c r="CN3" s="62">
        <f>IF(AND(CL3=0,CM3=0),"",IF(AND(CL3=0,CM3&lt;&gt;0),Desplegable!$B$444,(CM3*100/CL3)))</f>
        <v>0</v>
      </c>
      <c r="CO3" s="97"/>
      <c r="CP3" s="97"/>
      <c r="CQ3" s="97"/>
      <c r="CR3" s="62" t="str">
        <f>IF(AND(CO3=0,CP3=0),Desplegable!$B$446,IF(AND(CO3&lt;&gt;0,CP3=""),Desplegable!$B$446,IF(AND('Metas por Proyecto'!CO3=0,'Metas por Proyecto'!CP3&gt;0),Desplegable!$B$444,IF(AND('Metas por Proyecto'!CO3&gt;0,'Metas por Proyecto'!CP3=0),Desplegable!$B$445,IF(AND('Metas por Proyecto'!CO3&gt;0,'Metas por Proyecto'!CP3&gt;0),((CP3*100)/CO3))))))</f>
        <v/>
      </c>
      <c r="CS3" s="97">
        <f>SUM(CL3+CO3)</f>
        <v>1</v>
      </c>
      <c r="CT3" s="97">
        <f>SUM(CM3+CP3)</f>
        <v>0</v>
      </c>
      <c r="CU3" s="62">
        <f>IF(AND(CS3=0,CT3=0),"",IF(AND(CS3=0,CT3&lt;&gt;0),Desplegable!$B$444,(CT3*100/CS3)))</f>
        <v>0</v>
      </c>
      <c r="CV3" s="97"/>
      <c r="CW3" s="97"/>
      <c r="CX3" s="97"/>
      <c r="CY3" s="62" t="str">
        <f>IF(AND(CV3=0,CW3=0),Desplegable!$B$446,IF(AND(CV3&lt;&gt;0,CW3=""),Desplegable!$B$446,IF(AND('Metas por Proyecto'!CV3=0,'Metas por Proyecto'!CW3&gt;0),Desplegable!$B$444,IF(AND('Metas por Proyecto'!CV3&gt;0,'Metas por Proyecto'!CW3=0),Desplegable!$B$445,IF(AND('Metas por Proyecto'!CV3&gt;0,'Metas por Proyecto'!CW3&gt;0),((CW3*100)/CV3))))))</f>
        <v/>
      </c>
      <c r="CZ3" s="97">
        <f>SUM(CS3+CV3)</f>
        <v>1</v>
      </c>
      <c r="DA3" s="97">
        <f>SUM(CT3+CW3)</f>
        <v>0</v>
      </c>
      <c r="DB3" s="62">
        <f>IF(AND(CZ3=0,DA3=0),"",IF(AND(CZ3=0,DA3&lt;&gt;0),Desplegable!$B$444,(DA3*100/CZ3)))</f>
        <v>0</v>
      </c>
      <c r="DC3" s="97"/>
      <c r="DD3" s="97"/>
      <c r="DE3" s="97"/>
      <c r="DF3" s="62" t="str">
        <f>IF(AND(DC3=0,DD3=0),Desplegable!$B$446,IF(AND(DC3&lt;&gt;0,DD3=""),Desplegable!$B$446,IF(AND('Metas por Proyecto'!DC3=0,'Metas por Proyecto'!DD3&gt;0),Desplegable!$B$444,IF(AND('Metas por Proyecto'!DC3&gt;0,'Metas por Proyecto'!DD3=0),Desplegable!$B$445,IF(AND('Metas por Proyecto'!DC3&gt;0,'Metas por Proyecto'!DD3&gt;0),((DD3*100)/DC3))))))</f>
        <v/>
      </c>
      <c r="DG3" s="97">
        <f>SUM(CZ3+DC3)</f>
        <v>1</v>
      </c>
      <c r="DH3" s="97">
        <f>SUM(DA3+DD3)</f>
        <v>0</v>
      </c>
      <c r="DI3" s="62">
        <f>IF(AND(DG3=0,DH3=0),"",IF(AND(DG3=0,DH3&lt;&gt;0),Desplegable!$B$444,(DH3*100/DG3)))</f>
        <v>0</v>
      </c>
      <c r="DJ3" s="97">
        <v>1</v>
      </c>
      <c r="DK3" s="97"/>
      <c r="DL3" s="97"/>
      <c r="DM3" s="62" t="str">
        <f>IF(AND(DJ3=0,DK3=0),Desplegable!$B$446,IF(AND(DJ3&lt;&gt;0,DK3=""),Desplegable!$B$446,IF(AND('Metas por Proyecto'!DJ3=0,'Metas por Proyecto'!DK3&gt;0),Desplegable!$B$444,IF(AND('Metas por Proyecto'!DJ3&gt;0,'Metas por Proyecto'!DK3=0),Desplegable!$B$445,IF(AND('Metas por Proyecto'!DJ3&gt;0,'Metas por Proyecto'!DK3&gt;0),((DK3*100)/DJ3))))))</f>
        <v/>
      </c>
      <c r="DN3" s="97">
        <f>SUM(DG3+DJ3)</f>
        <v>2</v>
      </c>
      <c r="DO3" s="97">
        <f>SUM(DH3+DK3)</f>
        <v>0</v>
      </c>
      <c r="DP3" s="63">
        <f>IF(AND(DN3=0,DO3=0),"",IF(AND(DN3=0,DO3&lt;&gt;0),Desplegable!$B$444,(DO3*100/DN3)))</f>
        <v>0</v>
      </c>
      <c r="DQ3" s="97">
        <f>SUM(AN3,AR3,AY3,BF3,BM3,BT3,CA3,CH3,CO3,CV3,DC3,DJ3)</f>
        <v>2</v>
      </c>
      <c r="DR3" s="97">
        <f>AM3-DQ3</f>
        <v>0</v>
      </c>
      <c r="DS3" s="97">
        <f>SUM(AO3,AS3,AZ3,BG3,BN3,BU3,CB3,CI3,CP3,CW3,DD3,DK3)</f>
        <v>0</v>
      </c>
      <c r="DT3" s="63">
        <f>DP3</f>
        <v>0</v>
      </c>
      <c r="DU3" s="97"/>
      <c r="DW3" s="64"/>
    </row>
    <row r="4" spans="1:127" ht="168.75">
      <c r="A4" s="53">
        <v>3</v>
      </c>
      <c r="B4" s="84" t="s">
        <v>602</v>
      </c>
      <c r="C4" s="86" t="s">
        <v>1403</v>
      </c>
      <c r="D4" s="86" t="s">
        <v>80</v>
      </c>
      <c r="E4" s="55" t="s">
        <v>612</v>
      </c>
      <c r="F4" s="56" t="s">
        <v>111</v>
      </c>
      <c r="G4" s="55" t="s">
        <v>115</v>
      </c>
      <c r="H4" s="56" t="s">
        <v>295</v>
      </c>
      <c r="I4" s="55" t="s">
        <v>616</v>
      </c>
      <c r="J4" s="56" t="s">
        <v>301</v>
      </c>
      <c r="K4" s="55" t="s">
        <v>617</v>
      </c>
      <c r="L4" s="56" t="s">
        <v>155</v>
      </c>
      <c r="M4" s="56" t="s">
        <v>155</v>
      </c>
      <c r="N4" s="59" t="s">
        <v>144</v>
      </c>
      <c r="O4" s="56" t="s">
        <v>321</v>
      </c>
      <c r="P4" s="57" t="s">
        <v>460</v>
      </c>
      <c r="Q4" s="57" t="s">
        <v>463</v>
      </c>
      <c r="R4" s="58" t="s">
        <v>481</v>
      </c>
      <c r="S4" s="59"/>
      <c r="T4" s="59" t="s">
        <v>416</v>
      </c>
      <c r="U4" s="60" t="s">
        <v>432</v>
      </c>
      <c r="V4" s="60" t="s">
        <v>441</v>
      </c>
      <c r="W4" s="59"/>
      <c r="X4" s="59"/>
      <c r="Y4" s="56"/>
      <c r="Z4" s="56"/>
      <c r="AA4" s="56"/>
      <c r="AB4" s="56"/>
      <c r="AC4" s="53"/>
      <c r="AD4" s="53"/>
      <c r="AE4" s="53"/>
      <c r="AF4" s="53"/>
      <c r="AG4" s="56"/>
      <c r="AH4" s="60"/>
      <c r="AI4" s="53"/>
      <c r="AJ4" s="61"/>
      <c r="AK4" s="53"/>
      <c r="AL4" s="53"/>
      <c r="AM4" s="222">
        <v>100</v>
      </c>
      <c r="AN4" s="97"/>
      <c r="AO4" s="97"/>
      <c r="AP4" s="97"/>
      <c r="AQ4" s="62" t="str">
        <f>IF(AND(AN4=0,AO4=0),Desplegable!$B$446,IF(AND(AN4&lt;&gt;0,AO4=""),Desplegable!$B$446,IF(AND('Metas por Proyecto'!AN4=0,'Metas por Proyecto'!AO4&gt;0),Desplegable!$B$444,IF(AND('Metas por Proyecto'!AN4&gt;0,'Metas por Proyecto'!AO4=0),Desplegable!$B$445,IF(AND('Metas por Proyecto'!AN4&gt;0,'Metas por Proyecto'!AO4&gt;0),((AO4*100)/AN4))))))</f>
        <v/>
      </c>
      <c r="AR4" s="97"/>
      <c r="AS4" s="97"/>
      <c r="AT4" s="97"/>
      <c r="AU4" s="62" t="str">
        <f>IF(AND(AR4=0,AS4=0),Desplegable!$B$446,IF(AND(AR4&lt;&gt;0,AS4=""),Desplegable!$B$446,IF(AND('Metas por Proyecto'!AR4=0,'Metas por Proyecto'!AS4&gt;0),Desplegable!$B$444,IF(AND('Metas por Proyecto'!AR4&gt;0,'Metas por Proyecto'!AS4=0),Desplegable!$B$445,IF(AND('Metas por Proyecto'!AR4&gt;0,'Metas por Proyecto'!AS4&gt;0),((AS4*100)/AR4))))))</f>
        <v/>
      </c>
      <c r="AV4" s="97">
        <f t="shared" ref="AV4:AV43" si="0">SUM(AN4,AR4)</f>
        <v>0</v>
      </c>
      <c r="AW4" s="97">
        <f t="shared" ref="AW4:AW43" si="1">SUM(AO4,AS4)</f>
        <v>0</v>
      </c>
      <c r="AX4" s="62" t="str">
        <f>IF(AND(AV4=0,AW4=0),"",IF(AND(AV4=0,AW4&lt;&gt;0),Desplegable!$B$444,(AW4*100/AV4)))</f>
        <v/>
      </c>
      <c r="AY4" s="97"/>
      <c r="AZ4" s="97"/>
      <c r="BA4" s="97"/>
      <c r="BB4" s="62" t="str">
        <f>IF(AND(AY4=0,AZ4=0),Desplegable!$B$446,IF(AND(AY4&lt;&gt;0,AZ4=""),Desplegable!$B$446,IF(AND('Metas por Proyecto'!AY4=0,'Metas por Proyecto'!AZ4&gt;0),Desplegable!$B$444,IF(AND('Metas por Proyecto'!AY4&gt;0,'Metas por Proyecto'!AZ4=0),Desplegable!$B$445,IF(AND('Metas por Proyecto'!AY4&gt;0,'Metas por Proyecto'!AZ4&gt;0),((AZ4*100)/AY4))))))</f>
        <v/>
      </c>
      <c r="BC4" s="97">
        <f t="shared" ref="BC4:BC43" si="2">SUM(AV4+AY4)</f>
        <v>0</v>
      </c>
      <c r="BD4" s="97">
        <f t="shared" ref="BD4:BD43" si="3">SUM(AW4+AZ4)</f>
        <v>0</v>
      </c>
      <c r="BE4" s="62" t="str">
        <f>IF(AND(BC4=0,BD4=0),"",IF(AND(BC4=0,BD4&lt;&gt;0),Desplegable!$B$444,(BD4*100/BC4)))</f>
        <v/>
      </c>
      <c r="BF4" s="97"/>
      <c r="BG4" s="97"/>
      <c r="BH4" s="97"/>
      <c r="BI4" s="62" t="str">
        <f>IF(AND(BF4=0,BG4=0),Desplegable!$B$446,IF(AND(BF4&lt;&gt;0,BG4=""),Desplegable!$B$446,IF(AND('Metas por Proyecto'!BF4=0,'Metas por Proyecto'!BG4&gt;0),Desplegable!$B$444,IF(AND('Metas por Proyecto'!BF4&gt;0,'Metas por Proyecto'!BG4=0),Desplegable!$B$445,IF(AND('Metas por Proyecto'!BF4&gt;0,'Metas por Proyecto'!BG4&gt;0),((BG4*100)/BF4))))))</f>
        <v/>
      </c>
      <c r="BJ4" s="97">
        <f t="shared" ref="BJ4:BJ43" si="4">SUM(BC4+BF4)</f>
        <v>0</v>
      </c>
      <c r="BK4" s="97">
        <f t="shared" ref="BK4:BK43" si="5">SUM(BD4+BG4)</f>
        <v>0</v>
      </c>
      <c r="BL4" s="62" t="str">
        <f>IF(AND(BJ4=0,BK4=0),"",IF(AND(BJ4=0,BK4&lt;&gt;0),Desplegable!$B$444,(BK4*100/BJ4)))</f>
        <v/>
      </c>
      <c r="BM4" s="97">
        <v>20</v>
      </c>
      <c r="BN4" s="97"/>
      <c r="BO4" s="97"/>
      <c r="BP4" s="62" t="str">
        <f>IF(AND(BM4=0,BN4=0),Desplegable!$B$446,IF(AND(BM4&lt;&gt;0,BN4=""),Desplegable!$B$446,IF(AND('Metas por Proyecto'!BM4=0,'Metas por Proyecto'!BN4&gt;0),Desplegable!$B$444,IF(AND('Metas por Proyecto'!BM4&gt;0,'Metas por Proyecto'!BN4=0),Desplegable!$B$445,IF(AND('Metas por Proyecto'!BM4&gt;0,'Metas por Proyecto'!BN4&gt;0),((BN4*100)/BM4))))))</f>
        <v/>
      </c>
      <c r="BQ4" s="97">
        <f t="shared" ref="BQ4:BQ43" si="6">SUM(BJ4+BM4)</f>
        <v>20</v>
      </c>
      <c r="BR4" s="97">
        <f t="shared" ref="BR4:BR43" si="7">SUM(BK4+BN4)</f>
        <v>0</v>
      </c>
      <c r="BS4" s="62">
        <f>IF(AND(BQ4=0,BR4=0),"",IF(AND(BQ4=0,BR4&lt;&gt;0),Desplegable!$B$444,(BR4*100/BQ4)))</f>
        <v>0</v>
      </c>
      <c r="BT4" s="97">
        <v>10</v>
      </c>
      <c r="BU4" s="97"/>
      <c r="BV4" s="97"/>
      <c r="BW4" s="62" t="str">
        <f>IF(AND(BT4=0,BU4=0),Desplegable!$B$446,IF(AND(BT4&lt;&gt;0,BU4=""),Desplegable!$B$446,IF(AND('Metas por Proyecto'!BT4=0,'Metas por Proyecto'!BU4&gt;0),Desplegable!$B$444,IF(AND('Metas por Proyecto'!BT4&gt;0,'Metas por Proyecto'!BU4=0),Desplegable!$B$445,IF(AND('Metas por Proyecto'!BT4&gt;0,'Metas por Proyecto'!BU4&gt;0),((BU4*100)/BT4))))))</f>
        <v/>
      </c>
      <c r="BX4" s="97">
        <f t="shared" ref="BX4:BX43" si="8">SUM(BQ4+BT4)</f>
        <v>30</v>
      </c>
      <c r="BY4" s="97">
        <f t="shared" ref="BY4:BY43" si="9">SUM(BR4+BU4)</f>
        <v>0</v>
      </c>
      <c r="BZ4" s="62">
        <f>IF(AND(BX4=0,BY4=0),"",IF(AND(BX4=0,BY4&lt;&gt;0),Desplegable!$B$444,(BY4*100/BX4)))</f>
        <v>0</v>
      </c>
      <c r="CA4" s="97">
        <v>10</v>
      </c>
      <c r="CB4" s="97"/>
      <c r="CC4" s="97"/>
      <c r="CD4" s="62" t="str">
        <f>IF(AND(CA4=0,CB4=0),Desplegable!$B$446,IF(AND(CA4&lt;&gt;0,CB4=""),Desplegable!$B$446,IF(AND('Metas por Proyecto'!CA4=0,'Metas por Proyecto'!CB4&gt;0),Desplegable!$B$444,IF(AND('Metas por Proyecto'!CA4&gt;0,'Metas por Proyecto'!CB4=0),Desplegable!$B$445,IF(AND('Metas por Proyecto'!CA4&gt;0,'Metas por Proyecto'!CB4&gt;0),((CB4*100)/CA4))))))</f>
        <v/>
      </c>
      <c r="CE4" s="97">
        <f t="shared" ref="CE4:CE43" si="10">SUM(BX4+CA4)</f>
        <v>40</v>
      </c>
      <c r="CF4" s="97">
        <f t="shared" ref="CF4:CF43" si="11">SUM(BY4+CB4)</f>
        <v>0</v>
      </c>
      <c r="CG4" s="62">
        <f>IF(AND(CE4=0,CF4=0),"",IF(AND(CE4=0,CF4&lt;&gt;0),Desplegable!$B$444,(CF4*100/CE4)))</f>
        <v>0</v>
      </c>
      <c r="CH4" s="97">
        <v>10</v>
      </c>
      <c r="CI4" s="97"/>
      <c r="CJ4" s="97"/>
      <c r="CK4" s="62" t="str">
        <f>IF(AND(CH4=0,CI4=0),Desplegable!$B$446,IF(AND(CH4&lt;&gt;0,CI4=""),Desplegable!$B$446,IF(AND('Metas por Proyecto'!CH4=0,'Metas por Proyecto'!CI4&gt;0),Desplegable!$B$444,IF(AND('Metas por Proyecto'!CH4&gt;0,'Metas por Proyecto'!CI4=0),Desplegable!$B$445,IF(AND('Metas por Proyecto'!CH4&gt;0,'Metas por Proyecto'!CI4&gt;0),((CI4*100)/CH4))))))</f>
        <v/>
      </c>
      <c r="CL4" s="97">
        <f t="shared" ref="CL4:CL43" si="12">SUM(CE4+CH4)</f>
        <v>50</v>
      </c>
      <c r="CM4" s="97">
        <f t="shared" ref="CM4:CM43" si="13">SUM(CF4+CI4)</f>
        <v>0</v>
      </c>
      <c r="CN4" s="62">
        <f>IF(AND(CL4=0,CM4=0),"",IF(AND(CL4=0,CM4&lt;&gt;0),Desplegable!$B$444,(CM4*100/CL4)))</f>
        <v>0</v>
      </c>
      <c r="CO4" s="97">
        <v>10</v>
      </c>
      <c r="CP4" s="97"/>
      <c r="CQ4" s="97"/>
      <c r="CR4" s="62" t="str">
        <f>IF(AND(CO4=0,CP4=0),Desplegable!$B$446,IF(AND(CO4&lt;&gt;0,CP4=""),Desplegable!$B$446,IF(AND('Metas por Proyecto'!CO4=0,'Metas por Proyecto'!CP4&gt;0),Desplegable!$B$444,IF(AND('Metas por Proyecto'!CO4&gt;0,'Metas por Proyecto'!CP4=0),Desplegable!$B$445,IF(AND('Metas por Proyecto'!CO4&gt;0,'Metas por Proyecto'!CP4&gt;0),((CP4*100)/CO4))))))</f>
        <v/>
      </c>
      <c r="CS4" s="97">
        <f t="shared" ref="CS4:CS43" si="14">SUM(CL4+CO4)</f>
        <v>60</v>
      </c>
      <c r="CT4" s="97">
        <f t="shared" ref="CT4:CT43" si="15">SUM(CM4+CP4)</f>
        <v>0</v>
      </c>
      <c r="CU4" s="62">
        <f>IF(AND(CS4=0,CT4=0),"",IF(AND(CS4=0,CT4&lt;&gt;0),Desplegable!$B$444,(CT4*100/CS4)))</f>
        <v>0</v>
      </c>
      <c r="CV4" s="97">
        <v>10</v>
      </c>
      <c r="CW4" s="97"/>
      <c r="CX4" s="97"/>
      <c r="CY4" s="62" t="str">
        <f>IF(AND(CV4=0,CW4=0),Desplegable!$B$446,IF(AND(CV4&lt;&gt;0,CW4=""),Desplegable!$B$446,IF(AND('Metas por Proyecto'!CV4=0,'Metas por Proyecto'!CW4&gt;0),Desplegable!$B$444,IF(AND('Metas por Proyecto'!CV4&gt;0,'Metas por Proyecto'!CW4=0),Desplegable!$B$445,IF(AND('Metas por Proyecto'!CV4&gt;0,'Metas por Proyecto'!CW4&gt;0),((CW4*100)/CV4))))))</f>
        <v/>
      </c>
      <c r="CZ4" s="97">
        <f t="shared" ref="CZ4:CZ43" si="16">SUM(CS4+CV4)</f>
        <v>70</v>
      </c>
      <c r="DA4" s="97">
        <f t="shared" ref="DA4:DA43" si="17">SUM(CT4+CW4)</f>
        <v>0</v>
      </c>
      <c r="DB4" s="62">
        <f>IF(AND(CZ4=0,DA4=0),"",IF(AND(CZ4=0,DA4&lt;&gt;0),Desplegable!$B$444,(DA4*100/CZ4)))</f>
        <v>0</v>
      </c>
      <c r="DC4" s="97">
        <v>10</v>
      </c>
      <c r="DD4" s="97"/>
      <c r="DE4" s="97"/>
      <c r="DF4" s="62" t="str">
        <f>IF(AND(DC4=0,DD4=0),Desplegable!$B$446,IF(AND(DC4&lt;&gt;0,DD4=""),Desplegable!$B$446,IF(AND('Metas por Proyecto'!DC4=0,'Metas por Proyecto'!DD4&gt;0),Desplegable!$B$444,IF(AND('Metas por Proyecto'!DC4&gt;0,'Metas por Proyecto'!DD4=0),Desplegable!$B$445,IF(AND('Metas por Proyecto'!DC4&gt;0,'Metas por Proyecto'!DD4&gt;0),((DD4*100)/DC4))))))</f>
        <v/>
      </c>
      <c r="DG4" s="97">
        <f t="shared" ref="DG4:DG43" si="18">SUM(CZ4+DC4)</f>
        <v>80</v>
      </c>
      <c r="DH4" s="97">
        <f t="shared" ref="DH4:DH43" si="19">SUM(DA4+DD4)</f>
        <v>0</v>
      </c>
      <c r="DI4" s="62">
        <f>IF(AND(DG4=0,DH4=0),"",IF(AND(DG4=0,DH4&lt;&gt;0),Desplegable!$B$444,(DH4*100/DG4)))</f>
        <v>0</v>
      </c>
      <c r="DJ4" s="97">
        <v>20</v>
      </c>
      <c r="DK4" s="97"/>
      <c r="DL4" s="97"/>
      <c r="DM4" s="62" t="str">
        <f>IF(AND(DJ4=0,DK4=0),Desplegable!$B$446,IF(AND(DJ4&lt;&gt;0,DK4=""),Desplegable!$B$446,IF(AND('Metas por Proyecto'!DJ4=0,'Metas por Proyecto'!DK4&gt;0),Desplegable!$B$444,IF(AND('Metas por Proyecto'!DJ4&gt;0,'Metas por Proyecto'!DK4=0),Desplegable!$B$445,IF(AND('Metas por Proyecto'!DJ4&gt;0,'Metas por Proyecto'!DK4&gt;0),((DK4*100)/DJ4))))))</f>
        <v/>
      </c>
      <c r="DN4" s="97">
        <f t="shared" ref="DN4:DN43" si="20">SUM(DG4+DJ4)</f>
        <v>100</v>
      </c>
      <c r="DO4" s="97">
        <f t="shared" ref="DO4:DO43" si="21">SUM(DH4+DK4)</f>
        <v>0</v>
      </c>
      <c r="DP4" s="63">
        <f>IF(AND(DN4=0,DO4=0),"",IF(AND(DN4=0,DO4&lt;&gt;0),Desplegable!$B$444,(DO4*100/DN4)))</f>
        <v>0</v>
      </c>
      <c r="DQ4" s="97">
        <f t="shared" ref="DQ4:DQ43" si="22">SUM(AN4,AR4,AY4,BF4,BM4,BT4,CA4,CH4,CO4,CV4,DC4,DJ4)</f>
        <v>100</v>
      </c>
      <c r="DR4" s="97">
        <f t="shared" ref="DR4:DR43" si="23">AM4-DQ4</f>
        <v>0</v>
      </c>
      <c r="DS4" s="97">
        <f t="shared" ref="DS4:DS43" si="24">SUM(AO4,AS4,AZ4,BG4,BN4,BU4,CB4,CI4,CP4,CW4,DD4,DK4)</f>
        <v>0</v>
      </c>
      <c r="DT4" s="63">
        <f t="shared" ref="DT4:DT43" si="25">DP4</f>
        <v>0</v>
      </c>
      <c r="DU4" s="97"/>
      <c r="DW4" s="64"/>
    </row>
    <row r="5" spans="1:127" ht="64.5" customHeight="1">
      <c r="A5" s="53">
        <v>4</v>
      </c>
      <c r="B5" s="84" t="s">
        <v>603</v>
      </c>
      <c r="C5" s="87" t="s">
        <v>1400</v>
      </c>
      <c r="D5" s="55" t="s">
        <v>1398</v>
      </c>
      <c r="E5" s="55" t="s">
        <v>613</v>
      </c>
      <c r="F5" s="56" t="s">
        <v>111</v>
      </c>
      <c r="G5" s="55" t="s">
        <v>115</v>
      </c>
      <c r="H5" s="56" t="s">
        <v>295</v>
      </c>
      <c r="I5" s="55" t="s">
        <v>616</v>
      </c>
      <c r="J5" s="56" t="s">
        <v>301</v>
      </c>
      <c r="K5" s="55" t="s">
        <v>617</v>
      </c>
      <c r="L5" s="56" t="s">
        <v>155</v>
      </c>
      <c r="M5" s="56" t="s">
        <v>155</v>
      </c>
      <c r="N5" s="59" t="s">
        <v>144</v>
      </c>
      <c r="O5" s="56" t="s">
        <v>321</v>
      </c>
      <c r="P5" s="57" t="s">
        <v>460</v>
      </c>
      <c r="Q5" s="57" t="s">
        <v>463</v>
      </c>
      <c r="R5" s="58" t="s">
        <v>481</v>
      </c>
      <c r="S5" s="59"/>
      <c r="T5" s="59" t="s">
        <v>416</v>
      </c>
      <c r="U5" s="60" t="s">
        <v>432</v>
      </c>
      <c r="V5" s="60" t="s">
        <v>441</v>
      </c>
      <c r="W5" s="59"/>
      <c r="X5" s="59"/>
      <c r="Y5" s="56"/>
      <c r="Z5" s="56"/>
      <c r="AA5" s="56"/>
      <c r="AB5" s="56"/>
      <c r="AC5" s="53"/>
      <c r="AD5" s="53"/>
      <c r="AE5" s="53"/>
      <c r="AF5" s="53"/>
      <c r="AG5" s="56"/>
      <c r="AH5" s="60"/>
      <c r="AI5" s="53"/>
      <c r="AJ5" s="61"/>
      <c r="AK5" s="53"/>
      <c r="AL5" s="53"/>
      <c r="AM5" s="222">
        <v>1</v>
      </c>
      <c r="AN5" s="97">
        <v>1</v>
      </c>
      <c r="AO5" s="97"/>
      <c r="AP5" s="97"/>
      <c r="AQ5" s="62" t="str">
        <f>IF(AND(AN5=0,AO5=0),Desplegable!$B$446,IF(AND(AN5&lt;&gt;0,AO5=""),Desplegable!$B$446,IF(AND('Metas por Proyecto'!AN5=0,'Metas por Proyecto'!AO5&gt;0),Desplegable!$B$444,IF(AND('Metas por Proyecto'!AN5&gt;0,'Metas por Proyecto'!AO5=0),Desplegable!$B$445,IF(AND('Metas por Proyecto'!AN5&gt;0,'Metas por Proyecto'!AO5&gt;0),((AO5*100)/AN5))))))</f>
        <v/>
      </c>
      <c r="AR5" s="97"/>
      <c r="AS5" s="97"/>
      <c r="AT5" s="97"/>
      <c r="AU5" s="62" t="str">
        <f>IF(AND(AR5=0,AS5=0),Desplegable!$B$446,IF(AND(AR5&lt;&gt;0,AS5=""),Desplegable!$B$446,IF(AND('Metas por Proyecto'!AR5=0,'Metas por Proyecto'!AS5&gt;0),Desplegable!$B$444,IF(AND('Metas por Proyecto'!AR5&gt;0,'Metas por Proyecto'!AS5=0),Desplegable!$B$445,IF(AND('Metas por Proyecto'!AR5&gt;0,'Metas por Proyecto'!AS5&gt;0),((AS5*100)/AR5))))))</f>
        <v/>
      </c>
      <c r="AV5" s="97">
        <f t="shared" si="0"/>
        <v>1</v>
      </c>
      <c r="AW5" s="97">
        <f t="shared" si="1"/>
        <v>0</v>
      </c>
      <c r="AX5" s="62">
        <f>IF(AND(AV5=0,AW5=0),"",IF(AND(AV5=0,AW5&lt;&gt;0),Desplegable!$B$444,(AW5*100/AV5)))</f>
        <v>0</v>
      </c>
      <c r="AY5" s="97"/>
      <c r="AZ5" s="97"/>
      <c r="BA5" s="97"/>
      <c r="BB5" s="62" t="str">
        <f>IF(AND(AY5=0,AZ5=0),Desplegable!$B$446,IF(AND(AY5&lt;&gt;0,AZ5=""),Desplegable!$B$446,IF(AND('Metas por Proyecto'!AY5=0,'Metas por Proyecto'!AZ5&gt;0),Desplegable!$B$444,IF(AND('Metas por Proyecto'!AY5&gt;0,'Metas por Proyecto'!AZ5=0),Desplegable!$B$445,IF(AND('Metas por Proyecto'!AY5&gt;0,'Metas por Proyecto'!AZ5&gt;0),((AZ5*100)/AY5))))))</f>
        <v/>
      </c>
      <c r="BC5" s="97">
        <f t="shared" si="2"/>
        <v>1</v>
      </c>
      <c r="BD5" s="97">
        <f t="shared" si="3"/>
        <v>0</v>
      </c>
      <c r="BE5" s="62">
        <f>IF(AND(BC5=0,BD5=0),"",IF(AND(BC5=0,BD5&lt;&gt;0),Desplegable!$B$444,(BD5*100/BC5)))</f>
        <v>0</v>
      </c>
      <c r="BF5" s="97"/>
      <c r="BG5" s="97"/>
      <c r="BH5" s="97"/>
      <c r="BI5" s="62" t="str">
        <f>IF(AND(BF5=0,BG5=0),Desplegable!$B$446,IF(AND(BF5&lt;&gt;0,BG5=""),Desplegable!$B$446,IF(AND('Metas por Proyecto'!BF5=0,'Metas por Proyecto'!BG5&gt;0),Desplegable!$B$444,IF(AND('Metas por Proyecto'!BF5&gt;0,'Metas por Proyecto'!BG5=0),Desplegable!$B$445,IF(AND('Metas por Proyecto'!BF5&gt;0,'Metas por Proyecto'!BG5&gt;0),((BG5*100)/BF5))))))</f>
        <v/>
      </c>
      <c r="BJ5" s="97">
        <f t="shared" si="4"/>
        <v>1</v>
      </c>
      <c r="BK5" s="97">
        <f t="shared" si="5"/>
        <v>0</v>
      </c>
      <c r="BL5" s="62">
        <f>IF(AND(BJ5=0,BK5=0),"",IF(AND(BJ5=0,BK5&lt;&gt;0),Desplegable!$B$444,(BK5*100/BJ5)))</f>
        <v>0</v>
      </c>
      <c r="BM5" s="97"/>
      <c r="BN5" s="97"/>
      <c r="BO5" s="97"/>
      <c r="BP5" s="62" t="str">
        <f>IF(AND(BM5=0,BN5=0),Desplegable!$B$446,IF(AND(BM5&lt;&gt;0,BN5=""),Desplegable!$B$446,IF(AND('Metas por Proyecto'!BM5=0,'Metas por Proyecto'!BN5&gt;0),Desplegable!$B$444,IF(AND('Metas por Proyecto'!BM5&gt;0,'Metas por Proyecto'!BN5=0),Desplegable!$B$445,IF(AND('Metas por Proyecto'!BM5&gt;0,'Metas por Proyecto'!BN5&gt;0),((BN5*100)/BM5))))))</f>
        <v/>
      </c>
      <c r="BQ5" s="97">
        <f t="shared" si="6"/>
        <v>1</v>
      </c>
      <c r="BR5" s="97">
        <f t="shared" si="7"/>
        <v>0</v>
      </c>
      <c r="BS5" s="62">
        <f>IF(AND(BQ5=0,BR5=0),"",IF(AND(BQ5=0,BR5&lt;&gt;0),Desplegable!$B$444,(BR5*100/BQ5)))</f>
        <v>0</v>
      </c>
      <c r="BT5" s="97"/>
      <c r="BU5" s="97"/>
      <c r="BV5" s="97"/>
      <c r="BW5" s="62" t="str">
        <f>IF(AND(BT5=0,BU5=0),Desplegable!$B$446,IF(AND(BT5&lt;&gt;0,BU5=""),Desplegable!$B$446,IF(AND('Metas por Proyecto'!BT5=0,'Metas por Proyecto'!BU5&gt;0),Desplegable!$B$444,IF(AND('Metas por Proyecto'!BT5&gt;0,'Metas por Proyecto'!BU5=0),Desplegable!$B$445,IF(AND('Metas por Proyecto'!BT5&gt;0,'Metas por Proyecto'!BU5&gt;0),((BU5*100)/BT5))))))</f>
        <v/>
      </c>
      <c r="BX5" s="97">
        <f t="shared" si="8"/>
        <v>1</v>
      </c>
      <c r="BY5" s="97">
        <f t="shared" si="9"/>
        <v>0</v>
      </c>
      <c r="BZ5" s="62">
        <f>IF(AND(BX5=0,BY5=0),"",IF(AND(BX5=0,BY5&lt;&gt;0),Desplegable!$B$444,(BY5*100/BX5)))</f>
        <v>0</v>
      </c>
      <c r="CA5" s="97"/>
      <c r="CB5" s="97"/>
      <c r="CC5" s="97"/>
      <c r="CD5" s="62" t="str">
        <f>IF(AND(CA5=0,CB5=0),Desplegable!$B$446,IF(AND(CA5&lt;&gt;0,CB5=""),Desplegable!$B$446,IF(AND('Metas por Proyecto'!CA5=0,'Metas por Proyecto'!CB5&gt;0),Desplegable!$B$444,IF(AND('Metas por Proyecto'!CA5&gt;0,'Metas por Proyecto'!CB5=0),Desplegable!$B$445,IF(AND('Metas por Proyecto'!CA5&gt;0,'Metas por Proyecto'!CB5&gt;0),((CB5*100)/CA5))))))</f>
        <v/>
      </c>
      <c r="CE5" s="97">
        <f t="shared" si="10"/>
        <v>1</v>
      </c>
      <c r="CF5" s="97">
        <f t="shared" si="11"/>
        <v>0</v>
      </c>
      <c r="CG5" s="62">
        <f>IF(AND(CE5=0,CF5=0),"",IF(AND(CE5=0,CF5&lt;&gt;0),Desplegable!$B$444,(CF5*100/CE5)))</f>
        <v>0</v>
      </c>
      <c r="CH5" s="97"/>
      <c r="CI5" s="97"/>
      <c r="CJ5" s="97"/>
      <c r="CK5" s="62" t="str">
        <f>IF(AND(CH5=0,CI5=0),Desplegable!$B$446,IF(AND(CH5&lt;&gt;0,CI5=""),Desplegable!$B$446,IF(AND('Metas por Proyecto'!CH5=0,'Metas por Proyecto'!CI5&gt;0),Desplegable!$B$444,IF(AND('Metas por Proyecto'!CH5&gt;0,'Metas por Proyecto'!CI5=0),Desplegable!$B$445,IF(AND('Metas por Proyecto'!CH5&gt;0,'Metas por Proyecto'!CI5&gt;0),((CI5*100)/CH5))))))</f>
        <v/>
      </c>
      <c r="CL5" s="97">
        <f t="shared" si="12"/>
        <v>1</v>
      </c>
      <c r="CM5" s="97">
        <f t="shared" si="13"/>
        <v>0</v>
      </c>
      <c r="CN5" s="62">
        <f>IF(AND(CL5=0,CM5=0),"",IF(AND(CL5=0,CM5&lt;&gt;0),Desplegable!$B$444,(CM5*100/CL5)))</f>
        <v>0</v>
      </c>
      <c r="CO5" s="97"/>
      <c r="CP5" s="97"/>
      <c r="CQ5" s="97"/>
      <c r="CR5" s="62" t="str">
        <f>IF(AND(CO5=0,CP5=0),Desplegable!$B$446,IF(AND(CO5&lt;&gt;0,CP5=""),Desplegable!$B$446,IF(AND('Metas por Proyecto'!CO5=0,'Metas por Proyecto'!CP5&gt;0),Desplegable!$B$444,IF(AND('Metas por Proyecto'!CO5&gt;0,'Metas por Proyecto'!CP5=0),Desplegable!$B$445,IF(AND('Metas por Proyecto'!CO5&gt;0,'Metas por Proyecto'!CP5&gt;0),((CP5*100)/CO5))))))</f>
        <v/>
      </c>
      <c r="CS5" s="97">
        <f t="shared" si="14"/>
        <v>1</v>
      </c>
      <c r="CT5" s="97">
        <f t="shared" si="15"/>
        <v>0</v>
      </c>
      <c r="CU5" s="62">
        <f>IF(AND(CS5=0,CT5=0),"",IF(AND(CS5=0,CT5&lt;&gt;0),Desplegable!$B$444,(CT5*100/CS5)))</f>
        <v>0</v>
      </c>
      <c r="CV5" s="97"/>
      <c r="CW5" s="97"/>
      <c r="CX5" s="97"/>
      <c r="CY5" s="62" t="str">
        <f>IF(AND(CV5=0,CW5=0),Desplegable!$B$446,IF(AND(CV5&lt;&gt;0,CW5=""),Desplegable!$B$446,IF(AND('Metas por Proyecto'!CV5=0,'Metas por Proyecto'!CW5&gt;0),Desplegable!$B$444,IF(AND('Metas por Proyecto'!CV5&gt;0,'Metas por Proyecto'!CW5=0),Desplegable!$B$445,IF(AND('Metas por Proyecto'!CV5&gt;0,'Metas por Proyecto'!CW5&gt;0),((CW5*100)/CV5))))))</f>
        <v/>
      </c>
      <c r="CZ5" s="97">
        <f t="shared" si="16"/>
        <v>1</v>
      </c>
      <c r="DA5" s="97">
        <f t="shared" si="17"/>
        <v>0</v>
      </c>
      <c r="DB5" s="62">
        <f>IF(AND(CZ5=0,DA5=0),"",IF(AND(CZ5=0,DA5&lt;&gt;0),Desplegable!$B$444,(DA5*100/CZ5)))</f>
        <v>0</v>
      </c>
      <c r="DC5" s="97"/>
      <c r="DD5" s="97"/>
      <c r="DE5" s="97"/>
      <c r="DF5" s="62" t="str">
        <f>IF(AND(DC5=0,DD5=0),Desplegable!$B$446,IF(AND(DC5&lt;&gt;0,DD5=""),Desplegable!$B$446,IF(AND('Metas por Proyecto'!DC5=0,'Metas por Proyecto'!DD5&gt;0),Desplegable!$B$444,IF(AND('Metas por Proyecto'!DC5&gt;0,'Metas por Proyecto'!DD5=0),Desplegable!$B$445,IF(AND('Metas por Proyecto'!DC5&gt;0,'Metas por Proyecto'!DD5&gt;0),((DD5*100)/DC5))))))</f>
        <v/>
      </c>
      <c r="DG5" s="97">
        <f t="shared" si="18"/>
        <v>1</v>
      </c>
      <c r="DH5" s="97">
        <f t="shared" si="19"/>
        <v>0</v>
      </c>
      <c r="DI5" s="62">
        <f>IF(AND(DG5=0,DH5=0),"",IF(AND(DG5=0,DH5&lt;&gt;0),Desplegable!$B$444,(DH5*100/DG5)))</f>
        <v>0</v>
      </c>
      <c r="DJ5" s="97"/>
      <c r="DK5" s="97"/>
      <c r="DL5" s="97"/>
      <c r="DM5" s="62" t="str">
        <f>IF(AND(DJ5=0,DK5=0),Desplegable!$B$446,IF(AND(DJ5&lt;&gt;0,DK5=""),Desplegable!$B$446,IF(AND('Metas por Proyecto'!DJ5=0,'Metas por Proyecto'!DK5&gt;0),Desplegable!$B$444,IF(AND('Metas por Proyecto'!DJ5&gt;0,'Metas por Proyecto'!DK5=0),Desplegable!$B$445,IF(AND('Metas por Proyecto'!DJ5&gt;0,'Metas por Proyecto'!DK5&gt;0),((DK5*100)/DJ5))))))</f>
        <v/>
      </c>
      <c r="DN5" s="97">
        <f t="shared" si="20"/>
        <v>1</v>
      </c>
      <c r="DO5" s="97">
        <f t="shared" si="21"/>
        <v>0</v>
      </c>
      <c r="DP5" s="63">
        <f>IF(AND(DN5=0,DO5=0),"",IF(AND(DN5=0,DO5&lt;&gt;0),Desplegable!$B$444,(DO5*100/DN5)))</f>
        <v>0</v>
      </c>
      <c r="DQ5" s="97">
        <f t="shared" si="22"/>
        <v>1</v>
      </c>
      <c r="DR5" s="97">
        <f t="shared" si="23"/>
        <v>0</v>
      </c>
      <c r="DS5" s="97">
        <f t="shared" si="24"/>
        <v>0</v>
      </c>
      <c r="DT5" s="63">
        <f t="shared" si="25"/>
        <v>0</v>
      </c>
      <c r="DU5" s="97"/>
    </row>
    <row r="6" spans="1:127" ht="168.75">
      <c r="A6" s="53">
        <v>5</v>
      </c>
      <c r="B6" s="84" t="s">
        <v>604</v>
      </c>
      <c r="C6" s="86" t="s">
        <v>1403</v>
      </c>
      <c r="D6" s="55" t="s">
        <v>80</v>
      </c>
      <c r="E6" s="55" t="s">
        <v>1425</v>
      </c>
      <c r="F6" s="56" t="s">
        <v>111</v>
      </c>
      <c r="G6" s="55" t="s">
        <v>115</v>
      </c>
      <c r="H6" s="56" t="s">
        <v>295</v>
      </c>
      <c r="I6" s="55" t="s">
        <v>616</v>
      </c>
      <c r="J6" s="56" t="s">
        <v>301</v>
      </c>
      <c r="K6" s="55" t="s">
        <v>617</v>
      </c>
      <c r="L6" s="56" t="s">
        <v>155</v>
      </c>
      <c r="M6" s="56" t="s">
        <v>155</v>
      </c>
      <c r="N6" s="59" t="s">
        <v>144</v>
      </c>
      <c r="O6" s="56" t="s">
        <v>321</v>
      </c>
      <c r="P6" s="57" t="s">
        <v>460</v>
      </c>
      <c r="Q6" s="57" t="s">
        <v>463</v>
      </c>
      <c r="R6" s="58" t="s">
        <v>481</v>
      </c>
      <c r="S6" s="59"/>
      <c r="T6" s="59" t="s">
        <v>416</v>
      </c>
      <c r="U6" s="60" t="s">
        <v>432</v>
      </c>
      <c r="V6" s="60" t="s">
        <v>441</v>
      </c>
      <c r="W6" s="59"/>
      <c r="X6" s="59"/>
      <c r="Y6" s="56"/>
      <c r="Z6" s="56"/>
      <c r="AA6" s="56"/>
      <c r="AB6" s="56"/>
      <c r="AC6" s="53"/>
      <c r="AD6" s="53"/>
      <c r="AE6" s="53"/>
      <c r="AF6" s="53"/>
      <c r="AG6" s="56"/>
      <c r="AH6" s="60"/>
      <c r="AI6" s="53"/>
      <c r="AJ6" s="61"/>
      <c r="AK6" s="53"/>
      <c r="AL6" s="53"/>
      <c r="AM6" s="222">
        <v>100</v>
      </c>
      <c r="AN6" s="97"/>
      <c r="AO6" s="97"/>
      <c r="AP6" s="97"/>
      <c r="AQ6" s="62" t="str">
        <f>IF(AND(AN6=0,AO6=0),Desplegable!$B$446,IF(AND(AN6&lt;&gt;0,AO6=""),Desplegable!$B$446,IF(AND('Metas por Proyecto'!AN6=0,'Metas por Proyecto'!AO6&gt;0),Desplegable!$B$444,IF(AND('Metas por Proyecto'!AN6&gt;0,'Metas por Proyecto'!AO6=0),Desplegable!$B$445,IF(AND('Metas por Proyecto'!AN6&gt;0,'Metas por Proyecto'!AO6&gt;0),((AO6*100)/AN6))))))</f>
        <v/>
      </c>
      <c r="AR6" s="97"/>
      <c r="AS6" s="97"/>
      <c r="AT6" s="97"/>
      <c r="AU6" s="62" t="str">
        <f>IF(AND(AR6=0,AS6=0),Desplegable!$B$446,IF(AND(AR6&lt;&gt;0,AS6=""),Desplegable!$B$446,IF(AND('Metas por Proyecto'!AR6=0,'Metas por Proyecto'!AS6&gt;0),Desplegable!$B$444,IF(AND('Metas por Proyecto'!AR6&gt;0,'Metas por Proyecto'!AS6=0),Desplegable!$B$445,IF(AND('Metas por Proyecto'!AR6&gt;0,'Metas por Proyecto'!AS6&gt;0),((AS6*100)/AR6))))))</f>
        <v/>
      </c>
      <c r="AV6" s="97">
        <f t="shared" si="0"/>
        <v>0</v>
      </c>
      <c r="AW6" s="97">
        <f t="shared" si="1"/>
        <v>0</v>
      </c>
      <c r="AX6" s="62" t="str">
        <f>IF(AND(AV6=0,AW6=0),"",IF(AND(AV6=0,AW6&lt;&gt;0),Desplegable!$B$444,(AW6*100/AV6)))</f>
        <v/>
      </c>
      <c r="AY6" s="97"/>
      <c r="AZ6" s="97"/>
      <c r="BA6" s="97"/>
      <c r="BB6" s="62" t="str">
        <f>IF(AND(AY6=0,AZ6=0),Desplegable!$B$446,IF(AND(AY6&lt;&gt;0,AZ6=""),Desplegable!$B$446,IF(AND('Metas por Proyecto'!AY6=0,'Metas por Proyecto'!AZ6&gt;0),Desplegable!$B$444,IF(AND('Metas por Proyecto'!AY6&gt;0,'Metas por Proyecto'!AZ6=0),Desplegable!$B$445,IF(AND('Metas por Proyecto'!AY6&gt;0,'Metas por Proyecto'!AZ6&gt;0),((AZ6*100)/AY6))))))</f>
        <v/>
      </c>
      <c r="BC6" s="97">
        <f t="shared" si="2"/>
        <v>0</v>
      </c>
      <c r="BD6" s="97">
        <f t="shared" si="3"/>
        <v>0</v>
      </c>
      <c r="BE6" s="62" t="str">
        <f>IF(AND(BC6=0,BD6=0),"",IF(AND(BC6=0,BD6&lt;&gt;0),Desplegable!$B$444,(BD6*100/BC6)))</f>
        <v/>
      </c>
      <c r="BF6" s="97">
        <v>10</v>
      </c>
      <c r="BG6" s="97"/>
      <c r="BH6" s="97"/>
      <c r="BI6" s="62" t="str">
        <f>IF(AND(BF6=0,BG6=0),Desplegable!$B$446,IF(AND(BF6&lt;&gt;0,BG6=""),Desplegable!$B$446,IF(AND('Metas por Proyecto'!BF6=0,'Metas por Proyecto'!BG6&gt;0),Desplegable!$B$444,IF(AND('Metas por Proyecto'!BF6&gt;0,'Metas por Proyecto'!BG6=0),Desplegable!$B$445,IF(AND('Metas por Proyecto'!BF6&gt;0,'Metas por Proyecto'!BG6&gt;0),((BG6*100)/BF6))))))</f>
        <v/>
      </c>
      <c r="BJ6" s="97">
        <f t="shared" si="4"/>
        <v>10</v>
      </c>
      <c r="BK6" s="97">
        <f t="shared" si="5"/>
        <v>0</v>
      </c>
      <c r="BL6" s="62">
        <f>IF(AND(BJ6=0,BK6=0),"",IF(AND(BJ6=0,BK6&lt;&gt;0),Desplegable!$B$444,(BK6*100/BJ6)))</f>
        <v>0</v>
      </c>
      <c r="BM6" s="97">
        <v>10</v>
      </c>
      <c r="BN6" s="97"/>
      <c r="BO6" s="97"/>
      <c r="BP6" s="62" t="str">
        <f>IF(AND(BM6=0,BN6=0),Desplegable!$B$446,IF(AND(BM6&lt;&gt;0,BN6=""),Desplegable!$B$446,IF(AND('Metas por Proyecto'!BM6=0,'Metas por Proyecto'!BN6&gt;0),Desplegable!$B$444,IF(AND('Metas por Proyecto'!BM6&gt;0,'Metas por Proyecto'!BN6=0),Desplegable!$B$445,IF(AND('Metas por Proyecto'!BM6&gt;0,'Metas por Proyecto'!BN6&gt;0),((BN6*100)/BM6))))))</f>
        <v/>
      </c>
      <c r="BQ6" s="97">
        <f t="shared" si="6"/>
        <v>20</v>
      </c>
      <c r="BR6" s="97">
        <f t="shared" si="7"/>
        <v>0</v>
      </c>
      <c r="BS6" s="62">
        <f>IF(AND(BQ6=0,BR6=0),"",IF(AND(BQ6=0,BR6&lt;&gt;0),Desplegable!$B$444,(BR6*100/BQ6)))</f>
        <v>0</v>
      </c>
      <c r="BT6" s="97">
        <v>10</v>
      </c>
      <c r="BU6" s="97"/>
      <c r="BV6" s="97"/>
      <c r="BW6" s="62" t="str">
        <f>IF(AND(BT6=0,BU6=0),Desplegable!$B$446,IF(AND(BT6&lt;&gt;0,BU6=""),Desplegable!$B$446,IF(AND('Metas por Proyecto'!BT6=0,'Metas por Proyecto'!BU6&gt;0),Desplegable!$B$444,IF(AND('Metas por Proyecto'!BT6&gt;0,'Metas por Proyecto'!BU6=0),Desplegable!$B$445,IF(AND('Metas por Proyecto'!BT6&gt;0,'Metas por Proyecto'!BU6&gt;0),((BU6*100)/BT6))))))</f>
        <v/>
      </c>
      <c r="BX6" s="97">
        <f t="shared" si="8"/>
        <v>30</v>
      </c>
      <c r="BY6" s="97">
        <f t="shared" si="9"/>
        <v>0</v>
      </c>
      <c r="BZ6" s="62">
        <f>IF(AND(BX6=0,BY6=0),"",IF(AND(BX6=0,BY6&lt;&gt;0),Desplegable!$B$444,(BY6*100/BX6)))</f>
        <v>0</v>
      </c>
      <c r="CA6" s="97">
        <v>10</v>
      </c>
      <c r="CB6" s="97"/>
      <c r="CC6" s="97"/>
      <c r="CD6" s="62" t="str">
        <f>IF(AND(CA6=0,CB6=0),Desplegable!$B$446,IF(AND(CA6&lt;&gt;0,CB6=""),Desplegable!$B$446,IF(AND('Metas por Proyecto'!CA6=0,'Metas por Proyecto'!CB6&gt;0),Desplegable!$B$444,IF(AND('Metas por Proyecto'!CA6&gt;0,'Metas por Proyecto'!CB6=0),Desplegable!$B$445,IF(AND('Metas por Proyecto'!CA6&gt;0,'Metas por Proyecto'!CB6&gt;0),((CB6*100)/CA6))))))</f>
        <v/>
      </c>
      <c r="CE6" s="97">
        <f t="shared" si="10"/>
        <v>40</v>
      </c>
      <c r="CF6" s="97">
        <f t="shared" si="11"/>
        <v>0</v>
      </c>
      <c r="CG6" s="62">
        <f>IF(AND(CE6=0,CF6=0),"",IF(AND(CE6=0,CF6&lt;&gt;0),Desplegable!$B$444,(CF6*100/CE6)))</f>
        <v>0</v>
      </c>
      <c r="CH6" s="97">
        <v>10</v>
      </c>
      <c r="CI6" s="97"/>
      <c r="CJ6" s="97"/>
      <c r="CK6" s="62" t="str">
        <f>IF(AND(CH6=0,CI6=0),Desplegable!$B$446,IF(AND(CH6&lt;&gt;0,CI6=""),Desplegable!$B$446,IF(AND('Metas por Proyecto'!CH6=0,'Metas por Proyecto'!CI6&gt;0),Desplegable!$B$444,IF(AND('Metas por Proyecto'!CH6&gt;0,'Metas por Proyecto'!CI6=0),Desplegable!$B$445,IF(AND('Metas por Proyecto'!CH6&gt;0,'Metas por Proyecto'!CI6&gt;0),((CI6*100)/CH6))))))</f>
        <v/>
      </c>
      <c r="CL6" s="97">
        <f t="shared" si="12"/>
        <v>50</v>
      </c>
      <c r="CM6" s="97">
        <f t="shared" si="13"/>
        <v>0</v>
      </c>
      <c r="CN6" s="62">
        <f>IF(AND(CL6=0,CM6=0),"",IF(AND(CL6=0,CM6&lt;&gt;0),Desplegable!$B$444,(CM6*100/CL6)))</f>
        <v>0</v>
      </c>
      <c r="CO6" s="97">
        <v>10</v>
      </c>
      <c r="CP6" s="97"/>
      <c r="CQ6" s="97"/>
      <c r="CR6" s="62" t="str">
        <f>IF(AND(CO6=0,CP6=0),Desplegable!$B$446,IF(AND(CO6&lt;&gt;0,CP6=""),Desplegable!$B$446,IF(AND('Metas por Proyecto'!CO6=0,'Metas por Proyecto'!CP6&gt;0),Desplegable!$B$444,IF(AND('Metas por Proyecto'!CO6&gt;0,'Metas por Proyecto'!CP6=0),Desplegable!$B$445,IF(AND('Metas por Proyecto'!CO6&gt;0,'Metas por Proyecto'!CP6&gt;0),((CP6*100)/CO6))))))</f>
        <v/>
      </c>
      <c r="CS6" s="97">
        <f t="shared" si="14"/>
        <v>60</v>
      </c>
      <c r="CT6" s="97">
        <f t="shared" si="15"/>
        <v>0</v>
      </c>
      <c r="CU6" s="62">
        <f>IF(AND(CS6=0,CT6=0),"",IF(AND(CS6=0,CT6&lt;&gt;0),Desplegable!$B$444,(CT6*100/CS6)))</f>
        <v>0</v>
      </c>
      <c r="CV6" s="97">
        <v>20</v>
      </c>
      <c r="CW6" s="97"/>
      <c r="CX6" s="97"/>
      <c r="CY6" s="62" t="str">
        <f>IF(AND(CV6=0,CW6=0),Desplegable!$B$446,IF(AND(CV6&lt;&gt;0,CW6=""),Desplegable!$B$446,IF(AND('Metas por Proyecto'!CV6=0,'Metas por Proyecto'!CW6&gt;0),Desplegable!$B$444,IF(AND('Metas por Proyecto'!CV6&gt;0,'Metas por Proyecto'!CW6=0),Desplegable!$B$445,IF(AND('Metas por Proyecto'!CV6&gt;0,'Metas por Proyecto'!CW6&gt;0),((CW6*100)/CV6))))))</f>
        <v/>
      </c>
      <c r="CZ6" s="97">
        <f t="shared" si="16"/>
        <v>80</v>
      </c>
      <c r="DA6" s="97">
        <f t="shared" si="17"/>
        <v>0</v>
      </c>
      <c r="DB6" s="62">
        <f>IF(AND(CZ6=0,DA6=0),"",IF(AND(CZ6=0,DA6&lt;&gt;0),Desplegable!$B$444,(DA6*100/CZ6)))</f>
        <v>0</v>
      </c>
      <c r="DC6" s="97">
        <v>20</v>
      </c>
      <c r="DD6" s="97"/>
      <c r="DE6" s="97"/>
      <c r="DF6" s="62" t="str">
        <f>IF(AND(DC6=0,DD6=0),Desplegable!$B$446,IF(AND(DC6&lt;&gt;0,DD6=""),Desplegable!$B$446,IF(AND('Metas por Proyecto'!DC6=0,'Metas por Proyecto'!DD6&gt;0),Desplegable!$B$444,IF(AND('Metas por Proyecto'!DC6&gt;0,'Metas por Proyecto'!DD6=0),Desplegable!$B$445,IF(AND('Metas por Proyecto'!DC6&gt;0,'Metas por Proyecto'!DD6&gt;0),((DD6*100)/DC6))))))</f>
        <v/>
      </c>
      <c r="DG6" s="97">
        <f t="shared" si="18"/>
        <v>100</v>
      </c>
      <c r="DH6" s="97">
        <f t="shared" si="19"/>
        <v>0</v>
      </c>
      <c r="DI6" s="62">
        <f>IF(AND(DG6=0,DH6=0),"",IF(AND(DG6=0,DH6&lt;&gt;0),Desplegable!$B$444,(DH6*100/DG6)))</f>
        <v>0</v>
      </c>
      <c r="DJ6" s="97"/>
      <c r="DK6" s="97"/>
      <c r="DL6" s="97"/>
      <c r="DM6" s="62" t="str">
        <f>IF(AND(DJ6=0,DK6=0),Desplegable!$B$446,IF(AND(DJ6&lt;&gt;0,DK6=""),Desplegable!$B$446,IF(AND('Metas por Proyecto'!DJ6=0,'Metas por Proyecto'!DK6&gt;0),Desplegable!$B$444,IF(AND('Metas por Proyecto'!DJ6&gt;0,'Metas por Proyecto'!DK6=0),Desplegable!$B$445,IF(AND('Metas por Proyecto'!DJ6&gt;0,'Metas por Proyecto'!DK6&gt;0),((DK6*100)/DJ6))))))</f>
        <v/>
      </c>
      <c r="DN6" s="97">
        <f t="shared" si="20"/>
        <v>100</v>
      </c>
      <c r="DO6" s="97">
        <f t="shared" si="21"/>
        <v>0</v>
      </c>
      <c r="DP6" s="63">
        <f>IF(AND(DN6=0,DO6=0),"",IF(AND(DN6=0,DO6&lt;&gt;0),Desplegable!$B$444,(DO6*100/DN6)))</f>
        <v>0</v>
      </c>
      <c r="DQ6" s="97">
        <f t="shared" si="22"/>
        <v>100</v>
      </c>
      <c r="DR6" s="97">
        <f t="shared" si="23"/>
        <v>0</v>
      </c>
      <c r="DS6" s="97">
        <f t="shared" si="24"/>
        <v>0</v>
      </c>
      <c r="DT6" s="63">
        <f t="shared" si="25"/>
        <v>0</v>
      </c>
      <c r="DU6" s="97"/>
    </row>
    <row r="7" spans="1:127" ht="168.75">
      <c r="A7" s="53">
        <v>6</v>
      </c>
      <c r="B7" s="84" t="s">
        <v>1373</v>
      </c>
      <c r="C7" s="87" t="s">
        <v>610</v>
      </c>
      <c r="D7" s="55" t="s">
        <v>1398</v>
      </c>
      <c r="E7" s="55" t="s">
        <v>613</v>
      </c>
      <c r="F7" s="56" t="s">
        <v>111</v>
      </c>
      <c r="G7" s="55" t="s">
        <v>115</v>
      </c>
      <c r="H7" s="56" t="s">
        <v>295</v>
      </c>
      <c r="I7" s="55" t="s">
        <v>616</v>
      </c>
      <c r="J7" s="56" t="s">
        <v>301</v>
      </c>
      <c r="K7" s="55" t="s">
        <v>617</v>
      </c>
      <c r="L7" s="56" t="s">
        <v>155</v>
      </c>
      <c r="M7" s="56" t="s">
        <v>155</v>
      </c>
      <c r="N7" s="59" t="s">
        <v>144</v>
      </c>
      <c r="O7" s="56" t="s">
        <v>321</v>
      </c>
      <c r="P7" s="57" t="s">
        <v>460</v>
      </c>
      <c r="Q7" s="57" t="s">
        <v>463</v>
      </c>
      <c r="R7" s="58" t="s">
        <v>481</v>
      </c>
      <c r="S7" s="59"/>
      <c r="T7" s="59" t="s">
        <v>416</v>
      </c>
      <c r="U7" s="60" t="s">
        <v>432</v>
      </c>
      <c r="V7" s="60" t="s">
        <v>441</v>
      </c>
      <c r="W7" s="59"/>
      <c r="X7" s="59"/>
      <c r="Y7" s="56"/>
      <c r="Z7" s="56"/>
      <c r="AA7" s="56"/>
      <c r="AB7" s="56"/>
      <c r="AC7" s="53"/>
      <c r="AD7" s="53"/>
      <c r="AE7" s="53"/>
      <c r="AF7" s="53"/>
      <c r="AG7" s="56"/>
      <c r="AH7" s="60"/>
      <c r="AI7" s="53"/>
      <c r="AJ7" s="61"/>
      <c r="AK7" s="53"/>
      <c r="AL7" s="53"/>
      <c r="AM7" s="222">
        <v>5</v>
      </c>
      <c r="AN7" s="97">
        <v>1</v>
      </c>
      <c r="AO7" s="97"/>
      <c r="AP7" s="97"/>
      <c r="AQ7" s="62" t="str">
        <f>IF(AND(AN7=0,AO7=0),Desplegable!$B$446,IF(AND(AN7&lt;&gt;0,AO7=""),Desplegable!$B$446,IF(AND('Metas por Proyecto'!AN7=0,'Metas por Proyecto'!AO7&gt;0),Desplegable!$B$444,IF(AND('Metas por Proyecto'!AN7&gt;0,'Metas por Proyecto'!AO7=0),Desplegable!$B$445,IF(AND('Metas por Proyecto'!AN7&gt;0,'Metas por Proyecto'!AO7&gt;0),((AO7*100)/AN7))))))</f>
        <v/>
      </c>
      <c r="AR7" s="97">
        <v>1</v>
      </c>
      <c r="AS7" s="97"/>
      <c r="AT7" s="97"/>
      <c r="AU7" s="62" t="str">
        <f>IF(AND(AR7=0,AS7=0),Desplegable!$B$446,IF(AND(AR7&lt;&gt;0,AS7=""),Desplegable!$B$446,IF(AND('Metas por Proyecto'!AR7=0,'Metas por Proyecto'!AS7&gt;0),Desplegable!$B$444,IF(AND('Metas por Proyecto'!AR7&gt;0,'Metas por Proyecto'!AS7=0),Desplegable!$B$445,IF(AND('Metas por Proyecto'!AR7&gt;0,'Metas por Proyecto'!AS7&gt;0),((AS7*100)/AR7))))))</f>
        <v/>
      </c>
      <c r="AV7" s="97">
        <f t="shared" si="0"/>
        <v>2</v>
      </c>
      <c r="AW7" s="97">
        <f t="shared" si="1"/>
        <v>0</v>
      </c>
      <c r="AX7" s="62">
        <f>IF(AND(AV7=0,AW7=0),"",IF(AND(AV7=0,AW7&lt;&gt;0),Desplegable!$B$444,(AW7*100/AV7)))</f>
        <v>0</v>
      </c>
      <c r="AY7" s="97">
        <v>1</v>
      </c>
      <c r="AZ7" s="97"/>
      <c r="BA7" s="97"/>
      <c r="BB7" s="62" t="str">
        <f>IF(AND(AY7=0,AZ7=0),Desplegable!$B$446,IF(AND(AY7&lt;&gt;0,AZ7=""),Desplegable!$B$446,IF(AND('Metas por Proyecto'!AY7=0,'Metas por Proyecto'!AZ7&gt;0),Desplegable!$B$444,IF(AND('Metas por Proyecto'!AY7&gt;0,'Metas por Proyecto'!AZ7=0),Desplegable!$B$445,IF(AND('Metas por Proyecto'!AY7&gt;0,'Metas por Proyecto'!AZ7&gt;0),((AZ7*100)/AY7))))))</f>
        <v/>
      </c>
      <c r="BC7" s="97">
        <f t="shared" si="2"/>
        <v>3</v>
      </c>
      <c r="BD7" s="97">
        <f t="shared" si="3"/>
        <v>0</v>
      </c>
      <c r="BE7" s="62">
        <f>IF(AND(BC7=0,BD7=0),"",IF(AND(BC7=0,BD7&lt;&gt;0),Desplegable!$B$444,(BD7*100/BC7)))</f>
        <v>0</v>
      </c>
      <c r="BF7" s="97">
        <v>1</v>
      </c>
      <c r="BG7" s="97"/>
      <c r="BH7" s="97"/>
      <c r="BI7" s="62" t="str">
        <f>IF(AND(BF7=0,BG7=0),Desplegable!$B$446,IF(AND(BF7&lt;&gt;0,BG7=""),Desplegable!$B$446,IF(AND('Metas por Proyecto'!BF7=0,'Metas por Proyecto'!BG7&gt;0),Desplegable!$B$444,IF(AND('Metas por Proyecto'!BF7&gt;0,'Metas por Proyecto'!BG7=0),Desplegable!$B$445,IF(AND('Metas por Proyecto'!BF7&gt;0,'Metas por Proyecto'!BG7&gt;0),((BG7*100)/BF7))))))</f>
        <v/>
      </c>
      <c r="BJ7" s="97">
        <f t="shared" si="4"/>
        <v>4</v>
      </c>
      <c r="BK7" s="97">
        <f t="shared" si="5"/>
        <v>0</v>
      </c>
      <c r="BL7" s="62">
        <f>IF(AND(BJ7=0,BK7=0),"",IF(AND(BJ7=0,BK7&lt;&gt;0),Desplegable!$B$444,(BK7*100/BJ7)))</f>
        <v>0</v>
      </c>
      <c r="BM7" s="97">
        <v>1</v>
      </c>
      <c r="BN7" s="97"/>
      <c r="BO7" s="97"/>
      <c r="BP7" s="62" t="str">
        <f>IF(AND(BM7=0,BN7=0),Desplegable!$B$446,IF(AND(BM7&lt;&gt;0,BN7=""),Desplegable!$B$446,IF(AND('Metas por Proyecto'!BM7=0,'Metas por Proyecto'!BN7&gt;0),Desplegable!$B$444,IF(AND('Metas por Proyecto'!BM7&gt;0,'Metas por Proyecto'!BN7=0),Desplegable!$B$445,IF(AND('Metas por Proyecto'!BM7&gt;0,'Metas por Proyecto'!BN7&gt;0),((BN7*100)/BM7))))))</f>
        <v/>
      </c>
      <c r="BQ7" s="97">
        <f t="shared" si="6"/>
        <v>5</v>
      </c>
      <c r="BR7" s="97">
        <f t="shared" si="7"/>
        <v>0</v>
      </c>
      <c r="BS7" s="62">
        <f>IF(AND(BQ7=0,BR7=0),"",IF(AND(BQ7=0,BR7&lt;&gt;0),Desplegable!$B$444,(BR7*100/BQ7)))</f>
        <v>0</v>
      </c>
      <c r="BT7" s="97"/>
      <c r="BU7" s="97"/>
      <c r="BV7" s="97"/>
      <c r="BW7" s="62" t="str">
        <f>IF(AND(BT7=0,BU7=0),Desplegable!$B$446,IF(AND(BT7&lt;&gt;0,BU7=""),Desplegable!$B$446,IF(AND('Metas por Proyecto'!BT7=0,'Metas por Proyecto'!BU7&gt;0),Desplegable!$B$444,IF(AND('Metas por Proyecto'!BT7&gt;0,'Metas por Proyecto'!BU7=0),Desplegable!$B$445,IF(AND('Metas por Proyecto'!BT7&gt;0,'Metas por Proyecto'!BU7&gt;0),((BU7*100)/BT7))))))</f>
        <v/>
      </c>
      <c r="BX7" s="97">
        <f t="shared" si="8"/>
        <v>5</v>
      </c>
      <c r="BY7" s="97">
        <f t="shared" si="9"/>
        <v>0</v>
      </c>
      <c r="BZ7" s="62">
        <f>IF(AND(BX7=0,BY7=0),"",IF(AND(BX7=0,BY7&lt;&gt;0),Desplegable!$B$444,(BY7*100/BX7)))</f>
        <v>0</v>
      </c>
      <c r="CA7" s="97"/>
      <c r="CB7" s="97"/>
      <c r="CC7" s="97"/>
      <c r="CD7" s="62" t="str">
        <f>IF(AND(CA7=0,CB7=0),Desplegable!$B$446,IF(AND(CA7&lt;&gt;0,CB7=""),Desplegable!$B$446,IF(AND('Metas por Proyecto'!CA7=0,'Metas por Proyecto'!CB7&gt;0),Desplegable!$B$444,IF(AND('Metas por Proyecto'!CA7&gt;0,'Metas por Proyecto'!CB7=0),Desplegable!$B$445,IF(AND('Metas por Proyecto'!CA7&gt;0,'Metas por Proyecto'!CB7&gt;0),((CB7*100)/CA7))))))</f>
        <v/>
      </c>
      <c r="CE7" s="97">
        <f t="shared" si="10"/>
        <v>5</v>
      </c>
      <c r="CF7" s="97">
        <f t="shared" si="11"/>
        <v>0</v>
      </c>
      <c r="CG7" s="62">
        <f>IF(AND(CE7=0,CF7=0),"",IF(AND(CE7=0,CF7&lt;&gt;0),Desplegable!$B$444,(CF7*100/CE7)))</f>
        <v>0</v>
      </c>
      <c r="CH7" s="97"/>
      <c r="CI7" s="97"/>
      <c r="CJ7" s="97"/>
      <c r="CK7" s="62" t="str">
        <f>IF(AND(CH7=0,CI7=0),Desplegable!$B$446,IF(AND(CH7&lt;&gt;0,CI7=""),Desplegable!$B$446,IF(AND('Metas por Proyecto'!CH7=0,'Metas por Proyecto'!CI7&gt;0),Desplegable!$B$444,IF(AND('Metas por Proyecto'!CH7&gt;0,'Metas por Proyecto'!CI7=0),Desplegable!$B$445,IF(AND('Metas por Proyecto'!CH7&gt;0,'Metas por Proyecto'!CI7&gt;0),((CI7*100)/CH7))))))</f>
        <v/>
      </c>
      <c r="CL7" s="97">
        <f t="shared" si="12"/>
        <v>5</v>
      </c>
      <c r="CM7" s="97">
        <f t="shared" si="13"/>
        <v>0</v>
      </c>
      <c r="CN7" s="62">
        <f>IF(AND(CL7=0,CM7=0),"",IF(AND(CL7=0,CM7&lt;&gt;0),Desplegable!$B$444,(CM7*100/CL7)))</f>
        <v>0</v>
      </c>
      <c r="CO7" s="97"/>
      <c r="CP7" s="97"/>
      <c r="CQ7" s="97"/>
      <c r="CR7" s="62" t="str">
        <f>IF(AND(CO7=0,CP7=0),Desplegable!$B$446,IF(AND(CO7&lt;&gt;0,CP7=""),Desplegable!$B$446,IF(AND('Metas por Proyecto'!CO7=0,'Metas por Proyecto'!CP7&gt;0),Desplegable!$B$444,IF(AND('Metas por Proyecto'!CO7&gt;0,'Metas por Proyecto'!CP7=0),Desplegable!$B$445,IF(AND('Metas por Proyecto'!CO7&gt;0,'Metas por Proyecto'!CP7&gt;0),((CP7*100)/CO7))))))</f>
        <v/>
      </c>
      <c r="CS7" s="97">
        <f t="shared" si="14"/>
        <v>5</v>
      </c>
      <c r="CT7" s="97">
        <f t="shared" si="15"/>
        <v>0</v>
      </c>
      <c r="CU7" s="62">
        <f>IF(AND(CS7=0,CT7=0),"",IF(AND(CS7=0,CT7&lt;&gt;0),Desplegable!$B$444,(CT7*100/CS7)))</f>
        <v>0</v>
      </c>
      <c r="CV7" s="97"/>
      <c r="CW7" s="97"/>
      <c r="CX7" s="97"/>
      <c r="CY7" s="62" t="str">
        <f>IF(AND(CV7=0,CW7=0),Desplegable!$B$446,IF(AND(CV7&lt;&gt;0,CW7=""),Desplegable!$B$446,IF(AND('Metas por Proyecto'!CV7=0,'Metas por Proyecto'!CW7&gt;0),Desplegable!$B$444,IF(AND('Metas por Proyecto'!CV7&gt;0,'Metas por Proyecto'!CW7=0),Desplegable!$B$445,IF(AND('Metas por Proyecto'!CV7&gt;0,'Metas por Proyecto'!CW7&gt;0),((CW7*100)/CV7))))))</f>
        <v/>
      </c>
      <c r="CZ7" s="97">
        <f t="shared" si="16"/>
        <v>5</v>
      </c>
      <c r="DA7" s="97">
        <f t="shared" si="17"/>
        <v>0</v>
      </c>
      <c r="DB7" s="62">
        <f>IF(AND(CZ7=0,DA7=0),"",IF(AND(CZ7=0,DA7&lt;&gt;0),Desplegable!$B$444,(DA7*100/CZ7)))</f>
        <v>0</v>
      </c>
      <c r="DC7" s="97"/>
      <c r="DD7" s="97"/>
      <c r="DE7" s="97"/>
      <c r="DF7" s="62" t="str">
        <f>IF(AND(DC7=0,DD7=0),Desplegable!$B$446,IF(AND(DC7&lt;&gt;0,DD7=""),Desplegable!$B$446,IF(AND('Metas por Proyecto'!DC7=0,'Metas por Proyecto'!DD7&gt;0),Desplegable!$B$444,IF(AND('Metas por Proyecto'!DC7&gt;0,'Metas por Proyecto'!DD7=0),Desplegable!$B$445,IF(AND('Metas por Proyecto'!DC7&gt;0,'Metas por Proyecto'!DD7&gt;0),((DD7*100)/DC7))))))</f>
        <v/>
      </c>
      <c r="DG7" s="97">
        <f t="shared" si="18"/>
        <v>5</v>
      </c>
      <c r="DH7" s="97">
        <f t="shared" si="19"/>
        <v>0</v>
      </c>
      <c r="DI7" s="62">
        <f>IF(AND(DG7=0,DH7=0),"",IF(AND(DG7=0,DH7&lt;&gt;0),Desplegable!$B$444,(DH7*100/DG7)))</f>
        <v>0</v>
      </c>
      <c r="DJ7" s="97"/>
      <c r="DK7" s="97"/>
      <c r="DL7" s="97"/>
      <c r="DM7" s="62" t="str">
        <f>IF(AND(DJ7=0,DK7=0),Desplegable!$B$446,IF(AND(DJ7&lt;&gt;0,DK7=""),Desplegable!$B$446,IF(AND('Metas por Proyecto'!DJ7=0,'Metas por Proyecto'!DK7&gt;0),Desplegable!$B$444,IF(AND('Metas por Proyecto'!DJ7&gt;0,'Metas por Proyecto'!DK7=0),Desplegable!$B$445,IF(AND('Metas por Proyecto'!DJ7&gt;0,'Metas por Proyecto'!DK7&gt;0),((DK7*100)/DJ7))))))</f>
        <v/>
      </c>
      <c r="DN7" s="97">
        <f t="shared" si="20"/>
        <v>5</v>
      </c>
      <c r="DO7" s="97">
        <f t="shared" si="21"/>
        <v>0</v>
      </c>
      <c r="DP7" s="63">
        <f>IF(AND(DN7=0,DO7=0),"",IF(AND(DN7=0,DO7&lt;&gt;0),Desplegable!$B$444,(DO7*100/DN7)))</f>
        <v>0</v>
      </c>
      <c r="DQ7" s="97">
        <f t="shared" si="22"/>
        <v>5</v>
      </c>
      <c r="DR7" s="97">
        <f t="shared" si="23"/>
        <v>0</v>
      </c>
      <c r="DS7" s="97">
        <f t="shared" si="24"/>
        <v>0</v>
      </c>
      <c r="DT7" s="63">
        <f t="shared" si="25"/>
        <v>0</v>
      </c>
      <c r="DU7" s="97"/>
    </row>
    <row r="8" spans="1:127" ht="168.75">
      <c r="A8" s="53">
        <v>7</v>
      </c>
      <c r="B8" s="84" t="s">
        <v>1374</v>
      </c>
      <c r="C8" s="87" t="s">
        <v>1401</v>
      </c>
      <c r="D8" s="55" t="s">
        <v>1398</v>
      </c>
      <c r="E8" s="55" t="s">
        <v>615</v>
      </c>
      <c r="F8" s="56" t="s">
        <v>111</v>
      </c>
      <c r="G8" s="55" t="s">
        <v>115</v>
      </c>
      <c r="H8" s="56" t="s">
        <v>295</v>
      </c>
      <c r="I8" s="55" t="s">
        <v>616</v>
      </c>
      <c r="J8" s="56" t="s">
        <v>301</v>
      </c>
      <c r="K8" s="55" t="s">
        <v>617</v>
      </c>
      <c r="L8" s="56" t="s">
        <v>155</v>
      </c>
      <c r="M8" s="56" t="s">
        <v>155</v>
      </c>
      <c r="N8" s="59" t="s">
        <v>144</v>
      </c>
      <c r="O8" s="56" t="s">
        <v>321</v>
      </c>
      <c r="P8" s="57" t="s">
        <v>460</v>
      </c>
      <c r="Q8" s="57" t="s">
        <v>463</v>
      </c>
      <c r="R8" s="58" t="s">
        <v>481</v>
      </c>
      <c r="S8" s="59"/>
      <c r="T8" s="59" t="s">
        <v>416</v>
      </c>
      <c r="U8" s="60" t="s">
        <v>432</v>
      </c>
      <c r="V8" s="60" t="s">
        <v>441</v>
      </c>
      <c r="W8" s="59"/>
      <c r="X8" s="59"/>
      <c r="Y8" s="56"/>
      <c r="Z8" s="56"/>
      <c r="AA8" s="56"/>
      <c r="AB8" s="56"/>
      <c r="AC8" s="53"/>
      <c r="AD8" s="53"/>
      <c r="AE8" s="53"/>
      <c r="AF8" s="53"/>
      <c r="AG8" s="56"/>
      <c r="AH8" s="60"/>
      <c r="AI8" s="53"/>
      <c r="AJ8" s="61"/>
      <c r="AK8" s="53"/>
      <c r="AL8" s="53"/>
      <c r="AM8" s="222">
        <v>1</v>
      </c>
      <c r="AN8" s="97"/>
      <c r="AO8" s="97"/>
      <c r="AP8" s="97"/>
      <c r="AQ8" s="62" t="str">
        <f>IF(AND(AN8=0,AO8=0),Desplegable!$B$446,IF(AND(AN8&lt;&gt;0,AO8=""),Desplegable!$B$446,IF(AND('Metas por Proyecto'!AN8=0,'Metas por Proyecto'!AO8&gt;0),Desplegable!$B$444,IF(AND('Metas por Proyecto'!AN8&gt;0,'Metas por Proyecto'!AO8=0),Desplegable!$B$445,IF(AND('Metas por Proyecto'!AN8&gt;0,'Metas por Proyecto'!AO8&gt;0),((AO8*100)/AN8))))))</f>
        <v/>
      </c>
      <c r="AR8" s="97"/>
      <c r="AS8" s="97"/>
      <c r="AT8" s="97"/>
      <c r="AU8" s="62" t="str">
        <f>IF(AND(AR8=0,AS8=0),Desplegable!$B$446,IF(AND(AR8&lt;&gt;0,AS8=""),Desplegable!$B$446,IF(AND('Metas por Proyecto'!AR8=0,'Metas por Proyecto'!AS8&gt;0),Desplegable!$B$444,IF(AND('Metas por Proyecto'!AR8&gt;0,'Metas por Proyecto'!AS8=0),Desplegable!$B$445,IF(AND('Metas por Proyecto'!AR8&gt;0,'Metas por Proyecto'!AS8&gt;0),((AS8*100)/AR8))))))</f>
        <v/>
      </c>
      <c r="AV8" s="97">
        <f t="shared" si="0"/>
        <v>0</v>
      </c>
      <c r="AW8" s="97">
        <f t="shared" si="1"/>
        <v>0</v>
      </c>
      <c r="AX8" s="62" t="str">
        <f>IF(AND(AV8=0,AW8=0),"",IF(AND(AV8=0,AW8&lt;&gt;0),Desplegable!$B$444,(AW8*100/AV8)))</f>
        <v/>
      </c>
      <c r="AY8" s="97"/>
      <c r="AZ8" s="97"/>
      <c r="BA8" s="97"/>
      <c r="BB8" s="62" t="str">
        <f>IF(AND(AY8=0,AZ8=0),Desplegable!$B$446,IF(AND(AY8&lt;&gt;0,AZ8=""),Desplegable!$B$446,IF(AND('Metas por Proyecto'!AY8=0,'Metas por Proyecto'!AZ8&gt;0),Desplegable!$B$444,IF(AND('Metas por Proyecto'!AY8&gt;0,'Metas por Proyecto'!AZ8=0),Desplegable!$B$445,IF(AND('Metas por Proyecto'!AY8&gt;0,'Metas por Proyecto'!AZ8&gt;0),((AZ8*100)/AY8))))))</f>
        <v/>
      </c>
      <c r="BC8" s="97">
        <f t="shared" si="2"/>
        <v>0</v>
      </c>
      <c r="BD8" s="97">
        <f t="shared" si="3"/>
        <v>0</v>
      </c>
      <c r="BE8" s="62" t="str">
        <f>IF(AND(BC8=0,BD8=0),"",IF(AND(BC8=0,BD8&lt;&gt;0),Desplegable!$B$444,(BD8*100/BC8)))</f>
        <v/>
      </c>
      <c r="BF8" s="97"/>
      <c r="BG8" s="97"/>
      <c r="BH8" s="97"/>
      <c r="BI8" s="62" t="str">
        <f>IF(AND(BF8=0,BG8=0),Desplegable!$B$446,IF(AND(BF8&lt;&gt;0,BG8=""),Desplegable!$B$446,IF(AND('Metas por Proyecto'!BF8=0,'Metas por Proyecto'!BG8&gt;0),Desplegable!$B$444,IF(AND('Metas por Proyecto'!BF8&gt;0,'Metas por Proyecto'!BG8=0),Desplegable!$B$445,IF(AND('Metas por Proyecto'!BF8&gt;0,'Metas por Proyecto'!BG8&gt;0),((BG8*100)/BF8))))))</f>
        <v/>
      </c>
      <c r="BJ8" s="97">
        <f t="shared" si="4"/>
        <v>0</v>
      </c>
      <c r="BK8" s="97">
        <f t="shared" si="5"/>
        <v>0</v>
      </c>
      <c r="BL8" s="62" t="str">
        <f>IF(AND(BJ8=0,BK8=0),"",IF(AND(BJ8=0,BK8&lt;&gt;0),Desplegable!$B$444,(BK8*100/BJ8)))</f>
        <v/>
      </c>
      <c r="BM8" s="97"/>
      <c r="BN8" s="97"/>
      <c r="BO8" s="97"/>
      <c r="BP8" s="62" t="str">
        <f>IF(AND(BM8=0,BN8=0),Desplegable!$B$446,IF(AND(BM8&lt;&gt;0,BN8=""),Desplegable!$B$446,IF(AND('Metas por Proyecto'!BM8=0,'Metas por Proyecto'!BN8&gt;0),Desplegable!$B$444,IF(AND('Metas por Proyecto'!BM8&gt;0,'Metas por Proyecto'!BN8=0),Desplegable!$B$445,IF(AND('Metas por Proyecto'!BM8&gt;0,'Metas por Proyecto'!BN8&gt;0),((BN8*100)/BM8))))))</f>
        <v/>
      </c>
      <c r="BQ8" s="97">
        <f t="shared" si="6"/>
        <v>0</v>
      </c>
      <c r="BR8" s="97">
        <f t="shared" si="7"/>
        <v>0</v>
      </c>
      <c r="BS8" s="62" t="str">
        <f>IF(AND(BQ8=0,BR8=0),"",IF(AND(BQ8=0,BR8&lt;&gt;0),Desplegable!$B$444,(BR8*100/BQ8)))</f>
        <v/>
      </c>
      <c r="BT8" s="97"/>
      <c r="BU8" s="97"/>
      <c r="BV8" s="97"/>
      <c r="BW8" s="62" t="str">
        <f>IF(AND(BT8=0,BU8=0),Desplegable!$B$446,IF(AND(BT8&lt;&gt;0,BU8=""),Desplegable!$B$446,IF(AND('Metas por Proyecto'!BT8=0,'Metas por Proyecto'!BU8&gt;0),Desplegable!$B$444,IF(AND('Metas por Proyecto'!BT8&gt;0,'Metas por Proyecto'!BU8=0),Desplegable!$B$445,IF(AND('Metas por Proyecto'!BT8&gt;0,'Metas por Proyecto'!BU8&gt;0),((BU8*100)/BT8))))))</f>
        <v/>
      </c>
      <c r="BX8" s="97">
        <f t="shared" si="8"/>
        <v>0</v>
      </c>
      <c r="BY8" s="97">
        <f t="shared" si="9"/>
        <v>0</v>
      </c>
      <c r="BZ8" s="62" t="str">
        <f>IF(AND(BX8=0,BY8=0),"",IF(AND(BX8=0,BY8&lt;&gt;0),Desplegable!$B$444,(BY8*100/BX8)))</f>
        <v/>
      </c>
      <c r="CA8" s="97"/>
      <c r="CB8" s="97"/>
      <c r="CC8" s="97"/>
      <c r="CD8" s="62" t="str">
        <f>IF(AND(CA8=0,CB8=0),Desplegable!$B$446,IF(AND(CA8&lt;&gt;0,CB8=""),Desplegable!$B$446,IF(AND('Metas por Proyecto'!CA8=0,'Metas por Proyecto'!CB8&gt;0),Desplegable!$B$444,IF(AND('Metas por Proyecto'!CA8&gt;0,'Metas por Proyecto'!CB8=0),Desplegable!$B$445,IF(AND('Metas por Proyecto'!CA8&gt;0,'Metas por Proyecto'!CB8&gt;0),((CB8*100)/CA8))))))</f>
        <v/>
      </c>
      <c r="CE8" s="97">
        <f t="shared" si="10"/>
        <v>0</v>
      </c>
      <c r="CF8" s="97">
        <f t="shared" si="11"/>
        <v>0</v>
      </c>
      <c r="CG8" s="62" t="str">
        <f>IF(AND(CE8=0,CF8=0),"",IF(AND(CE8=0,CF8&lt;&gt;0),Desplegable!$B$444,(CF8*100/CE8)))</f>
        <v/>
      </c>
      <c r="CH8" s="97"/>
      <c r="CI8" s="97"/>
      <c r="CJ8" s="97"/>
      <c r="CK8" s="62" t="str">
        <f>IF(AND(CH8=0,CI8=0),Desplegable!$B$446,IF(AND(CH8&lt;&gt;0,CI8=""),Desplegable!$B$446,IF(AND('Metas por Proyecto'!CH8=0,'Metas por Proyecto'!CI8&gt;0),Desplegable!$B$444,IF(AND('Metas por Proyecto'!CH8&gt;0,'Metas por Proyecto'!CI8=0),Desplegable!$B$445,IF(AND('Metas por Proyecto'!CH8&gt;0,'Metas por Proyecto'!CI8&gt;0),((CI8*100)/CH8))))))</f>
        <v/>
      </c>
      <c r="CL8" s="97">
        <f t="shared" si="12"/>
        <v>0</v>
      </c>
      <c r="CM8" s="97">
        <f t="shared" si="13"/>
        <v>0</v>
      </c>
      <c r="CN8" s="62" t="str">
        <f>IF(AND(CL8=0,CM8=0),"",IF(AND(CL8=0,CM8&lt;&gt;0),Desplegable!$B$444,(CM8*100/CL8)))</f>
        <v/>
      </c>
      <c r="CO8" s="97"/>
      <c r="CP8" s="97"/>
      <c r="CQ8" s="97"/>
      <c r="CR8" s="62" t="str">
        <f>IF(AND(CO8=0,CP8=0),Desplegable!$B$446,IF(AND(CO8&lt;&gt;0,CP8=""),Desplegable!$B$446,IF(AND('Metas por Proyecto'!CO8=0,'Metas por Proyecto'!CP8&gt;0),Desplegable!$B$444,IF(AND('Metas por Proyecto'!CO8&gt;0,'Metas por Proyecto'!CP8=0),Desplegable!$B$445,IF(AND('Metas por Proyecto'!CO8&gt;0,'Metas por Proyecto'!CP8&gt;0),((CP8*100)/CO8))))))</f>
        <v/>
      </c>
      <c r="CS8" s="97">
        <f t="shared" si="14"/>
        <v>0</v>
      </c>
      <c r="CT8" s="97">
        <f t="shared" si="15"/>
        <v>0</v>
      </c>
      <c r="CU8" s="62" t="str">
        <f>IF(AND(CS8=0,CT8=0),"",IF(AND(CS8=0,CT8&lt;&gt;0),Desplegable!$B$444,(CT8*100/CS8)))</f>
        <v/>
      </c>
      <c r="CV8" s="97"/>
      <c r="CW8" s="97"/>
      <c r="CX8" s="97"/>
      <c r="CY8" s="62" t="str">
        <f>IF(AND(CV8=0,CW8=0),Desplegable!$B$446,IF(AND(CV8&lt;&gt;0,CW8=""),Desplegable!$B$446,IF(AND('Metas por Proyecto'!CV8=0,'Metas por Proyecto'!CW8&gt;0),Desplegable!$B$444,IF(AND('Metas por Proyecto'!CV8&gt;0,'Metas por Proyecto'!CW8=0),Desplegable!$B$445,IF(AND('Metas por Proyecto'!CV8&gt;0,'Metas por Proyecto'!CW8&gt;0),((CW8*100)/CV8))))))</f>
        <v/>
      </c>
      <c r="CZ8" s="97">
        <f t="shared" si="16"/>
        <v>0</v>
      </c>
      <c r="DA8" s="97">
        <f t="shared" si="17"/>
        <v>0</v>
      </c>
      <c r="DB8" s="62" t="str">
        <f>IF(AND(CZ8=0,DA8=0),"",IF(AND(CZ8=0,DA8&lt;&gt;0),Desplegable!$B$444,(DA8*100/CZ8)))</f>
        <v/>
      </c>
      <c r="DC8" s="97"/>
      <c r="DD8" s="97"/>
      <c r="DE8" s="97"/>
      <c r="DF8" s="62" t="str">
        <f>IF(AND(DC8=0,DD8=0),Desplegable!$B$446,IF(AND(DC8&lt;&gt;0,DD8=""),Desplegable!$B$446,IF(AND('Metas por Proyecto'!DC8=0,'Metas por Proyecto'!DD8&gt;0),Desplegable!$B$444,IF(AND('Metas por Proyecto'!DC8&gt;0,'Metas por Proyecto'!DD8=0),Desplegable!$B$445,IF(AND('Metas por Proyecto'!DC8&gt;0,'Metas por Proyecto'!DD8&gt;0),((DD8*100)/DC8))))))</f>
        <v/>
      </c>
      <c r="DG8" s="97">
        <f t="shared" si="18"/>
        <v>0</v>
      </c>
      <c r="DH8" s="97">
        <f t="shared" si="19"/>
        <v>0</v>
      </c>
      <c r="DI8" s="62" t="str">
        <f>IF(AND(DG8=0,DH8=0),"",IF(AND(DG8=0,DH8&lt;&gt;0),Desplegable!$B$444,(DH8*100/DG8)))</f>
        <v/>
      </c>
      <c r="DJ8" s="97">
        <v>1</v>
      </c>
      <c r="DK8" s="97"/>
      <c r="DL8" s="97"/>
      <c r="DM8" s="62" t="str">
        <f>IF(AND(DJ8=0,DK8=0),Desplegable!$B$446,IF(AND(DJ8&lt;&gt;0,DK8=""),Desplegable!$B$446,IF(AND('Metas por Proyecto'!DJ8=0,'Metas por Proyecto'!DK8&gt;0),Desplegable!$B$444,IF(AND('Metas por Proyecto'!DJ8&gt;0,'Metas por Proyecto'!DK8=0),Desplegable!$B$445,IF(AND('Metas por Proyecto'!DJ8&gt;0,'Metas por Proyecto'!DK8&gt;0),((DK8*100)/DJ8))))))</f>
        <v/>
      </c>
      <c r="DN8" s="97">
        <f t="shared" si="20"/>
        <v>1</v>
      </c>
      <c r="DO8" s="97">
        <f t="shared" si="21"/>
        <v>0</v>
      </c>
      <c r="DP8" s="63">
        <f>IF(AND(DN8=0,DO8=0),"",IF(AND(DN8=0,DO8&lt;&gt;0),Desplegable!$B$444,(DO8*100/DN8)))</f>
        <v>0</v>
      </c>
      <c r="DQ8" s="97">
        <f t="shared" si="22"/>
        <v>1</v>
      </c>
      <c r="DR8" s="97">
        <f t="shared" si="23"/>
        <v>0</v>
      </c>
      <c r="DS8" s="97">
        <f t="shared" si="24"/>
        <v>0</v>
      </c>
      <c r="DT8" s="63">
        <f t="shared" si="25"/>
        <v>0</v>
      </c>
      <c r="DU8" s="97"/>
    </row>
    <row r="9" spans="1:127" ht="168.75">
      <c r="A9" s="53">
        <v>8</v>
      </c>
      <c r="B9" s="84" t="s">
        <v>1375</v>
      </c>
      <c r="C9" s="86" t="s">
        <v>1403</v>
      </c>
      <c r="D9" s="55" t="s">
        <v>80</v>
      </c>
      <c r="E9" s="55" t="s">
        <v>611</v>
      </c>
      <c r="F9" s="56" t="s">
        <v>111</v>
      </c>
      <c r="G9" s="55" t="s">
        <v>115</v>
      </c>
      <c r="H9" s="56" t="s">
        <v>295</v>
      </c>
      <c r="I9" s="55" t="s">
        <v>616</v>
      </c>
      <c r="J9" s="56" t="s">
        <v>301</v>
      </c>
      <c r="K9" s="55" t="s">
        <v>617</v>
      </c>
      <c r="L9" s="56" t="s">
        <v>155</v>
      </c>
      <c r="M9" s="56" t="s">
        <v>155</v>
      </c>
      <c r="N9" s="59" t="s">
        <v>144</v>
      </c>
      <c r="O9" s="56" t="s">
        <v>321</v>
      </c>
      <c r="P9" s="57" t="s">
        <v>460</v>
      </c>
      <c r="Q9" s="57" t="s">
        <v>463</v>
      </c>
      <c r="R9" s="58" t="s">
        <v>481</v>
      </c>
      <c r="S9" s="59"/>
      <c r="T9" s="59" t="s">
        <v>416</v>
      </c>
      <c r="U9" s="60" t="s">
        <v>432</v>
      </c>
      <c r="V9" s="60" t="s">
        <v>441</v>
      </c>
      <c r="W9" s="59"/>
      <c r="X9" s="59"/>
      <c r="Y9" s="56"/>
      <c r="Z9" s="56"/>
      <c r="AA9" s="56"/>
      <c r="AB9" s="56"/>
      <c r="AC9" s="53"/>
      <c r="AD9" s="53"/>
      <c r="AE9" s="53"/>
      <c r="AF9" s="53"/>
      <c r="AG9" s="56"/>
      <c r="AH9" s="60"/>
      <c r="AI9" s="53"/>
      <c r="AJ9" s="61"/>
      <c r="AK9" s="53"/>
      <c r="AL9" s="53"/>
      <c r="AM9" s="222">
        <v>100</v>
      </c>
      <c r="AN9" s="97"/>
      <c r="AO9" s="97"/>
      <c r="AP9" s="97"/>
      <c r="AQ9" s="62" t="str">
        <f>IF(AND(AN9=0,AO9=0),Desplegable!$B$446,IF(AND(AN9&lt;&gt;0,AO9=""),Desplegable!$B$446,IF(AND('Metas por Proyecto'!AN9=0,'Metas por Proyecto'!AO9&gt;0),Desplegable!$B$444,IF(AND('Metas por Proyecto'!AN9&gt;0,'Metas por Proyecto'!AO9=0),Desplegable!$B$445,IF(AND('Metas por Proyecto'!AN9&gt;0,'Metas por Proyecto'!AO9&gt;0),((AO9*100)/AN9))))))</f>
        <v/>
      </c>
      <c r="AR9" s="97"/>
      <c r="AS9" s="97"/>
      <c r="AT9" s="97"/>
      <c r="AU9" s="62" t="str">
        <f>IF(AND(AR9=0,AS9=0),Desplegable!$B$446,IF(AND(AR9&lt;&gt;0,AS9=""),Desplegable!$B$446,IF(AND('Metas por Proyecto'!AR9=0,'Metas por Proyecto'!AS9&gt;0),Desplegable!$B$444,IF(AND('Metas por Proyecto'!AR9&gt;0,'Metas por Proyecto'!AS9=0),Desplegable!$B$445,IF(AND('Metas por Proyecto'!AR9&gt;0,'Metas por Proyecto'!AS9&gt;0),((AS9*100)/AR9))))))</f>
        <v/>
      </c>
      <c r="AV9" s="97">
        <f t="shared" si="0"/>
        <v>0</v>
      </c>
      <c r="AW9" s="97">
        <f t="shared" si="1"/>
        <v>0</v>
      </c>
      <c r="AX9" s="62" t="str">
        <f>IF(AND(AV9=0,AW9=0),"",IF(AND(AV9=0,AW9&lt;&gt;0),Desplegable!$B$444,(AW9*100/AV9)))</f>
        <v/>
      </c>
      <c r="AY9" s="97"/>
      <c r="AZ9" s="97"/>
      <c r="BA9" s="97"/>
      <c r="BB9" s="62" t="str">
        <f>IF(AND(AY9=0,AZ9=0),Desplegable!$B$446,IF(AND(AY9&lt;&gt;0,AZ9=""),Desplegable!$B$446,IF(AND('Metas por Proyecto'!AY9=0,'Metas por Proyecto'!AZ9&gt;0),Desplegable!$B$444,IF(AND('Metas por Proyecto'!AY9&gt;0,'Metas por Proyecto'!AZ9=0),Desplegable!$B$445,IF(AND('Metas por Proyecto'!AY9&gt;0,'Metas por Proyecto'!AZ9&gt;0),((AZ9*100)/AY9))))))</f>
        <v/>
      </c>
      <c r="BC9" s="97">
        <f t="shared" si="2"/>
        <v>0</v>
      </c>
      <c r="BD9" s="97">
        <f t="shared" si="3"/>
        <v>0</v>
      </c>
      <c r="BE9" s="62" t="str">
        <f>IF(AND(BC9=0,BD9=0),"",IF(AND(BC9=0,BD9&lt;&gt;0),Desplegable!$B$444,(BD9*100/BC9)))</f>
        <v/>
      </c>
      <c r="BF9" s="97">
        <v>30</v>
      </c>
      <c r="BG9" s="97"/>
      <c r="BH9" s="97"/>
      <c r="BI9" s="62" t="str">
        <f>IF(AND(BF9=0,BG9=0),Desplegable!$B$446,IF(AND(BF9&lt;&gt;0,BG9=""),Desplegable!$B$446,IF(AND('Metas por Proyecto'!BF9=0,'Metas por Proyecto'!BG9&gt;0),Desplegable!$B$444,IF(AND('Metas por Proyecto'!BF9&gt;0,'Metas por Proyecto'!BG9=0),Desplegable!$B$445,IF(AND('Metas por Proyecto'!BF9&gt;0,'Metas por Proyecto'!BG9&gt;0),((BG9*100)/BF9))))))</f>
        <v/>
      </c>
      <c r="BJ9" s="97">
        <f t="shared" si="4"/>
        <v>30</v>
      </c>
      <c r="BK9" s="97">
        <f t="shared" si="5"/>
        <v>0</v>
      </c>
      <c r="BL9" s="62">
        <f>IF(AND(BJ9=0,BK9=0),"",IF(AND(BJ9=0,BK9&lt;&gt;0),Desplegable!$B$444,(BK9*100/BJ9)))</f>
        <v>0</v>
      </c>
      <c r="BM9" s="97">
        <v>10</v>
      </c>
      <c r="BN9" s="97"/>
      <c r="BO9" s="97"/>
      <c r="BP9" s="62" t="str">
        <f>IF(AND(BM9=0,BN9=0),Desplegable!$B$446,IF(AND(BM9&lt;&gt;0,BN9=""),Desplegable!$B$446,IF(AND('Metas por Proyecto'!BM9=0,'Metas por Proyecto'!BN9&gt;0),Desplegable!$B$444,IF(AND('Metas por Proyecto'!BM9&gt;0,'Metas por Proyecto'!BN9=0),Desplegable!$B$445,IF(AND('Metas por Proyecto'!BM9&gt;0,'Metas por Proyecto'!BN9&gt;0),((BN9*100)/BM9))))))</f>
        <v/>
      </c>
      <c r="BQ9" s="97">
        <f t="shared" si="6"/>
        <v>40</v>
      </c>
      <c r="BR9" s="97">
        <f t="shared" si="7"/>
        <v>0</v>
      </c>
      <c r="BS9" s="62">
        <f>IF(AND(BQ9=0,BR9=0),"",IF(AND(BQ9=0,BR9&lt;&gt;0),Desplegable!$B$444,(BR9*100/BQ9)))</f>
        <v>0</v>
      </c>
      <c r="BT9" s="97">
        <v>10</v>
      </c>
      <c r="BU9" s="97"/>
      <c r="BV9" s="97"/>
      <c r="BW9" s="62" t="str">
        <f>IF(AND(BT9=0,BU9=0),Desplegable!$B$446,IF(AND(BT9&lt;&gt;0,BU9=""),Desplegable!$B$446,IF(AND('Metas por Proyecto'!BT9=0,'Metas por Proyecto'!BU9&gt;0),Desplegable!$B$444,IF(AND('Metas por Proyecto'!BT9&gt;0,'Metas por Proyecto'!BU9=0),Desplegable!$B$445,IF(AND('Metas por Proyecto'!BT9&gt;0,'Metas por Proyecto'!BU9&gt;0),((BU9*100)/BT9))))))</f>
        <v/>
      </c>
      <c r="BX9" s="97">
        <f t="shared" si="8"/>
        <v>50</v>
      </c>
      <c r="BY9" s="97">
        <f t="shared" si="9"/>
        <v>0</v>
      </c>
      <c r="BZ9" s="62">
        <f>IF(AND(BX9=0,BY9=0),"",IF(AND(BX9=0,BY9&lt;&gt;0),Desplegable!$B$444,(BY9*100/BX9)))</f>
        <v>0</v>
      </c>
      <c r="CA9" s="97">
        <v>10</v>
      </c>
      <c r="CB9" s="97"/>
      <c r="CC9" s="97"/>
      <c r="CD9" s="62" t="str">
        <f>IF(AND(CA9=0,CB9=0),Desplegable!$B$446,IF(AND(CA9&lt;&gt;0,CB9=""),Desplegable!$B$446,IF(AND('Metas por Proyecto'!CA9=0,'Metas por Proyecto'!CB9&gt;0),Desplegable!$B$444,IF(AND('Metas por Proyecto'!CA9&gt;0,'Metas por Proyecto'!CB9=0),Desplegable!$B$445,IF(AND('Metas por Proyecto'!CA9&gt;0,'Metas por Proyecto'!CB9&gt;0),((CB9*100)/CA9))))))</f>
        <v/>
      </c>
      <c r="CE9" s="97">
        <f t="shared" si="10"/>
        <v>60</v>
      </c>
      <c r="CF9" s="97">
        <f t="shared" si="11"/>
        <v>0</v>
      </c>
      <c r="CG9" s="62">
        <f>IF(AND(CE9=0,CF9=0),"",IF(AND(CE9=0,CF9&lt;&gt;0),Desplegable!$B$444,(CF9*100/CE9)))</f>
        <v>0</v>
      </c>
      <c r="CH9" s="97">
        <v>10</v>
      </c>
      <c r="CI9" s="97"/>
      <c r="CJ9" s="97"/>
      <c r="CK9" s="62" t="str">
        <f>IF(AND(CH9=0,CI9=0),Desplegable!$B$446,IF(AND(CH9&lt;&gt;0,CI9=""),Desplegable!$B$446,IF(AND('Metas por Proyecto'!CH9=0,'Metas por Proyecto'!CI9&gt;0),Desplegable!$B$444,IF(AND('Metas por Proyecto'!CH9&gt;0,'Metas por Proyecto'!CI9=0),Desplegable!$B$445,IF(AND('Metas por Proyecto'!CH9&gt;0,'Metas por Proyecto'!CI9&gt;0),((CI9*100)/CH9))))))</f>
        <v/>
      </c>
      <c r="CL9" s="97">
        <f t="shared" si="12"/>
        <v>70</v>
      </c>
      <c r="CM9" s="97">
        <f t="shared" si="13"/>
        <v>0</v>
      </c>
      <c r="CN9" s="62">
        <f>IF(AND(CL9=0,CM9=0),"",IF(AND(CL9=0,CM9&lt;&gt;0),Desplegable!$B$444,(CM9*100/CL9)))</f>
        <v>0</v>
      </c>
      <c r="CO9" s="97">
        <v>10</v>
      </c>
      <c r="CP9" s="97"/>
      <c r="CQ9" s="97"/>
      <c r="CR9" s="62" t="str">
        <f>IF(AND(CO9=0,CP9=0),Desplegable!$B$446,IF(AND(CO9&lt;&gt;0,CP9=""),Desplegable!$B$446,IF(AND('Metas por Proyecto'!CO9=0,'Metas por Proyecto'!CP9&gt;0),Desplegable!$B$444,IF(AND('Metas por Proyecto'!CO9&gt;0,'Metas por Proyecto'!CP9=0),Desplegable!$B$445,IF(AND('Metas por Proyecto'!CO9&gt;0,'Metas por Proyecto'!CP9&gt;0),((CP9*100)/CO9))))))</f>
        <v/>
      </c>
      <c r="CS9" s="97">
        <f t="shared" si="14"/>
        <v>80</v>
      </c>
      <c r="CT9" s="97">
        <f t="shared" si="15"/>
        <v>0</v>
      </c>
      <c r="CU9" s="62">
        <f>IF(AND(CS9=0,CT9=0),"",IF(AND(CS9=0,CT9&lt;&gt;0),Desplegable!$B$444,(CT9*100/CS9)))</f>
        <v>0</v>
      </c>
      <c r="CV9" s="97">
        <v>10</v>
      </c>
      <c r="CW9" s="97"/>
      <c r="CX9" s="97"/>
      <c r="CY9" s="62" t="str">
        <f>IF(AND(CV9=0,CW9=0),Desplegable!$B$446,IF(AND(CV9&lt;&gt;0,CW9=""),Desplegable!$B$446,IF(AND('Metas por Proyecto'!CV9=0,'Metas por Proyecto'!CW9&gt;0),Desplegable!$B$444,IF(AND('Metas por Proyecto'!CV9&gt;0,'Metas por Proyecto'!CW9=0),Desplegable!$B$445,IF(AND('Metas por Proyecto'!CV9&gt;0,'Metas por Proyecto'!CW9&gt;0),((CW9*100)/CV9))))))</f>
        <v/>
      </c>
      <c r="CZ9" s="97">
        <f t="shared" si="16"/>
        <v>90</v>
      </c>
      <c r="DA9" s="97">
        <f t="shared" si="17"/>
        <v>0</v>
      </c>
      <c r="DB9" s="62">
        <f>IF(AND(CZ9=0,DA9=0),"",IF(AND(CZ9=0,DA9&lt;&gt;0),Desplegable!$B$444,(DA9*100/CZ9)))</f>
        <v>0</v>
      </c>
      <c r="DC9" s="97">
        <v>10</v>
      </c>
      <c r="DD9" s="97"/>
      <c r="DE9" s="97"/>
      <c r="DF9" s="62" t="str">
        <f>IF(AND(DC9=0,DD9=0),Desplegable!$B$446,IF(AND(DC9&lt;&gt;0,DD9=""),Desplegable!$B$446,IF(AND('Metas por Proyecto'!DC9=0,'Metas por Proyecto'!DD9&gt;0),Desplegable!$B$444,IF(AND('Metas por Proyecto'!DC9&gt;0,'Metas por Proyecto'!DD9=0),Desplegable!$B$445,IF(AND('Metas por Proyecto'!DC9&gt;0,'Metas por Proyecto'!DD9&gt;0),((DD9*100)/DC9))))))</f>
        <v/>
      </c>
      <c r="DG9" s="97">
        <f t="shared" si="18"/>
        <v>100</v>
      </c>
      <c r="DH9" s="97">
        <f t="shared" si="19"/>
        <v>0</v>
      </c>
      <c r="DI9" s="62">
        <f>IF(AND(DG9=0,DH9=0),"",IF(AND(DG9=0,DH9&lt;&gt;0),Desplegable!$B$444,(DH9*100/DG9)))</f>
        <v>0</v>
      </c>
      <c r="DJ9" s="97"/>
      <c r="DK9" s="97"/>
      <c r="DL9" s="97"/>
      <c r="DM9" s="62" t="str">
        <f>IF(AND(DJ9=0,DK9=0),Desplegable!$B$446,IF(AND(DJ9&lt;&gt;0,DK9=""),Desplegable!$B$446,IF(AND('Metas por Proyecto'!DJ9=0,'Metas por Proyecto'!DK9&gt;0),Desplegable!$B$444,IF(AND('Metas por Proyecto'!DJ9&gt;0,'Metas por Proyecto'!DK9=0),Desplegable!$B$445,IF(AND('Metas por Proyecto'!DJ9&gt;0,'Metas por Proyecto'!DK9&gt;0),((DK9*100)/DJ9))))))</f>
        <v/>
      </c>
      <c r="DN9" s="97">
        <f t="shared" si="20"/>
        <v>100</v>
      </c>
      <c r="DO9" s="97">
        <f t="shared" si="21"/>
        <v>0</v>
      </c>
      <c r="DP9" s="63">
        <f>IF(AND(DN9=0,DO9=0),"",IF(AND(DN9=0,DO9&lt;&gt;0),Desplegable!$B$444,(DO9*100/DN9)))</f>
        <v>0</v>
      </c>
      <c r="DQ9" s="97">
        <f t="shared" si="22"/>
        <v>100</v>
      </c>
      <c r="DR9" s="97">
        <f t="shared" si="23"/>
        <v>0</v>
      </c>
      <c r="DS9" s="97">
        <f t="shared" si="24"/>
        <v>0</v>
      </c>
      <c r="DT9" s="63">
        <f t="shared" si="25"/>
        <v>0</v>
      </c>
      <c r="DU9" s="97"/>
    </row>
    <row r="10" spans="1:127" ht="168.75">
      <c r="A10" s="53">
        <v>9</v>
      </c>
      <c r="B10" s="84" t="s">
        <v>1376</v>
      </c>
      <c r="C10" s="88" t="s">
        <v>1404</v>
      </c>
      <c r="D10" s="55" t="s">
        <v>78</v>
      </c>
      <c r="E10" s="55" t="s">
        <v>614</v>
      </c>
      <c r="F10" s="56" t="s">
        <v>111</v>
      </c>
      <c r="G10" s="55" t="s">
        <v>115</v>
      </c>
      <c r="H10" s="56" t="s">
        <v>295</v>
      </c>
      <c r="I10" s="55" t="s">
        <v>616</v>
      </c>
      <c r="J10" s="56" t="s">
        <v>301</v>
      </c>
      <c r="K10" s="55" t="s">
        <v>617</v>
      </c>
      <c r="L10" s="56" t="s">
        <v>155</v>
      </c>
      <c r="M10" s="56" t="s">
        <v>155</v>
      </c>
      <c r="N10" s="59" t="s">
        <v>144</v>
      </c>
      <c r="O10" s="56" t="s">
        <v>321</v>
      </c>
      <c r="P10" s="57" t="s">
        <v>460</v>
      </c>
      <c r="Q10" s="57" t="s">
        <v>463</v>
      </c>
      <c r="R10" s="58" t="s">
        <v>481</v>
      </c>
      <c r="S10" s="59"/>
      <c r="T10" s="59" t="s">
        <v>416</v>
      </c>
      <c r="U10" s="60" t="s">
        <v>432</v>
      </c>
      <c r="V10" s="60" t="s">
        <v>441</v>
      </c>
      <c r="W10" s="59"/>
      <c r="X10" s="59"/>
      <c r="Y10" s="56"/>
      <c r="Z10" s="56"/>
      <c r="AA10" s="56"/>
      <c r="AB10" s="56"/>
      <c r="AC10" s="53"/>
      <c r="AD10" s="53"/>
      <c r="AE10" s="53"/>
      <c r="AF10" s="53"/>
      <c r="AG10" s="56"/>
      <c r="AH10" s="60"/>
      <c r="AI10" s="53"/>
      <c r="AJ10" s="61"/>
      <c r="AK10" s="53"/>
      <c r="AL10" s="53"/>
      <c r="AM10" s="222">
        <v>2</v>
      </c>
      <c r="AN10" s="97"/>
      <c r="AO10" s="97"/>
      <c r="AP10" s="97"/>
      <c r="AQ10" s="62" t="str">
        <f>IF(AND(AN10=0,AO10=0),Desplegable!$B$446,IF(AND(AN10&lt;&gt;0,AO10=""),Desplegable!$B$446,IF(AND('Metas por Proyecto'!AN10=0,'Metas por Proyecto'!AO10&gt;0),Desplegable!$B$444,IF(AND('Metas por Proyecto'!AN10&gt;0,'Metas por Proyecto'!AO10=0),Desplegable!$B$445,IF(AND('Metas por Proyecto'!AN10&gt;0,'Metas por Proyecto'!AO10&gt;0),((AO10*100)/AN10))))))</f>
        <v/>
      </c>
      <c r="AR10" s="97"/>
      <c r="AS10" s="97"/>
      <c r="AT10" s="97"/>
      <c r="AU10" s="62" t="str">
        <f>IF(AND(AR10=0,AS10=0),Desplegable!$B$446,IF(AND(AR10&lt;&gt;0,AS10=""),Desplegable!$B$446,IF(AND('Metas por Proyecto'!AR10=0,'Metas por Proyecto'!AS10&gt;0),Desplegable!$B$444,IF(AND('Metas por Proyecto'!AR10&gt;0,'Metas por Proyecto'!AS10=0),Desplegable!$B$445,IF(AND('Metas por Proyecto'!AR10&gt;0,'Metas por Proyecto'!AS10&gt;0),((AS10*100)/AR10))))))</f>
        <v/>
      </c>
      <c r="AV10" s="97">
        <f t="shared" si="0"/>
        <v>0</v>
      </c>
      <c r="AW10" s="97">
        <f t="shared" si="1"/>
        <v>0</v>
      </c>
      <c r="AX10" s="62" t="str">
        <f>IF(AND(AV10=0,AW10=0),"",IF(AND(AV10=0,AW10&lt;&gt;0),Desplegable!$B$444,(AW10*100/AV10)))</f>
        <v/>
      </c>
      <c r="AY10" s="97"/>
      <c r="AZ10" s="97"/>
      <c r="BA10" s="97"/>
      <c r="BB10" s="62" t="str">
        <f>IF(AND(AY10=0,AZ10=0),Desplegable!$B$446,IF(AND(AY10&lt;&gt;0,AZ10=""),Desplegable!$B$446,IF(AND('Metas por Proyecto'!AY10=0,'Metas por Proyecto'!AZ10&gt;0),Desplegable!$B$444,IF(AND('Metas por Proyecto'!AY10&gt;0,'Metas por Proyecto'!AZ10=0),Desplegable!$B$445,IF(AND('Metas por Proyecto'!AY10&gt;0,'Metas por Proyecto'!AZ10&gt;0),((AZ10*100)/AY10))))))</f>
        <v/>
      </c>
      <c r="BC10" s="97">
        <f t="shared" si="2"/>
        <v>0</v>
      </c>
      <c r="BD10" s="97">
        <f t="shared" si="3"/>
        <v>0</v>
      </c>
      <c r="BE10" s="62" t="str">
        <f>IF(AND(BC10=0,BD10=0),"",IF(AND(BC10=0,BD10&lt;&gt;0),Desplegable!$B$444,(BD10*100/BC10)))</f>
        <v/>
      </c>
      <c r="BF10" s="97"/>
      <c r="BG10" s="97"/>
      <c r="BH10" s="97"/>
      <c r="BI10" s="62" t="str">
        <f>IF(AND(BF10=0,BG10=0),Desplegable!$B$446,IF(AND(BF10&lt;&gt;0,BG10=""),Desplegable!$B$446,IF(AND('Metas por Proyecto'!BF10=0,'Metas por Proyecto'!BG10&gt;0),Desplegable!$B$444,IF(AND('Metas por Proyecto'!BF10&gt;0,'Metas por Proyecto'!BG10=0),Desplegable!$B$445,IF(AND('Metas por Proyecto'!BF10&gt;0,'Metas por Proyecto'!BG10&gt;0),((BG10*100)/BF10))))))</f>
        <v/>
      </c>
      <c r="BJ10" s="97">
        <f t="shared" si="4"/>
        <v>0</v>
      </c>
      <c r="BK10" s="97">
        <f t="shared" si="5"/>
        <v>0</v>
      </c>
      <c r="BL10" s="62" t="str">
        <f>IF(AND(BJ10=0,BK10=0),"",IF(AND(BJ10=0,BK10&lt;&gt;0),Desplegable!$B$444,(BK10*100/BJ10)))</f>
        <v/>
      </c>
      <c r="BM10" s="97"/>
      <c r="BN10" s="97"/>
      <c r="BO10" s="97"/>
      <c r="BP10" s="62" t="str">
        <f>IF(AND(BM10=0,BN10=0),Desplegable!$B$446,IF(AND(BM10&lt;&gt;0,BN10=""),Desplegable!$B$446,IF(AND('Metas por Proyecto'!BM10=0,'Metas por Proyecto'!BN10&gt;0),Desplegable!$B$444,IF(AND('Metas por Proyecto'!BM10&gt;0,'Metas por Proyecto'!BN10=0),Desplegable!$B$445,IF(AND('Metas por Proyecto'!BM10&gt;0,'Metas por Proyecto'!BN10&gt;0),((BN10*100)/BM10))))))</f>
        <v/>
      </c>
      <c r="BQ10" s="97">
        <f t="shared" si="6"/>
        <v>0</v>
      </c>
      <c r="BR10" s="97">
        <f t="shared" si="7"/>
        <v>0</v>
      </c>
      <c r="BS10" s="62" t="str">
        <f>IF(AND(BQ10=0,BR10=0),"",IF(AND(BQ10=0,BR10&lt;&gt;0),Desplegable!$B$444,(BR10*100/BQ10)))</f>
        <v/>
      </c>
      <c r="BT10" s="97">
        <v>1</v>
      </c>
      <c r="BU10" s="97"/>
      <c r="BV10" s="97"/>
      <c r="BW10" s="62" t="str">
        <f>IF(AND(BT10=0,BU10=0),Desplegable!$B$446,IF(AND(BT10&lt;&gt;0,BU10=""),Desplegable!$B$446,IF(AND('Metas por Proyecto'!BT10=0,'Metas por Proyecto'!BU10&gt;0),Desplegable!$B$444,IF(AND('Metas por Proyecto'!BT10&gt;0,'Metas por Proyecto'!BU10=0),Desplegable!$B$445,IF(AND('Metas por Proyecto'!BT10&gt;0,'Metas por Proyecto'!BU10&gt;0),((BU10*100)/BT10))))))</f>
        <v/>
      </c>
      <c r="BX10" s="97">
        <f t="shared" si="8"/>
        <v>1</v>
      </c>
      <c r="BY10" s="97">
        <f t="shared" si="9"/>
        <v>0</v>
      </c>
      <c r="BZ10" s="62">
        <f>IF(AND(BX10=0,BY10=0),"",IF(AND(BX10=0,BY10&lt;&gt;0),Desplegable!$B$444,(BY10*100/BX10)))</f>
        <v>0</v>
      </c>
      <c r="CA10" s="97"/>
      <c r="CB10" s="97"/>
      <c r="CC10" s="97"/>
      <c r="CD10" s="62" t="str">
        <f>IF(AND(CA10=0,CB10=0),Desplegable!$B$446,IF(AND(CA10&lt;&gt;0,CB10=""),Desplegable!$B$446,IF(AND('Metas por Proyecto'!CA10=0,'Metas por Proyecto'!CB10&gt;0),Desplegable!$B$444,IF(AND('Metas por Proyecto'!CA10&gt;0,'Metas por Proyecto'!CB10=0),Desplegable!$B$445,IF(AND('Metas por Proyecto'!CA10&gt;0,'Metas por Proyecto'!CB10&gt;0),((CB10*100)/CA10))))))</f>
        <v/>
      </c>
      <c r="CE10" s="97">
        <f t="shared" si="10"/>
        <v>1</v>
      </c>
      <c r="CF10" s="97">
        <f t="shared" si="11"/>
        <v>0</v>
      </c>
      <c r="CG10" s="62">
        <f>IF(AND(CE10=0,CF10=0),"",IF(AND(CE10=0,CF10&lt;&gt;0),Desplegable!$B$444,(CF10*100/CE10)))</f>
        <v>0</v>
      </c>
      <c r="CH10" s="97"/>
      <c r="CI10" s="97"/>
      <c r="CJ10" s="97"/>
      <c r="CK10" s="62" t="str">
        <f>IF(AND(CH10=0,CI10=0),Desplegable!$B$446,IF(AND(CH10&lt;&gt;0,CI10=""),Desplegable!$B$446,IF(AND('Metas por Proyecto'!CH10=0,'Metas por Proyecto'!CI10&gt;0),Desplegable!$B$444,IF(AND('Metas por Proyecto'!CH10&gt;0,'Metas por Proyecto'!CI10=0),Desplegable!$B$445,IF(AND('Metas por Proyecto'!CH10&gt;0,'Metas por Proyecto'!CI10&gt;0),((CI10*100)/CH10))))))</f>
        <v/>
      </c>
      <c r="CL10" s="97">
        <f t="shared" si="12"/>
        <v>1</v>
      </c>
      <c r="CM10" s="97">
        <f t="shared" si="13"/>
        <v>0</v>
      </c>
      <c r="CN10" s="62">
        <f>IF(AND(CL10=0,CM10=0),"",IF(AND(CL10=0,CM10&lt;&gt;0),Desplegable!$B$444,(CM10*100/CL10)))</f>
        <v>0</v>
      </c>
      <c r="CO10" s="97"/>
      <c r="CP10" s="97"/>
      <c r="CQ10" s="97"/>
      <c r="CR10" s="62" t="str">
        <f>IF(AND(CO10=0,CP10=0),Desplegable!$B$446,IF(AND(CO10&lt;&gt;0,CP10=""),Desplegable!$B$446,IF(AND('Metas por Proyecto'!CO10=0,'Metas por Proyecto'!CP10&gt;0),Desplegable!$B$444,IF(AND('Metas por Proyecto'!CO10&gt;0,'Metas por Proyecto'!CP10=0),Desplegable!$B$445,IF(AND('Metas por Proyecto'!CO10&gt;0,'Metas por Proyecto'!CP10&gt;0),((CP10*100)/CO10))))))</f>
        <v/>
      </c>
      <c r="CS10" s="97">
        <f t="shared" si="14"/>
        <v>1</v>
      </c>
      <c r="CT10" s="97">
        <f t="shared" si="15"/>
        <v>0</v>
      </c>
      <c r="CU10" s="62">
        <f>IF(AND(CS10=0,CT10=0),"",IF(AND(CS10=0,CT10&lt;&gt;0),Desplegable!$B$444,(CT10*100/CS10)))</f>
        <v>0</v>
      </c>
      <c r="CV10" s="97"/>
      <c r="CW10" s="97"/>
      <c r="CX10" s="97"/>
      <c r="CY10" s="62" t="str">
        <f>IF(AND(CV10=0,CW10=0),Desplegable!$B$446,IF(AND(CV10&lt;&gt;0,CW10=""),Desplegable!$B$446,IF(AND('Metas por Proyecto'!CV10=0,'Metas por Proyecto'!CW10&gt;0),Desplegable!$B$444,IF(AND('Metas por Proyecto'!CV10&gt;0,'Metas por Proyecto'!CW10=0),Desplegable!$B$445,IF(AND('Metas por Proyecto'!CV10&gt;0,'Metas por Proyecto'!CW10&gt;0),((CW10*100)/CV10))))))</f>
        <v/>
      </c>
      <c r="CZ10" s="97">
        <f t="shared" si="16"/>
        <v>1</v>
      </c>
      <c r="DA10" s="97">
        <f t="shared" si="17"/>
        <v>0</v>
      </c>
      <c r="DB10" s="62">
        <f>IF(AND(CZ10=0,DA10=0),"",IF(AND(CZ10=0,DA10&lt;&gt;0),Desplegable!$B$444,(DA10*100/CZ10)))</f>
        <v>0</v>
      </c>
      <c r="DC10" s="97">
        <v>1</v>
      </c>
      <c r="DD10" s="97"/>
      <c r="DE10" s="97"/>
      <c r="DF10" s="62" t="str">
        <f>IF(AND(DC10=0,DD10=0),Desplegable!$B$446,IF(AND(DC10&lt;&gt;0,DD10=""),Desplegable!$B$446,IF(AND('Metas por Proyecto'!DC10=0,'Metas por Proyecto'!DD10&gt;0),Desplegable!$B$444,IF(AND('Metas por Proyecto'!DC10&gt;0,'Metas por Proyecto'!DD10=0),Desplegable!$B$445,IF(AND('Metas por Proyecto'!DC10&gt;0,'Metas por Proyecto'!DD10&gt;0),((DD10*100)/DC10))))))</f>
        <v/>
      </c>
      <c r="DG10" s="97">
        <f t="shared" si="18"/>
        <v>2</v>
      </c>
      <c r="DH10" s="97">
        <f t="shared" si="19"/>
        <v>0</v>
      </c>
      <c r="DI10" s="62">
        <f>IF(AND(DG10=0,DH10=0),"",IF(AND(DG10=0,DH10&lt;&gt;0),Desplegable!$B$444,(DH10*100/DG10)))</f>
        <v>0</v>
      </c>
      <c r="DJ10" s="97"/>
      <c r="DK10" s="97"/>
      <c r="DL10" s="97"/>
      <c r="DM10" s="62" t="str">
        <f>IF(AND(DJ10=0,DK10=0),Desplegable!$B$446,IF(AND(DJ10&lt;&gt;0,DK10=""),Desplegable!$B$446,IF(AND('Metas por Proyecto'!DJ10=0,'Metas por Proyecto'!DK10&gt;0),Desplegable!$B$444,IF(AND('Metas por Proyecto'!DJ10&gt;0,'Metas por Proyecto'!DK10=0),Desplegable!$B$445,IF(AND('Metas por Proyecto'!DJ10&gt;0,'Metas por Proyecto'!DK10&gt;0),((DK10*100)/DJ10))))))</f>
        <v/>
      </c>
      <c r="DN10" s="97">
        <f t="shared" si="20"/>
        <v>2</v>
      </c>
      <c r="DO10" s="97">
        <f t="shared" si="21"/>
        <v>0</v>
      </c>
      <c r="DP10" s="63">
        <f>IF(AND(DN10=0,DO10=0),"",IF(AND(DN10=0,DO10&lt;&gt;0),Desplegable!$B$444,(DO10*100/DN10)))</f>
        <v>0</v>
      </c>
      <c r="DQ10" s="97">
        <f t="shared" si="22"/>
        <v>2</v>
      </c>
      <c r="DR10" s="97">
        <f t="shared" si="23"/>
        <v>0</v>
      </c>
      <c r="DS10" s="97">
        <f t="shared" si="24"/>
        <v>0</v>
      </c>
      <c r="DT10" s="63">
        <f t="shared" si="25"/>
        <v>0</v>
      </c>
      <c r="DU10" s="97"/>
    </row>
    <row r="11" spans="1:127" ht="168.75">
      <c r="A11" s="53">
        <v>10</v>
      </c>
      <c r="B11" s="84" t="s">
        <v>605</v>
      </c>
      <c r="C11" s="88" t="s">
        <v>1405</v>
      </c>
      <c r="D11" s="55" t="s">
        <v>1398</v>
      </c>
      <c r="E11" s="55" t="s">
        <v>614</v>
      </c>
      <c r="F11" s="56" t="s">
        <v>111</v>
      </c>
      <c r="G11" s="55" t="s">
        <v>115</v>
      </c>
      <c r="H11" s="56" t="s">
        <v>295</v>
      </c>
      <c r="I11" s="55" t="s">
        <v>616</v>
      </c>
      <c r="J11" s="56" t="s">
        <v>301</v>
      </c>
      <c r="K11" s="55" t="s">
        <v>617</v>
      </c>
      <c r="L11" s="56" t="s">
        <v>155</v>
      </c>
      <c r="M11" s="56" t="s">
        <v>155</v>
      </c>
      <c r="N11" s="59" t="s">
        <v>144</v>
      </c>
      <c r="O11" s="56" t="s">
        <v>321</v>
      </c>
      <c r="P11" s="57" t="s">
        <v>460</v>
      </c>
      <c r="Q11" s="57" t="s">
        <v>463</v>
      </c>
      <c r="R11" s="58" t="s">
        <v>481</v>
      </c>
      <c r="S11" s="59"/>
      <c r="T11" s="59" t="s">
        <v>416</v>
      </c>
      <c r="U11" s="60" t="s">
        <v>432</v>
      </c>
      <c r="V11" s="60" t="s">
        <v>441</v>
      </c>
      <c r="W11" s="59"/>
      <c r="X11" s="59"/>
      <c r="Y11" s="56"/>
      <c r="Z11" s="56"/>
      <c r="AA11" s="56"/>
      <c r="AB11" s="56"/>
      <c r="AC11" s="53"/>
      <c r="AD11" s="53"/>
      <c r="AE11" s="53"/>
      <c r="AF11" s="53"/>
      <c r="AG11" s="56"/>
      <c r="AH11" s="60"/>
      <c r="AI11" s="53"/>
      <c r="AJ11" s="61"/>
      <c r="AK11" s="53"/>
      <c r="AL11" s="53"/>
      <c r="AM11" s="222">
        <v>3</v>
      </c>
      <c r="AN11" s="97">
        <v>1</v>
      </c>
      <c r="AO11" s="97"/>
      <c r="AP11" s="97"/>
      <c r="AQ11" s="62" t="str">
        <f>IF(AND(AN11=0,AO11=0),Desplegable!$B$446,IF(AND(AN11&lt;&gt;0,AO11=""),Desplegable!$B$446,IF(AND('Metas por Proyecto'!AN11=0,'Metas por Proyecto'!AO11&gt;0),Desplegable!$B$444,IF(AND('Metas por Proyecto'!AN11&gt;0,'Metas por Proyecto'!AO11=0),Desplegable!$B$445,IF(AND('Metas por Proyecto'!AN11&gt;0,'Metas por Proyecto'!AO11&gt;0),((AO11*100)/AN11))))))</f>
        <v/>
      </c>
      <c r="AR11" s="97"/>
      <c r="AS11" s="97"/>
      <c r="AT11" s="97"/>
      <c r="AU11" s="62" t="str">
        <f>IF(AND(AR11=0,AS11=0),Desplegable!$B$446,IF(AND(AR11&lt;&gt;0,AS11=""),Desplegable!$B$446,IF(AND('Metas por Proyecto'!AR11=0,'Metas por Proyecto'!AS11&gt;0),Desplegable!$B$444,IF(AND('Metas por Proyecto'!AR11&gt;0,'Metas por Proyecto'!AS11=0),Desplegable!$B$445,IF(AND('Metas por Proyecto'!AR11&gt;0,'Metas por Proyecto'!AS11&gt;0),((AS11*100)/AR11))))))</f>
        <v/>
      </c>
      <c r="AV11" s="97">
        <f t="shared" si="0"/>
        <v>1</v>
      </c>
      <c r="AW11" s="97">
        <f t="shared" si="1"/>
        <v>0</v>
      </c>
      <c r="AX11" s="62">
        <f>IF(AND(AV11=0,AW11=0),"",IF(AND(AV11=0,AW11&lt;&gt;0),Desplegable!$B$444,(AW11*100/AV11)))</f>
        <v>0</v>
      </c>
      <c r="AY11" s="97"/>
      <c r="AZ11" s="97"/>
      <c r="BA11" s="97"/>
      <c r="BB11" s="62" t="str">
        <f>IF(AND(AY11=0,AZ11=0),Desplegable!$B$446,IF(AND(AY11&lt;&gt;0,AZ11=""),Desplegable!$B$446,IF(AND('Metas por Proyecto'!AY11=0,'Metas por Proyecto'!AZ11&gt;0),Desplegable!$B$444,IF(AND('Metas por Proyecto'!AY11&gt;0,'Metas por Proyecto'!AZ11=0),Desplegable!$B$445,IF(AND('Metas por Proyecto'!AY11&gt;0,'Metas por Proyecto'!AZ11&gt;0),((AZ11*100)/AY11))))))</f>
        <v/>
      </c>
      <c r="BC11" s="97">
        <f t="shared" si="2"/>
        <v>1</v>
      </c>
      <c r="BD11" s="97">
        <f t="shared" si="3"/>
        <v>0</v>
      </c>
      <c r="BE11" s="62">
        <f>IF(AND(BC11=0,BD11=0),"",IF(AND(BC11=0,BD11&lt;&gt;0),Desplegable!$B$444,(BD11*100/BC11)))</f>
        <v>0</v>
      </c>
      <c r="BF11" s="97"/>
      <c r="BG11" s="97"/>
      <c r="BH11" s="97"/>
      <c r="BI11" s="62" t="str">
        <f>IF(AND(BF11=0,BG11=0),Desplegable!$B$446,IF(AND(BF11&lt;&gt;0,BG11=""),Desplegable!$B$446,IF(AND('Metas por Proyecto'!BF11=0,'Metas por Proyecto'!BG11&gt;0),Desplegable!$B$444,IF(AND('Metas por Proyecto'!BF11&gt;0,'Metas por Proyecto'!BG11=0),Desplegable!$B$445,IF(AND('Metas por Proyecto'!BF11&gt;0,'Metas por Proyecto'!BG11&gt;0),((BG11*100)/BF11))))))</f>
        <v/>
      </c>
      <c r="BJ11" s="97">
        <f t="shared" si="4"/>
        <v>1</v>
      </c>
      <c r="BK11" s="97">
        <f t="shared" si="5"/>
        <v>0</v>
      </c>
      <c r="BL11" s="62">
        <f>IF(AND(BJ11=0,BK11=0),"",IF(AND(BJ11=0,BK11&lt;&gt;0),Desplegable!$B$444,(BK11*100/BJ11)))</f>
        <v>0</v>
      </c>
      <c r="BM11" s="97">
        <v>1</v>
      </c>
      <c r="BN11" s="97"/>
      <c r="BO11" s="97"/>
      <c r="BP11" s="62" t="str">
        <f>IF(AND(BM11=0,BN11=0),Desplegable!$B$446,IF(AND(BM11&lt;&gt;0,BN11=""),Desplegable!$B$446,IF(AND('Metas por Proyecto'!BM11=0,'Metas por Proyecto'!BN11&gt;0),Desplegable!$B$444,IF(AND('Metas por Proyecto'!BM11&gt;0,'Metas por Proyecto'!BN11=0),Desplegable!$B$445,IF(AND('Metas por Proyecto'!BM11&gt;0,'Metas por Proyecto'!BN11&gt;0),((BN11*100)/BM11))))))</f>
        <v/>
      </c>
      <c r="BQ11" s="97">
        <f t="shared" si="6"/>
        <v>2</v>
      </c>
      <c r="BR11" s="97">
        <f t="shared" si="7"/>
        <v>0</v>
      </c>
      <c r="BS11" s="62">
        <f>IF(AND(BQ11=0,BR11=0),"",IF(AND(BQ11=0,BR11&lt;&gt;0),Desplegable!$B$444,(BR11*100/BQ11)))</f>
        <v>0</v>
      </c>
      <c r="BT11" s="97"/>
      <c r="BU11" s="97"/>
      <c r="BV11" s="97"/>
      <c r="BW11" s="62" t="str">
        <f>IF(AND(BT11=0,BU11=0),Desplegable!$B$446,IF(AND(BT11&lt;&gt;0,BU11=""),Desplegable!$B$446,IF(AND('Metas por Proyecto'!BT11=0,'Metas por Proyecto'!BU11&gt;0),Desplegable!$B$444,IF(AND('Metas por Proyecto'!BT11&gt;0,'Metas por Proyecto'!BU11=0),Desplegable!$B$445,IF(AND('Metas por Proyecto'!BT11&gt;0,'Metas por Proyecto'!BU11&gt;0),((BU11*100)/BT11))))))</f>
        <v/>
      </c>
      <c r="BX11" s="97">
        <f t="shared" si="8"/>
        <v>2</v>
      </c>
      <c r="BY11" s="97">
        <f t="shared" si="9"/>
        <v>0</v>
      </c>
      <c r="BZ11" s="62">
        <f>IF(AND(BX11=0,BY11=0),"",IF(AND(BX11=0,BY11&lt;&gt;0),Desplegable!$B$444,(BY11*100/BX11)))</f>
        <v>0</v>
      </c>
      <c r="CA11" s="97"/>
      <c r="CB11" s="97"/>
      <c r="CC11" s="97"/>
      <c r="CD11" s="62" t="str">
        <f>IF(AND(CA11=0,CB11=0),Desplegable!$B$446,IF(AND(CA11&lt;&gt;0,CB11=""),Desplegable!$B$446,IF(AND('Metas por Proyecto'!CA11=0,'Metas por Proyecto'!CB11&gt;0),Desplegable!$B$444,IF(AND('Metas por Proyecto'!CA11&gt;0,'Metas por Proyecto'!CB11=0),Desplegable!$B$445,IF(AND('Metas por Proyecto'!CA11&gt;0,'Metas por Proyecto'!CB11&gt;0),((CB11*100)/CA11))))))</f>
        <v/>
      </c>
      <c r="CE11" s="97">
        <f t="shared" si="10"/>
        <v>2</v>
      </c>
      <c r="CF11" s="97">
        <f t="shared" si="11"/>
        <v>0</v>
      </c>
      <c r="CG11" s="62">
        <f>IF(AND(CE11=0,CF11=0),"",IF(AND(CE11=0,CF11&lt;&gt;0),Desplegable!$B$444,(CF11*100/CE11)))</f>
        <v>0</v>
      </c>
      <c r="CH11" s="97"/>
      <c r="CI11" s="97"/>
      <c r="CJ11" s="97"/>
      <c r="CK11" s="62" t="str">
        <f>IF(AND(CH11=0,CI11=0),Desplegable!$B$446,IF(AND(CH11&lt;&gt;0,CI11=""),Desplegable!$B$446,IF(AND('Metas por Proyecto'!CH11=0,'Metas por Proyecto'!CI11&gt;0),Desplegable!$B$444,IF(AND('Metas por Proyecto'!CH11&gt;0,'Metas por Proyecto'!CI11=0),Desplegable!$B$445,IF(AND('Metas por Proyecto'!CH11&gt;0,'Metas por Proyecto'!CI11&gt;0),((CI11*100)/CH11))))))</f>
        <v/>
      </c>
      <c r="CL11" s="97">
        <f t="shared" si="12"/>
        <v>2</v>
      </c>
      <c r="CM11" s="97">
        <f t="shared" si="13"/>
        <v>0</v>
      </c>
      <c r="CN11" s="62">
        <f>IF(AND(CL11=0,CM11=0),"",IF(AND(CL11=0,CM11&lt;&gt;0),Desplegable!$B$444,(CM11*100/CL11)))</f>
        <v>0</v>
      </c>
      <c r="CO11" s="97">
        <v>1</v>
      </c>
      <c r="CP11" s="97"/>
      <c r="CQ11" s="97"/>
      <c r="CR11" s="62" t="str">
        <f>IF(AND(CO11=0,CP11=0),Desplegable!$B$446,IF(AND(CO11&lt;&gt;0,CP11=""),Desplegable!$B$446,IF(AND('Metas por Proyecto'!CO11=0,'Metas por Proyecto'!CP11&gt;0),Desplegable!$B$444,IF(AND('Metas por Proyecto'!CO11&gt;0,'Metas por Proyecto'!CP11=0),Desplegable!$B$445,IF(AND('Metas por Proyecto'!CO11&gt;0,'Metas por Proyecto'!CP11&gt;0),((CP11*100)/CO11))))))</f>
        <v/>
      </c>
      <c r="CS11" s="97">
        <f t="shared" si="14"/>
        <v>3</v>
      </c>
      <c r="CT11" s="97">
        <f t="shared" si="15"/>
        <v>0</v>
      </c>
      <c r="CU11" s="62">
        <f>IF(AND(CS11=0,CT11=0),"",IF(AND(CS11=0,CT11&lt;&gt;0),Desplegable!$B$444,(CT11*100/CS11)))</f>
        <v>0</v>
      </c>
      <c r="CV11" s="97"/>
      <c r="CW11" s="97"/>
      <c r="CX11" s="97"/>
      <c r="CY11" s="62" t="str">
        <f>IF(AND(CV11=0,CW11=0),Desplegable!$B$446,IF(AND(CV11&lt;&gt;0,CW11=""),Desplegable!$B$446,IF(AND('Metas por Proyecto'!CV11=0,'Metas por Proyecto'!CW11&gt;0),Desplegable!$B$444,IF(AND('Metas por Proyecto'!CV11&gt;0,'Metas por Proyecto'!CW11=0),Desplegable!$B$445,IF(AND('Metas por Proyecto'!CV11&gt;0,'Metas por Proyecto'!CW11&gt;0),((CW11*100)/CV11))))))</f>
        <v/>
      </c>
      <c r="CZ11" s="97">
        <f t="shared" si="16"/>
        <v>3</v>
      </c>
      <c r="DA11" s="97">
        <f t="shared" si="17"/>
        <v>0</v>
      </c>
      <c r="DB11" s="62">
        <f>IF(AND(CZ11=0,DA11=0),"",IF(AND(CZ11=0,DA11&lt;&gt;0),Desplegable!$B$444,(DA11*100/CZ11)))</f>
        <v>0</v>
      </c>
      <c r="DC11" s="97"/>
      <c r="DD11" s="97"/>
      <c r="DE11" s="97"/>
      <c r="DF11" s="62" t="str">
        <f>IF(AND(DC11=0,DD11=0),Desplegable!$B$446,IF(AND(DC11&lt;&gt;0,DD11=""),Desplegable!$B$446,IF(AND('Metas por Proyecto'!DC11=0,'Metas por Proyecto'!DD11&gt;0),Desplegable!$B$444,IF(AND('Metas por Proyecto'!DC11&gt;0,'Metas por Proyecto'!DD11=0),Desplegable!$B$445,IF(AND('Metas por Proyecto'!DC11&gt;0,'Metas por Proyecto'!DD11&gt;0),((DD11*100)/DC11))))))</f>
        <v/>
      </c>
      <c r="DG11" s="97">
        <f t="shared" si="18"/>
        <v>3</v>
      </c>
      <c r="DH11" s="97">
        <f t="shared" si="19"/>
        <v>0</v>
      </c>
      <c r="DI11" s="62">
        <f>IF(AND(DG11=0,DH11=0),"",IF(AND(DG11=0,DH11&lt;&gt;0),Desplegable!$B$444,(DH11*100/DG11)))</f>
        <v>0</v>
      </c>
      <c r="DJ11" s="97"/>
      <c r="DK11" s="97"/>
      <c r="DL11" s="97"/>
      <c r="DM11" s="62" t="str">
        <f>IF(AND(DJ11=0,DK11=0),Desplegable!$B$446,IF(AND(DJ11&lt;&gt;0,DK11=""),Desplegable!$B$446,IF(AND('Metas por Proyecto'!DJ11=0,'Metas por Proyecto'!DK11&gt;0),Desplegable!$B$444,IF(AND('Metas por Proyecto'!DJ11&gt;0,'Metas por Proyecto'!DK11=0),Desplegable!$B$445,IF(AND('Metas por Proyecto'!DJ11&gt;0,'Metas por Proyecto'!DK11&gt;0),((DK11*100)/DJ11))))))</f>
        <v/>
      </c>
      <c r="DN11" s="97">
        <f t="shared" si="20"/>
        <v>3</v>
      </c>
      <c r="DO11" s="97">
        <f t="shared" si="21"/>
        <v>0</v>
      </c>
      <c r="DP11" s="63">
        <f>IF(AND(DN11=0,DO11=0),"",IF(AND(DN11=0,DO11&lt;&gt;0),Desplegable!$B$444,(DO11*100/DN11)))</f>
        <v>0</v>
      </c>
      <c r="DQ11" s="97">
        <f t="shared" si="22"/>
        <v>3</v>
      </c>
      <c r="DR11" s="97">
        <f t="shared" si="23"/>
        <v>0</v>
      </c>
      <c r="DS11" s="97">
        <f t="shared" si="24"/>
        <v>0</v>
      </c>
      <c r="DT11" s="63">
        <f t="shared" si="25"/>
        <v>0</v>
      </c>
      <c r="DU11" s="97"/>
    </row>
    <row r="12" spans="1:127" ht="168.75">
      <c r="A12" s="53">
        <v>11</v>
      </c>
      <c r="B12" s="84" t="s">
        <v>1377</v>
      </c>
      <c r="C12" s="87" t="s">
        <v>1406</v>
      </c>
      <c r="D12" s="55" t="s">
        <v>78</v>
      </c>
      <c r="E12" s="55" t="s">
        <v>613</v>
      </c>
      <c r="F12" s="56" t="s">
        <v>111</v>
      </c>
      <c r="G12" s="55" t="s">
        <v>115</v>
      </c>
      <c r="H12" s="56" t="s">
        <v>295</v>
      </c>
      <c r="I12" s="55" t="s">
        <v>616</v>
      </c>
      <c r="J12" s="56" t="s">
        <v>301</v>
      </c>
      <c r="K12" s="55" t="s">
        <v>617</v>
      </c>
      <c r="L12" s="56" t="s">
        <v>155</v>
      </c>
      <c r="M12" s="56" t="s">
        <v>155</v>
      </c>
      <c r="N12" s="59" t="s">
        <v>144</v>
      </c>
      <c r="O12" s="56" t="s">
        <v>321</v>
      </c>
      <c r="P12" s="57" t="s">
        <v>460</v>
      </c>
      <c r="Q12" s="57" t="s">
        <v>463</v>
      </c>
      <c r="R12" s="58" t="s">
        <v>481</v>
      </c>
      <c r="S12" s="59"/>
      <c r="T12" s="59" t="s">
        <v>416</v>
      </c>
      <c r="U12" s="60" t="s">
        <v>432</v>
      </c>
      <c r="V12" s="60" t="s">
        <v>441</v>
      </c>
      <c r="W12" s="59"/>
      <c r="X12" s="59"/>
      <c r="Y12" s="56"/>
      <c r="Z12" s="56"/>
      <c r="AA12" s="56"/>
      <c r="AB12" s="56"/>
      <c r="AC12" s="53"/>
      <c r="AD12" s="53"/>
      <c r="AE12" s="53"/>
      <c r="AF12" s="53"/>
      <c r="AG12" s="56"/>
      <c r="AH12" s="60"/>
      <c r="AI12" s="53"/>
      <c r="AJ12" s="61"/>
      <c r="AK12" s="53"/>
      <c r="AL12" s="53"/>
      <c r="AM12" s="222">
        <v>10</v>
      </c>
      <c r="AN12" s="97"/>
      <c r="AO12" s="97"/>
      <c r="AP12" s="97"/>
      <c r="AQ12" s="62" t="str">
        <f>IF(AND(AN12=0,AO12=0),Desplegable!$B$446,IF(AND(AN12&lt;&gt;0,AO12=""),Desplegable!$B$446,IF(AND('Metas por Proyecto'!AN12=0,'Metas por Proyecto'!AO12&gt;0),Desplegable!$B$444,IF(AND('Metas por Proyecto'!AN12&gt;0,'Metas por Proyecto'!AO12=0),Desplegable!$B$445,IF(AND('Metas por Proyecto'!AN12&gt;0,'Metas por Proyecto'!AO12&gt;0),((AO12*100)/AN12))))))</f>
        <v/>
      </c>
      <c r="AR12" s="97"/>
      <c r="AS12" s="97"/>
      <c r="AT12" s="97"/>
      <c r="AU12" s="62" t="str">
        <f>IF(AND(AR12=0,AS12=0),Desplegable!$B$446,IF(AND(AR12&lt;&gt;0,AS12=""),Desplegable!$B$446,IF(AND('Metas por Proyecto'!AR12=0,'Metas por Proyecto'!AS12&gt;0),Desplegable!$B$444,IF(AND('Metas por Proyecto'!AR12&gt;0,'Metas por Proyecto'!AS12=0),Desplegable!$B$445,IF(AND('Metas por Proyecto'!AR12&gt;0,'Metas por Proyecto'!AS12&gt;0),((AS12*100)/AR12))))))</f>
        <v/>
      </c>
      <c r="AV12" s="97">
        <f t="shared" si="0"/>
        <v>0</v>
      </c>
      <c r="AW12" s="97">
        <f t="shared" si="1"/>
        <v>0</v>
      </c>
      <c r="AX12" s="62" t="str">
        <f>IF(AND(AV12=0,AW12=0),"",IF(AND(AV12=0,AW12&lt;&gt;0),Desplegable!$B$444,(AW12*100/AV12)))</f>
        <v/>
      </c>
      <c r="AY12" s="97"/>
      <c r="AZ12" s="97"/>
      <c r="BA12" s="97"/>
      <c r="BB12" s="62" t="str">
        <f>IF(AND(AY12=0,AZ12=0),Desplegable!$B$446,IF(AND(AY12&lt;&gt;0,AZ12=""),Desplegable!$B$446,IF(AND('Metas por Proyecto'!AY12=0,'Metas por Proyecto'!AZ12&gt;0),Desplegable!$B$444,IF(AND('Metas por Proyecto'!AY12&gt;0,'Metas por Proyecto'!AZ12=0),Desplegable!$B$445,IF(AND('Metas por Proyecto'!AY12&gt;0,'Metas por Proyecto'!AZ12&gt;0),((AZ12*100)/AY12))))))</f>
        <v/>
      </c>
      <c r="BC12" s="97">
        <f t="shared" si="2"/>
        <v>0</v>
      </c>
      <c r="BD12" s="97">
        <f t="shared" si="3"/>
        <v>0</v>
      </c>
      <c r="BE12" s="62" t="str">
        <f>IF(AND(BC12=0,BD12=0),"",IF(AND(BC12=0,BD12&lt;&gt;0),Desplegable!$B$444,(BD12*100/BC12)))</f>
        <v/>
      </c>
      <c r="BF12" s="97"/>
      <c r="BG12" s="97"/>
      <c r="BH12" s="97"/>
      <c r="BI12" s="62" t="str">
        <f>IF(AND(BF12=0,BG12=0),Desplegable!$B$446,IF(AND(BF12&lt;&gt;0,BG12=""),Desplegable!$B$446,IF(AND('Metas por Proyecto'!BF12=0,'Metas por Proyecto'!BG12&gt;0),Desplegable!$B$444,IF(AND('Metas por Proyecto'!BF12&gt;0,'Metas por Proyecto'!BG12=0),Desplegable!$B$445,IF(AND('Metas por Proyecto'!BF12&gt;0,'Metas por Proyecto'!BG12&gt;0),((BG12*100)/BF12))))))</f>
        <v/>
      </c>
      <c r="BJ12" s="97">
        <f t="shared" si="4"/>
        <v>0</v>
      </c>
      <c r="BK12" s="97">
        <f t="shared" si="5"/>
        <v>0</v>
      </c>
      <c r="BL12" s="62" t="str">
        <f>IF(AND(BJ12=0,BK12=0),"",IF(AND(BJ12=0,BK12&lt;&gt;0),Desplegable!$B$444,(BK12*100/BJ12)))</f>
        <v/>
      </c>
      <c r="BM12" s="97"/>
      <c r="BN12" s="97"/>
      <c r="BO12" s="97"/>
      <c r="BP12" s="62" t="str">
        <f>IF(AND(BM12=0,BN12=0),Desplegable!$B$446,IF(AND(BM12&lt;&gt;0,BN12=""),Desplegable!$B$446,IF(AND('Metas por Proyecto'!BM12=0,'Metas por Proyecto'!BN12&gt;0),Desplegable!$B$444,IF(AND('Metas por Proyecto'!BM12&gt;0,'Metas por Proyecto'!BN12=0),Desplegable!$B$445,IF(AND('Metas por Proyecto'!BM12&gt;0,'Metas por Proyecto'!BN12&gt;0),((BN12*100)/BM12))))))</f>
        <v/>
      </c>
      <c r="BQ12" s="97">
        <f t="shared" si="6"/>
        <v>0</v>
      </c>
      <c r="BR12" s="97">
        <f t="shared" si="7"/>
        <v>0</v>
      </c>
      <c r="BS12" s="62" t="str">
        <f>IF(AND(BQ12=0,BR12=0),"",IF(AND(BQ12=0,BR12&lt;&gt;0),Desplegable!$B$444,(BR12*100/BQ12)))</f>
        <v/>
      </c>
      <c r="BT12" s="97"/>
      <c r="BU12" s="97"/>
      <c r="BV12" s="97"/>
      <c r="BW12" s="62" t="str">
        <f>IF(AND(BT12=0,BU12=0),Desplegable!$B$446,IF(AND(BT12&lt;&gt;0,BU12=""),Desplegable!$B$446,IF(AND('Metas por Proyecto'!BT12=0,'Metas por Proyecto'!BU12&gt;0),Desplegable!$B$444,IF(AND('Metas por Proyecto'!BT12&gt;0,'Metas por Proyecto'!BU12=0),Desplegable!$B$445,IF(AND('Metas por Proyecto'!BT12&gt;0,'Metas por Proyecto'!BU12&gt;0),((BU12*100)/BT12))))))</f>
        <v/>
      </c>
      <c r="BX12" s="97">
        <f t="shared" si="8"/>
        <v>0</v>
      </c>
      <c r="BY12" s="97">
        <f t="shared" si="9"/>
        <v>0</v>
      </c>
      <c r="BZ12" s="62" t="str">
        <f>IF(AND(BX12=0,BY12=0),"",IF(AND(BX12=0,BY12&lt;&gt;0),Desplegable!$B$444,(BY12*100/BX12)))</f>
        <v/>
      </c>
      <c r="CA12" s="97">
        <v>2</v>
      </c>
      <c r="CB12" s="97"/>
      <c r="CC12" s="97"/>
      <c r="CD12" s="62" t="str">
        <f>IF(AND(CA12=0,CB12=0),Desplegable!$B$446,IF(AND(CA12&lt;&gt;0,CB12=""),Desplegable!$B$446,IF(AND('Metas por Proyecto'!CA12=0,'Metas por Proyecto'!CB12&gt;0),Desplegable!$B$444,IF(AND('Metas por Proyecto'!CA12&gt;0,'Metas por Proyecto'!CB12=0),Desplegable!$B$445,IF(AND('Metas por Proyecto'!CA12&gt;0,'Metas por Proyecto'!CB12&gt;0),((CB12*100)/CA12))))))</f>
        <v/>
      </c>
      <c r="CE12" s="97">
        <f t="shared" si="10"/>
        <v>2</v>
      </c>
      <c r="CF12" s="97">
        <f t="shared" si="11"/>
        <v>0</v>
      </c>
      <c r="CG12" s="62">
        <f>IF(AND(CE12=0,CF12=0),"",IF(AND(CE12=0,CF12&lt;&gt;0),Desplegable!$B$444,(CF12*100/CE12)))</f>
        <v>0</v>
      </c>
      <c r="CH12" s="97">
        <v>2</v>
      </c>
      <c r="CI12" s="97"/>
      <c r="CJ12" s="97"/>
      <c r="CK12" s="62" t="str">
        <f>IF(AND(CH12=0,CI12=0),Desplegable!$B$446,IF(AND(CH12&lt;&gt;0,CI12=""),Desplegable!$B$446,IF(AND('Metas por Proyecto'!CH12=0,'Metas por Proyecto'!CI12&gt;0),Desplegable!$B$444,IF(AND('Metas por Proyecto'!CH12&gt;0,'Metas por Proyecto'!CI12=0),Desplegable!$B$445,IF(AND('Metas por Proyecto'!CH12&gt;0,'Metas por Proyecto'!CI12&gt;0),((CI12*100)/CH12))))))</f>
        <v/>
      </c>
      <c r="CL12" s="97">
        <f t="shared" si="12"/>
        <v>4</v>
      </c>
      <c r="CM12" s="97">
        <f t="shared" si="13"/>
        <v>0</v>
      </c>
      <c r="CN12" s="62">
        <f>IF(AND(CL12=0,CM12=0),"",IF(AND(CL12=0,CM12&lt;&gt;0),Desplegable!$B$444,(CM12*100/CL12)))</f>
        <v>0</v>
      </c>
      <c r="CO12" s="97">
        <v>2</v>
      </c>
      <c r="CP12" s="97"/>
      <c r="CQ12" s="97"/>
      <c r="CR12" s="62" t="str">
        <f>IF(AND(CO12=0,CP12=0),Desplegable!$B$446,IF(AND(CO12&lt;&gt;0,CP12=""),Desplegable!$B$446,IF(AND('Metas por Proyecto'!CO12=0,'Metas por Proyecto'!CP12&gt;0),Desplegable!$B$444,IF(AND('Metas por Proyecto'!CO12&gt;0,'Metas por Proyecto'!CP12=0),Desplegable!$B$445,IF(AND('Metas por Proyecto'!CO12&gt;0,'Metas por Proyecto'!CP12&gt;0),((CP12*100)/CO12))))))</f>
        <v/>
      </c>
      <c r="CS12" s="97">
        <f t="shared" si="14"/>
        <v>6</v>
      </c>
      <c r="CT12" s="97">
        <f t="shared" si="15"/>
        <v>0</v>
      </c>
      <c r="CU12" s="62">
        <f>IF(AND(CS12=0,CT12=0),"",IF(AND(CS12=0,CT12&lt;&gt;0),Desplegable!$B$444,(CT12*100/CS12)))</f>
        <v>0</v>
      </c>
      <c r="CV12" s="97">
        <v>2</v>
      </c>
      <c r="CW12" s="97"/>
      <c r="CX12" s="97"/>
      <c r="CY12" s="62" t="str">
        <f>IF(AND(CV12=0,CW12=0),Desplegable!$B$446,IF(AND(CV12&lt;&gt;0,CW12=""),Desplegable!$B$446,IF(AND('Metas por Proyecto'!CV12=0,'Metas por Proyecto'!CW12&gt;0),Desplegable!$B$444,IF(AND('Metas por Proyecto'!CV12&gt;0,'Metas por Proyecto'!CW12=0),Desplegable!$B$445,IF(AND('Metas por Proyecto'!CV12&gt;0,'Metas por Proyecto'!CW12&gt;0),((CW12*100)/CV12))))))</f>
        <v/>
      </c>
      <c r="CZ12" s="97">
        <f t="shared" si="16"/>
        <v>8</v>
      </c>
      <c r="DA12" s="97">
        <f t="shared" si="17"/>
        <v>0</v>
      </c>
      <c r="DB12" s="62">
        <f>IF(AND(CZ12=0,DA12=0),"",IF(AND(CZ12=0,DA12&lt;&gt;0),Desplegable!$B$444,(DA12*100/CZ12)))</f>
        <v>0</v>
      </c>
      <c r="DC12" s="97">
        <v>2</v>
      </c>
      <c r="DD12" s="97"/>
      <c r="DE12" s="97"/>
      <c r="DF12" s="62" t="str">
        <f>IF(AND(DC12=0,DD12=0),Desplegable!$B$446,IF(AND(DC12&lt;&gt;0,DD12=""),Desplegable!$B$446,IF(AND('Metas por Proyecto'!DC12=0,'Metas por Proyecto'!DD12&gt;0),Desplegable!$B$444,IF(AND('Metas por Proyecto'!DC12&gt;0,'Metas por Proyecto'!DD12=0),Desplegable!$B$445,IF(AND('Metas por Proyecto'!DC12&gt;0,'Metas por Proyecto'!DD12&gt;0),((DD12*100)/DC12))))))</f>
        <v/>
      </c>
      <c r="DG12" s="97">
        <f t="shared" si="18"/>
        <v>10</v>
      </c>
      <c r="DH12" s="97">
        <f t="shared" si="19"/>
        <v>0</v>
      </c>
      <c r="DI12" s="62">
        <f>IF(AND(DG12=0,DH12=0),"",IF(AND(DG12=0,DH12&lt;&gt;0),Desplegable!$B$444,(DH12*100/DG12)))</f>
        <v>0</v>
      </c>
      <c r="DJ12" s="97"/>
      <c r="DK12" s="97"/>
      <c r="DL12" s="97"/>
      <c r="DM12" s="62" t="str">
        <f>IF(AND(DJ12=0,DK12=0),Desplegable!$B$446,IF(AND(DJ12&lt;&gt;0,DK12=""),Desplegable!$B$446,IF(AND('Metas por Proyecto'!DJ12=0,'Metas por Proyecto'!DK12&gt;0),Desplegable!$B$444,IF(AND('Metas por Proyecto'!DJ12&gt;0,'Metas por Proyecto'!DK12=0),Desplegable!$B$445,IF(AND('Metas por Proyecto'!DJ12&gt;0,'Metas por Proyecto'!DK12&gt;0),((DK12*100)/DJ12))))))</f>
        <v/>
      </c>
      <c r="DN12" s="97">
        <f t="shared" si="20"/>
        <v>10</v>
      </c>
      <c r="DO12" s="97">
        <f t="shared" si="21"/>
        <v>0</v>
      </c>
      <c r="DP12" s="63">
        <f>IF(AND(DN12=0,DO12=0),"",IF(AND(DN12=0,DO12&lt;&gt;0),Desplegable!$B$444,(DO12*100/DN12)))</f>
        <v>0</v>
      </c>
      <c r="DQ12" s="97">
        <f t="shared" si="22"/>
        <v>10</v>
      </c>
      <c r="DR12" s="97">
        <f t="shared" si="23"/>
        <v>0</v>
      </c>
      <c r="DS12" s="97">
        <f t="shared" si="24"/>
        <v>0</v>
      </c>
      <c r="DT12" s="63">
        <f t="shared" si="25"/>
        <v>0</v>
      </c>
      <c r="DU12" s="97"/>
    </row>
    <row r="13" spans="1:127" ht="168.75">
      <c r="A13" s="53">
        <v>12</v>
      </c>
      <c r="B13" s="84" t="s">
        <v>1378</v>
      </c>
      <c r="C13" s="87" t="s">
        <v>1402</v>
      </c>
      <c r="D13" s="55" t="s">
        <v>1398</v>
      </c>
      <c r="E13" s="55" t="s">
        <v>613</v>
      </c>
      <c r="F13" s="56" t="s">
        <v>111</v>
      </c>
      <c r="G13" s="55" t="s">
        <v>115</v>
      </c>
      <c r="H13" s="56" t="s">
        <v>295</v>
      </c>
      <c r="I13" s="55" t="s">
        <v>616</v>
      </c>
      <c r="J13" s="56" t="s">
        <v>301</v>
      </c>
      <c r="K13" s="55" t="s">
        <v>617</v>
      </c>
      <c r="L13" s="56" t="s">
        <v>155</v>
      </c>
      <c r="M13" s="56" t="s">
        <v>155</v>
      </c>
      <c r="N13" s="59" t="s">
        <v>144</v>
      </c>
      <c r="O13" s="56" t="s">
        <v>321</v>
      </c>
      <c r="P13" s="57" t="s">
        <v>460</v>
      </c>
      <c r="Q13" s="57" t="s">
        <v>463</v>
      </c>
      <c r="R13" s="58" t="s">
        <v>481</v>
      </c>
      <c r="S13" s="59"/>
      <c r="T13" s="59" t="s">
        <v>416</v>
      </c>
      <c r="U13" s="60" t="s">
        <v>432</v>
      </c>
      <c r="V13" s="60" t="s">
        <v>441</v>
      </c>
      <c r="W13" s="59"/>
      <c r="X13" s="59"/>
      <c r="Y13" s="56"/>
      <c r="Z13" s="56"/>
      <c r="AA13" s="56"/>
      <c r="AB13" s="56"/>
      <c r="AC13" s="53"/>
      <c r="AD13" s="53"/>
      <c r="AE13" s="53"/>
      <c r="AF13" s="53"/>
      <c r="AG13" s="56"/>
      <c r="AH13" s="60"/>
      <c r="AI13" s="53"/>
      <c r="AJ13" s="61"/>
      <c r="AK13" s="53"/>
      <c r="AL13" s="53"/>
      <c r="AM13" s="222">
        <v>1</v>
      </c>
      <c r="AN13" s="97"/>
      <c r="AO13" s="97"/>
      <c r="AP13" s="97"/>
      <c r="AQ13" s="62" t="str">
        <f>IF(AND(AN13=0,AO13=0),Desplegable!$B$446,IF(AND(AN13&lt;&gt;0,AO13=""),Desplegable!$B$446,IF(AND('Metas por Proyecto'!AN13=0,'Metas por Proyecto'!AO13&gt;0),Desplegable!$B$444,IF(AND('Metas por Proyecto'!AN13&gt;0,'Metas por Proyecto'!AO13=0),Desplegable!$B$445,IF(AND('Metas por Proyecto'!AN13&gt;0,'Metas por Proyecto'!AO13&gt;0),((AO13*100)/AN13))))))</f>
        <v/>
      </c>
      <c r="AR13" s="97"/>
      <c r="AS13" s="97"/>
      <c r="AT13" s="97"/>
      <c r="AU13" s="62" t="str">
        <f>IF(AND(AR13=0,AS13=0),Desplegable!$B$446,IF(AND(AR13&lt;&gt;0,AS13=""),Desplegable!$B$446,IF(AND('Metas por Proyecto'!AR13=0,'Metas por Proyecto'!AS13&gt;0),Desplegable!$B$444,IF(AND('Metas por Proyecto'!AR13&gt;0,'Metas por Proyecto'!AS13=0),Desplegable!$B$445,IF(AND('Metas por Proyecto'!AR13&gt;0,'Metas por Proyecto'!AS13&gt;0),((AS13*100)/AR13))))))</f>
        <v/>
      </c>
      <c r="AV13" s="97">
        <f t="shared" si="0"/>
        <v>0</v>
      </c>
      <c r="AW13" s="97">
        <f t="shared" si="1"/>
        <v>0</v>
      </c>
      <c r="AX13" s="62" t="str">
        <f>IF(AND(AV13=0,AW13=0),"",IF(AND(AV13=0,AW13&lt;&gt;0),Desplegable!$B$444,(AW13*100/AV13)))</f>
        <v/>
      </c>
      <c r="AY13" s="97"/>
      <c r="AZ13" s="97"/>
      <c r="BA13" s="97"/>
      <c r="BB13" s="62" t="str">
        <f>IF(AND(AY13=0,AZ13=0),Desplegable!$B$446,IF(AND(AY13&lt;&gt;0,AZ13=""),Desplegable!$B$446,IF(AND('Metas por Proyecto'!AY13=0,'Metas por Proyecto'!AZ13&gt;0),Desplegable!$B$444,IF(AND('Metas por Proyecto'!AY13&gt;0,'Metas por Proyecto'!AZ13=0),Desplegable!$B$445,IF(AND('Metas por Proyecto'!AY13&gt;0,'Metas por Proyecto'!AZ13&gt;0),((AZ13*100)/AY13))))))</f>
        <v/>
      </c>
      <c r="BC13" s="97">
        <f t="shared" si="2"/>
        <v>0</v>
      </c>
      <c r="BD13" s="97">
        <f t="shared" si="3"/>
        <v>0</v>
      </c>
      <c r="BE13" s="62" t="str">
        <f>IF(AND(BC13=0,BD13=0),"",IF(AND(BC13=0,BD13&lt;&gt;0),Desplegable!$B$444,(BD13*100/BC13)))</f>
        <v/>
      </c>
      <c r="BF13" s="97"/>
      <c r="BG13" s="97"/>
      <c r="BH13" s="97"/>
      <c r="BI13" s="62" t="str">
        <f>IF(AND(BF13=0,BG13=0),Desplegable!$B$446,IF(AND(BF13&lt;&gt;0,BG13=""),Desplegable!$B$446,IF(AND('Metas por Proyecto'!BF13=0,'Metas por Proyecto'!BG13&gt;0),Desplegable!$B$444,IF(AND('Metas por Proyecto'!BF13&gt;0,'Metas por Proyecto'!BG13=0),Desplegable!$B$445,IF(AND('Metas por Proyecto'!BF13&gt;0,'Metas por Proyecto'!BG13&gt;0),((BG13*100)/BF13))))))</f>
        <v/>
      </c>
      <c r="BJ13" s="97">
        <f t="shared" si="4"/>
        <v>0</v>
      </c>
      <c r="BK13" s="97">
        <f t="shared" si="5"/>
        <v>0</v>
      </c>
      <c r="BL13" s="62" t="str">
        <f>IF(AND(BJ13=0,BK13=0),"",IF(AND(BJ13=0,BK13&lt;&gt;0),Desplegable!$B$444,(BK13*100/BJ13)))</f>
        <v/>
      </c>
      <c r="BM13" s="97"/>
      <c r="BN13" s="97"/>
      <c r="BO13" s="97"/>
      <c r="BP13" s="62" t="str">
        <f>IF(AND(BM13=0,BN13=0),Desplegable!$B$446,IF(AND(BM13&lt;&gt;0,BN13=""),Desplegable!$B$446,IF(AND('Metas por Proyecto'!BM13=0,'Metas por Proyecto'!BN13&gt;0),Desplegable!$B$444,IF(AND('Metas por Proyecto'!BM13&gt;0,'Metas por Proyecto'!BN13=0),Desplegable!$B$445,IF(AND('Metas por Proyecto'!BM13&gt;0,'Metas por Proyecto'!BN13&gt;0),((BN13*100)/BM13))))))</f>
        <v/>
      </c>
      <c r="BQ13" s="97">
        <f t="shared" si="6"/>
        <v>0</v>
      </c>
      <c r="BR13" s="97">
        <f t="shared" si="7"/>
        <v>0</v>
      </c>
      <c r="BS13" s="62" t="str">
        <f>IF(AND(BQ13=0,BR13=0),"",IF(AND(BQ13=0,BR13&lt;&gt;0),Desplegable!$B$444,(BR13*100/BQ13)))</f>
        <v/>
      </c>
      <c r="BT13" s="97"/>
      <c r="BU13" s="97"/>
      <c r="BV13" s="97"/>
      <c r="BW13" s="62" t="str">
        <f>IF(AND(BT13=0,BU13=0),Desplegable!$B$446,IF(AND(BT13&lt;&gt;0,BU13=""),Desplegable!$B$446,IF(AND('Metas por Proyecto'!BT13=0,'Metas por Proyecto'!BU13&gt;0),Desplegable!$B$444,IF(AND('Metas por Proyecto'!BT13&gt;0,'Metas por Proyecto'!BU13=0),Desplegable!$B$445,IF(AND('Metas por Proyecto'!BT13&gt;0,'Metas por Proyecto'!BU13&gt;0),((BU13*100)/BT13))))))</f>
        <v/>
      </c>
      <c r="BX13" s="97">
        <f t="shared" si="8"/>
        <v>0</v>
      </c>
      <c r="BY13" s="97">
        <f t="shared" si="9"/>
        <v>0</v>
      </c>
      <c r="BZ13" s="62" t="str">
        <f>IF(AND(BX13=0,BY13=0),"",IF(AND(BX13=0,BY13&lt;&gt;0),Desplegable!$B$444,(BY13*100/BX13)))</f>
        <v/>
      </c>
      <c r="CA13" s="97"/>
      <c r="CB13" s="97"/>
      <c r="CC13" s="97"/>
      <c r="CD13" s="62" t="str">
        <f>IF(AND(CA13=0,CB13=0),Desplegable!$B$446,IF(AND(CA13&lt;&gt;0,CB13=""),Desplegable!$B$446,IF(AND('Metas por Proyecto'!CA13=0,'Metas por Proyecto'!CB13&gt;0),Desplegable!$B$444,IF(AND('Metas por Proyecto'!CA13&gt;0,'Metas por Proyecto'!CB13=0),Desplegable!$B$445,IF(AND('Metas por Proyecto'!CA13&gt;0,'Metas por Proyecto'!CB13&gt;0),((CB13*100)/CA13))))))</f>
        <v/>
      </c>
      <c r="CE13" s="97">
        <f t="shared" si="10"/>
        <v>0</v>
      </c>
      <c r="CF13" s="97">
        <f t="shared" si="11"/>
        <v>0</v>
      </c>
      <c r="CG13" s="62" t="str">
        <f>IF(AND(CE13=0,CF13=0),"",IF(AND(CE13=0,CF13&lt;&gt;0),Desplegable!$B$444,(CF13*100/CE13)))</f>
        <v/>
      </c>
      <c r="CH13" s="97"/>
      <c r="CI13" s="97"/>
      <c r="CJ13" s="97"/>
      <c r="CK13" s="62" t="str">
        <f>IF(AND(CH13=0,CI13=0),Desplegable!$B$446,IF(AND(CH13&lt;&gt;0,CI13=""),Desplegable!$B$446,IF(AND('Metas por Proyecto'!CH13=0,'Metas por Proyecto'!CI13&gt;0),Desplegable!$B$444,IF(AND('Metas por Proyecto'!CH13&gt;0,'Metas por Proyecto'!CI13=0),Desplegable!$B$445,IF(AND('Metas por Proyecto'!CH13&gt;0,'Metas por Proyecto'!CI13&gt;0),((CI13*100)/CH13))))))</f>
        <v/>
      </c>
      <c r="CL13" s="97">
        <f t="shared" si="12"/>
        <v>0</v>
      </c>
      <c r="CM13" s="97">
        <f t="shared" si="13"/>
        <v>0</v>
      </c>
      <c r="CN13" s="62" t="str">
        <f>IF(AND(CL13=0,CM13=0),"",IF(AND(CL13=0,CM13&lt;&gt;0),Desplegable!$B$444,(CM13*100/CL13)))</f>
        <v/>
      </c>
      <c r="CO13" s="97">
        <v>1</v>
      </c>
      <c r="CP13" s="97"/>
      <c r="CQ13" s="97"/>
      <c r="CR13" s="62" t="str">
        <f>IF(AND(CO13=0,CP13=0),Desplegable!$B$446,IF(AND(CO13&lt;&gt;0,CP13=""),Desplegable!$B$446,IF(AND('Metas por Proyecto'!CO13=0,'Metas por Proyecto'!CP13&gt;0),Desplegable!$B$444,IF(AND('Metas por Proyecto'!CO13&gt;0,'Metas por Proyecto'!CP13=0),Desplegable!$B$445,IF(AND('Metas por Proyecto'!CO13&gt;0,'Metas por Proyecto'!CP13&gt;0),((CP13*100)/CO13))))))</f>
        <v/>
      </c>
      <c r="CS13" s="97">
        <f t="shared" si="14"/>
        <v>1</v>
      </c>
      <c r="CT13" s="97">
        <f t="shared" si="15"/>
        <v>0</v>
      </c>
      <c r="CU13" s="62">
        <f>IF(AND(CS13=0,CT13=0),"",IF(AND(CS13=0,CT13&lt;&gt;0),Desplegable!$B$444,(CT13*100/CS13)))</f>
        <v>0</v>
      </c>
      <c r="CV13" s="97"/>
      <c r="CW13" s="97"/>
      <c r="CX13" s="97"/>
      <c r="CY13" s="62" t="str">
        <f>IF(AND(CV13=0,CW13=0),Desplegable!$B$446,IF(AND(CV13&lt;&gt;0,CW13=""),Desplegable!$B$446,IF(AND('Metas por Proyecto'!CV13=0,'Metas por Proyecto'!CW13&gt;0),Desplegable!$B$444,IF(AND('Metas por Proyecto'!CV13&gt;0,'Metas por Proyecto'!CW13=0),Desplegable!$B$445,IF(AND('Metas por Proyecto'!CV13&gt;0,'Metas por Proyecto'!CW13&gt;0),((CW13*100)/CV13))))))</f>
        <v/>
      </c>
      <c r="CZ13" s="97">
        <f t="shared" si="16"/>
        <v>1</v>
      </c>
      <c r="DA13" s="97">
        <f t="shared" si="17"/>
        <v>0</v>
      </c>
      <c r="DB13" s="62">
        <f>IF(AND(CZ13=0,DA13=0),"",IF(AND(CZ13=0,DA13&lt;&gt;0),Desplegable!$B$444,(DA13*100/CZ13)))</f>
        <v>0</v>
      </c>
      <c r="DC13" s="97"/>
      <c r="DD13" s="97"/>
      <c r="DE13" s="97"/>
      <c r="DF13" s="62" t="str">
        <f>IF(AND(DC13=0,DD13=0),Desplegable!$B$446,IF(AND(DC13&lt;&gt;0,DD13=""),Desplegable!$B$446,IF(AND('Metas por Proyecto'!DC13=0,'Metas por Proyecto'!DD13&gt;0),Desplegable!$B$444,IF(AND('Metas por Proyecto'!DC13&gt;0,'Metas por Proyecto'!DD13=0),Desplegable!$B$445,IF(AND('Metas por Proyecto'!DC13&gt;0,'Metas por Proyecto'!DD13&gt;0),((DD13*100)/DC13))))))</f>
        <v/>
      </c>
      <c r="DG13" s="97">
        <f t="shared" si="18"/>
        <v>1</v>
      </c>
      <c r="DH13" s="97">
        <f t="shared" si="19"/>
        <v>0</v>
      </c>
      <c r="DI13" s="62">
        <f>IF(AND(DG13=0,DH13=0),"",IF(AND(DG13=0,DH13&lt;&gt;0),Desplegable!$B$444,(DH13*100/DG13)))</f>
        <v>0</v>
      </c>
      <c r="DJ13" s="97"/>
      <c r="DK13" s="97"/>
      <c r="DL13" s="97"/>
      <c r="DM13" s="62" t="str">
        <f>IF(AND(DJ13=0,DK13=0),Desplegable!$B$446,IF(AND(DJ13&lt;&gt;0,DK13=""),Desplegable!$B$446,IF(AND('Metas por Proyecto'!DJ13=0,'Metas por Proyecto'!DK13&gt;0),Desplegable!$B$444,IF(AND('Metas por Proyecto'!DJ13&gt;0,'Metas por Proyecto'!DK13=0),Desplegable!$B$445,IF(AND('Metas por Proyecto'!DJ13&gt;0,'Metas por Proyecto'!DK13&gt;0),((DK13*100)/DJ13))))))</f>
        <v/>
      </c>
      <c r="DN13" s="97">
        <f t="shared" si="20"/>
        <v>1</v>
      </c>
      <c r="DO13" s="97">
        <f t="shared" si="21"/>
        <v>0</v>
      </c>
      <c r="DP13" s="63">
        <f>IF(AND(DN13=0,DO13=0),"",IF(AND(DN13=0,DO13&lt;&gt;0),Desplegable!$B$444,(DO13*100/DN13)))</f>
        <v>0</v>
      </c>
      <c r="DQ13" s="97">
        <f t="shared" si="22"/>
        <v>1</v>
      </c>
      <c r="DR13" s="97">
        <f t="shared" si="23"/>
        <v>0</v>
      </c>
      <c r="DS13" s="97">
        <f t="shared" si="24"/>
        <v>0</v>
      </c>
      <c r="DT13" s="63">
        <f t="shared" si="25"/>
        <v>0</v>
      </c>
      <c r="DU13" s="97"/>
    </row>
    <row r="14" spans="1:127" ht="168.75">
      <c r="A14" s="53">
        <v>13</v>
      </c>
      <c r="B14" s="84" t="s">
        <v>1379</v>
      </c>
      <c r="C14" s="86" t="s">
        <v>1403</v>
      </c>
      <c r="D14" s="55" t="s">
        <v>80</v>
      </c>
      <c r="E14" s="55" t="s">
        <v>615</v>
      </c>
      <c r="F14" s="56" t="s">
        <v>111</v>
      </c>
      <c r="G14" s="55" t="s">
        <v>115</v>
      </c>
      <c r="H14" s="56" t="s">
        <v>295</v>
      </c>
      <c r="I14" s="55" t="s">
        <v>616</v>
      </c>
      <c r="J14" s="56" t="s">
        <v>301</v>
      </c>
      <c r="K14" s="55" t="s">
        <v>617</v>
      </c>
      <c r="L14" s="56" t="s">
        <v>155</v>
      </c>
      <c r="M14" s="56" t="s">
        <v>155</v>
      </c>
      <c r="N14" s="59" t="s">
        <v>144</v>
      </c>
      <c r="O14" s="56" t="s">
        <v>321</v>
      </c>
      <c r="P14" s="57" t="s">
        <v>460</v>
      </c>
      <c r="Q14" s="57" t="s">
        <v>463</v>
      </c>
      <c r="R14" s="58" t="s">
        <v>481</v>
      </c>
      <c r="S14" s="59"/>
      <c r="T14" s="59" t="s">
        <v>416</v>
      </c>
      <c r="U14" s="60" t="s">
        <v>432</v>
      </c>
      <c r="V14" s="60" t="s">
        <v>441</v>
      </c>
      <c r="W14" s="59"/>
      <c r="X14" s="59"/>
      <c r="Y14" s="56"/>
      <c r="Z14" s="56"/>
      <c r="AA14" s="56"/>
      <c r="AB14" s="56"/>
      <c r="AC14" s="53"/>
      <c r="AD14" s="53"/>
      <c r="AE14" s="53"/>
      <c r="AF14" s="53"/>
      <c r="AG14" s="56"/>
      <c r="AH14" s="60"/>
      <c r="AI14" s="53"/>
      <c r="AJ14" s="61"/>
      <c r="AK14" s="53"/>
      <c r="AL14" s="53"/>
      <c r="AM14" s="222">
        <v>50</v>
      </c>
      <c r="AN14" s="97"/>
      <c r="AO14" s="97"/>
      <c r="AP14" s="97"/>
      <c r="AQ14" s="62" t="str">
        <f>IF(AND(AN14=0,AO14=0),Desplegable!$B$446,IF(AND(AN14&lt;&gt;0,AO14=""),Desplegable!$B$446,IF(AND('Metas por Proyecto'!AN14=0,'Metas por Proyecto'!AO14&gt;0),Desplegable!$B$444,IF(AND('Metas por Proyecto'!AN14&gt;0,'Metas por Proyecto'!AO14=0),Desplegable!$B$445,IF(AND('Metas por Proyecto'!AN14&gt;0,'Metas por Proyecto'!AO14&gt;0),((AO14*100)/AN14))))))</f>
        <v/>
      </c>
      <c r="AR14" s="97"/>
      <c r="AS14" s="97"/>
      <c r="AT14" s="97"/>
      <c r="AU14" s="62" t="str">
        <f>IF(AND(AR14=0,AS14=0),Desplegable!$B$446,IF(AND(AR14&lt;&gt;0,AS14=""),Desplegable!$B$446,IF(AND('Metas por Proyecto'!AR14=0,'Metas por Proyecto'!AS14&gt;0),Desplegable!$B$444,IF(AND('Metas por Proyecto'!AR14&gt;0,'Metas por Proyecto'!AS14=0),Desplegable!$B$445,IF(AND('Metas por Proyecto'!AR14&gt;0,'Metas por Proyecto'!AS14&gt;0),((AS14*100)/AR14))))))</f>
        <v/>
      </c>
      <c r="AV14" s="97">
        <f t="shared" si="0"/>
        <v>0</v>
      </c>
      <c r="AW14" s="97">
        <f t="shared" si="1"/>
        <v>0</v>
      </c>
      <c r="AX14" s="62" t="str">
        <f>IF(AND(AV14=0,AW14=0),"",IF(AND(AV14=0,AW14&lt;&gt;0),Desplegable!$B$444,(AW14*100/AV14)))</f>
        <v/>
      </c>
      <c r="AY14" s="97"/>
      <c r="AZ14" s="97"/>
      <c r="BA14" s="97"/>
      <c r="BB14" s="62" t="str">
        <f>IF(AND(AY14=0,AZ14=0),Desplegable!$B$446,IF(AND(AY14&lt;&gt;0,AZ14=""),Desplegable!$B$446,IF(AND('Metas por Proyecto'!AY14=0,'Metas por Proyecto'!AZ14&gt;0),Desplegable!$B$444,IF(AND('Metas por Proyecto'!AY14&gt;0,'Metas por Proyecto'!AZ14=0),Desplegable!$B$445,IF(AND('Metas por Proyecto'!AY14&gt;0,'Metas por Proyecto'!AZ14&gt;0),((AZ14*100)/AY14))))))</f>
        <v/>
      </c>
      <c r="BC14" s="97">
        <f t="shared" si="2"/>
        <v>0</v>
      </c>
      <c r="BD14" s="97">
        <f t="shared" si="3"/>
        <v>0</v>
      </c>
      <c r="BE14" s="62" t="str">
        <f>IF(AND(BC14=0,BD14=0),"",IF(AND(BC14=0,BD14&lt;&gt;0),Desplegable!$B$444,(BD14*100/BC14)))</f>
        <v/>
      </c>
      <c r="BF14" s="97">
        <v>10</v>
      </c>
      <c r="BG14" s="97"/>
      <c r="BH14" s="97"/>
      <c r="BI14" s="62" t="str">
        <f>IF(AND(BF14=0,BG14=0),Desplegable!$B$446,IF(AND(BF14&lt;&gt;0,BG14=""),Desplegable!$B$446,IF(AND('Metas por Proyecto'!BF14=0,'Metas por Proyecto'!BG14&gt;0),Desplegable!$B$444,IF(AND('Metas por Proyecto'!BF14&gt;0,'Metas por Proyecto'!BG14=0),Desplegable!$B$445,IF(AND('Metas por Proyecto'!BF14&gt;0,'Metas por Proyecto'!BG14&gt;0),((BG14*100)/BF14))))))</f>
        <v/>
      </c>
      <c r="BJ14" s="97">
        <f t="shared" si="4"/>
        <v>10</v>
      </c>
      <c r="BK14" s="97">
        <f t="shared" si="5"/>
        <v>0</v>
      </c>
      <c r="BL14" s="62">
        <f>IF(AND(BJ14=0,BK14=0),"",IF(AND(BJ14=0,BK14&lt;&gt;0),Desplegable!$B$444,(BK14*100/BJ14)))</f>
        <v>0</v>
      </c>
      <c r="BM14" s="97"/>
      <c r="BN14" s="97"/>
      <c r="BO14" s="97"/>
      <c r="BP14" s="62" t="str">
        <f>IF(AND(BM14=0,BN14=0),Desplegable!$B$446,IF(AND(BM14&lt;&gt;0,BN14=""),Desplegable!$B$446,IF(AND('Metas por Proyecto'!BM14=0,'Metas por Proyecto'!BN14&gt;0),Desplegable!$B$444,IF(AND('Metas por Proyecto'!BM14&gt;0,'Metas por Proyecto'!BN14=0),Desplegable!$B$445,IF(AND('Metas por Proyecto'!BM14&gt;0,'Metas por Proyecto'!BN14&gt;0),((BN14*100)/BM14))))))</f>
        <v/>
      </c>
      <c r="BQ14" s="97">
        <f t="shared" si="6"/>
        <v>10</v>
      </c>
      <c r="BR14" s="97">
        <f t="shared" si="7"/>
        <v>0</v>
      </c>
      <c r="BS14" s="62">
        <f>IF(AND(BQ14=0,BR14=0),"",IF(AND(BQ14=0,BR14&lt;&gt;0),Desplegable!$B$444,(BR14*100/BQ14)))</f>
        <v>0</v>
      </c>
      <c r="BT14" s="97"/>
      <c r="BU14" s="97"/>
      <c r="BV14" s="97"/>
      <c r="BW14" s="62" t="str">
        <f>IF(AND(BT14=0,BU14=0),Desplegable!$B$446,IF(AND(BT14&lt;&gt;0,BU14=""),Desplegable!$B$446,IF(AND('Metas por Proyecto'!BT14=0,'Metas por Proyecto'!BU14&gt;0),Desplegable!$B$444,IF(AND('Metas por Proyecto'!BT14&gt;0,'Metas por Proyecto'!BU14=0),Desplegable!$B$445,IF(AND('Metas por Proyecto'!BT14&gt;0,'Metas por Proyecto'!BU14&gt;0),((BU14*100)/BT14))))))</f>
        <v/>
      </c>
      <c r="BX14" s="97">
        <f t="shared" si="8"/>
        <v>10</v>
      </c>
      <c r="BY14" s="97">
        <f t="shared" si="9"/>
        <v>0</v>
      </c>
      <c r="BZ14" s="62">
        <f>IF(AND(BX14=0,BY14=0),"",IF(AND(BX14=0,BY14&lt;&gt;0),Desplegable!$B$444,(BY14*100/BX14)))</f>
        <v>0</v>
      </c>
      <c r="CA14" s="97">
        <v>20</v>
      </c>
      <c r="CB14" s="97"/>
      <c r="CC14" s="97"/>
      <c r="CD14" s="62" t="str">
        <f>IF(AND(CA14=0,CB14=0),Desplegable!$B$446,IF(AND(CA14&lt;&gt;0,CB14=""),Desplegable!$B$446,IF(AND('Metas por Proyecto'!CA14=0,'Metas por Proyecto'!CB14&gt;0),Desplegable!$B$444,IF(AND('Metas por Proyecto'!CA14&gt;0,'Metas por Proyecto'!CB14=0),Desplegable!$B$445,IF(AND('Metas por Proyecto'!CA14&gt;0,'Metas por Proyecto'!CB14&gt;0),((CB14*100)/CA14))))))</f>
        <v/>
      </c>
      <c r="CE14" s="97">
        <f t="shared" si="10"/>
        <v>30</v>
      </c>
      <c r="CF14" s="97">
        <f t="shared" si="11"/>
        <v>0</v>
      </c>
      <c r="CG14" s="62">
        <f>IF(AND(CE14=0,CF14=0),"",IF(AND(CE14=0,CF14&lt;&gt;0),Desplegable!$B$444,(CF14*100/CE14)))</f>
        <v>0</v>
      </c>
      <c r="CH14" s="97"/>
      <c r="CI14" s="97"/>
      <c r="CJ14" s="97"/>
      <c r="CK14" s="62" t="str">
        <f>IF(AND(CH14=0,CI14=0),Desplegable!$B$446,IF(AND(CH14&lt;&gt;0,CI14=""),Desplegable!$B$446,IF(AND('Metas por Proyecto'!CH14=0,'Metas por Proyecto'!CI14&gt;0),Desplegable!$B$444,IF(AND('Metas por Proyecto'!CH14&gt;0,'Metas por Proyecto'!CI14=0),Desplegable!$B$445,IF(AND('Metas por Proyecto'!CH14&gt;0,'Metas por Proyecto'!CI14&gt;0),((CI14*100)/CH14))))))</f>
        <v/>
      </c>
      <c r="CL14" s="97">
        <f t="shared" si="12"/>
        <v>30</v>
      </c>
      <c r="CM14" s="97">
        <f t="shared" si="13"/>
        <v>0</v>
      </c>
      <c r="CN14" s="62">
        <f>IF(AND(CL14=0,CM14=0),"",IF(AND(CL14=0,CM14&lt;&gt;0),Desplegable!$B$444,(CM14*100/CL14)))</f>
        <v>0</v>
      </c>
      <c r="CO14" s="97"/>
      <c r="CP14" s="97"/>
      <c r="CQ14" s="97"/>
      <c r="CR14" s="62" t="str">
        <f>IF(AND(CO14=0,CP14=0),Desplegable!$B$446,IF(AND(CO14&lt;&gt;0,CP14=""),Desplegable!$B$446,IF(AND('Metas por Proyecto'!CO14=0,'Metas por Proyecto'!CP14&gt;0),Desplegable!$B$444,IF(AND('Metas por Proyecto'!CO14&gt;0,'Metas por Proyecto'!CP14=0),Desplegable!$B$445,IF(AND('Metas por Proyecto'!CO14&gt;0,'Metas por Proyecto'!CP14&gt;0),((CP14*100)/CO14))))))</f>
        <v/>
      </c>
      <c r="CS14" s="97">
        <f t="shared" si="14"/>
        <v>30</v>
      </c>
      <c r="CT14" s="97">
        <f t="shared" si="15"/>
        <v>0</v>
      </c>
      <c r="CU14" s="62">
        <f>IF(AND(CS14=0,CT14=0),"",IF(AND(CS14=0,CT14&lt;&gt;0),Desplegable!$B$444,(CT14*100/CS14)))</f>
        <v>0</v>
      </c>
      <c r="CV14" s="97">
        <v>20</v>
      </c>
      <c r="CW14" s="97"/>
      <c r="CX14" s="97"/>
      <c r="CY14" s="62" t="str">
        <f>IF(AND(CV14=0,CW14=0),Desplegable!$B$446,IF(AND(CV14&lt;&gt;0,CW14=""),Desplegable!$B$446,IF(AND('Metas por Proyecto'!CV14=0,'Metas por Proyecto'!CW14&gt;0),Desplegable!$B$444,IF(AND('Metas por Proyecto'!CV14&gt;0,'Metas por Proyecto'!CW14=0),Desplegable!$B$445,IF(AND('Metas por Proyecto'!CV14&gt;0,'Metas por Proyecto'!CW14&gt;0),((CW14*100)/CV14))))))</f>
        <v/>
      </c>
      <c r="CZ14" s="97">
        <f t="shared" si="16"/>
        <v>50</v>
      </c>
      <c r="DA14" s="97">
        <f t="shared" si="17"/>
        <v>0</v>
      </c>
      <c r="DB14" s="62">
        <f>IF(AND(CZ14=0,DA14=0),"",IF(AND(CZ14=0,DA14&lt;&gt;0),Desplegable!$B$444,(DA14*100/CZ14)))</f>
        <v>0</v>
      </c>
      <c r="DC14" s="97"/>
      <c r="DD14" s="97"/>
      <c r="DE14" s="97"/>
      <c r="DF14" s="62" t="str">
        <f>IF(AND(DC14=0,DD14=0),Desplegable!$B$446,IF(AND(DC14&lt;&gt;0,DD14=""),Desplegable!$B$446,IF(AND('Metas por Proyecto'!DC14=0,'Metas por Proyecto'!DD14&gt;0),Desplegable!$B$444,IF(AND('Metas por Proyecto'!DC14&gt;0,'Metas por Proyecto'!DD14=0),Desplegable!$B$445,IF(AND('Metas por Proyecto'!DC14&gt;0,'Metas por Proyecto'!DD14&gt;0),((DD14*100)/DC14))))))</f>
        <v/>
      </c>
      <c r="DG14" s="97">
        <f t="shared" si="18"/>
        <v>50</v>
      </c>
      <c r="DH14" s="97">
        <f t="shared" si="19"/>
        <v>0</v>
      </c>
      <c r="DI14" s="62">
        <f>IF(AND(DG14=0,DH14=0),"",IF(AND(DG14=0,DH14&lt;&gt;0),Desplegable!$B$444,(DH14*100/DG14)))</f>
        <v>0</v>
      </c>
      <c r="DJ14" s="97"/>
      <c r="DK14" s="97"/>
      <c r="DL14" s="97"/>
      <c r="DM14" s="62" t="str">
        <f>IF(AND(DJ14=0,DK14=0),Desplegable!$B$446,IF(AND(DJ14&lt;&gt;0,DK14=""),Desplegable!$B$446,IF(AND('Metas por Proyecto'!DJ14=0,'Metas por Proyecto'!DK14&gt;0),Desplegable!$B$444,IF(AND('Metas por Proyecto'!DJ14&gt;0,'Metas por Proyecto'!DK14=0),Desplegable!$B$445,IF(AND('Metas por Proyecto'!DJ14&gt;0,'Metas por Proyecto'!DK14&gt;0),((DK14*100)/DJ14))))))</f>
        <v/>
      </c>
      <c r="DN14" s="97">
        <f t="shared" si="20"/>
        <v>50</v>
      </c>
      <c r="DO14" s="97">
        <f t="shared" si="21"/>
        <v>0</v>
      </c>
      <c r="DP14" s="63">
        <f>IF(AND(DN14=0,DO14=0),"",IF(AND(DN14=0,DO14&lt;&gt;0),Desplegable!$B$444,(DO14*100/DN14)))</f>
        <v>0</v>
      </c>
      <c r="DQ14" s="97">
        <f t="shared" si="22"/>
        <v>50</v>
      </c>
      <c r="DR14" s="97">
        <f t="shared" si="23"/>
        <v>0</v>
      </c>
      <c r="DS14" s="97">
        <f t="shared" si="24"/>
        <v>0</v>
      </c>
      <c r="DT14" s="63">
        <f t="shared" si="25"/>
        <v>0</v>
      </c>
      <c r="DU14" s="97"/>
    </row>
    <row r="15" spans="1:127" ht="168.75">
      <c r="A15" s="53">
        <v>14</v>
      </c>
      <c r="B15" s="84" t="s">
        <v>1380</v>
      </c>
      <c r="C15" s="89" t="s">
        <v>1407</v>
      </c>
      <c r="D15" s="55" t="s">
        <v>65</v>
      </c>
      <c r="E15" s="55" t="s">
        <v>615</v>
      </c>
      <c r="F15" s="56" t="s">
        <v>111</v>
      </c>
      <c r="G15" s="55" t="s">
        <v>115</v>
      </c>
      <c r="H15" s="56" t="s">
        <v>295</v>
      </c>
      <c r="I15" s="55" t="s">
        <v>616</v>
      </c>
      <c r="J15" s="56" t="s">
        <v>301</v>
      </c>
      <c r="K15" s="55" t="s">
        <v>617</v>
      </c>
      <c r="L15" s="56" t="s">
        <v>155</v>
      </c>
      <c r="M15" s="56" t="s">
        <v>155</v>
      </c>
      <c r="N15" s="59" t="s">
        <v>144</v>
      </c>
      <c r="O15" s="56" t="s">
        <v>321</v>
      </c>
      <c r="P15" s="57" t="s">
        <v>460</v>
      </c>
      <c r="Q15" s="57" t="s">
        <v>463</v>
      </c>
      <c r="R15" s="58" t="s">
        <v>481</v>
      </c>
      <c r="S15" s="59"/>
      <c r="T15" s="59" t="s">
        <v>419</v>
      </c>
      <c r="U15" s="60" t="s">
        <v>428</v>
      </c>
      <c r="V15" s="60" t="s">
        <v>437</v>
      </c>
      <c r="W15" s="59"/>
      <c r="X15" s="59"/>
      <c r="Y15" s="56"/>
      <c r="Z15" s="56"/>
      <c r="AA15" s="56"/>
      <c r="AB15" s="56"/>
      <c r="AC15" s="53"/>
      <c r="AD15" s="53"/>
      <c r="AE15" s="53"/>
      <c r="AF15" s="53" t="s">
        <v>159</v>
      </c>
      <c r="AG15" s="56"/>
      <c r="AH15" s="60"/>
      <c r="AI15" s="53"/>
      <c r="AJ15" s="61"/>
      <c r="AK15" s="53"/>
      <c r="AL15" s="53"/>
      <c r="AM15" s="222">
        <v>1</v>
      </c>
      <c r="AN15" s="97"/>
      <c r="AO15" s="97"/>
      <c r="AP15" s="97"/>
      <c r="AQ15" s="62" t="str">
        <f>IF(AND(AN15=0,AO15=0),Desplegable!$B$446,IF(AND(AN15&lt;&gt;0,AO15=""),Desplegable!$B$446,IF(AND('Metas por Proyecto'!AN15=0,'Metas por Proyecto'!AO15&gt;0),Desplegable!$B$444,IF(AND('Metas por Proyecto'!AN15&gt;0,'Metas por Proyecto'!AO15=0),Desplegable!$B$445,IF(AND('Metas por Proyecto'!AN15&gt;0,'Metas por Proyecto'!AO15&gt;0),((AO15*100)/AN15))))))</f>
        <v/>
      </c>
      <c r="AR15" s="97"/>
      <c r="AS15" s="97"/>
      <c r="AT15" s="97"/>
      <c r="AU15" s="62" t="str">
        <f>IF(AND(AR15=0,AS15=0),Desplegable!$B$446,IF(AND(AR15&lt;&gt;0,AS15=""),Desplegable!$B$446,IF(AND('Metas por Proyecto'!AR15=0,'Metas por Proyecto'!AS15&gt;0),Desplegable!$B$444,IF(AND('Metas por Proyecto'!AR15&gt;0,'Metas por Proyecto'!AS15=0),Desplegable!$B$445,IF(AND('Metas por Proyecto'!AR15&gt;0,'Metas por Proyecto'!AS15&gt;0),((AS15*100)/AR15))))))</f>
        <v/>
      </c>
      <c r="AV15" s="97">
        <f t="shared" si="0"/>
        <v>0</v>
      </c>
      <c r="AW15" s="97">
        <f t="shared" si="1"/>
        <v>0</v>
      </c>
      <c r="AX15" s="62" t="str">
        <f>IF(AND(AV15=0,AW15=0),"",IF(AND(AV15=0,AW15&lt;&gt;0),Desplegable!$B$444,(AW15*100/AV15)))</f>
        <v/>
      </c>
      <c r="AY15" s="97"/>
      <c r="AZ15" s="97"/>
      <c r="BA15" s="97"/>
      <c r="BB15" s="62" t="str">
        <f>IF(AND(AY15=0,AZ15=0),Desplegable!$B$446,IF(AND(AY15&lt;&gt;0,AZ15=""),Desplegable!$B$446,IF(AND('Metas por Proyecto'!AY15=0,'Metas por Proyecto'!AZ15&gt;0),Desplegable!$B$444,IF(AND('Metas por Proyecto'!AY15&gt;0,'Metas por Proyecto'!AZ15=0),Desplegable!$B$445,IF(AND('Metas por Proyecto'!AY15&gt;0,'Metas por Proyecto'!AZ15&gt;0),((AZ15*100)/AY15))))))</f>
        <v/>
      </c>
      <c r="BC15" s="97">
        <f t="shared" si="2"/>
        <v>0</v>
      </c>
      <c r="BD15" s="97">
        <f t="shared" si="3"/>
        <v>0</v>
      </c>
      <c r="BE15" s="62" t="str">
        <f>IF(AND(BC15=0,BD15=0),"",IF(AND(BC15=0,BD15&lt;&gt;0),Desplegable!$B$444,(BD15*100/BC15)))</f>
        <v/>
      </c>
      <c r="BF15" s="97"/>
      <c r="BG15" s="97"/>
      <c r="BH15" s="97"/>
      <c r="BI15" s="62" t="str">
        <f>IF(AND(BF15=0,BG15=0),Desplegable!$B$446,IF(AND(BF15&lt;&gt;0,BG15=""),Desplegable!$B$446,IF(AND('Metas por Proyecto'!BF15=0,'Metas por Proyecto'!BG15&gt;0),Desplegable!$B$444,IF(AND('Metas por Proyecto'!BF15&gt;0,'Metas por Proyecto'!BG15=0),Desplegable!$B$445,IF(AND('Metas por Proyecto'!BF15&gt;0,'Metas por Proyecto'!BG15&gt;0),((BG15*100)/BF15))))))</f>
        <v/>
      </c>
      <c r="BJ15" s="97">
        <f t="shared" si="4"/>
        <v>0</v>
      </c>
      <c r="BK15" s="97">
        <f t="shared" si="5"/>
        <v>0</v>
      </c>
      <c r="BL15" s="62" t="str">
        <f>IF(AND(BJ15=0,BK15=0),"",IF(AND(BJ15=0,BK15&lt;&gt;0),Desplegable!$B$444,(BK15*100/BJ15)))</f>
        <v/>
      </c>
      <c r="BM15" s="97"/>
      <c r="BN15" s="97"/>
      <c r="BO15" s="97"/>
      <c r="BP15" s="62" t="str">
        <f>IF(AND(BM15=0,BN15=0),Desplegable!$B$446,IF(AND(BM15&lt;&gt;0,BN15=""),Desplegable!$B$446,IF(AND('Metas por Proyecto'!BM15=0,'Metas por Proyecto'!BN15&gt;0),Desplegable!$B$444,IF(AND('Metas por Proyecto'!BM15&gt;0,'Metas por Proyecto'!BN15=0),Desplegable!$B$445,IF(AND('Metas por Proyecto'!BM15&gt;0,'Metas por Proyecto'!BN15&gt;0),((BN15*100)/BM15))))))</f>
        <v/>
      </c>
      <c r="BQ15" s="97">
        <f t="shared" si="6"/>
        <v>0</v>
      </c>
      <c r="BR15" s="97">
        <f t="shared" si="7"/>
        <v>0</v>
      </c>
      <c r="BS15" s="62" t="str">
        <f>IF(AND(BQ15=0,BR15=0),"",IF(AND(BQ15=0,BR15&lt;&gt;0),Desplegable!$B$444,(BR15*100/BQ15)))</f>
        <v/>
      </c>
      <c r="BT15" s="97"/>
      <c r="BU15" s="97"/>
      <c r="BV15" s="97"/>
      <c r="BW15" s="62" t="str">
        <f>IF(AND(BT15=0,BU15=0),Desplegable!$B$446,IF(AND(BT15&lt;&gt;0,BU15=""),Desplegable!$B$446,IF(AND('Metas por Proyecto'!BT15=0,'Metas por Proyecto'!BU15&gt;0),Desplegable!$B$444,IF(AND('Metas por Proyecto'!BT15&gt;0,'Metas por Proyecto'!BU15=0),Desplegable!$B$445,IF(AND('Metas por Proyecto'!BT15&gt;0,'Metas por Proyecto'!BU15&gt;0),((BU15*100)/BT15))))))</f>
        <v/>
      </c>
      <c r="BX15" s="97">
        <f t="shared" si="8"/>
        <v>0</v>
      </c>
      <c r="BY15" s="97">
        <f t="shared" si="9"/>
        <v>0</v>
      </c>
      <c r="BZ15" s="62" t="str">
        <f>IF(AND(BX15=0,BY15=0),"",IF(AND(BX15=0,BY15&lt;&gt;0),Desplegable!$B$444,(BY15*100/BX15)))</f>
        <v/>
      </c>
      <c r="CA15" s="97"/>
      <c r="CB15" s="97"/>
      <c r="CC15" s="97"/>
      <c r="CD15" s="62" t="str">
        <f>IF(AND(CA15=0,CB15=0),Desplegable!$B$446,IF(AND(CA15&lt;&gt;0,CB15=""),Desplegable!$B$446,IF(AND('Metas por Proyecto'!CA15=0,'Metas por Proyecto'!CB15&gt;0),Desplegable!$B$444,IF(AND('Metas por Proyecto'!CA15&gt;0,'Metas por Proyecto'!CB15=0),Desplegable!$B$445,IF(AND('Metas por Proyecto'!CA15&gt;0,'Metas por Proyecto'!CB15&gt;0),((CB15*100)/CA15))))))</f>
        <v/>
      </c>
      <c r="CE15" s="97">
        <f t="shared" si="10"/>
        <v>0</v>
      </c>
      <c r="CF15" s="97">
        <f t="shared" si="11"/>
        <v>0</v>
      </c>
      <c r="CG15" s="62" t="str">
        <f>IF(AND(CE15=0,CF15=0),"",IF(AND(CE15=0,CF15&lt;&gt;0),Desplegable!$B$444,(CF15*100/CE15)))</f>
        <v/>
      </c>
      <c r="CH15" s="97"/>
      <c r="CI15" s="97"/>
      <c r="CJ15" s="97"/>
      <c r="CK15" s="62" t="str">
        <f>IF(AND(CH15=0,CI15=0),Desplegable!$B$446,IF(AND(CH15&lt;&gt;0,CI15=""),Desplegable!$B$446,IF(AND('Metas por Proyecto'!CH15=0,'Metas por Proyecto'!CI15&gt;0),Desplegable!$B$444,IF(AND('Metas por Proyecto'!CH15&gt;0,'Metas por Proyecto'!CI15=0),Desplegable!$B$445,IF(AND('Metas por Proyecto'!CH15&gt;0,'Metas por Proyecto'!CI15&gt;0),((CI15*100)/CH15))))))</f>
        <v/>
      </c>
      <c r="CL15" s="97">
        <f t="shared" si="12"/>
        <v>0</v>
      </c>
      <c r="CM15" s="97">
        <f t="shared" si="13"/>
        <v>0</v>
      </c>
      <c r="CN15" s="62" t="str">
        <f>IF(AND(CL15=0,CM15=0),"",IF(AND(CL15=0,CM15&lt;&gt;0),Desplegable!$B$444,(CM15*100/CL15)))</f>
        <v/>
      </c>
      <c r="CO15" s="97"/>
      <c r="CP15" s="97"/>
      <c r="CQ15" s="97"/>
      <c r="CR15" s="62" t="str">
        <f>IF(AND(CO15=0,CP15=0),Desplegable!$B$446,IF(AND(CO15&lt;&gt;0,CP15=""),Desplegable!$B$446,IF(AND('Metas por Proyecto'!CO15=0,'Metas por Proyecto'!CP15&gt;0),Desplegable!$B$444,IF(AND('Metas por Proyecto'!CO15&gt;0,'Metas por Proyecto'!CP15=0),Desplegable!$B$445,IF(AND('Metas por Proyecto'!CO15&gt;0,'Metas por Proyecto'!CP15&gt;0),((CP15*100)/CO15))))))</f>
        <v/>
      </c>
      <c r="CS15" s="97">
        <f t="shared" si="14"/>
        <v>0</v>
      </c>
      <c r="CT15" s="97">
        <f t="shared" si="15"/>
        <v>0</v>
      </c>
      <c r="CU15" s="62" t="str">
        <f>IF(AND(CS15=0,CT15=0),"",IF(AND(CS15=0,CT15&lt;&gt;0),Desplegable!$B$444,(CT15*100/CS15)))</f>
        <v/>
      </c>
      <c r="CV15" s="97"/>
      <c r="CW15" s="97"/>
      <c r="CX15" s="97"/>
      <c r="CY15" s="62" t="str">
        <f>IF(AND(CV15=0,CW15=0),Desplegable!$B$446,IF(AND(CV15&lt;&gt;0,CW15=""),Desplegable!$B$446,IF(AND('Metas por Proyecto'!CV15=0,'Metas por Proyecto'!CW15&gt;0),Desplegable!$B$444,IF(AND('Metas por Proyecto'!CV15&gt;0,'Metas por Proyecto'!CW15=0),Desplegable!$B$445,IF(AND('Metas por Proyecto'!CV15&gt;0,'Metas por Proyecto'!CW15&gt;0),((CW15*100)/CV15))))))</f>
        <v/>
      </c>
      <c r="CZ15" s="97">
        <f t="shared" si="16"/>
        <v>0</v>
      </c>
      <c r="DA15" s="97">
        <f t="shared" si="17"/>
        <v>0</v>
      </c>
      <c r="DB15" s="62" t="str">
        <f>IF(AND(CZ15=0,DA15=0),"",IF(AND(CZ15=0,DA15&lt;&gt;0),Desplegable!$B$444,(DA15*100/CZ15)))</f>
        <v/>
      </c>
      <c r="DC15" s="97"/>
      <c r="DD15" s="97"/>
      <c r="DE15" s="97"/>
      <c r="DF15" s="62" t="str">
        <f>IF(AND(DC15=0,DD15=0),Desplegable!$B$446,IF(AND(DC15&lt;&gt;0,DD15=""),Desplegable!$B$446,IF(AND('Metas por Proyecto'!DC15=0,'Metas por Proyecto'!DD15&gt;0),Desplegable!$B$444,IF(AND('Metas por Proyecto'!DC15&gt;0,'Metas por Proyecto'!DD15=0),Desplegable!$B$445,IF(AND('Metas por Proyecto'!DC15&gt;0,'Metas por Proyecto'!DD15&gt;0),((DD15*100)/DC15))))))</f>
        <v/>
      </c>
      <c r="DG15" s="97">
        <f t="shared" si="18"/>
        <v>0</v>
      </c>
      <c r="DH15" s="97">
        <f t="shared" si="19"/>
        <v>0</v>
      </c>
      <c r="DI15" s="62" t="str">
        <f>IF(AND(DG15=0,DH15=0),"",IF(AND(DG15=0,DH15&lt;&gt;0),Desplegable!$B$444,(DH15*100/DG15)))</f>
        <v/>
      </c>
      <c r="DJ15" s="97">
        <v>1</v>
      </c>
      <c r="DK15" s="97"/>
      <c r="DL15" s="97"/>
      <c r="DM15" s="62" t="str">
        <f>IF(AND(DJ15=0,DK15=0),Desplegable!$B$446,IF(AND(DJ15&lt;&gt;0,DK15=""),Desplegable!$B$446,IF(AND('Metas por Proyecto'!DJ15=0,'Metas por Proyecto'!DK15&gt;0),Desplegable!$B$444,IF(AND('Metas por Proyecto'!DJ15&gt;0,'Metas por Proyecto'!DK15=0),Desplegable!$B$445,IF(AND('Metas por Proyecto'!DJ15&gt;0,'Metas por Proyecto'!DK15&gt;0),((DK15*100)/DJ15))))))</f>
        <v/>
      </c>
      <c r="DN15" s="97">
        <f t="shared" si="20"/>
        <v>1</v>
      </c>
      <c r="DO15" s="97">
        <f t="shared" si="21"/>
        <v>0</v>
      </c>
      <c r="DP15" s="63">
        <f>IF(AND(DN15=0,DO15=0),"",IF(AND(DN15=0,DO15&lt;&gt;0),Desplegable!$B$444,(DO15*100/DN15)))</f>
        <v>0</v>
      </c>
      <c r="DQ15" s="97">
        <f t="shared" si="22"/>
        <v>1</v>
      </c>
      <c r="DR15" s="97">
        <f t="shared" si="23"/>
        <v>0</v>
      </c>
      <c r="DS15" s="97">
        <f t="shared" si="24"/>
        <v>0</v>
      </c>
      <c r="DT15" s="63">
        <f t="shared" si="25"/>
        <v>0</v>
      </c>
      <c r="DU15" s="97"/>
    </row>
    <row r="16" spans="1:127" ht="168.75">
      <c r="A16" s="53">
        <v>15</v>
      </c>
      <c r="B16" s="84" t="s">
        <v>1381</v>
      </c>
      <c r="C16" s="86" t="s">
        <v>1403</v>
      </c>
      <c r="D16" s="55" t="s">
        <v>80</v>
      </c>
      <c r="E16" s="55" t="s">
        <v>613</v>
      </c>
      <c r="F16" s="56" t="s">
        <v>111</v>
      </c>
      <c r="G16" s="55" t="s">
        <v>115</v>
      </c>
      <c r="H16" s="56" t="s">
        <v>295</v>
      </c>
      <c r="I16" s="55" t="s">
        <v>616</v>
      </c>
      <c r="J16" s="56" t="s">
        <v>301</v>
      </c>
      <c r="K16" s="55" t="s">
        <v>617</v>
      </c>
      <c r="L16" s="56" t="s">
        <v>155</v>
      </c>
      <c r="M16" s="56" t="s">
        <v>155</v>
      </c>
      <c r="N16" s="59" t="s">
        <v>144</v>
      </c>
      <c r="O16" s="56" t="s">
        <v>321</v>
      </c>
      <c r="P16" s="57" t="s">
        <v>460</v>
      </c>
      <c r="Q16" s="57" t="s">
        <v>463</v>
      </c>
      <c r="R16" s="58" t="s">
        <v>481</v>
      </c>
      <c r="S16" s="59"/>
      <c r="T16" s="59" t="s">
        <v>419</v>
      </c>
      <c r="U16" s="60" t="s">
        <v>428</v>
      </c>
      <c r="V16" s="60" t="s">
        <v>437</v>
      </c>
      <c r="W16" s="59"/>
      <c r="X16" s="59"/>
      <c r="Y16" s="56"/>
      <c r="Z16" s="56"/>
      <c r="AA16" s="56"/>
      <c r="AB16" s="56"/>
      <c r="AC16" s="53"/>
      <c r="AD16" s="53"/>
      <c r="AE16" s="53"/>
      <c r="AF16" s="53" t="s">
        <v>159</v>
      </c>
      <c r="AG16" s="56"/>
      <c r="AH16" s="60"/>
      <c r="AI16" s="53"/>
      <c r="AJ16" s="61"/>
      <c r="AK16" s="53"/>
      <c r="AL16" s="53"/>
      <c r="AM16" s="222">
        <v>100</v>
      </c>
      <c r="AN16" s="97"/>
      <c r="AO16" s="97"/>
      <c r="AP16" s="97"/>
      <c r="AQ16" s="62" t="str">
        <f>IF(AND(AN16=0,AO16=0),Desplegable!$B$446,IF(AND(AN16&lt;&gt;0,AO16=""),Desplegable!$B$446,IF(AND('Metas por Proyecto'!AN16=0,'Metas por Proyecto'!AO16&gt;0),Desplegable!$B$444,IF(AND('Metas por Proyecto'!AN16&gt;0,'Metas por Proyecto'!AO16=0),Desplegable!$B$445,IF(AND('Metas por Proyecto'!AN16&gt;0,'Metas por Proyecto'!AO16&gt;0),((AO16*100)/AN16))))))</f>
        <v/>
      </c>
      <c r="AR16" s="97"/>
      <c r="AS16" s="97"/>
      <c r="AT16" s="97"/>
      <c r="AU16" s="62" t="str">
        <f>IF(AND(AR16=0,AS16=0),Desplegable!$B$446,IF(AND(AR16&lt;&gt;0,AS16=""),Desplegable!$B$446,IF(AND('Metas por Proyecto'!AR16=0,'Metas por Proyecto'!AS16&gt;0),Desplegable!$B$444,IF(AND('Metas por Proyecto'!AR16&gt;0,'Metas por Proyecto'!AS16=0),Desplegable!$B$445,IF(AND('Metas por Proyecto'!AR16&gt;0,'Metas por Proyecto'!AS16&gt;0),((AS16*100)/AR16))))))</f>
        <v/>
      </c>
      <c r="AV16" s="97">
        <f t="shared" si="0"/>
        <v>0</v>
      </c>
      <c r="AW16" s="97">
        <f t="shared" si="1"/>
        <v>0</v>
      </c>
      <c r="AX16" s="62" t="str">
        <f>IF(AND(AV16=0,AW16=0),"",IF(AND(AV16=0,AW16&lt;&gt;0),Desplegable!$B$444,(AW16*100/AV16)))</f>
        <v/>
      </c>
      <c r="AY16" s="97"/>
      <c r="AZ16" s="97"/>
      <c r="BA16" s="97"/>
      <c r="BB16" s="62" t="str">
        <f>IF(AND(AY16=0,AZ16=0),Desplegable!$B$446,IF(AND(AY16&lt;&gt;0,AZ16=""),Desplegable!$B$446,IF(AND('Metas por Proyecto'!AY16=0,'Metas por Proyecto'!AZ16&gt;0),Desplegable!$B$444,IF(AND('Metas por Proyecto'!AY16&gt;0,'Metas por Proyecto'!AZ16=0),Desplegable!$B$445,IF(AND('Metas por Proyecto'!AY16&gt;0,'Metas por Proyecto'!AZ16&gt;0),((AZ16*100)/AY16))))))</f>
        <v/>
      </c>
      <c r="BC16" s="97">
        <f t="shared" si="2"/>
        <v>0</v>
      </c>
      <c r="BD16" s="97">
        <f t="shared" si="3"/>
        <v>0</v>
      </c>
      <c r="BE16" s="62" t="str">
        <f>IF(AND(BC16=0,BD16=0),"",IF(AND(BC16=0,BD16&lt;&gt;0),Desplegable!$B$444,(BD16*100/BC16)))</f>
        <v/>
      </c>
      <c r="BF16" s="97"/>
      <c r="BG16" s="97"/>
      <c r="BH16" s="97"/>
      <c r="BI16" s="62" t="str">
        <f>IF(AND(BF16=0,BG16=0),Desplegable!$B$446,IF(AND(BF16&lt;&gt;0,BG16=""),Desplegable!$B$446,IF(AND('Metas por Proyecto'!BF16=0,'Metas por Proyecto'!BG16&gt;0),Desplegable!$B$444,IF(AND('Metas por Proyecto'!BF16&gt;0,'Metas por Proyecto'!BG16=0),Desplegable!$B$445,IF(AND('Metas por Proyecto'!BF16&gt;0,'Metas por Proyecto'!BG16&gt;0),((BG16*100)/BF16))))))</f>
        <v/>
      </c>
      <c r="BJ16" s="97">
        <f t="shared" si="4"/>
        <v>0</v>
      </c>
      <c r="BK16" s="97">
        <f t="shared" si="5"/>
        <v>0</v>
      </c>
      <c r="BL16" s="62" t="str">
        <f>IF(AND(BJ16=0,BK16=0),"",IF(AND(BJ16=0,BK16&lt;&gt;0),Desplegable!$B$444,(BK16*100/BJ16)))</f>
        <v/>
      </c>
      <c r="BM16" s="97"/>
      <c r="BN16" s="97"/>
      <c r="BO16" s="97"/>
      <c r="BP16" s="62" t="str">
        <f>IF(AND(BM16=0,BN16=0),Desplegable!$B$446,IF(AND(BM16&lt;&gt;0,BN16=""),Desplegable!$B$446,IF(AND('Metas por Proyecto'!BM16=0,'Metas por Proyecto'!BN16&gt;0),Desplegable!$B$444,IF(AND('Metas por Proyecto'!BM16&gt;0,'Metas por Proyecto'!BN16=0),Desplegable!$B$445,IF(AND('Metas por Proyecto'!BM16&gt;0,'Metas por Proyecto'!BN16&gt;0),((BN16*100)/BM16))))))</f>
        <v/>
      </c>
      <c r="BQ16" s="97">
        <f t="shared" si="6"/>
        <v>0</v>
      </c>
      <c r="BR16" s="97">
        <f t="shared" si="7"/>
        <v>0</v>
      </c>
      <c r="BS16" s="62" t="str">
        <f>IF(AND(BQ16=0,BR16=0),"",IF(AND(BQ16=0,BR16&lt;&gt;0),Desplegable!$B$444,(BR16*100/BQ16)))</f>
        <v/>
      </c>
      <c r="BT16" s="97">
        <v>40</v>
      </c>
      <c r="BU16" s="97"/>
      <c r="BV16" s="97"/>
      <c r="BW16" s="62" t="str">
        <f>IF(AND(BT16=0,BU16=0),Desplegable!$B$446,IF(AND(BT16&lt;&gt;0,BU16=""),Desplegable!$B$446,IF(AND('Metas por Proyecto'!BT16=0,'Metas por Proyecto'!BU16&gt;0),Desplegable!$B$444,IF(AND('Metas por Proyecto'!BT16&gt;0,'Metas por Proyecto'!BU16=0),Desplegable!$B$445,IF(AND('Metas por Proyecto'!BT16&gt;0,'Metas por Proyecto'!BU16&gt;0),((BU16*100)/BT16))))))</f>
        <v/>
      </c>
      <c r="BX16" s="97">
        <f t="shared" si="8"/>
        <v>40</v>
      </c>
      <c r="BY16" s="97">
        <f t="shared" si="9"/>
        <v>0</v>
      </c>
      <c r="BZ16" s="62">
        <f>IF(AND(BX16=0,BY16=0),"",IF(AND(BX16=0,BY16&lt;&gt;0),Desplegable!$B$444,(BY16*100/BX16)))</f>
        <v>0</v>
      </c>
      <c r="CA16" s="97">
        <v>10</v>
      </c>
      <c r="CB16" s="97"/>
      <c r="CC16" s="97"/>
      <c r="CD16" s="62" t="str">
        <f>IF(AND(CA16=0,CB16=0),Desplegable!$B$446,IF(AND(CA16&lt;&gt;0,CB16=""),Desplegable!$B$446,IF(AND('Metas por Proyecto'!CA16=0,'Metas por Proyecto'!CB16&gt;0),Desplegable!$B$444,IF(AND('Metas por Proyecto'!CA16&gt;0,'Metas por Proyecto'!CB16=0),Desplegable!$B$445,IF(AND('Metas por Proyecto'!CA16&gt;0,'Metas por Proyecto'!CB16&gt;0),((CB16*100)/CA16))))))</f>
        <v/>
      </c>
      <c r="CE16" s="97">
        <f t="shared" si="10"/>
        <v>50</v>
      </c>
      <c r="CF16" s="97">
        <f t="shared" si="11"/>
        <v>0</v>
      </c>
      <c r="CG16" s="62">
        <f>IF(AND(CE16=0,CF16=0),"",IF(AND(CE16=0,CF16&lt;&gt;0),Desplegable!$B$444,(CF16*100/CE16)))</f>
        <v>0</v>
      </c>
      <c r="CH16" s="97">
        <v>10</v>
      </c>
      <c r="CI16" s="97"/>
      <c r="CJ16" s="97"/>
      <c r="CK16" s="62" t="str">
        <f>IF(AND(CH16=0,CI16=0),Desplegable!$B$446,IF(AND(CH16&lt;&gt;0,CI16=""),Desplegable!$B$446,IF(AND('Metas por Proyecto'!CH16=0,'Metas por Proyecto'!CI16&gt;0),Desplegable!$B$444,IF(AND('Metas por Proyecto'!CH16&gt;0,'Metas por Proyecto'!CI16=0),Desplegable!$B$445,IF(AND('Metas por Proyecto'!CH16&gt;0,'Metas por Proyecto'!CI16&gt;0),((CI16*100)/CH16))))))</f>
        <v/>
      </c>
      <c r="CL16" s="97">
        <f t="shared" si="12"/>
        <v>60</v>
      </c>
      <c r="CM16" s="97">
        <f t="shared" si="13"/>
        <v>0</v>
      </c>
      <c r="CN16" s="62">
        <f>IF(AND(CL16=0,CM16=0),"",IF(AND(CL16=0,CM16&lt;&gt;0),Desplegable!$B$444,(CM16*100/CL16)))</f>
        <v>0</v>
      </c>
      <c r="CO16" s="97">
        <v>10</v>
      </c>
      <c r="CP16" s="97"/>
      <c r="CQ16" s="97"/>
      <c r="CR16" s="62" t="str">
        <f>IF(AND(CO16=0,CP16=0),Desplegable!$B$446,IF(AND(CO16&lt;&gt;0,CP16=""),Desplegable!$B$446,IF(AND('Metas por Proyecto'!CO16=0,'Metas por Proyecto'!CP16&gt;0),Desplegable!$B$444,IF(AND('Metas por Proyecto'!CO16&gt;0,'Metas por Proyecto'!CP16=0),Desplegable!$B$445,IF(AND('Metas por Proyecto'!CO16&gt;0,'Metas por Proyecto'!CP16&gt;0),((CP16*100)/CO16))))))</f>
        <v/>
      </c>
      <c r="CS16" s="97">
        <f t="shared" si="14"/>
        <v>70</v>
      </c>
      <c r="CT16" s="97">
        <f t="shared" si="15"/>
        <v>0</v>
      </c>
      <c r="CU16" s="62">
        <f>IF(AND(CS16=0,CT16=0),"",IF(AND(CS16=0,CT16&lt;&gt;0),Desplegable!$B$444,(CT16*100/CS16)))</f>
        <v>0</v>
      </c>
      <c r="CV16" s="97">
        <v>10</v>
      </c>
      <c r="CW16" s="97"/>
      <c r="CX16" s="97"/>
      <c r="CY16" s="62" t="str">
        <f>IF(AND(CV16=0,CW16=0),Desplegable!$B$446,IF(AND(CV16&lt;&gt;0,CW16=""),Desplegable!$B$446,IF(AND('Metas por Proyecto'!CV16=0,'Metas por Proyecto'!CW16&gt;0),Desplegable!$B$444,IF(AND('Metas por Proyecto'!CV16&gt;0,'Metas por Proyecto'!CW16=0),Desplegable!$B$445,IF(AND('Metas por Proyecto'!CV16&gt;0,'Metas por Proyecto'!CW16&gt;0),((CW16*100)/CV16))))))</f>
        <v/>
      </c>
      <c r="CZ16" s="97">
        <f t="shared" si="16"/>
        <v>80</v>
      </c>
      <c r="DA16" s="97">
        <f t="shared" si="17"/>
        <v>0</v>
      </c>
      <c r="DB16" s="62">
        <f>IF(AND(CZ16=0,DA16=0),"",IF(AND(CZ16=0,DA16&lt;&gt;0),Desplegable!$B$444,(DA16*100/CZ16)))</f>
        <v>0</v>
      </c>
      <c r="DC16" s="97">
        <v>10</v>
      </c>
      <c r="DD16" s="97"/>
      <c r="DE16" s="97"/>
      <c r="DF16" s="62" t="str">
        <f>IF(AND(DC16=0,DD16=0),Desplegable!$B$446,IF(AND(DC16&lt;&gt;0,DD16=""),Desplegable!$B$446,IF(AND('Metas por Proyecto'!DC16=0,'Metas por Proyecto'!DD16&gt;0),Desplegable!$B$444,IF(AND('Metas por Proyecto'!DC16&gt;0,'Metas por Proyecto'!DD16=0),Desplegable!$B$445,IF(AND('Metas por Proyecto'!DC16&gt;0,'Metas por Proyecto'!DD16&gt;0),((DD16*100)/DC16))))))</f>
        <v/>
      </c>
      <c r="DG16" s="97">
        <f t="shared" si="18"/>
        <v>90</v>
      </c>
      <c r="DH16" s="97">
        <f t="shared" si="19"/>
        <v>0</v>
      </c>
      <c r="DI16" s="62">
        <f>IF(AND(DG16=0,DH16=0),"",IF(AND(DG16=0,DH16&lt;&gt;0),Desplegable!$B$444,(DH16*100/DG16)))</f>
        <v>0</v>
      </c>
      <c r="DJ16" s="97">
        <v>10</v>
      </c>
      <c r="DK16" s="97"/>
      <c r="DL16" s="97"/>
      <c r="DM16" s="62" t="str">
        <f>IF(AND(DJ16=0,DK16=0),Desplegable!$B$446,IF(AND(DJ16&lt;&gt;0,DK16=""),Desplegable!$B$446,IF(AND('Metas por Proyecto'!DJ16=0,'Metas por Proyecto'!DK16&gt;0),Desplegable!$B$444,IF(AND('Metas por Proyecto'!DJ16&gt;0,'Metas por Proyecto'!DK16=0),Desplegable!$B$445,IF(AND('Metas por Proyecto'!DJ16&gt;0,'Metas por Proyecto'!DK16&gt;0),((DK16*100)/DJ16))))))</f>
        <v/>
      </c>
      <c r="DN16" s="97">
        <f t="shared" si="20"/>
        <v>100</v>
      </c>
      <c r="DO16" s="97">
        <f t="shared" si="21"/>
        <v>0</v>
      </c>
      <c r="DP16" s="63">
        <f>IF(AND(DN16=0,DO16=0),"",IF(AND(DN16=0,DO16&lt;&gt;0),Desplegable!$B$444,(DO16*100/DN16)))</f>
        <v>0</v>
      </c>
      <c r="DQ16" s="97">
        <f t="shared" si="22"/>
        <v>100</v>
      </c>
      <c r="DR16" s="97">
        <f t="shared" si="23"/>
        <v>0</v>
      </c>
      <c r="DS16" s="97">
        <f t="shared" si="24"/>
        <v>0</v>
      </c>
      <c r="DT16" s="63">
        <f t="shared" si="25"/>
        <v>0</v>
      </c>
      <c r="DU16" s="97"/>
    </row>
    <row r="17" spans="1:125" ht="168.75">
      <c r="A17" s="53">
        <v>16</v>
      </c>
      <c r="B17" s="84" t="s">
        <v>1382</v>
      </c>
      <c r="C17" s="86" t="s">
        <v>1403</v>
      </c>
      <c r="D17" s="55" t="s">
        <v>80</v>
      </c>
      <c r="E17" s="55" t="s">
        <v>1425</v>
      </c>
      <c r="F17" s="56" t="s">
        <v>111</v>
      </c>
      <c r="G17" s="55" t="s">
        <v>115</v>
      </c>
      <c r="H17" s="56" t="s">
        <v>295</v>
      </c>
      <c r="I17" s="55" t="s">
        <v>616</v>
      </c>
      <c r="J17" s="56" t="s">
        <v>301</v>
      </c>
      <c r="K17" s="55" t="s">
        <v>617</v>
      </c>
      <c r="L17" s="56" t="s">
        <v>155</v>
      </c>
      <c r="M17" s="56" t="s">
        <v>155</v>
      </c>
      <c r="N17" s="59" t="s">
        <v>144</v>
      </c>
      <c r="O17" s="56" t="s">
        <v>321</v>
      </c>
      <c r="P17" s="57" t="s">
        <v>460</v>
      </c>
      <c r="Q17" s="57" t="s">
        <v>463</v>
      </c>
      <c r="R17" s="58" t="s">
        <v>481</v>
      </c>
      <c r="S17" s="59"/>
      <c r="T17" s="59" t="s">
        <v>419</v>
      </c>
      <c r="U17" s="60" t="s">
        <v>429</v>
      </c>
      <c r="V17" s="60" t="s">
        <v>444</v>
      </c>
      <c r="W17" s="59"/>
      <c r="X17" s="59"/>
      <c r="Y17" s="56"/>
      <c r="Z17" s="56"/>
      <c r="AA17" s="56"/>
      <c r="AB17" s="56"/>
      <c r="AC17" s="53"/>
      <c r="AD17" s="53"/>
      <c r="AE17" s="53"/>
      <c r="AF17" s="53"/>
      <c r="AG17" s="56"/>
      <c r="AH17" s="60"/>
      <c r="AI17" s="53"/>
      <c r="AJ17" s="61"/>
      <c r="AK17" s="53"/>
      <c r="AL17" s="53"/>
      <c r="AM17" s="222">
        <v>100</v>
      </c>
      <c r="AN17" s="97"/>
      <c r="AO17" s="97"/>
      <c r="AP17" s="97"/>
      <c r="AQ17" s="62" t="str">
        <f>IF(AND(AN17=0,AO17=0),Desplegable!$B$446,IF(AND(AN17&lt;&gt;0,AO17=""),Desplegable!$B$446,IF(AND('Metas por Proyecto'!AN17=0,'Metas por Proyecto'!AO17&gt;0),Desplegable!$B$444,IF(AND('Metas por Proyecto'!AN17&gt;0,'Metas por Proyecto'!AO17=0),Desplegable!$B$445,IF(AND('Metas por Proyecto'!AN17&gt;0,'Metas por Proyecto'!AO17&gt;0),((AO17*100)/AN17))))))</f>
        <v/>
      </c>
      <c r="AR17" s="97"/>
      <c r="AS17" s="97"/>
      <c r="AT17" s="97"/>
      <c r="AU17" s="62" t="str">
        <f>IF(AND(AR17=0,AS17=0),Desplegable!$B$446,IF(AND(AR17&lt;&gt;0,AS17=""),Desplegable!$B$446,IF(AND('Metas por Proyecto'!AR17=0,'Metas por Proyecto'!AS17&gt;0),Desplegable!$B$444,IF(AND('Metas por Proyecto'!AR17&gt;0,'Metas por Proyecto'!AS17=0),Desplegable!$B$445,IF(AND('Metas por Proyecto'!AR17&gt;0,'Metas por Proyecto'!AS17&gt;0),((AS17*100)/AR17))))))</f>
        <v/>
      </c>
      <c r="AV17" s="97">
        <f t="shared" si="0"/>
        <v>0</v>
      </c>
      <c r="AW17" s="97">
        <f t="shared" si="1"/>
        <v>0</v>
      </c>
      <c r="AX17" s="62" t="str">
        <f>IF(AND(AV17=0,AW17=0),"",IF(AND(AV17=0,AW17&lt;&gt;0),Desplegable!$B$444,(AW17*100/AV17)))</f>
        <v/>
      </c>
      <c r="AY17" s="97"/>
      <c r="AZ17" s="97"/>
      <c r="BA17" s="97"/>
      <c r="BB17" s="62" t="str">
        <f>IF(AND(AY17=0,AZ17=0),Desplegable!$B$446,IF(AND(AY17&lt;&gt;0,AZ17=""),Desplegable!$B$446,IF(AND('Metas por Proyecto'!AY17=0,'Metas por Proyecto'!AZ17&gt;0),Desplegable!$B$444,IF(AND('Metas por Proyecto'!AY17&gt;0,'Metas por Proyecto'!AZ17=0),Desplegable!$B$445,IF(AND('Metas por Proyecto'!AY17&gt;0,'Metas por Proyecto'!AZ17&gt;0),((AZ17*100)/AY17))))))</f>
        <v/>
      </c>
      <c r="BC17" s="97">
        <f t="shared" si="2"/>
        <v>0</v>
      </c>
      <c r="BD17" s="97">
        <f t="shared" si="3"/>
        <v>0</v>
      </c>
      <c r="BE17" s="62" t="str">
        <f>IF(AND(BC17=0,BD17=0),"",IF(AND(BC17=0,BD17&lt;&gt;0),Desplegable!$B$444,(BD17*100/BC17)))</f>
        <v/>
      </c>
      <c r="BF17" s="97"/>
      <c r="BG17" s="97"/>
      <c r="BH17" s="97"/>
      <c r="BI17" s="62" t="str">
        <f>IF(AND(BF17=0,BG17=0),Desplegable!$B$446,IF(AND(BF17&lt;&gt;0,BG17=""),Desplegable!$B$446,IF(AND('Metas por Proyecto'!BF17=0,'Metas por Proyecto'!BG17&gt;0),Desplegable!$B$444,IF(AND('Metas por Proyecto'!BF17&gt;0,'Metas por Proyecto'!BG17=0),Desplegable!$B$445,IF(AND('Metas por Proyecto'!BF17&gt;0,'Metas por Proyecto'!BG17&gt;0),((BG17*100)/BF17))))))</f>
        <v/>
      </c>
      <c r="BJ17" s="97">
        <f t="shared" si="4"/>
        <v>0</v>
      </c>
      <c r="BK17" s="97">
        <f t="shared" si="5"/>
        <v>0</v>
      </c>
      <c r="BL17" s="62" t="str">
        <f>IF(AND(BJ17=0,BK17=0),"",IF(AND(BJ17=0,BK17&lt;&gt;0),Desplegable!$B$444,(BK17*100/BJ17)))</f>
        <v/>
      </c>
      <c r="BM17" s="97"/>
      <c r="BN17" s="97"/>
      <c r="BO17" s="97"/>
      <c r="BP17" s="62" t="str">
        <f>IF(AND(BM17=0,BN17=0),Desplegable!$B$446,IF(AND(BM17&lt;&gt;0,BN17=""),Desplegable!$B$446,IF(AND('Metas por Proyecto'!BM17=0,'Metas por Proyecto'!BN17&gt;0),Desplegable!$B$444,IF(AND('Metas por Proyecto'!BM17&gt;0,'Metas por Proyecto'!BN17=0),Desplegable!$B$445,IF(AND('Metas por Proyecto'!BM17&gt;0,'Metas por Proyecto'!BN17&gt;0),((BN17*100)/BM17))))))</f>
        <v/>
      </c>
      <c r="BQ17" s="97">
        <f t="shared" si="6"/>
        <v>0</v>
      </c>
      <c r="BR17" s="97">
        <f t="shared" si="7"/>
        <v>0</v>
      </c>
      <c r="BS17" s="62" t="str">
        <f>IF(AND(BQ17=0,BR17=0),"",IF(AND(BQ17=0,BR17&lt;&gt;0),Desplegable!$B$444,(BR17*100/BQ17)))</f>
        <v/>
      </c>
      <c r="BT17" s="97">
        <v>30</v>
      </c>
      <c r="BU17" s="97"/>
      <c r="BV17" s="97"/>
      <c r="BW17" s="62" t="str">
        <f>IF(AND(BT17=0,BU17=0),Desplegable!$B$446,IF(AND(BT17&lt;&gt;0,BU17=""),Desplegable!$B$446,IF(AND('Metas por Proyecto'!BT17=0,'Metas por Proyecto'!BU17&gt;0),Desplegable!$B$444,IF(AND('Metas por Proyecto'!BT17&gt;0,'Metas por Proyecto'!BU17=0),Desplegable!$B$445,IF(AND('Metas por Proyecto'!BT17&gt;0,'Metas por Proyecto'!BU17&gt;0),((BU17*100)/BT17))))))</f>
        <v/>
      </c>
      <c r="BX17" s="97">
        <f t="shared" si="8"/>
        <v>30</v>
      </c>
      <c r="BY17" s="97">
        <f t="shared" si="9"/>
        <v>0</v>
      </c>
      <c r="BZ17" s="62">
        <f>IF(AND(BX17=0,BY17=0),"",IF(AND(BX17=0,BY17&lt;&gt;0),Desplegable!$B$444,(BY17*100/BX17)))</f>
        <v>0</v>
      </c>
      <c r="CA17" s="97">
        <v>20</v>
      </c>
      <c r="CB17" s="97"/>
      <c r="CC17" s="97"/>
      <c r="CD17" s="62" t="str">
        <f>IF(AND(CA17=0,CB17=0),Desplegable!$B$446,IF(AND(CA17&lt;&gt;0,CB17=""),Desplegable!$B$446,IF(AND('Metas por Proyecto'!CA17=0,'Metas por Proyecto'!CB17&gt;0),Desplegable!$B$444,IF(AND('Metas por Proyecto'!CA17&gt;0,'Metas por Proyecto'!CB17=0),Desplegable!$B$445,IF(AND('Metas por Proyecto'!CA17&gt;0,'Metas por Proyecto'!CB17&gt;0),((CB17*100)/CA17))))))</f>
        <v/>
      </c>
      <c r="CE17" s="97">
        <f t="shared" si="10"/>
        <v>50</v>
      </c>
      <c r="CF17" s="97">
        <f t="shared" si="11"/>
        <v>0</v>
      </c>
      <c r="CG17" s="62">
        <f>IF(AND(CE17=0,CF17=0),"",IF(AND(CE17=0,CF17&lt;&gt;0),Desplegable!$B$444,(CF17*100/CE17)))</f>
        <v>0</v>
      </c>
      <c r="CH17" s="97">
        <v>10</v>
      </c>
      <c r="CI17" s="97"/>
      <c r="CJ17" s="97"/>
      <c r="CK17" s="62" t="str">
        <f>IF(AND(CH17=0,CI17=0),Desplegable!$B$446,IF(AND(CH17&lt;&gt;0,CI17=""),Desplegable!$B$446,IF(AND('Metas por Proyecto'!CH17=0,'Metas por Proyecto'!CI17&gt;0),Desplegable!$B$444,IF(AND('Metas por Proyecto'!CH17&gt;0,'Metas por Proyecto'!CI17=0),Desplegable!$B$445,IF(AND('Metas por Proyecto'!CH17&gt;0,'Metas por Proyecto'!CI17&gt;0),((CI17*100)/CH17))))))</f>
        <v/>
      </c>
      <c r="CL17" s="97">
        <f t="shared" si="12"/>
        <v>60</v>
      </c>
      <c r="CM17" s="97">
        <f t="shared" si="13"/>
        <v>0</v>
      </c>
      <c r="CN17" s="62">
        <f>IF(AND(CL17=0,CM17=0),"",IF(AND(CL17=0,CM17&lt;&gt;0),Desplegable!$B$444,(CM17*100/CL17)))</f>
        <v>0</v>
      </c>
      <c r="CO17" s="97">
        <v>10</v>
      </c>
      <c r="CP17" s="97"/>
      <c r="CQ17" s="97"/>
      <c r="CR17" s="62" t="str">
        <f>IF(AND(CO17=0,CP17=0),Desplegable!$B$446,IF(AND(CO17&lt;&gt;0,CP17=""),Desplegable!$B$446,IF(AND('Metas por Proyecto'!CO17=0,'Metas por Proyecto'!CP17&gt;0),Desplegable!$B$444,IF(AND('Metas por Proyecto'!CO17&gt;0,'Metas por Proyecto'!CP17=0),Desplegable!$B$445,IF(AND('Metas por Proyecto'!CO17&gt;0,'Metas por Proyecto'!CP17&gt;0),((CP17*100)/CO17))))))</f>
        <v/>
      </c>
      <c r="CS17" s="97">
        <f t="shared" si="14"/>
        <v>70</v>
      </c>
      <c r="CT17" s="97">
        <f t="shared" si="15"/>
        <v>0</v>
      </c>
      <c r="CU17" s="62">
        <f>IF(AND(CS17=0,CT17=0),"",IF(AND(CS17=0,CT17&lt;&gt;0),Desplegable!$B$444,(CT17*100/CS17)))</f>
        <v>0</v>
      </c>
      <c r="CV17" s="97">
        <v>10</v>
      </c>
      <c r="CW17" s="97"/>
      <c r="CX17" s="97"/>
      <c r="CY17" s="62" t="str">
        <f>IF(AND(CV17=0,CW17=0),Desplegable!$B$446,IF(AND(CV17&lt;&gt;0,CW17=""),Desplegable!$B$446,IF(AND('Metas por Proyecto'!CV17=0,'Metas por Proyecto'!CW17&gt;0),Desplegable!$B$444,IF(AND('Metas por Proyecto'!CV17&gt;0,'Metas por Proyecto'!CW17=0),Desplegable!$B$445,IF(AND('Metas por Proyecto'!CV17&gt;0,'Metas por Proyecto'!CW17&gt;0),((CW17*100)/CV17))))))</f>
        <v/>
      </c>
      <c r="CZ17" s="97">
        <f t="shared" si="16"/>
        <v>80</v>
      </c>
      <c r="DA17" s="97">
        <f t="shared" si="17"/>
        <v>0</v>
      </c>
      <c r="DB17" s="62">
        <f>IF(AND(CZ17=0,DA17=0),"",IF(AND(CZ17=0,DA17&lt;&gt;0),Desplegable!$B$444,(DA17*100/CZ17)))</f>
        <v>0</v>
      </c>
      <c r="DC17" s="97">
        <v>10</v>
      </c>
      <c r="DD17" s="97"/>
      <c r="DE17" s="97"/>
      <c r="DF17" s="62" t="str">
        <f>IF(AND(DC17=0,DD17=0),Desplegable!$B$446,IF(AND(DC17&lt;&gt;0,DD17=""),Desplegable!$B$446,IF(AND('Metas por Proyecto'!DC17=0,'Metas por Proyecto'!DD17&gt;0),Desplegable!$B$444,IF(AND('Metas por Proyecto'!DC17&gt;0,'Metas por Proyecto'!DD17=0),Desplegable!$B$445,IF(AND('Metas por Proyecto'!DC17&gt;0,'Metas por Proyecto'!DD17&gt;0),((DD17*100)/DC17))))))</f>
        <v/>
      </c>
      <c r="DG17" s="97">
        <f t="shared" si="18"/>
        <v>90</v>
      </c>
      <c r="DH17" s="97">
        <f t="shared" si="19"/>
        <v>0</v>
      </c>
      <c r="DI17" s="62">
        <f>IF(AND(DG17=0,DH17=0),"",IF(AND(DG17=0,DH17&lt;&gt;0),Desplegable!$B$444,(DH17*100/DG17)))</f>
        <v>0</v>
      </c>
      <c r="DJ17" s="97">
        <v>10</v>
      </c>
      <c r="DK17" s="97"/>
      <c r="DL17" s="97"/>
      <c r="DM17" s="62" t="str">
        <f>IF(AND(DJ17=0,DK17=0),Desplegable!$B$446,IF(AND(DJ17&lt;&gt;0,DK17=""),Desplegable!$B$446,IF(AND('Metas por Proyecto'!DJ17=0,'Metas por Proyecto'!DK17&gt;0),Desplegable!$B$444,IF(AND('Metas por Proyecto'!DJ17&gt;0,'Metas por Proyecto'!DK17=0),Desplegable!$B$445,IF(AND('Metas por Proyecto'!DJ17&gt;0,'Metas por Proyecto'!DK17&gt;0),((DK17*100)/DJ17))))))</f>
        <v/>
      </c>
      <c r="DN17" s="97">
        <f t="shared" si="20"/>
        <v>100</v>
      </c>
      <c r="DO17" s="97">
        <f t="shared" si="21"/>
        <v>0</v>
      </c>
      <c r="DP17" s="63">
        <f>IF(AND(DN17=0,DO17=0),"",IF(AND(DN17=0,DO17&lt;&gt;0),Desplegable!$B$444,(DO17*100/DN17)))</f>
        <v>0</v>
      </c>
      <c r="DQ17" s="97">
        <f t="shared" si="22"/>
        <v>100</v>
      </c>
      <c r="DR17" s="97">
        <f t="shared" si="23"/>
        <v>0</v>
      </c>
      <c r="DS17" s="97">
        <f t="shared" si="24"/>
        <v>0</v>
      </c>
      <c r="DT17" s="63">
        <f t="shared" si="25"/>
        <v>0</v>
      </c>
      <c r="DU17" s="97"/>
    </row>
    <row r="18" spans="1:125" ht="168.75">
      <c r="A18" s="53">
        <v>17</v>
      </c>
      <c r="B18" s="84" t="s">
        <v>1383</v>
      </c>
      <c r="C18" s="86" t="s">
        <v>1403</v>
      </c>
      <c r="D18" s="55" t="s">
        <v>80</v>
      </c>
      <c r="E18" s="55" t="s">
        <v>613</v>
      </c>
      <c r="F18" s="56" t="s">
        <v>111</v>
      </c>
      <c r="G18" s="55" t="s">
        <v>115</v>
      </c>
      <c r="H18" s="56" t="s">
        <v>295</v>
      </c>
      <c r="I18" s="55" t="s">
        <v>616</v>
      </c>
      <c r="J18" s="56" t="s">
        <v>301</v>
      </c>
      <c r="K18" s="55" t="s">
        <v>617</v>
      </c>
      <c r="L18" s="56" t="s">
        <v>155</v>
      </c>
      <c r="M18" s="56" t="s">
        <v>155</v>
      </c>
      <c r="N18" s="59" t="s">
        <v>144</v>
      </c>
      <c r="O18" s="56" t="s">
        <v>325</v>
      </c>
      <c r="P18" s="57" t="s">
        <v>460</v>
      </c>
      <c r="Q18" s="57" t="s">
        <v>463</v>
      </c>
      <c r="R18" s="58" t="s">
        <v>481</v>
      </c>
      <c r="S18" s="59"/>
      <c r="T18" s="59" t="s">
        <v>419</v>
      </c>
      <c r="U18" s="60" t="s">
        <v>429</v>
      </c>
      <c r="V18" s="60" t="s">
        <v>447</v>
      </c>
      <c r="W18" s="59"/>
      <c r="X18" s="59" t="s">
        <v>159</v>
      </c>
      <c r="Y18" s="56"/>
      <c r="Z18" s="56"/>
      <c r="AA18" s="56"/>
      <c r="AB18" s="56"/>
      <c r="AC18" s="53"/>
      <c r="AD18" s="53"/>
      <c r="AE18" s="53"/>
      <c r="AF18" s="53"/>
      <c r="AG18" s="56"/>
      <c r="AH18" s="60"/>
      <c r="AI18" s="53"/>
      <c r="AJ18" s="61"/>
      <c r="AK18" s="53"/>
      <c r="AL18" s="53"/>
      <c r="AM18" s="222">
        <v>100</v>
      </c>
      <c r="AN18" s="97"/>
      <c r="AO18" s="97"/>
      <c r="AP18" s="97"/>
      <c r="AQ18" s="62" t="str">
        <f>IF(AND(AN18=0,AO18=0),Desplegable!$B$446,IF(AND(AN18&lt;&gt;0,AO18=""),Desplegable!$B$446,IF(AND('Metas por Proyecto'!AN18=0,'Metas por Proyecto'!AO18&gt;0),Desplegable!$B$444,IF(AND('Metas por Proyecto'!AN18&gt;0,'Metas por Proyecto'!AO18=0),Desplegable!$B$445,IF(AND('Metas por Proyecto'!AN18&gt;0,'Metas por Proyecto'!AO18&gt;0),((AO18*100)/AN18))))))</f>
        <v/>
      </c>
      <c r="AR18" s="97"/>
      <c r="AS18" s="97"/>
      <c r="AT18" s="97"/>
      <c r="AU18" s="62" t="str">
        <f>IF(AND(AR18=0,AS18=0),Desplegable!$B$446,IF(AND(AR18&lt;&gt;0,AS18=""),Desplegable!$B$446,IF(AND('Metas por Proyecto'!AR18=0,'Metas por Proyecto'!AS18&gt;0),Desplegable!$B$444,IF(AND('Metas por Proyecto'!AR18&gt;0,'Metas por Proyecto'!AS18=0),Desplegable!$B$445,IF(AND('Metas por Proyecto'!AR18&gt;0,'Metas por Proyecto'!AS18&gt;0),((AS18*100)/AR18))))))</f>
        <v/>
      </c>
      <c r="AV18" s="97">
        <f t="shared" si="0"/>
        <v>0</v>
      </c>
      <c r="AW18" s="97">
        <f t="shared" si="1"/>
        <v>0</v>
      </c>
      <c r="AX18" s="62" t="str">
        <f>IF(AND(AV18=0,AW18=0),"",IF(AND(AV18=0,AW18&lt;&gt;0),Desplegable!$B$444,(AW18*100/AV18)))</f>
        <v/>
      </c>
      <c r="AY18" s="97"/>
      <c r="AZ18" s="97"/>
      <c r="BA18" s="97"/>
      <c r="BB18" s="62" t="str">
        <f>IF(AND(AY18=0,AZ18=0),Desplegable!$B$446,IF(AND(AY18&lt;&gt;0,AZ18=""),Desplegable!$B$446,IF(AND('Metas por Proyecto'!AY18=0,'Metas por Proyecto'!AZ18&gt;0),Desplegable!$B$444,IF(AND('Metas por Proyecto'!AY18&gt;0,'Metas por Proyecto'!AZ18=0),Desplegable!$B$445,IF(AND('Metas por Proyecto'!AY18&gt;0,'Metas por Proyecto'!AZ18&gt;0),((AZ18*100)/AY18))))))</f>
        <v/>
      </c>
      <c r="BC18" s="97">
        <f t="shared" si="2"/>
        <v>0</v>
      </c>
      <c r="BD18" s="97">
        <f t="shared" si="3"/>
        <v>0</v>
      </c>
      <c r="BE18" s="62" t="str">
        <f>IF(AND(BC18=0,BD18=0),"",IF(AND(BC18=0,BD18&lt;&gt;0),Desplegable!$B$444,(BD18*100/BC18)))</f>
        <v/>
      </c>
      <c r="BF18" s="97"/>
      <c r="BG18" s="97"/>
      <c r="BH18" s="97"/>
      <c r="BI18" s="62" t="str">
        <f>IF(AND(BF18=0,BG18=0),Desplegable!$B$446,IF(AND(BF18&lt;&gt;0,BG18=""),Desplegable!$B$446,IF(AND('Metas por Proyecto'!BF18=0,'Metas por Proyecto'!BG18&gt;0),Desplegable!$B$444,IF(AND('Metas por Proyecto'!BF18&gt;0,'Metas por Proyecto'!BG18=0),Desplegable!$B$445,IF(AND('Metas por Proyecto'!BF18&gt;0,'Metas por Proyecto'!BG18&gt;0),((BG18*100)/BF18))))))</f>
        <v/>
      </c>
      <c r="BJ18" s="97">
        <f t="shared" si="4"/>
        <v>0</v>
      </c>
      <c r="BK18" s="97">
        <f t="shared" si="5"/>
        <v>0</v>
      </c>
      <c r="BL18" s="62" t="str">
        <f>IF(AND(BJ18=0,BK18=0),"",IF(AND(BJ18=0,BK18&lt;&gt;0),Desplegable!$B$444,(BK18*100/BJ18)))</f>
        <v/>
      </c>
      <c r="BM18" s="97">
        <v>55</v>
      </c>
      <c r="BN18" s="97"/>
      <c r="BO18" s="97"/>
      <c r="BP18" s="62" t="str">
        <f>IF(AND(BM18=0,BN18=0),Desplegable!$B$446,IF(AND(BM18&lt;&gt;0,BN18=""),Desplegable!$B$446,IF(AND('Metas por Proyecto'!BM18=0,'Metas por Proyecto'!BN18&gt;0),Desplegable!$B$444,IF(AND('Metas por Proyecto'!BM18&gt;0,'Metas por Proyecto'!BN18=0),Desplegable!$B$445,IF(AND('Metas por Proyecto'!BM18&gt;0,'Metas por Proyecto'!BN18&gt;0),((BN18*100)/BM18))))))</f>
        <v/>
      </c>
      <c r="BQ18" s="97">
        <f t="shared" si="6"/>
        <v>55</v>
      </c>
      <c r="BR18" s="97">
        <f t="shared" si="7"/>
        <v>0</v>
      </c>
      <c r="BS18" s="62">
        <f>IF(AND(BQ18=0,BR18=0),"",IF(AND(BQ18=0,BR18&lt;&gt;0),Desplegable!$B$444,(BR18*100/BQ18)))</f>
        <v>0</v>
      </c>
      <c r="BT18" s="97">
        <v>5</v>
      </c>
      <c r="BU18" s="97"/>
      <c r="BV18" s="97"/>
      <c r="BW18" s="62" t="str">
        <f>IF(AND(BT18=0,BU18=0),Desplegable!$B$446,IF(AND(BT18&lt;&gt;0,BU18=""),Desplegable!$B$446,IF(AND('Metas por Proyecto'!BT18=0,'Metas por Proyecto'!BU18&gt;0),Desplegable!$B$444,IF(AND('Metas por Proyecto'!BT18&gt;0,'Metas por Proyecto'!BU18=0),Desplegable!$B$445,IF(AND('Metas por Proyecto'!BT18&gt;0,'Metas por Proyecto'!BU18&gt;0),((BU18*100)/BT18))))))</f>
        <v/>
      </c>
      <c r="BX18" s="97">
        <f t="shared" si="8"/>
        <v>60</v>
      </c>
      <c r="BY18" s="97">
        <f t="shared" si="9"/>
        <v>0</v>
      </c>
      <c r="BZ18" s="62">
        <f>IF(AND(BX18=0,BY18=0),"",IF(AND(BX18=0,BY18&lt;&gt;0),Desplegable!$B$444,(BY18*100/BX18)))</f>
        <v>0</v>
      </c>
      <c r="CA18" s="97">
        <v>5</v>
      </c>
      <c r="CB18" s="97"/>
      <c r="CC18" s="97"/>
      <c r="CD18" s="62" t="str">
        <f>IF(AND(CA18=0,CB18=0),Desplegable!$B$446,IF(AND(CA18&lt;&gt;0,CB18=""),Desplegable!$B$446,IF(AND('Metas por Proyecto'!CA18=0,'Metas por Proyecto'!CB18&gt;0),Desplegable!$B$444,IF(AND('Metas por Proyecto'!CA18&gt;0,'Metas por Proyecto'!CB18=0),Desplegable!$B$445,IF(AND('Metas por Proyecto'!CA18&gt;0,'Metas por Proyecto'!CB18&gt;0),((CB18*100)/CA18))))))</f>
        <v/>
      </c>
      <c r="CE18" s="97">
        <f t="shared" si="10"/>
        <v>65</v>
      </c>
      <c r="CF18" s="97">
        <f t="shared" si="11"/>
        <v>0</v>
      </c>
      <c r="CG18" s="62">
        <f>IF(AND(CE18=0,CF18=0),"",IF(AND(CE18=0,CF18&lt;&gt;0),Desplegable!$B$444,(CF18*100/CE18)))</f>
        <v>0</v>
      </c>
      <c r="CH18" s="97">
        <v>5</v>
      </c>
      <c r="CI18" s="97"/>
      <c r="CJ18" s="97"/>
      <c r="CK18" s="62" t="str">
        <f>IF(AND(CH18=0,CI18=0),Desplegable!$B$446,IF(AND(CH18&lt;&gt;0,CI18=""),Desplegable!$B$446,IF(AND('Metas por Proyecto'!CH18=0,'Metas por Proyecto'!CI18&gt;0),Desplegable!$B$444,IF(AND('Metas por Proyecto'!CH18&gt;0,'Metas por Proyecto'!CI18=0),Desplegable!$B$445,IF(AND('Metas por Proyecto'!CH18&gt;0,'Metas por Proyecto'!CI18&gt;0),((CI18*100)/CH18))))))</f>
        <v/>
      </c>
      <c r="CL18" s="97">
        <f t="shared" si="12"/>
        <v>70</v>
      </c>
      <c r="CM18" s="97">
        <f t="shared" si="13"/>
        <v>0</v>
      </c>
      <c r="CN18" s="62">
        <f>IF(AND(CL18=0,CM18=0),"",IF(AND(CL18=0,CM18&lt;&gt;0),Desplegable!$B$444,(CM18*100/CL18)))</f>
        <v>0</v>
      </c>
      <c r="CO18" s="97">
        <v>5</v>
      </c>
      <c r="CP18" s="97"/>
      <c r="CQ18" s="97"/>
      <c r="CR18" s="62" t="str">
        <f>IF(AND(CO18=0,CP18=0),Desplegable!$B$446,IF(AND(CO18&lt;&gt;0,CP18=""),Desplegable!$B$446,IF(AND('Metas por Proyecto'!CO18=0,'Metas por Proyecto'!CP18&gt;0),Desplegable!$B$444,IF(AND('Metas por Proyecto'!CO18&gt;0,'Metas por Proyecto'!CP18=0),Desplegable!$B$445,IF(AND('Metas por Proyecto'!CO18&gt;0,'Metas por Proyecto'!CP18&gt;0),((CP18*100)/CO18))))))</f>
        <v/>
      </c>
      <c r="CS18" s="97">
        <f t="shared" si="14"/>
        <v>75</v>
      </c>
      <c r="CT18" s="97">
        <f t="shared" si="15"/>
        <v>0</v>
      </c>
      <c r="CU18" s="62">
        <f>IF(AND(CS18=0,CT18=0),"",IF(AND(CS18=0,CT18&lt;&gt;0),Desplegable!$B$444,(CT18*100/CS18)))</f>
        <v>0</v>
      </c>
      <c r="CV18" s="97">
        <v>5</v>
      </c>
      <c r="CW18" s="97"/>
      <c r="CX18" s="97"/>
      <c r="CY18" s="62" t="str">
        <f>IF(AND(CV18=0,CW18=0),Desplegable!$B$446,IF(AND(CV18&lt;&gt;0,CW18=""),Desplegable!$B$446,IF(AND('Metas por Proyecto'!CV18=0,'Metas por Proyecto'!CW18&gt;0),Desplegable!$B$444,IF(AND('Metas por Proyecto'!CV18&gt;0,'Metas por Proyecto'!CW18=0),Desplegable!$B$445,IF(AND('Metas por Proyecto'!CV18&gt;0,'Metas por Proyecto'!CW18&gt;0),((CW18*100)/CV18))))))</f>
        <v/>
      </c>
      <c r="CZ18" s="97">
        <f t="shared" si="16"/>
        <v>80</v>
      </c>
      <c r="DA18" s="97">
        <f t="shared" si="17"/>
        <v>0</v>
      </c>
      <c r="DB18" s="62">
        <f>IF(AND(CZ18=0,DA18=0),"",IF(AND(CZ18=0,DA18&lt;&gt;0),Desplegable!$B$444,(DA18*100/CZ18)))</f>
        <v>0</v>
      </c>
      <c r="DC18" s="97">
        <v>10</v>
      </c>
      <c r="DD18" s="97"/>
      <c r="DE18" s="97"/>
      <c r="DF18" s="62" t="str">
        <f>IF(AND(DC18=0,DD18=0),Desplegable!$B$446,IF(AND(DC18&lt;&gt;0,DD18=""),Desplegable!$B$446,IF(AND('Metas por Proyecto'!DC18=0,'Metas por Proyecto'!DD18&gt;0),Desplegable!$B$444,IF(AND('Metas por Proyecto'!DC18&gt;0,'Metas por Proyecto'!DD18=0),Desplegable!$B$445,IF(AND('Metas por Proyecto'!DC18&gt;0,'Metas por Proyecto'!DD18&gt;0),((DD18*100)/DC18))))))</f>
        <v/>
      </c>
      <c r="DG18" s="97">
        <f t="shared" si="18"/>
        <v>90</v>
      </c>
      <c r="DH18" s="97">
        <f t="shared" si="19"/>
        <v>0</v>
      </c>
      <c r="DI18" s="62">
        <f>IF(AND(DG18=0,DH18=0),"",IF(AND(DG18=0,DH18&lt;&gt;0),Desplegable!$B$444,(DH18*100/DG18)))</f>
        <v>0</v>
      </c>
      <c r="DJ18" s="97">
        <v>10</v>
      </c>
      <c r="DK18" s="97"/>
      <c r="DL18" s="97"/>
      <c r="DM18" s="62" t="str">
        <f>IF(AND(DJ18=0,DK18=0),Desplegable!$B$446,IF(AND(DJ18&lt;&gt;0,DK18=""),Desplegable!$B$446,IF(AND('Metas por Proyecto'!DJ18=0,'Metas por Proyecto'!DK18&gt;0),Desplegable!$B$444,IF(AND('Metas por Proyecto'!DJ18&gt;0,'Metas por Proyecto'!DK18=0),Desplegable!$B$445,IF(AND('Metas por Proyecto'!DJ18&gt;0,'Metas por Proyecto'!DK18&gt;0),((DK18*100)/DJ18))))))</f>
        <v/>
      </c>
      <c r="DN18" s="97">
        <f t="shared" si="20"/>
        <v>100</v>
      </c>
      <c r="DO18" s="97">
        <f t="shared" si="21"/>
        <v>0</v>
      </c>
      <c r="DP18" s="63">
        <f>IF(AND(DN18=0,DO18=0),"",IF(AND(DN18=0,DO18&lt;&gt;0),Desplegable!$B$444,(DO18*100/DN18)))</f>
        <v>0</v>
      </c>
      <c r="DQ18" s="97">
        <f t="shared" si="22"/>
        <v>100</v>
      </c>
      <c r="DR18" s="97">
        <f t="shared" si="23"/>
        <v>0</v>
      </c>
      <c r="DS18" s="97">
        <f t="shared" si="24"/>
        <v>0</v>
      </c>
      <c r="DT18" s="63">
        <f t="shared" si="25"/>
        <v>0</v>
      </c>
      <c r="DU18" s="97"/>
    </row>
    <row r="19" spans="1:125" ht="168.75">
      <c r="A19" s="53">
        <v>18</v>
      </c>
      <c r="B19" s="84" t="s">
        <v>1384</v>
      </c>
      <c r="C19" s="86" t="s">
        <v>1403</v>
      </c>
      <c r="D19" s="55" t="s">
        <v>80</v>
      </c>
      <c r="E19" s="55" t="s">
        <v>1425</v>
      </c>
      <c r="F19" s="56" t="s">
        <v>111</v>
      </c>
      <c r="G19" s="55" t="s">
        <v>115</v>
      </c>
      <c r="H19" s="56" t="s">
        <v>295</v>
      </c>
      <c r="I19" s="55" t="s">
        <v>616</v>
      </c>
      <c r="J19" s="56" t="s">
        <v>301</v>
      </c>
      <c r="K19" s="55" t="s">
        <v>617</v>
      </c>
      <c r="L19" s="56" t="s">
        <v>155</v>
      </c>
      <c r="M19" s="56" t="s">
        <v>155</v>
      </c>
      <c r="N19" s="59" t="s">
        <v>144</v>
      </c>
      <c r="O19" s="56" t="s">
        <v>321</v>
      </c>
      <c r="P19" s="57" t="s">
        <v>460</v>
      </c>
      <c r="Q19" s="57" t="s">
        <v>463</v>
      </c>
      <c r="R19" s="58" t="s">
        <v>481</v>
      </c>
      <c r="S19" s="59"/>
      <c r="T19" s="59" t="s">
        <v>418</v>
      </c>
      <c r="U19" s="60" t="s">
        <v>429</v>
      </c>
      <c r="V19" s="60" t="s">
        <v>443</v>
      </c>
      <c r="W19" s="59"/>
      <c r="X19" s="59"/>
      <c r="Y19" s="56"/>
      <c r="Z19" s="56"/>
      <c r="AA19" s="56"/>
      <c r="AB19" s="56"/>
      <c r="AC19" s="53"/>
      <c r="AD19" s="53"/>
      <c r="AE19" s="53"/>
      <c r="AF19" s="53"/>
      <c r="AG19" s="56"/>
      <c r="AH19" s="60"/>
      <c r="AI19" s="53"/>
      <c r="AJ19" s="61"/>
      <c r="AK19" s="53"/>
      <c r="AL19" s="53"/>
      <c r="AM19" s="222">
        <v>100</v>
      </c>
      <c r="AN19" s="97"/>
      <c r="AO19" s="97"/>
      <c r="AP19" s="97"/>
      <c r="AQ19" s="62" t="str">
        <f>IF(AND(AN19=0,AO19=0),Desplegable!$B$446,IF(AND(AN19&lt;&gt;0,AO19=""),Desplegable!$B$446,IF(AND('Metas por Proyecto'!AN19=0,'Metas por Proyecto'!AO19&gt;0),Desplegable!$B$444,IF(AND('Metas por Proyecto'!AN19&gt;0,'Metas por Proyecto'!AO19=0),Desplegable!$B$445,IF(AND('Metas por Proyecto'!AN19&gt;0,'Metas por Proyecto'!AO19&gt;0),((AO19*100)/AN19))))))</f>
        <v/>
      </c>
      <c r="AR19" s="97"/>
      <c r="AS19" s="97"/>
      <c r="AT19" s="97"/>
      <c r="AU19" s="62" t="str">
        <f>IF(AND(AR19=0,AS19=0),Desplegable!$B$446,IF(AND(AR19&lt;&gt;0,AS19=""),Desplegable!$B$446,IF(AND('Metas por Proyecto'!AR19=0,'Metas por Proyecto'!AS19&gt;0),Desplegable!$B$444,IF(AND('Metas por Proyecto'!AR19&gt;0,'Metas por Proyecto'!AS19=0),Desplegable!$B$445,IF(AND('Metas por Proyecto'!AR19&gt;0,'Metas por Proyecto'!AS19&gt;0),((AS19*100)/AR19))))))</f>
        <v/>
      </c>
      <c r="AV19" s="97">
        <f t="shared" si="0"/>
        <v>0</v>
      </c>
      <c r="AW19" s="97">
        <f t="shared" si="1"/>
        <v>0</v>
      </c>
      <c r="AX19" s="62" t="str">
        <f>IF(AND(AV19=0,AW19=0),"",IF(AND(AV19=0,AW19&lt;&gt;0),Desplegable!$B$444,(AW19*100/AV19)))</f>
        <v/>
      </c>
      <c r="AY19" s="97"/>
      <c r="AZ19" s="97"/>
      <c r="BA19" s="97"/>
      <c r="BB19" s="62" t="str">
        <f>IF(AND(AY19=0,AZ19=0),Desplegable!$B$446,IF(AND(AY19&lt;&gt;0,AZ19=""),Desplegable!$B$446,IF(AND('Metas por Proyecto'!AY19=0,'Metas por Proyecto'!AZ19&gt;0),Desplegable!$B$444,IF(AND('Metas por Proyecto'!AY19&gt;0,'Metas por Proyecto'!AZ19=0),Desplegable!$B$445,IF(AND('Metas por Proyecto'!AY19&gt;0,'Metas por Proyecto'!AZ19&gt;0),((AZ19*100)/AY19))))))</f>
        <v/>
      </c>
      <c r="BC19" s="97">
        <f t="shared" si="2"/>
        <v>0</v>
      </c>
      <c r="BD19" s="97">
        <f t="shared" si="3"/>
        <v>0</v>
      </c>
      <c r="BE19" s="62" t="str">
        <f>IF(AND(BC19=0,BD19=0),"",IF(AND(BC19=0,BD19&lt;&gt;0),Desplegable!$B$444,(BD19*100/BC19)))</f>
        <v/>
      </c>
      <c r="BF19" s="97"/>
      <c r="BG19" s="97"/>
      <c r="BH19" s="97"/>
      <c r="BI19" s="62" t="str">
        <f>IF(AND(BF19=0,BG19=0),Desplegable!$B$446,IF(AND(BF19&lt;&gt;0,BG19=""),Desplegable!$B$446,IF(AND('Metas por Proyecto'!BF19=0,'Metas por Proyecto'!BG19&gt;0),Desplegable!$B$444,IF(AND('Metas por Proyecto'!BF19&gt;0,'Metas por Proyecto'!BG19=0),Desplegable!$B$445,IF(AND('Metas por Proyecto'!BF19&gt;0,'Metas por Proyecto'!BG19&gt;0),((BG19*100)/BF19))))))</f>
        <v/>
      </c>
      <c r="BJ19" s="97">
        <f t="shared" si="4"/>
        <v>0</v>
      </c>
      <c r="BK19" s="97">
        <f t="shared" si="5"/>
        <v>0</v>
      </c>
      <c r="BL19" s="62" t="str">
        <f>IF(AND(BJ19=0,BK19=0),"",IF(AND(BJ19=0,BK19&lt;&gt;0),Desplegable!$B$444,(BK19*100/BJ19)))</f>
        <v/>
      </c>
      <c r="BM19" s="97"/>
      <c r="BN19" s="97"/>
      <c r="BO19" s="97"/>
      <c r="BP19" s="62" t="str">
        <f>IF(AND(BM19=0,BN19=0),Desplegable!$B$446,IF(AND(BM19&lt;&gt;0,BN19=""),Desplegable!$B$446,IF(AND('Metas por Proyecto'!BM19=0,'Metas por Proyecto'!BN19&gt;0),Desplegable!$B$444,IF(AND('Metas por Proyecto'!BM19&gt;0,'Metas por Proyecto'!BN19=0),Desplegable!$B$445,IF(AND('Metas por Proyecto'!BM19&gt;0,'Metas por Proyecto'!BN19&gt;0),((BN19*100)/BM19))))))</f>
        <v/>
      </c>
      <c r="BQ19" s="97">
        <f t="shared" si="6"/>
        <v>0</v>
      </c>
      <c r="BR19" s="97">
        <f t="shared" si="7"/>
        <v>0</v>
      </c>
      <c r="BS19" s="62" t="str">
        <f>IF(AND(BQ19=0,BR19=0),"",IF(AND(BQ19=0,BR19&lt;&gt;0),Desplegable!$B$444,(BR19*100/BQ19)))</f>
        <v/>
      </c>
      <c r="BT19" s="97">
        <v>50</v>
      </c>
      <c r="BU19" s="97"/>
      <c r="BV19" s="97"/>
      <c r="BW19" s="62" t="str">
        <f>IF(AND(BT19=0,BU19=0),Desplegable!$B$446,IF(AND(BT19&lt;&gt;0,BU19=""),Desplegable!$B$446,IF(AND('Metas por Proyecto'!BT19=0,'Metas por Proyecto'!BU19&gt;0),Desplegable!$B$444,IF(AND('Metas por Proyecto'!BT19&gt;0,'Metas por Proyecto'!BU19=0),Desplegable!$B$445,IF(AND('Metas por Proyecto'!BT19&gt;0,'Metas por Proyecto'!BU19&gt;0),((BU19*100)/BT19))))))</f>
        <v/>
      </c>
      <c r="BX19" s="97">
        <f t="shared" si="8"/>
        <v>50</v>
      </c>
      <c r="BY19" s="97">
        <f t="shared" si="9"/>
        <v>0</v>
      </c>
      <c r="BZ19" s="62">
        <f>IF(AND(BX19=0,BY19=0),"",IF(AND(BX19=0,BY19&lt;&gt;0),Desplegable!$B$444,(BY19*100/BX19)))</f>
        <v>0</v>
      </c>
      <c r="CA19" s="97">
        <v>5</v>
      </c>
      <c r="CB19" s="97"/>
      <c r="CC19" s="97"/>
      <c r="CD19" s="62" t="str">
        <f>IF(AND(CA19=0,CB19=0),Desplegable!$B$446,IF(AND(CA19&lt;&gt;0,CB19=""),Desplegable!$B$446,IF(AND('Metas por Proyecto'!CA19=0,'Metas por Proyecto'!CB19&gt;0),Desplegable!$B$444,IF(AND('Metas por Proyecto'!CA19&gt;0,'Metas por Proyecto'!CB19=0),Desplegable!$B$445,IF(AND('Metas por Proyecto'!CA19&gt;0,'Metas por Proyecto'!CB19&gt;0),((CB19*100)/CA19))))))</f>
        <v/>
      </c>
      <c r="CE19" s="97">
        <f t="shared" si="10"/>
        <v>55</v>
      </c>
      <c r="CF19" s="97">
        <f t="shared" si="11"/>
        <v>0</v>
      </c>
      <c r="CG19" s="62">
        <f>IF(AND(CE19=0,CF19=0),"",IF(AND(CE19=0,CF19&lt;&gt;0),Desplegable!$B$444,(CF19*100/CE19)))</f>
        <v>0</v>
      </c>
      <c r="CH19" s="97">
        <v>5</v>
      </c>
      <c r="CI19" s="97"/>
      <c r="CJ19" s="97"/>
      <c r="CK19" s="62" t="str">
        <f>IF(AND(CH19=0,CI19=0),Desplegable!$B$446,IF(AND(CH19&lt;&gt;0,CI19=""),Desplegable!$B$446,IF(AND('Metas por Proyecto'!CH19=0,'Metas por Proyecto'!CI19&gt;0),Desplegable!$B$444,IF(AND('Metas por Proyecto'!CH19&gt;0,'Metas por Proyecto'!CI19=0),Desplegable!$B$445,IF(AND('Metas por Proyecto'!CH19&gt;0,'Metas por Proyecto'!CI19&gt;0),((CI19*100)/CH19))))))</f>
        <v/>
      </c>
      <c r="CL19" s="97">
        <f t="shared" si="12"/>
        <v>60</v>
      </c>
      <c r="CM19" s="97">
        <f t="shared" si="13"/>
        <v>0</v>
      </c>
      <c r="CN19" s="62">
        <f>IF(AND(CL19=0,CM19=0),"",IF(AND(CL19=0,CM19&lt;&gt;0),Desplegable!$B$444,(CM19*100/CL19)))</f>
        <v>0</v>
      </c>
      <c r="CO19" s="97">
        <v>10</v>
      </c>
      <c r="CP19" s="97"/>
      <c r="CQ19" s="97"/>
      <c r="CR19" s="62" t="str">
        <f>IF(AND(CO19=0,CP19=0),Desplegable!$B$446,IF(AND(CO19&lt;&gt;0,CP19=""),Desplegable!$B$446,IF(AND('Metas por Proyecto'!CO19=0,'Metas por Proyecto'!CP19&gt;0),Desplegable!$B$444,IF(AND('Metas por Proyecto'!CO19&gt;0,'Metas por Proyecto'!CP19=0),Desplegable!$B$445,IF(AND('Metas por Proyecto'!CO19&gt;0,'Metas por Proyecto'!CP19&gt;0),((CP19*100)/CO19))))))</f>
        <v/>
      </c>
      <c r="CS19" s="97">
        <f t="shared" si="14"/>
        <v>70</v>
      </c>
      <c r="CT19" s="97">
        <f t="shared" si="15"/>
        <v>0</v>
      </c>
      <c r="CU19" s="62">
        <f>IF(AND(CS19=0,CT19=0),"",IF(AND(CS19=0,CT19&lt;&gt;0),Desplegable!$B$444,(CT19*100/CS19)))</f>
        <v>0</v>
      </c>
      <c r="CV19" s="97">
        <v>10</v>
      </c>
      <c r="CW19" s="97"/>
      <c r="CX19" s="97"/>
      <c r="CY19" s="62" t="str">
        <f>IF(AND(CV19=0,CW19=0),Desplegable!$B$446,IF(AND(CV19&lt;&gt;0,CW19=""),Desplegable!$B$446,IF(AND('Metas por Proyecto'!CV19=0,'Metas por Proyecto'!CW19&gt;0),Desplegable!$B$444,IF(AND('Metas por Proyecto'!CV19&gt;0,'Metas por Proyecto'!CW19=0),Desplegable!$B$445,IF(AND('Metas por Proyecto'!CV19&gt;0,'Metas por Proyecto'!CW19&gt;0),((CW19*100)/CV19))))))</f>
        <v/>
      </c>
      <c r="CZ19" s="97">
        <f t="shared" si="16"/>
        <v>80</v>
      </c>
      <c r="DA19" s="97">
        <f t="shared" si="17"/>
        <v>0</v>
      </c>
      <c r="DB19" s="62">
        <f>IF(AND(CZ19=0,DA19=0),"",IF(AND(CZ19=0,DA19&lt;&gt;0),Desplegable!$B$444,(DA19*100/CZ19)))</f>
        <v>0</v>
      </c>
      <c r="DC19" s="97">
        <v>10</v>
      </c>
      <c r="DD19" s="97"/>
      <c r="DE19" s="97"/>
      <c r="DF19" s="62" t="str">
        <f>IF(AND(DC19=0,DD19=0),Desplegable!$B$446,IF(AND(DC19&lt;&gt;0,DD19=""),Desplegable!$B$446,IF(AND('Metas por Proyecto'!DC19=0,'Metas por Proyecto'!DD19&gt;0),Desplegable!$B$444,IF(AND('Metas por Proyecto'!DC19&gt;0,'Metas por Proyecto'!DD19=0),Desplegable!$B$445,IF(AND('Metas por Proyecto'!DC19&gt;0,'Metas por Proyecto'!DD19&gt;0),((DD19*100)/DC19))))))</f>
        <v/>
      </c>
      <c r="DG19" s="97">
        <f t="shared" si="18"/>
        <v>90</v>
      </c>
      <c r="DH19" s="97">
        <f t="shared" si="19"/>
        <v>0</v>
      </c>
      <c r="DI19" s="62">
        <f>IF(AND(DG19=0,DH19=0),"",IF(AND(DG19=0,DH19&lt;&gt;0),Desplegable!$B$444,(DH19*100/DG19)))</f>
        <v>0</v>
      </c>
      <c r="DJ19" s="97">
        <v>10</v>
      </c>
      <c r="DK19" s="97"/>
      <c r="DL19" s="97"/>
      <c r="DM19" s="62" t="str">
        <f>IF(AND(DJ19=0,DK19=0),Desplegable!$B$446,IF(AND(DJ19&lt;&gt;0,DK19=""),Desplegable!$B$446,IF(AND('Metas por Proyecto'!DJ19=0,'Metas por Proyecto'!DK19&gt;0),Desplegable!$B$444,IF(AND('Metas por Proyecto'!DJ19&gt;0,'Metas por Proyecto'!DK19=0),Desplegable!$B$445,IF(AND('Metas por Proyecto'!DJ19&gt;0,'Metas por Proyecto'!DK19&gt;0),((DK19*100)/DJ19))))))</f>
        <v/>
      </c>
      <c r="DN19" s="97">
        <f t="shared" si="20"/>
        <v>100</v>
      </c>
      <c r="DO19" s="97">
        <f t="shared" si="21"/>
        <v>0</v>
      </c>
      <c r="DP19" s="63">
        <f>IF(AND(DN19=0,DO19=0),"",IF(AND(DN19=0,DO19&lt;&gt;0),Desplegable!$B$444,(DO19*100/DN19)))</f>
        <v>0</v>
      </c>
      <c r="DQ19" s="97">
        <f t="shared" si="22"/>
        <v>100</v>
      </c>
      <c r="DR19" s="97">
        <f t="shared" si="23"/>
        <v>0</v>
      </c>
      <c r="DS19" s="97">
        <f t="shared" si="24"/>
        <v>0</v>
      </c>
      <c r="DT19" s="63">
        <f t="shared" si="25"/>
        <v>0</v>
      </c>
      <c r="DU19" s="97"/>
    </row>
    <row r="20" spans="1:125" ht="168.75">
      <c r="A20" s="53">
        <v>19</v>
      </c>
      <c r="B20" s="84" t="s">
        <v>1431</v>
      </c>
      <c r="C20" s="89" t="s">
        <v>1408</v>
      </c>
      <c r="D20" s="55" t="s">
        <v>78</v>
      </c>
      <c r="E20" s="55" t="s">
        <v>1426</v>
      </c>
      <c r="F20" s="56" t="s">
        <v>111</v>
      </c>
      <c r="G20" s="55" t="s">
        <v>115</v>
      </c>
      <c r="H20" s="56" t="s">
        <v>295</v>
      </c>
      <c r="I20" s="55" t="s">
        <v>616</v>
      </c>
      <c r="J20" s="56" t="s">
        <v>301</v>
      </c>
      <c r="K20" s="55" t="s">
        <v>617</v>
      </c>
      <c r="L20" s="56" t="s">
        <v>155</v>
      </c>
      <c r="M20" s="56" t="s">
        <v>155</v>
      </c>
      <c r="N20" s="59" t="s">
        <v>144</v>
      </c>
      <c r="O20" s="56" t="s">
        <v>321</v>
      </c>
      <c r="P20" s="57" t="s">
        <v>460</v>
      </c>
      <c r="Q20" s="57" t="s">
        <v>463</v>
      </c>
      <c r="R20" s="58" t="s">
        <v>481</v>
      </c>
      <c r="S20" s="59"/>
      <c r="T20" s="59" t="s">
        <v>418</v>
      </c>
      <c r="U20" s="60" t="s">
        <v>429</v>
      </c>
      <c r="V20" s="60" t="s">
        <v>443</v>
      </c>
      <c r="W20" s="59"/>
      <c r="X20" s="59"/>
      <c r="Y20" s="56"/>
      <c r="Z20" s="56"/>
      <c r="AA20" s="56"/>
      <c r="AB20" s="56"/>
      <c r="AC20" s="53"/>
      <c r="AD20" s="53"/>
      <c r="AE20" s="53"/>
      <c r="AF20" s="53"/>
      <c r="AG20" s="56"/>
      <c r="AH20" s="60"/>
      <c r="AI20" s="53"/>
      <c r="AJ20" s="61"/>
      <c r="AK20" s="53"/>
      <c r="AL20" s="53"/>
      <c r="AM20" s="222">
        <v>3</v>
      </c>
      <c r="AN20" s="97"/>
      <c r="AO20" s="97"/>
      <c r="AP20" s="97"/>
      <c r="AQ20" s="62" t="str">
        <f>IF(AND(AN20=0,AO20=0),Desplegable!$B$446,IF(AND(AN20&lt;&gt;0,AO20=""),Desplegable!$B$446,IF(AND('Metas por Proyecto'!AN20=0,'Metas por Proyecto'!AO20&gt;0),Desplegable!$B$444,IF(AND('Metas por Proyecto'!AN20&gt;0,'Metas por Proyecto'!AO20=0),Desplegable!$B$445,IF(AND('Metas por Proyecto'!AN20&gt;0,'Metas por Proyecto'!AO20&gt;0),((AO20*100)/AN20))))))</f>
        <v/>
      </c>
      <c r="AR20" s="97"/>
      <c r="AS20" s="97"/>
      <c r="AT20" s="97"/>
      <c r="AU20" s="62" t="str">
        <f>IF(AND(AR20=0,AS20=0),Desplegable!$B$446,IF(AND(AR20&lt;&gt;0,AS20=""),Desplegable!$B$446,IF(AND('Metas por Proyecto'!AR20=0,'Metas por Proyecto'!AS20&gt;0),Desplegable!$B$444,IF(AND('Metas por Proyecto'!AR20&gt;0,'Metas por Proyecto'!AS20=0),Desplegable!$B$445,IF(AND('Metas por Proyecto'!AR20&gt;0,'Metas por Proyecto'!AS20&gt;0),((AS20*100)/AR20))))))</f>
        <v/>
      </c>
      <c r="AV20" s="97">
        <f t="shared" si="0"/>
        <v>0</v>
      </c>
      <c r="AW20" s="97">
        <f t="shared" si="1"/>
        <v>0</v>
      </c>
      <c r="AX20" s="62" t="str">
        <f>IF(AND(AV20=0,AW20=0),"",IF(AND(AV20=0,AW20&lt;&gt;0),Desplegable!$B$444,(AW20*100/AV20)))</f>
        <v/>
      </c>
      <c r="AY20" s="97"/>
      <c r="AZ20" s="97"/>
      <c r="BA20" s="97"/>
      <c r="BB20" s="62" t="str">
        <f>IF(AND(AY20=0,AZ20=0),Desplegable!$B$446,IF(AND(AY20&lt;&gt;0,AZ20=""),Desplegable!$B$446,IF(AND('Metas por Proyecto'!AY20=0,'Metas por Proyecto'!AZ20&gt;0),Desplegable!$B$444,IF(AND('Metas por Proyecto'!AY20&gt;0,'Metas por Proyecto'!AZ20=0),Desplegable!$B$445,IF(AND('Metas por Proyecto'!AY20&gt;0,'Metas por Proyecto'!AZ20&gt;0),((AZ20*100)/AY20))))))</f>
        <v/>
      </c>
      <c r="BC20" s="97">
        <f t="shared" si="2"/>
        <v>0</v>
      </c>
      <c r="BD20" s="97">
        <f t="shared" si="3"/>
        <v>0</v>
      </c>
      <c r="BE20" s="62" t="str">
        <f>IF(AND(BC20=0,BD20=0),"",IF(AND(BC20=0,BD20&lt;&gt;0),Desplegable!$B$444,(BD20*100/BC20)))</f>
        <v/>
      </c>
      <c r="BF20" s="97"/>
      <c r="BG20" s="97"/>
      <c r="BH20" s="97"/>
      <c r="BI20" s="62" t="str">
        <f>IF(AND(BF20=0,BG20=0),Desplegable!$B$446,IF(AND(BF20&lt;&gt;0,BG20=""),Desplegable!$B$446,IF(AND('Metas por Proyecto'!BF20=0,'Metas por Proyecto'!BG20&gt;0),Desplegable!$B$444,IF(AND('Metas por Proyecto'!BF20&gt;0,'Metas por Proyecto'!BG20=0),Desplegable!$B$445,IF(AND('Metas por Proyecto'!BF20&gt;0,'Metas por Proyecto'!BG20&gt;0),((BG20*100)/BF20))))))</f>
        <v/>
      </c>
      <c r="BJ20" s="97">
        <f t="shared" si="4"/>
        <v>0</v>
      </c>
      <c r="BK20" s="97">
        <f t="shared" si="5"/>
        <v>0</v>
      </c>
      <c r="BL20" s="62" t="str">
        <f>IF(AND(BJ20=0,BK20=0),"",IF(AND(BJ20=0,BK20&lt;&gt;0),Desplegable!$B$444,(BK20*100/BJ20)))</f>
        <v/>
      </c>
      <c r="BM20" s="97"/>
      <c r="BN20" s="97"/>
      <c r="BO20" s="97"/>
      <c r="BP20" s="62" t="str">
        <f>IF(AND(BM20=0,BN20=0),Desplegable!$B$446,IF(AND(BM20&lt;&gt;0,BN20=""),Desplegable!$B$446,IF(AND('Metas por Proyecto'!BM20=0,'Metas por Proyecto'!BN20&gt;0),Desplegable!$B$444,IF(AND('Metas por Proyecto'!BM20&gt;0,'Metas por Proyecto'!BN20=0),Desplegable!$B$445,IF(AND('Metas por Proyecto'!BM20&gt;0,'Metas por Proyecto'!BN20&gt;0),((BN20*100)/BM20))))))</f>
        <v/>
      </c>
      <c r="BQ20" s="97">
        <f t="shared" si="6"/>
        <v>0</v>
      </c>
      <c r="BR20" s="97">
        <f t="shared" si="7"/>
        <v>0</v>
      </c>
      <c r="BS20" s="62" t="str">
        <f>IF(AND(BQ20=0,BR20=0),"",IF(AND(BQ20=0,BR20&lt;&gt;0),Desplegable!$B$444,(BR20*100/BQ20)))</f>
        <v/>
      </c>
      <c r="BT20" s="97"/>
      <c r="BU20" s="97"/>
      <c r="BV20" s="97"/>
      <c r="BW20" s="62" t="str">
        <f>IF(AND(BT20=0,BU20=0),Desplegable!$B$446,IF(AND(BT20&lt;&gt;0,BU20=""),Desplegable!$B$446,IF(AND('Metas por Proyecto'!BT20=0,'Metas por Proyecto'!BU20&gt;0),Desplegable!$B$444,IF(AND('Metas por Proyecto'!BT20&gt;0,'Metas por Proyecto'!BU20=0),Desplegable!$B$445,IF(AND('Metas por Proyecto'!BT20&gt;0,'Metas por Proyecto'!BU20&gt;0),((BU20*100)/BT20))))))</f>
        <v/>
      </c>
      <c r="BX20" s="97">
        <f t="shared" si="8"/>
        <v>0</v>
      </c>
      <c r="BY20" s="97">
        <f t="shared" si="9"/>
        <v>0</v>
      </c>
      <c r="BZ20" s="62" t="str">
        <f>IF(AND(BX20=0,BY20=0),"",IF(AND(BX20=0,BY20&lt;&gt;0),Desplegable!$B$444,(BY20*100/BX20)))</f>
        <v/>
      </c>
      <c r="CA20" s="97"/>
      <c r="CB20" s="97"/>
      <c r="CC20" s="97"/>
      <c r="CD20" s="62" t="str">
        <f>IF(AND(CA20=0,CB20=0),Desplegable!$B$446,IF(AND(CA20&lt;&gt;0,CB20=""),Desplegable!$B$446,IF(AND('Metas por Proyecto'!CA20=0,'Metas por Proyecto'!CB20&gt;0),Desplegable!$B$444,IF(AND('Metas por Proyecto'!CA20&gt;0,'Metas por Proyecto'!CB20=0),Desplegable!$B$445,IF(AND('Metas por Proyecto'!CA20&gt;0,'Metas por Proyecto'!CB20&gt;0),((CB20*100)/CA20))))))</f>
        <v/>
      </c>
      <c r="CE20" s="97">
        <f t="shared" si="10"/>
        <v>0</v>
      </c>
      <c r="CF20" s="97">
        <f t="shared" si="11"/>
        <v>0</v>
      </c>
      <c r="CG20" s="62" t="str">
        <f>IF(AND(CE20=0,CF20=0),"",IF(AND(CE20=0,CF20&lt;&gt;0),Desplegable!$B$444,(CF20*100/CE20)))</f>
        <v/>
      </c>
      <c r="CH20" s="97">
        <v>1</v>
      </c>
      <c r="CI20" s="97"/>
      <c r="CJ20" s="97"/>
      <c r="CK20" s="62" t="str">
        <f>IF(AND(CH20=0,CI20=0),Desplegable!$B$446,IF(AND(CH20&lt;&gt;0,CI20=""),Desplegable!$B$446,IF(AND('Metas por Proyecto'!CH20=0,'Metas por Proyecto'!CI20&gt;0),Desplegable!$B$444,IF(AND('Metas por Proyecto'!CH20&gt;0,'Metas por Proyecto'!CI20=0),Desplegable!$B$445,IF(AND('Metas por Proyecto'!CH20&gt;0,'Metas por Proyecto'!CI20&gt;0),((CI20*100)/CH20))))))</f>
        <v/>
      </c>
      <c r="CL20" s="97">
        <f t="shared" si="12"/>
        <v>1</v>
      </c>
      <c r="CM20" s="97">
        <f t="shared" si="13"/>
        <v>0</v>
      </c>
      <c r="CN20" s="62">
        <f>IF(AND(CL20=0,CM20=0),"",IF(AND(CL20=0,CM20&lt;&gt;0),Desplegable!$B$444,(CM20*100/CL20)))</f>
        <v>0</v>
      </c>
      <c r="CO20" s="97"/>
      <c r="CP20" s="97"/>
      <c r="CQ20" s="97"/>
      <c r="CR20" s="62" t="str">
        <f>IF(AND(CO20=0,CP20=0),Desplegable!$B$446,IF(AND(CO20&lt;&gt;0,CP20=""),Desplegable!$B$446,IF(AND('Metas por Proyecto'!CO20=0,'Metas por Proyecto'!CP20&gt;0),Desplegable!$B$444,IF(AND('Metas por Proyecto'!CO20&gt;0,'Metas por Proyecto'!CP20=0),Desplegable!$B$445,IF(AND('Metas por Proyecto'!CO20&gt;0,'Metas por Proyecto'!CP20&gt;0),((CP20*100)/CO20))))))</f>
        <v/>
      </c>
      <c r="CS20" s="97">
        <f t="shared" si="14"/>
        <v>1</v>
      </c>
      <c r="CT20" s="97">
        <f t="shared" si="15"/>
        <v>0</v>
      </c>
      <c r="CU20" s="62">
        <f>IF(AND(CS20=0,CT20=0),"",IF(AND(CS20=0,CT20&lt;&gt;0),Desplegable!$B$444,(CT20*100/CS20)))</f>
        <v>0</v>
      </c>
      <c r="CV20" s="97">
        <v>1</v>
      </c>
      <c r="CW20" s="97"/>
      <c r="CX20" s="97"/>
      <c r="CY20" s="62" t="str">
        <f>IF(AND(CV20=0,CW20=0),Desplegable!$B$446,IF(AND(CV20&lt;&gt;0,CW20=""),Desplegable!$B$446,IF(AND('Metas por Proyecto'!CV20=0,'Metas por Proyecto'!CW20&gt;0),Desplegable!$B$444,IF(AND('Metas por Proyecto'!CV20&gt;0,'Metas por Proyecto'!CW20=0),Desplegable!$B$445,IF(AND('Metas por Proyecto'!CV20&gt;0,'Metas por Proyecto'!CW20&gt;0),((CW20*100)/CV20))))))</f>
        <v/>
      </c>
      <c r="CZ20" s="97">
        <f t="shared" si="16"/>
        <v>2</v>
      </c>
      <c r="DA20" s="97">
        <f t="shared" si="17"/>
        <v>0</v>
      </c>
      <c r="DB20" s="62">
        <f>IF(AND(CZ20=0,DA20=0),"",IF(AND(CZ20=0,DA20&lt;&gt;0),Desplegable!$B$444,(DA20*100/CZ20)))</f>
        <v>0</v>
      </c>
      <c r="DC20" s="97"/>
      <c r="DD20" s="97"/>
      <c r="DE20" s="97"/>
      <c r="DF20" s="62" t="str">
        <f>IF(AND(DC20=0,DD20=0),Desplegable!$B$446,IF(AND(DC20&lt;&gt;0,DD20=""),Desplegable!$B$446,IF(AND('Metas por Proyecto'!DC20=0,'Metas por Proyecto'!DD20&gt;0),Desplegable!$B$444,IF(AND('Metas por Proyecto'!DC20&gt;0,'Metas por Proyecto'!DD20=0),Desplegable!$B$445,IF(AND('Metas por Proyecto'!DC20&gt;0,'Metas por Proyecto'!DD20&gt;0),((DD20*100)/DC20))))))</f>
        <v/>
      </c>
      <c r="DG20" s="97">
        <f t="shared" si="18"/>
        <v>2</v>
      </c>
      <c r="DH20" s="97">
        <f t="shared" si="19"/>
        <v>0</v>
      </c>
      <c r="DI20" s="62">
        <f>IF(AND(DG20=0,DH20=0),"",IF(AND(DG20=0,DH20&lt;&gt;0),Desplegable!$B$444,(DH20*100/DG20)))</f>
        <v>0</v>
      </c>
      <c r="DJ20" s="97">
        <v>1</v>
      </c>
      <c r="DK20" s="97"/>
      <c r="DL20" s="97"/>
      <c r="DM20" s="62" t="str">
        <f>IF(AND(DJ20=0,DK20=0),Desplegable!$B$446,IF(AND(DJ20&lt;&gt;0,DK20=""),Desplegable!$B$446,IF(AND('Metas por Proyecto'!DJ20=0,'Metas por Proyecto'!DK20&gt;0),Desplegable!$B$444,IF(AND('Metas por Proyecto'!DJ20&gt;0,'Metas por Proyecto'!DK20=0),Desplegable!$B$445,IF(AND('Metas por Proyecto'!DJ20&gt;0,'Metas por Proyecto'!DK20&gt;0),((DK20*100)/DJ20))))))</f>
        <v/>
      </c>
      <c r="DN20" s="97">
        <f t="shared" si="20"/>
        <v>3</v>
      </c>
      <c r="DO20" s="97">
        <f t="shared" si="21"/>
        <v>0</v>
      </c>
      <c r="DP20" s="63">
        <f>IF(AND(DN20=0,DO20=0),"",IF(AND(DN20=0,DO20&lt;&gt;0),Desplegable!$B$444,(DO20*100/DN20)))</f>
        <v>0</v>
      </c>
      <c r="DQ20" s="97">
        <f t="shared" si="22"/>
        <v>3</v>
      </c>
      <c r="DR20" s="97">
        <f t="shared" si="23"/>
        <v>0</v>
      </c>
      <c r="DS20" s="97">
        <f t="shared" si="24"/>
        <v>0</v>
      </c>
      <c r="DT20" s="63">
        <f t="shared" si="25"/>
        <v>0</v>
      </c>
      <c r="DU20" s="97"/>
    </row>
    <row r="21" spans="1:125" ht="168.75">
      <c r="A21" s="53">
        <v>20</v>
      </c>
      <c r="B21" s="84" t="s">
        <v>1432</v>
      </c>
      <c r="C21" s="90" t="s">
        <v>1409</v>
      </c>
      <c r="D21" s="55" t="s">
        <v>402</v>
      </c>
      <c r="E21" s="55" t="s">
        <v>1426</v>
      </c>
      <c r="F21" s="56" t="s">
        <v>111</v>
      </c>
      <c r="G21" s="55" t="s">
        <v>115</v>
      </c>
      <c r="H21" s="56" t="s">
        <v>295</v>
      </c>
      <c r="I21" s="55" t="s">
        <v>616</v>
      </c>
      <c r="J21" s="56" t="s">
        <v>301</v>
      </c>
      <c r="K21" s="55" t="s">
        <v>617</v>
      </c>
      <c r="L21" s="56" t="s">
        <v>155</v>
      </c>
      <c r="M21" s="56" t="s">
        <v>155</v>
      </c>
      <c r="N21" s="59" t="s">
        <v>144</v>
      </c>
      <c r="O21" s="56" t="s">
        <v>321</v>
      </c>
      <c r="P21" s="57" t="s">
        <v>460</v>
      </c>
      <c r="Q21" s="57" t="s">
        <v>463</v>
      </c>
      <c r="R21" s="58" t="s">
        <v>481</v>
      </c>
      <c r="S21" s="59"/>
      <c r="T21" s="59" t="s">
        <v>418</v>
      </c>
      <c r="U21" s="60" t="s">
        <v>429</v>
      </c>
      <c r="V21" s="60" t="s">
        <v>443</v>
      </c>
      <c r="W21" s="59"/>
      <c r="X21" s="59"/>
      <c r="Y21" s="56"/>
      <c r="Z21" s="56"/>
      <c r="AA21" s="56"/>
      <c r="AB21" s="56"/>
      <c r="AC21" s="53"/>
      <c r="AD21" s="53"/>
      <c r="AE21" s="53"/>
      <c r="AF21" s="53"/>
      <c r="AG21" s="56"/>
      <c r="AH21" s="60"/>
      <c r="AI21" s="53"/>
      <c r="AJ21" s="61"/>
      <c r="AK21" s="53"/>
      <c r="AL21" s="53"/>
      <c r="AM21" s="222">
        <v>1</v>
      </c>
      <c r="AN21" s="97"/>
      <c r="AO21" s="97"/>
      <c r="AP21" s="97"/>
      <c r="AQ21" s="62" t="str">
        <f>IF(AND(AN21=0,AO21=0),Desplegable!$B$446,IF(AND(AN21&lt;&gt;0,AO21=""),Desplegable!$B$446,IF(AND('Metas por Proyecto'!AN21=0,'Metas por Proyecto'!AO21&gt;0),Desplegable!$B$444,IF(AND('Metas por Proyecto'!AN21&gt;0,'Metas por Proyecto'!AO21=0),Desplegable!$B$445,IF(AND('Metas por Proyecto'!AN21&gt;0,'Metas por Proyecto'!AO21&gt;0),((AO21*100)/AN21))))))</f>
        <v/>
      </c>
      <c r="AR21" s="97"/>
      <c r="AS21" s="97"/>
      <c r="AT21" s="97"/>
      <c r="AU21" s="62" t="str">
        <f>IF(AND(AR21=0,AS21=0),Desplegable!$B$446,IF(AND(AR21&lt;&gt;0,AS21=""),Desplegable!$B$446,IF(AND('Metas por Proyecto'!AR21=0,'Metas por Proyecto'!AS21&gt;0),Desplegable!$B$444,IF(AND('Metas por Proyecto'!AR21&gt;0,'Metas por Proyecto'!AS21=0),Desplegable!$B$445,IF(AND('Metas por Proyecto'!AR21&gt;0,'Metas por Proyecto'!AS21&gt;0),((AS21*100)/AR21))))))</f>
        <v/>
      </c>
      <c r="AV21" s="97">
        <f t="shared" si="0"/>
        <v>0</v>
      </c>
      <c r="AW21" s="97">
        <f t="shared" si="1"/>
        <v>0</v>
      </c>
      <c r="AX21" s="62" t="str">
        <f>IF(AND(AV21=0,AW21=0),"",IF(AND(AV21=0,AW21&lt;&gt;0),Desplegable!$B$444,(AW21*100/AV21)))</f>
        <v/>
      </c>
      <c r="AY21" s="97"/>
      <c r="AZ21" s="97"/>
      <c r="BA21" s="97"/>
      <c r="BB21" s="62" t="str">
        <f>IF(AND(AY21=0,AZ21=0),Desplegable!$B$446,IF(AND(AY21&lt;&gt;0,AZ21=""),Desplegable!$B$446,IF(AND('Metas por Proyecto'!AY21=0,'Metas por Proyecto'!AZ21&gt;0),Desplegable!$B$444,IF(AND('Metas por Proyecto'!AY21&gt;0,'Metas por Proyecto'!AZ21=0),Desplegable!$B$445,IF(AND('Metas por Proyecto'!AY21&gt;0,'Metas por Proyecto'!AZ21&gt;0),((AZ21*100)/AY21))))))</f>
        <v/>
      </c>
      <c r="BC21" s="97">
        <f t="shared" si="2"/>
        <v>0</v>
      </c>
      <c r="BD21" s="97">
        <f t="shared" si="3"/>
        <v>0</v>
      </c>
      <c r="BE21" s="62" t="str">
        <f>IF(AND(BC21=0,BD21=0),"",IF(AND(BC21=0,BD21&lt;&gt;0),Desplegable!$B$444,(BD21*100/BC21)))</f>
        <v/>
      </c>
      <c r="BF21" s="97"/>
      <c r="BG21" s="97"/>
      <c r="BH21" s="97"/>
      <c r="BI21" s="62" t="str">
        <f>IF(AND(BF21=0,BG21=0),Desplegable!$B$446,IF(AND(BF21&lt;&gt;0,BG21=""),Desplegable!$B$446,IF(AND('Metas por Proyecto'!BF21=0,'Metas por Proyecto'!BG21&gt;0),Desplegable!$B$444,IF(AND('Metas por Proyecto'!BF21&gt;0,'Metas por Proyecto'!BG21=0),Desplegable!$B$445,IF(AND('Metas por Proyecto'!BF21&gt;0,'Metas por Proyecto'!BG21&gt;0),((BG21*100)/BF21))))))</f>
        <v/>
      </c>
      <c r="BJ21" s="97">
        <f t="shared" si="4"/>
        <v>0</v>
      </c>
      <c r="BK21" s="97">
        <f t="shared" si="5"/>
        <v>0</v>
      </c>
      <c r="BL21" s="62" t="str">
        <f>IF(AND(BJ21=0,BK21=0),"",IF(AND(BJ21=0,BK21&lt;&gt;0),Desplegable!$B$444,(BK21*100/BJ21)))</f>
        <v/>
      </c>
      <c r="BM21" s="97"/>
      <c r="BN21" s="97"/>
      <c r="BO21" s="97"/>
      <c r="BP21" s="62" t="str">
        <f>IF(AND(BM21=0,BN21=0),Desplegable!$B$446,IF(AND(BM21&lt;&gt;0,BN21=""),Desplegable!$B$446,IF(AND('Metas por Proyecto'!BM21=0,'Metas por Proyecto'!BN21&gt;0),Desplegable!$B$444,IF(AND('Metas por Proyecto'!BM21&gt;0,'Metas por Proyecto'!BN21=0),Desplegable!$B$445,IF(AND('Metas por Proyecto'!BM21&gt;0,'Metas por Proyecto'!BN21&gt;0),((BN21*100)/BM21))))))</f>
        <v/>
      </c>
      <c r="BQ21" s="97">
        <f t="shared" si="6"/>
        <v>0</v>
      </c>
      <c r="BR21" s="97">
        <f t="shared" si="7"/>
        <v>0</v>
      </c>
      <c r="BS21" s="62" t="str">
        <f>IF(AND(BQ21=0,BR21=0),"",IF(AND(BQ21=0,BR21&lt;&gt;0),Desplegable!$B$444,(BR21*100/BQ21)))</f>
        <v/>
      </c>
      <c r="BT21" s="97"/>
      <c r="BU21" s="97"/>
      <c r="BV21" s="97"/>
      <c r="BW21" s="62" t="str">
        <f>IF(AND(BT21=0,BU21=0),Desplegable!$B$446,IF(AND(BT21&lt;&gt;0,BU21=""),Desplegable!$B$446,IF(AND('Metas por Proyecto'!BT21=0,'Metas por Proyecto'!BU21&gt;0),Desplegable!$B$444,IF(AND('Metas por Proyecto'!BT21&gt;0,'Metas por Proyecto'!BU21=0),Desplegable!$B$445,IF(AND('Metas por Proyecto'!BT21&gt;0,'Metas por Proyecto'!BU21&gt;0),((BU21*100)/BT21))))))</f>
        <v/>
      </c>
      <c r="BX21" s="97">
        <f t="shared" si="8"/>
        <v>0</v>
      </c>
      <c r="BY21" s="97">
        <f t="shared" si="9"/>
        <v>0</v>
      </c>
      <c r="BZ21" s="62" t="str">
        <f>IF(AND(BX21=0,BY21=0),"",IF(AND(BX21=0,BY21&lt;&gt;0),Desplegable!$B$444,(BY21*100/BX21)))</f>
        <v/>
      </c>
      <c r="CA21" s="97">
        <v>1</v>
      </c>
      <c r="CB21" s="97"/>
      <c r="CC21" s="97"/>
      <c r="CD21" s="62" t="str">
        <f>IF(AND(CA21=0,CB21=0),Desplegable!$B$446,IF(AND(CA21&lt;&gt;0,CB21=""),Desplegable!$B$446,IF(AND('Metas por Proyecto'!CA21=0,'Metas por Proyecto'!CB21&gt;0),Desplegable!$B$444,IF(AND('Metas por Proyecto'!CA21&gt;0,'Metas por Proyecto'!CB21=0),Desplegable!$B$445,IF(AND('Metas por Proyecto'!CA21&gt;0,'Metas por Proyecto'!CB21&gt;0),((CB21*100)/CA21))))))</f>
        <v/>
      </c>
      <c r="CE21" s="97">
        <f t="shared" si="10"/>
        <v>1</v>
      </c>
      <c r="CF21" s="97">
        <f t="shared" si="11"/>
        <v>0</v>
      </c>
      <c r="CG21" s="62">
        <f>IF(AND(CE21=0,CF21=0),"",IF(AND(CE21=0,CF21&lt;&gt;0),Desplegable!$B$444,(CF21*100/CE21)))</f>
        <v>0</v>
      </c>
      <c r="CH21" s="97"/>
      <c r="CI21" s="97"/>
      <c r="CJ21" s="97"/>
      <c r="CK21" s="62" t="str">
        <f>IF(AND(CH21=0,CI21=0),Desplegable!$B$446,IF(AND(CH21&lt;&gt;0,CI21=""),Desplegable!$B$446,IF(AND('Metas por Proyecto'!CH21=0,'Metas por Proyecto'!CI21&gt;0),Desplegable!$B$444,IF(AND('Metas por Proyecto'!CH21&gt;0,'Metas por Proyecto'!CI21=0),Desplegable!$B$445,IF(AND('Metas por Proyecto'!CH21&gt;0,'Metas por Proyecto'!CI21&gt;0),((CI21*100)/CH21))))))</f>
        <v/>
      </c>
      <c r="CL21" s="97">
        <f t="shared" si="12"/>
        <v>1</v>
      </c>
      <c r="CM21" s="97">
        <f t="shared" si="13"/>
        <v>0</v>
      </c>
      <c r="CN21" s="62">
        <f>IF(AND(CL21=0,CM21=0),"",IF(AND(CL21=0,CM21&lt;&gt;0),Desplegable!$B$444,(CM21*100/CL21)))</f>
        <v>0</v>
      </c>
      <c r="CO21" s="97"/>
      <c r="CP21" s="97"/>
      <c r="CQ21" s="97"/>
      <c r="CR21" s="62" t="str">
        <f>IF(AND(CO21=0,CP21=0),Desplegable!$B$446,IF(AND(CO21&lt;&gt;0,CP21=""),Desplegable!$B$446,IF(AND('Metas por Proyecto'!CO21=0,'Metas por Proyecto'!CP21&gt;0),Desplegable!$B$444,IF(AND('Metas por Proyecto'!CO21&gt;0,'Metas por Proyecto'!CP21=0),Desplegable!$B$445,IF(AND('Metas por Proyecto'!CO21&gt;0,'Metas por Proyecto'!CP21&gt;0),((CP21*100)/CO21))))))</f>
        <v/>
      </c>
      <c r="CS21" s="97">
        <f t="shared" si="14"/>
        <v>1</v>
      </c>
      <c r="CT21" s="97">
        <f t="shared" si="15"/>
        <v>0</v>
      </c>
      <c r="CU21" s="62">
        <f>IF(AND(CS21=0,CT21=0),"",IF(AND(CS21=0,CT21&lt;&gt;0),Desplegable!$B$444,(CT21*100/CS21)))</f>
        <v>0</v>
      </c>
      <c r="CV21" s="97"/>
      <c r="CW21" s="97"/>
      <c r="CX21" s="97"/>
      <c r="CY21" s="62" t="str">
        <f>IF(AND(CV21=0,CW21=0),Desplegable!$B$446,IF(AND(CV21&lt;&gt;0,CW21=""),Desplegable!$B$446,IF(AND('Metas por Proyecto'!CV21=0,'Metas por Proyecto'!CW21&gt;0),Desplegable!$B$444,IF(AND('Metas por Proyecto'!CV21&gt;0,'Metas por Proyecto'!CW21=0),Desplegable!$B$445,IF(AND('Metas por Proyecto'!CV21&gt;0,'Metas por Proyecto'!CW21&gt;0),((CW21*100)/CV21))))))</f>
        <v/>
      </c>
      <c r="CZ21" s="97">
        <f t="shared" si="16"/>
        <v>1</v>
      </c>
      <c r="DA21" s="97">
        <f t="shared" si="17"/>
        <v>0</v>
      </c>
      <c r="DB21" s="62">
        <f>IF(AND(CZ21=0,DA21=0),"",IF(AND(CZ21=0,DA21&lt;&gt;0),Desplegable!$B$444,(DA21*100/CZ21)))</f>
        <v>0</v>
      </c>
      <c r="DC21" s="97"/>
      <c r="DD21" s="97"/>
      <c r="DE21" s="97"/>
      <c r="DF21" s="62" t="str">
        <f>IF(AND(DC21=0,DD21=0),Desplegable!$B$446,IF(AND(DC21&lt;&gt;0,DD21=""),Desplegable!$B$446,IF(AND('Metas por Proyecto'!DC21=0,'Metas por Proyecto'!DD21&gt;0),Desplegable!$B$444,IF(AND('Metas por Proyecto'!DC21&gt;0,'Metas por Proyecto'!DD21=0),Desplegable!$B$445,IF(AND('Metas por Proyecto'!DC21&gt;0,'Metas por Proyecto'!DD21&gt;0),((DD21*100)/DC21))))))</f>
        <v/>
      </c>
      <c r="DG21" s="97">
        <f t="shared" si="18"/>
        <v>1</v>
      </c>
      <c r="DH21" s="97">
        <f t="shared" si="19"/>
        <v>0</v>
      </c>
      <c r="DI21" s="62">
        <f>IF(AND(DG21=0,DH21=0),"",IF(AND(DG21=0,DH21&lt;&gt;0),Desplegable!$B$444,(DH21*100/DG21)))</f>
        <v>0</v>
      </c>
      <c r="DJ21" s="97"/>
      <c r="DK21" s="97"/>
      <c r="DL21" s="97"/>
      <c r="DM21" s="62" t="str">
        <f>IF(AND(DJ21=0,DK21=0),Desplegable!$B$446,IF(AND(DJ21&lt;&gt;0,DK21=""),Desplegable!$B$446,IF(AND('Metas por Proyecto'!DJ21=0,'Metas por Proyecto'!DK21&gt;0),Desplegable!$B$444,IF(AND('Metas por Proyecto'!DJ21&gt;0,'Metas por Proyecto'!DK21=0),Desplegable!$B$445,IF(AND('Metas por Proyecto'!DJ21&gt;0,'Metas por Proyecto'!DK21&gt;0),((DK21*100)/DJ21))))))</f>
        <v/>
      </c>
      <c r="DN21" s="97">
        <f t="shared" si="20"/>
        <v>1</v>
      </c>
      <c r="DO21" s="97">
        <f t="shared" si="21"/>
        <v>0</v>
      </c>
      <c r="DP21" s="63">
        <f>IF(AND(DN21=0,DO21=0),"",IF(AND(DN21=0,DO21&lt;&gt;0),Desplegable!$B$444,(DO21*100/DN21)))</f>
        <v>0</v>
      </c>
      <c r="DQ21" s="97">
        <f t="shared" si="22"/>
        <v>1</v>
      </c>
      <c r="DR21" s="97">
        <f t="shared" si="23"/>
        <v>0</v>
      </c>
      <c r="DS21" s="97">
        <f t="shared" si="24"/>
        <v>0</v>
      </c>
      <c r="DT21" s="63">
        <f t="shared" si="25"/>
        <v>0</v>
      </c>
      <c r="DU21" s="97"/>
    </row>
    <row r="22" spans="1:125" ht="187.5">
      <c r="A22" s="53">
        <v>21</v>
      </c>
      <c r="B22" s="84" t="s">
        <v>1433</v>
      </c>
      <c r="C22" s="89" t="s">
        <v>1410</v>
      </c>
      <c r="D22" s="55" t="s">
        <v>1398</v>
      </c>
      <c r="E22" s="55" t="s">
        <v>1426</v>
      </c>
      <c r="F22" s="56" t="s">
        <v>111</v>
      </c>
      <c r="G22" s="55" t="s">
        <v>115</v>
      </c>
      <c r="H22" s="56" t="s">
        <v>295</v>
      </c>
      <c r="I22" s="55" t="s">
        <v>616</v>
      </c>
      <c r="J22" s="56" t="s">
        <v>301</v>
      </c>
      <c r="K22" s="55" t="s">
        <v>617</v>
      </c>
      <c r="L22" s="56" t="s">
        <v>155</v>
      </c>
      <c r="M22" s="56" t="s">
        <v>155</v>
      </c>
      <c r="N22" s="59" t="s">
        <v>144</v>
      </c>
      <c r="O22" s="56" t="s">
        <v>326</v>
      </c>
      <c r="P22" s="57" t="s">
        <v>460</v>
      </c>
      <c r="Q22" s="57" t="s">
        <v>463</v>
      </c>
      <c r="R22" s="58" t="s">
        <v>481</v>
      </c>
      <c r="S22" s="59"/>
      <c r="T22" s="59" t="s">
        <v>419</v>
      </c>
      <c r="U22" s="60" t="s">
        <v>431</v>
      </c>
      <c r="V22" s="60" t="s">
        <v>440</v>
      </c>
      <c r="W22" s="59"/>
      <c r="X22" s="59"/>
      <c r="Y22" s="56"/>
      <c r="Z22" s="56"/>
      <c r="AA22" s="56"/>
      <c r="AB22" s="56"/>
      <c r="AC22" s="53"/>
      <c r="AD22" s="53"/>
      <c r="AE22" s="53"/>
      <c r="AF22" s="53"/>
      <c r="AG22" s="56"/>
      <c r="AH22" s="60"/>
      <c r="AI22" s="53"/>
      <c r="AJ22" s="61"/>
      <c r="AK22" s="53"/>
      <c r="AL22" s="53"/>
      <c r="AM22" s="222">
        <v>2</v>
      </c>
      <c r="AN22" s="97"/>
      <c r="AO22" s="97"/>
      <c r="AP22" s="97"/>
      <c r="AQ22" s="62" t="str">
        <f>IF(AND(AN22=0,AO22=0),Desplegable!$B$446,IF(AND(AN22&lt;&gt;0,AO22=""),Desplegable!$B$446,IF(AND('Metas por Proyecto'!AN22=0,'Metas por Proyecto'!AO22&gt;0),Desplegable!$B$444,IF(AND('Metas por Proyecto'!AN22&gt;0,'Metas por Proyecto'!AO22=0),Desplegable!$B$445,IF(AND('Metas por Proyecto'!AN22&gt;0,'Metas por Proyecto'!AO22&gt;0),((AO22*100)/AN22))))))</f>
        <v/>
      </c>
      <c r="AR22" s="97"/>
      <c r="AS22" s="97"/>
      <c r="AT22" s="97"/>
      <c r="AU22" s="62" t="str">
        <f>IF(AND(AR22=0,AS22=0),Desplegable!$B$446,IF(AND(AR22&lt;&gt;0,AS22=""),Desplegable!$B$446,IF(AND('Metas por Proyecto'!AR22=0,'Metas por Proyecto'!AS22&gt;0),Desplegable!$B$444,IF(AND('Metas por Proyecto'!AR22&gt;0,'Metas por Proyecto'!AS22=0),Desplegable!$B$445,IF(AND('Metas por Proyecto'!AR22&gt;0,'Metas por Proyecto'!AS22&gt;0),((AS22*100)/AR22))))))</f>
        <v/>
      </c>
      <c r="AV22" s="97">
        <f t="shared" si="0"/>
        <v>0</v>
      </c>
      <c r="AW22" s="97">
        <f t="shared" si="1"/>
        <v>0</v>
      </c>
      <c r="AX22" s="62" t="str">
        <f>IF(AND(AV22=0,AW22=0),"",IF(AND(AV22=0,AW22&lt;&gt;0),Desplegable!$B$444,(AW22*100/AV22)))</f>
        <v/>
      </c>
      <c r="AY22" s="97"/>
      <c r="AZ22" s="97"/>
      <c r="BA22" s="97"/>
      <c r="BB22" s="62" t="str">
        <f>IF(AND(AY22=0,AZ22=0),Desplegable!$B$446,IF(AND(AY22&lt;&gt;0,AZ22=""),Desplegable!$B$446,IF(AND('Metas por Proyecto'!AY22=0,'Metas por Proyecto'!AZ22&gt;0),Desplegable!$B$444,IF(AND('Metas por Proyecto'!AY22&gt;0,'Metas por Proyecto'!AZ22=0),Desplegable!$B$445,IF(AND('Metas por Proyecto'!AY22&gt;0,'Metas por Proyecto'!AZ22&gt;0),((AZ22*100)/AY22))))))</f>
        <v/>
      </c>
      <c r="BC22" s="97">
        <f t="shared" si="2"/>
        <v>0</v>
      </c>
      <c r="BD22" s="97">
        <f t="shared" si="3"/>
        <v>0</v>
      </c>
      <c r="BE22" s="62" t="str">
        <f>IF(AND(BC22=0,BD22=0),"",IF(AND(BC22=0,BD22&lt;&gt;0),Desplegable!$B$444,(BD22*100/BC22)))</f>
        <v/>
      </c>
      <c r="BF22" s="97"/>
      <c r="BG22" s="97"/>
      <c r="BH22" s="97"/>
      <c r="BI22" s="62" t="str">
        <f>IF(AND(BF22=0,BG22=0),Desplegable!$B$446,IF(AND(BF22&lt;&gt;0,BG22=""),Desplegable!$B$446,IF(AND('Metas por Proyecto'!BF22=0,'Metas por Proyecto'!BG22&gt;0),Desplegable!$B$444,IF(AND('Metas por Proyecto'!BF22&gt;0,'Metas por Proyecto'!BG22=0),Desplegable!$B$445,IF(AND('Metas por Proyecto'!BF22&gt;0,'Metas por Proyecto'!BG22&gt;0),((BG22*100)/BF22))))))</f>
        <v/>
      </c>
      <c r="BJ22" s="97">
        <f t="shared" si="4"/>
        <v>0</v>
      </c>
      <c r="BK22" s="97">
        <f t="shared" si="5"/>
        <v>0</v>
      </c>
      <c r="BL22" s="62" t="str">
        <f>IF(AND(BJ22=0,BK22=0),"",IF(AND(BJ22=0,BK22&lt;&gt;0),Desplegable!$B$444,(BK22*100/BJ22)))</f>
        <v/>
      </c>
      <c r="BM22" s="97">
        <v>1</v>
      </c>
      <c r="BN22" s="97"/>
      <c r="BO22" s="97"/>
      <c r="BP22" s="62" t="str">
        <f>IF(AND(BM22=0,BN22=0),Desplegable!$B$446,IF(AND(BM22&lt;&gt;0,BN22=""),Desplegable!$B$446,IF(AND('Metas por Proyecto'!BM22=0,'Metas por Proyecto'!BN22&gt;0),Desplegable!$B$444,IF(AND('Metas por Proyecto'!BM22&gt;0,'Metas por Proyecto'!BN22=0),Desplegable!$B$445,IF(AND('Metas por Proyecto'!BM22&gt;0,'Metas por Proyecto'!BN22&gt;0),((BN22*100)/BM22))))))</f>
        <v/>
      </c>
      <c r="BQ22" s="97">
        <f t="shared" si="6"/>
        <v>1</v>
      </c>
      <c r="BR22" s="97">
        <f t="shared" si="7"/>
        <v>0</v>
      </c>
      <c r="BS22" s="62">
        <f>IF(AND(BQ22=0,BR22=0),"",IF(AND(BQ22=0,BR22&lt;&gt;0),Desplegable!$B$444,(BR22*100/BQ22)))</f>
        <v>0</v>
      </c>
      <c r="BT22" s="97"/>
      <c r="BU22" s="97"/>
      <c r="BV22" s="97"/>
      <c r="BW22" s="62" t="str">
        <f>IF(AND(BT22=0,BU22=0),Desplegable!$B$446,IF(AND(BT22&lt;&gt;0,BU22=""),Desplegable!$B$446,IF(AND('Metas por Proyecto'!BT22=0,'Metas por Proyecto'!BU22&gt;0),Desplegable!$B$444,IF(AND('Metas por Proyecto'!BT22&gt;0,'Metas por Proyecto'!BU22=0),Desplegable!$B$445,IF(AND('Metas por Proyecto'!BT22&gt;0,'Metas por Proyecto'!BU22&gt;0),((BU22*100)/BT22))))))</f>
        <v/>
      </c>
      <c r="BX22" s="97">
        <f t="shared" si="8"/>
        <v>1</v>
      </c>
      <c r="BY22" s="97">
        <f t="shared" si="9"/>
        <v>0</v>
      </c>
      <c r="BZ22" s="62">
        <f>IF(AND(BX22=0,BY22=0),"",IF(AND(BX22=0,BY22&lt;&gt;0),Desplegable!$B$444,(BY22*100/BX22)))</f>
        <v>0</v>
      </c>
      <c r="CA22" s="97"/>
      <c r="CB22" s="97"/>
      <c r="CC22" s="97"/>
      <c r="CD22" s="62" t="str">
        <f>IF(AND(CA22=0,CB22=0),Desplegable!$B$446,IF(AND(CA22&lt;&gt;0,CB22=""),Desplegable!$B$446,IF(AND('Metas por Proyecto'!CA22=0,'Metas por Proyecto'!CB22&gt;0),Desplegable!$B$444,IF(AND('Metas por Proyecto'!CA22&gt;0,'Metas por Proyecto'!CB22=0),Desplegable!$B$445,IF(AND('Metas por Proyecto'!CA22&gt;0,'Metas por Proyecto'!CB22&gt;0),((CB22*100)/CA22))))))</f>
        <v/>
      </c>
      <c r="CE22" s="97">
        <f t="shared" si="10"/>
        <v>1</v>
      </c>
      <c r="CF22" s="97">
        <f t="shared" si="11"/>
        <v>0</v>
      </c>
      <c r="CG22" s="62">
        <f>IF(AND(CE22=0,CF22=0),"",IF(AND(CE22=0,CF22&lt;&gt;0),Desplegable!$B$444,(CF22*100/CE22)))</f>
        <v>0</v>
      </c>
      <c r="CH22" s="97"/>
      <c r="CI22" s="97"/>
      <c r="CJ22" s="97"/>
      <c r="CK22" s="62" t="str">
        <f>IF(AND(CH22=0,CI22=0),Desplegable!$B$446,IF(AND(CH22&lt;&gt;0,CI22=""),Desplegable!$B$446,IF(AND('Metas por Proyecto'!CH22=0,'Metas por Proyecto'!CI22&gt;0),Desplegable!$B$444,IF(AND('Metas por Proyecto'!CH22&gt;0,'Metas por Proyecto'!CI22=0),Desplegable!$B$445,IF(AND('Metas por Proyecto'!CH22&gt;0,'Metas por Proyecto'!CI22&gt;0),((CI22*100)/CH22))))))</f>
        <v/>
      </c>
      <c r="CL22" s="97">
        <f t="shared" si="12"/>
        <v>1</v>
      </c>
      <c r="CM22" s="97">
        <f t="shared" si="13"/>
        <v>0</v>
      </c>
      <c r="CN22" s="62">
        <f>IF(AND(CL22=0,CM22=0),"",IF(AND(CL22=0,CM22&lt;&gt;0),Desplegable!$B$444,(CM22*100/CL22)))</f>
        <v>0</v>
      </c>
      <c r="CO22" s="97"/>
      <c r="CP22" s="97"/>
      <c r="CQ22" s="97"/>
      <c r="CR22" s="62" t="str">
        <f>IF(AND(CO22=0,CP22=0),Desplegable!$B$446,IF(AND(CO22&lt;&gt;0,CP22=""),Desplegable!$B$446,IF(AND('Metas por Proyecto'!CO22=0,'Metas por Proyecto'!CP22&gt;0),Desplegable!$B$444,IF(AND('Metas por Proyecto'!CO22&gt;0,'Metas por Proyecto'!CP22=0),Desplegable!$B$445,IF(AND('Metas por Proyecto'!CO22&gt;0,'Metas por Proyecto'!CP22&gt;0),((CP22*100)/CO22))))))</f>
        <v/>
      </c>
      <c r="CS22" s="97">
        <f t="shared" si="14"/>
        <v>1</v>
      </c>
      <c r="CT22" s="97">
        <f t="shared" si="15"/>
        <v>0</v>
      </c>
      <c r="CU22" s="62">
        <f>IF(AND(CS22=0,CT22=0),"",IF(AND(CS22=0,CT22&lt;&gt;0),Desplegable!$B$444,(CT22*100/CS22)))</f>
        <v>0</v>
      </c>
      <c r="CV22" s="97"/>
      <c r="CW22" s="97"/>
      <c r="CX22" s="97"/>
      <c r="CY22" s="62" t="str">
        <f>IF(AND(CV22=0,CW22=0),Desplegable!$B$446,IF(AND(CV22&lt;&gt;0,CW22=""),Desplegable!$B$446,IF(AND('Metas por Proyecto'!CV22=0,'Metas por Proyecto'!CW22&gt;0),Desplegable!$B$444,IF(AND('Metas por Proyecto'!CV22&gt;0,'Metas por Proyecto'!CW22=0),Desplegable!$B$445,IF(AND('Metas por Proyecto'!CV22&gt;0,'Metas por Proyecto'!CW22&gt;0),((CW22*100)/CV22))))))</f>
        <v/>
      </c>
      <c r="CZ22" s="97">
        <f t="shared" si="16"/>
        <v>1</v>
      </c>
      <c r="DA22" s="97">
        <f t="shared" si="17"/>
        <v>0</v>
      </c>
      <c r="DB22" s="62">
        <f>IF(AND(CZ22=0,DA22=0),"",IF(AND(CZ22=0,DA22&lt;&gt;0),Desplegable!$B$444,(DA22*100/CZ22)))</f>
        <v>0</v>
      </c>
      <c r="DC22" s="97">
        <v>1</v>
      </c>
      <c r="DD22" s="97"/>
      <c r="DE22" s="97"/>
      <c r="DF22" s="62" t="str">
        <f>IF(AND(DC22=0,DD22=0),Desplegable!$B$446,IF(AND(DC22&lt;&gt;0,DD22=""),Desplegable!$B$446,IF(AND('Metas por Proyecto'!DC22=0,'Metas por Proyecto'!DD22&gt;0),Desplegable!$B$444,IF(AND('Metas por Proyecto'!DC22&gt;0,'Metas por Proyecto'!DD22=0),Desplegable!$B$445,IF(AND('Metas por Proyecto'!DC22&gt;0,'Metas por Proyecto'!DD22&gt;0),((DD22*100)/DC22))))))</f>
        <v/>
      </c>
      <c r="DG22" s="97">
        <f t="shared" si="18"/>
        <v>2</v>
      </c>
      <c r="DH22" s="97">
        <f t="shared" si="19"/>
        <v>0</v>
      </c>
      <c r="DI22" s="62">
        <f>IF(AND(DG22=0,DH22=0),"",IF(AND(DG22=0,DH22&lt;&gt;0),Desplegable!$B$444,(DH22*100/DG22)))</f>
        <v>0</v>
      </c>
      <c r="DJ22" s="97"/>
      <c r="DK22" s="97"/>
      <c r="DL22" s="97"/>
      <c r="DM22" s="62" t="str">
        <f>IF(AND(DJ22=0,DK22=0),Desplegable!$B$446,IF(AND(DJ22&lt;&gt;0,DK22=""),Desplegable!$B$446,IF(AND('Metas por Proyecto'!DJ22=0,'Metas por Proyecto'!DK22&gt;0),Desplegable!$B$444,IF(AND('Metas por Proyecto'!DJ22&gt;0,'Metas por Proyecto'!DK22=0),Desplegable!$B$445,IF(AND('Metas por Proyecto'!DJ22&gt;0,'Metas por Proyecto'!DK22&gt;0),((DK22*100)/DJ22))))))</f>
        <v/>
      </c>
      <c r="DN22" s="97">
        <f t="shared" si="20"/>
        <v>2</v>
      </c>
      <c r="DO22" s="97">
        <f t="shared" si="21"/>
        <v>0</v>
      </c>
      <c r="DP22" s="63">
        <f>IF(AND(DN22=0,DO22=0),"",IF(AND(DN22=0,DO22&lt;&gt;0),Desplegable!$B$444,(DO22*100/DN22)))</f>
        <v>0</v>
      </c>
      <c r="DQ22" s="97">
        <f t="shared" si="22"/>
        <v>2</v>
      </c>
      <c r="DR22" s="97">
        <f t="shared" si="23"/>
        <v>0</v>
      </c>
      <c r="DS22" s="97">
        <f t="shared" si="24"/>
        <v>0</v>
      </c>
      <c r="DT22" s="63">
        <f t="shared" si="25"/>
        <v>0</v>
      </c>
      <c r="DU22" s="97"/>
    </row>
    <row r="23" spans="1:125" ht="187.5">
      <c r="A23" s="53">
        <v>22</v>
      </c>
      <c r="B23" s="84" t="s">
        <v>1434</v>
      </c>
      <c r="C23" s="89" t="s">
        <v>1411</v>
      </c>
      <c r="D23" s="55" t="s">
        <v>1398</v>
      </c>
      <c r="E23" s="55" t="s">
        <v>1426</v>
      </c>
      <c r="F23" s="56" t="s">
        <v>111</v>
      </c>
      <c r="G23" s="55" t="s">
        <v>115</v>
      </c>
      <c r="H23" s="56" t="s">
        <v>295</v>
      </c>
      <c r="I23" s="55" t="s">
        <v>616</v>
      </c>
      <c r="J23" s="56" t="s">
        <v>301</v>
      </c>
      <c r="K23" s="55" t="s">
        <v>617</v>
      </c>
      <c r="L23" s="56" t="s">
        <v>155</v>
      </c>
      <c r="M23" s="56" t="s">
        <v>155</v>
      </c>
      <c r="N23" s="59" t="s">
        <v>144</v>
      </c>
      <c r="O23" s="56" t="s">
        <v>326</v>
      </c>
      <c r="P23" s="57" t="s">
        <v>460</v>
      </c>
      <c r="Q23" s="57" t="s">
        <v>463</v>
      </c>
      <c r="R23" s="58" t="s">
        <v>481</v>
      </c>
      <c r="S23" s="59"/>
      <c r="T23" s="59" t="s">
        <v>419</v>
      </c>
      <c r="U23" s="60" t="s">
        <v>431</v>
      </c>
      <c r="V23" s="60" t="s">
        <v>440</v>
      </c>
      <c r="W23" s="59"/>
      <c r="X23" s="59" t="s">
        <v>159</v>
      </c>
      <c r="Y23" s="56"/>
      <c r="Z23" s="56"/>
      <c r="AA23" s="56"/>
      <c r="AB23" s="56"/>
      <c r="AC23" s="53"/>
      <c r="AD23" s="53"/>
      <c r="AE23" s="53"/>
      <c r="AF23" s="53"/>
      <c r="AG23" s="56"/>
      <c r="AH23" s="60"/>
      <c r="AI23" s="53"/>
      <c r="AJ23" s="61"/>
      <c r="AK23" s="53"/>
      <c r="AL23" s="53"/>
      <c r="AM23" s="222">
        <v>100</v>
      </c>
      <c r="AN23" s="97"/>
      <c r="AO23" s="97"/>
      <c r="AP23" s="97"/>
      <c r="AQ23" s="62" t="str">
        <f>IF(AND(AN23=0,AO23=0),Desplegable!$B$446,IF(AND(AN23&lt;&gt;0,AO23=""),Desplegable!$B$446,IF(AND('Metas por Proyecto'!AN23=0,'Metas por Proyecto'!AO23&gt;0),Desplegable!$B$444,IF(AND('Metas por Proyecto'!AN23&gt;0,'Metas por Proyecto'!AO23=0),Desplegable!$B$445,IF(AND('Metas por Proyecto'!AN23&gt;0,'Metas por Proyecto'!AO23&gt;0),((AO23*100)/AN23))))))</f>
        <v/>
      </c>
      <c r="AR23" s="97"/>
      <c r="AS23" s="97"/>
      <c r="AT23" s="97"/>
      <c r="AU23" s="62" t="str">
        <f>IF(AND(AR23=0,AS23=0),Desplegable!$B$446,IF(AND(AR23&lt;&gt;0,AS23=""),Desplegable!$B$446,IF(AND('Metas por Proyecto'!AR23=0,'Metas por Proyecto'!AS23&gt;0),Desplegable!$B$444,IF(AND('Metas por Proyecto'!AR23&gt;0,'Metas por Proyecto'!AS23=0),Desplegable!$B$445,IF(AND('Metas por Proyecto'!AR23&gt;0,'Metas por Proyecto'!AS23&gt;0),((AS23*100)/AR23))))))</f>
        <v/>
      </c>
      <c r="AV23" s="97">
        <f t="shared" si="0"/>
        <v>0</v>
      </c>
      <c r="AW23" s="97">
        <f t="shared" si="1"/>
        <v>0</v>
      </c>
      <c r="AX23" s="62" t="str">
        <f>IF(AND(AV23=0,AW23=0),"",IF(AND(AV23=0,AW23&lt;&gt;0),Desplegable!$B$444,(AW23*100/AV23)))</f>
        <v/>
      </c>
      <c r="AY23" s="97"/>
      <c r="AZ23" s="97"/>
      <c r="BA23" s="97"/>
      <c r="BB23" s="62" t="str">
        <f>IF(AND(AY23=0,AZ23=0),Desplegable!$B$446,IF(AND(AY23&lt;&gt;0,AZ23=""),Desplegable!$B$446,IF(AND('Metas por Proyecto'!AY23=0,'Metas por Proyecto'!AZ23&gt;0),Desplegable!$B$444,IF(AND('Metas por Proyecto'!AY23&gt;0,'Metas por Proyecto'!AZ23=0),Desplegable!$B$445,IF(AND('Metas por Proyecto'!AY23&gt;0,'Metas por Proyecto'!AZ23&gt;0),((AZ23*100)/AY23))))))</f>
        <v/>
      </c>
      <c r="BC23" s="97">
        <f t="shared" si="2"/>
        <v>0</v>
      </c>
      <c r="BD23" s="97">
        <f t="shared" si="3"/>
        <v>0</v>
      </c>
      <c r="BE23" s="62" t="str">
        <f>IF(AND(BC23=0,BD23=0),"",IF(AND(BC23=0,BD23&lt;&gt;0),Desplegable!$B$444,(BD23*100/BC23)))</f>
        <v/>
      </c>
      <c r="BF23" s="97"/>
      <c r="BG23" s="97"/>
      <c r="BH23" s="97"/>
      <c r="BI23" s="62" t="str">
        <f>IF(AND(BF23=0,BG23=0),Desplegable!$B$446,IF(AND(BF23&lt;&gt;0,BG23=""),Desplegable!$B$446,IF(AND('Metas por Proyecto'!BF23=0,'Metas por Proyecto'!BG23&gt;0),Desplegable!$B$444,IF(AND('Metas por Proyecto'!BF23&gt;0,'Metas por Proyecto'!BG23=0),Desplegable!$B$445,IF(AND('Metas por Proyecto'!BF23&gt;0,'Metas por Proyecto'!BG23&gt;0),((BG23*100)/BF23))))))</f>
        <v/>
      </c>
      <c r="BJ23" s="97">
        <f t="shared" si="4"/>
        <v>0</v>
      </c>
      <c r="BK23" s="97">
        <f t="shared" si="5"/>
        <v>0</v>
      </c>
      <c r="BL23" s="62" t="str">
        <f>IF(AND(BJ23=0,BK23=0),"",IF(AND(BJ23=0,BK23&lt;&gt;0),Desplegable!$B$444,(BK23*100/BJ23)))</f>
        <v/>
      </c>
      <c r="BM23" s="97">
        <v>10</v>
      </c>
      <c r="BN23" s="97"/>
      <c r="BO23" s="97"/>
      <c r="BP23" s="62" t="str">
        <f>IF(AND(BM23=0,BN23=0),Desplegable!$B$446,IF(AND(BM23&lt;&gt;0,BN23=""),Desplegable!$B$446,IF(AND('Metas por Proyecto'!BM23=0,'Metas por Proyecto'!BN23&gt;0),Desplegable!$B$444,IF(AND('Metas por Proyecto'!BM23&gt;0,'Metas por Proyecto'!BN23=0),Desplegable!$B$445,IF(AND('Metas por Proyecto'!BM23&gt;0,'Metas por Proyecto'!BN23&gt;0),((BN23*100)/BM23))))))</f>
        <v/>
      </c>
      <c r="BQ23" s="97">
        <f t="shared" si="6"/>
        <v>10</v>
      </c>
      <c r="BR23" s="97">
        <f t="shared" si="7"/>
        <v>0</v>
      </c>
      <c r="BS23" s="62">
        <f>IF(AND(BQ23=0,BR23=0),"",IF(AND(BQ23=0,BR23&lt;&gt;0),Desplegable!$B$444,(BR23*100/BQ23)))</f>
        <v>0</v>
      </c>
      <c r="BT23" s="97">
        <v>10</v>
      </c>
      <c r="BU23" s="97"/>
      <c r="BV23" s="97"/>
      <c r="BW23" s="62" t="str">
        <f>IF(AND(BT23=0,BU23=0),Desplegable!$B$446,IF(AND(BT23&lt;&gt;0,BU23=""),Desplegable!$B$446,IF(AND('Metas por Proyecto'!BT23=0,'Metas por Proyecto'!BU23&gt;0),Desplegable!$B$444,IF(AND('Metas por Proyecto'!BT23&gt;0,'Metas por Proyecto'!BU23=0),Desplegable!$B$445,IF(AND('Metas por Proyecto'!BT23&gt;0,'Metas por Proyecto'!BU23&gt;0),((BU23*100)/BT23))))))</f>
        <v/>
      </c>
      <c r="BX23" s="97">
        <f t="shared" si="8"/>
        <v>20</v>
      </c>
      <c r="BY23" s="97">
        <f t="shared" si="9"/>
        <v>0</v>
      </c>
      <c r="BZ23" s="62">
        <f>IF(AND(BX23=0,BY23=0),"",IF(AND(BX23=0,BY23&lt;&gt;0),Desplegable!$B$444,(BY23*100/BX23)))</f>
        <v>0</v>
      </c>
      <c r="CA23" s="97">
        <v>10</v>
      </c>
      <c r="CB23" s="97"/>
      <c r="CC23" s="97"/>
      <c r="CD23" s="62" t="str">
        <f>IF(AND(CA23=0,CB23=0),Desplegable!$B$446,IF(AND(CA23&lt;&gt;0,CB23=""),Desplegable!$B$446,IF(AND('Metas por Proyecto'!CA23=0,'Metas por Proyecto'!CB23&gt;0),Desplegable!$B$444,IF(AND('Metas por Proyecto'!CA23&gt;0,'Metas por Proyecto'!CB23=0),Desplegable!$B$445,IF(AND('Metas por Proyecto'!CA23&gt;0,'Metas por Proyecto'!CB23&gt;0),((CB23*100)/CA23))))))</f>
        <v/>
      </c>
      <c r="CE23" s="97">
        <f t="shared" si="10"/>
        <v>30</v>
      </c>
      <c r="CF23" s="97">
        <f t="shared" si="11"/>
        <v>0</v>
      </c>
      <c r="CG23" s="62">
        <f>IF(AND(CE23=0,CF23=0),"",IF(AND(CE23=0,CF23&lt;&gt;0),Desplegable!$B$444,(CF23*100/CE23)))</f>
        <v>0</v>
      </c>
      <c r="CH23" s="97">
        <v>20</v>
      </c>
      <c r="CI23" s="97"/>
      <c r="CJ23" s="97"/>
      <c r="CK23" s="62" t="str">
        <f>IF(AND(CH23=0,CI23=0),Desplegable!$B$446,IF(AND(CH23&lt;&gt;0,CI23=""),Desplegable!$B$446,IF(AND('Metas por Proyecto'!CH23=0,'Metas por Proyecto'!CI23&gt;0),Desplegable!$B$444,IF(AND('Metas por Proyecto'!CH23&gt;0,'Metas por Proyecto'!CI23=0),Desplegable!$B$445,IF(AND('Metas por Proyecto'!CH23&gt;0,'Metas por Proyecto'!CI23&gt;0),((CI23*100)/CH23))))))</f>
        <v/>
      </c>
      <c r="CL23" s="97">
        <f t="shared" si="12"/>
        <v>50</v>
      </c>
      <c r="CM23" s="97">
        <f t="shared" si="13"/>
        <v>0</v>
      </c>
      <c r="CN23" s="62">
        <f>IF(AND(CL23=0,CM23=0),"",IF(AND(CL23=0,CM23&lt;&gt;0),Desplegable!$B$444,(CM23*100/CL23)))</f>
        <v>0</v>
      </c>
      <c r="CO23" s="97">
        <v>10</v>
      </c>
      <c r="CP23" s="97"/>
      <c r="CQ23" s="97"/>
      <c r="CR23" s="62" t="str">
        <f>IF(AND(CO23=0,CP23=0),Desplegable!$B$446,IF(AND(CO23&lt;&gt;0,CP23=""),Desplegable!$B$446,IF(AND('Metas por Proyecto'!CO23=0,'Metas por Proyecto'!CP23&gt;0),Desplegable!$B$444,IF(AND('Metas por Proyecto'!CO23&gt;0,'Metas por Proyecto'!CP23=0),Desplegable!$B$445,IF(AND('Metas por Proyecto'!CO23&gt;0,'Metas por Proyecto'!CP23&gt;0),((CP23*100)/CO23))))))</f>
        <v/>
      </c>
      <c r="CS23" s="97">
        <f t="shared" si="14"/>
        <v>60</v>
      </c>
      <c r="CT23" s="97">
        <f t="shared" si="15"/>
        <v>0</v>
      </c>
      <c r="CU23" s="62">
        <f>IF(AND(CS23=0,CT23=0),"",IF(AND(CS23=0,CT23&lt;&gt;0),Desplegable!$B$444,(CT23*100/CS23)))</f>
        <v>0</v>
      </c>
      <c r="CV23" s="97">
        <v>10</v>
      </c>
      <c r="CW23" s="97"/>
      <c r="CX23" s="97"/>
      <c r="CY23" s="62" t="str">
        <f>IF(AND(CV23=0,CW23=0),Desplegable!$B$446,IF(AND(CV23&lt;&gt;0,CW23=""),Desplegable!$B$446,IF(AND('Metas por Proyecto'!CV23=0,'Metas por Proyecto'!CW23&gt;0),Desplegable!$B$444,IF(AND('Metas por Proyecto'!CV23&gt;0,'Metas por Proyecto'!CW23=0),Desplegable!$B$445,IF(AND('Metas por Proyecto'!CV23&gt;0,'Metas por Proyecto'!CW23&gt;0),((CW23*100)/CV23))))))</f>
        <v/>
      </c>
      <c r="CZ23" s="97">
        <f t="shared" si="16"/>
        <v>70</v>
      </c>
      <c r="DA23" s="97">
        <f t="shared" si="17"/>
        <v>0</v>
      </c>
      <c r="DB23" s="62">
        <f>IF(AND(CZ23=0,DA23=0),"",IF(AND(CZ23=0,DA23&lt;&gt;0),Desplegable!$B$444,(DA23*100/CZ23)))</f>
        <v>0</v>
      </c>
      <c r="DC23" s="97">
        <v>20</v>
      </c>
      <c r="DD23" s="97"/>
      <c r="DE23" s="97"/>
      <c r="DF23" s="62" t="str">
        <f>IF(AND(DC23=0,DD23=0),Desplegable!$B$446,IF(AND(DC23&lt;&gt;0,DD23=""),Desplegable!$B$446,IF(AND('Metas por Proyecto'!DC23=0,'Metas por Proyecto'!DD23&gt;0),Desplegable!$B$444,IF(AND('Metas por Proyecto'!DC23&gt;0,'Metas por Proyecto'!DD23=0),Desplegable!$B$445,IF(AND('Metas por Proyecto'!DC23&gt;0,'Metas por Proyecto'!DD23&gt;0),((DD23*100)/DC23))))))</f>
        <v/>
      </c>
      <c r="DG23" s="97">
        <f t="shared" si="18"/>
        <v>90</v>
      </c>
      <c r="DH23" s="97">
        <f t="shared" si="19"/>
        <v>0</v>
      </c>
      <c r="DI23" s="62">
        <f>IF(AND(DG23=0,DH23=0),"",IF(AND(DG23=0,DH23&lt;&gt;0),Desplegable!$B$444,(DH23*100/DG23)))</f>
        <v>0</v>
      </c>
      <c r="DJ23" s="97">
        <v>10</v>
      </c>
      <c r="DK23" s="97"/>
      <c r="DL23" s="97"/>
      <c r="DM23" s="62" t="str">
        <f>IF(AND(DJ23=0,DK23=0),Desplegable!$B$446,IF(AND(DJ23&lt;&gt;0,DK23=""),Desplegable!$B$446,IF(AND('Metas por Proyecto'!DJ23=0,'Metas por Proyecto'!DK23&gt;0),Desplegable!$B$444,IF(AND('Metas por Proyecto'!DJ23&gt;0,'Metas por Proyecto'!DK23=0),Desplegable!$B$445,IF(AND('Metas por Proyecto'!DJ23&gt;0,'Metas por Proyecto'!DK23&gt;0),((DK23*100)/DJ23))))))</f>
        <v/>
      </c>
      <c r="DN23" s="97">
        <f t="shared" si="20"/>
        <v>100</v>
      </c>
      <c r="DO23" s="97">
        <f t="shared" si="21"/>
        <v>0</v>
      </c>
      <c r="DP23" s="63">
        <f>IF(AND(DN23=0,DO23=0),"",IF(AND(DN23=0,DO23&lt;&gt;0),Desplegable!$B$444,(DO23*100/DN23)))</f>
        <v>0</v>
      </c>
      <c r="DQ23" s="97">
        <f t="shared" si="22"/>
        <v>100</v>
      </c>
      <c r="DR23" s="97">
        <f t="shared" si="23"/>
        <v>0</v>
      </c>
      <c r="DS23" s="97">
        <f t="shared" si="24"/>
        <v>0</v>
      </c>
      <c r="DT23" s="63">
        <f t="shared" si="25"/>
        <v>0</v>
      </c>
      <c r="DU23" s="97"/>
    </row>
    <row r="24" spans="1:125" ht="187.5">
      <c r="A24" s="53">
        <v>23</v>
      </c>
      <c r="B24" s="84" t="s">
        <v>1435</v>
      </c>
      <c r="C24" s="87" t="s">
        <v>1412</v>
      </c>
      <c r="D24" s="55" t="s">
        <v>65</v>
      </c>
      <c r="E24" s="55" t="s">
        <v>1426</v>
      </c>
      <c r="F24" s="56" t="s">
        <v>111</v>
      </c>
      <c r="G24" s="55" t="s">
        <v>115</v>
      </c>
      <c r="H24" s="56" t="s">
        <v>295</v>
      </c>
      <c r="I24" s="55" t="s">
        <v>616</v>
      </c>
      <c r="J24" s="56" t="s">
        <v>301</v>
      </c>
      <c r="K24" s="55" t="s">
        <v>617</v>
      </c>
      <c r="L24" s="56" t="s">
        <v>155</v>
      </c>
      <c r="M24" s="56" t="s">
        <v>155</v>
      </c>
      <c r="N24" s="59" t="s">
        <v>144</v>
      </c>
      <c r="O24" s="56" t="s">
        <v>326</v>
      </c>
      <c r="P24" s="57" t="s">
        <v>460</v>
      </c>
      <c r="Q24" s="57" t="s">
        <v>463</v>
      </c>
      <c r="R24" s="58" t="s">
        <v>481</v>
      </c>
      <c r="S24" s="59"/>
      <c r="T24" s="59" t="s">
        <v>419</v>
      </c>
      <c r="U24" s="60" t="s">
        <v>431</v>
      </c>
      <c r="V24" s="60" t="s">
        <v>440</v>
      </c>
      <c r="W24" s="59"/>
      <c r="X24" s="59" t="s">
        <v>159</v>
      </c>
      <c r="Y24" s="56"/>
      <c r="Z24" s="56"/>
      <c r="AA24" s="56"/>
      <c r="AB24" s="56"/>
      <c r="AC24" s="53"/>
      <c r="AD24" s="53"/>
      <c r="AE24" s="53"/>
      <c r="AF24" s="53"/>
      <c r="AG24" s="56"/>
      <c r="AH24" s="60"/>
      <c r="AI24" s="53"/>
      <c r="AJ24" s="61"/>
      <c r="AK24" s="53"/>
      <c r="AL24" s="53"/>
      <c r="AM24" s="222">
        <v>2</v>
      </c>
      <c r="AN24" s="97"/>
      <c r="AO24" s="97"/>
      <c r="AP24" s="97"/>
      <c r="AQ24" s="62" t="str">
        <f>IF(AND(AN24=0,AO24=0),Desplegable!$B$446,IF(AND(AN24&lt;&gt;0,AO24=""),Desplegable!$B$446,IF(AND('Metas por Proyecto'!AN24=0,'Metas por Proyecto'!AO24&gt;0),Desplegable!$B$444,IF(AND('Metas por Proyecto'!AN24&gt;0,'Metas por Proyecto'!AO24=0),Desplegable!$B$445,IF(AND('Metas por Proyecto'!AN24&gt;0,'Metas por Proyecto'!AO24&gt;0),((AO24*100)/AN24))))))</f>
        <v/>
      </c>
      <c r="AR24" s="97"/>
      <c r="AS24" s="97"/>
      <c r="AT24" s="97"/>
      <c r="AU24" s="62" t="str">
        <f>IF(AND(AR24=0,AS24=0),Desplegable!$B$446,IF(AND(AR24&lt;&gt;0,AS24=""),Desplegable!$B$446,IF(AND('Metas por Proyecto'!AR24=0,'Metas por Proyecto'!AS24&gt;0),Desplegable!$B$444,IF(AND('Metas por Proyecto'!AR24&gt;0,'Metas por Proyecto'!AS24=0),Desplegable!$B$445,IF(AND('Metas por Proyecto'!AR24&gt;0,'Metas por Proyecto'!AS24&gt;0),((AS24*100)/AR24))))))</f>
        <v/>
      </c>
      <c r="AV24" s="97">
        <f t="shared" si="0"/>
        <v>0</v>
      </c>
      <c r="AW24" s="97">
        <f t="shared" si="1"/>
        <v>0</v>
      </c>
      <c r="AX24" s="62" t="str">
        <f>IF(AND(AV24=0,AW24=0),"",IF(AND(AV24=0,AW24&lt;&gt;0),Desplegable!$B$444,(AW24*100/AV24)))</f>
        <v/>
      </c>
      <c r="AY24" s="97"/>
      <c r="AZ24" s="97"/>
      <c r="BA24" s="97"/>
      <c r="BB24" s="62" t="str">
        <f>IF(AND(AY24=0,AZ24=0),Desplegable!$B$446,IF(AND(AY24&lt;&gt;0,AZ24=""),Desplegable!$B$446,IF(AND('Metas por Proyecto'!AY24=0,'Metas por Proyecto'!AZ24&gt;0),Desplegable!$B$444,IF(AND('Metas por Proyecto'!AY24&gt;0,'Metas por Proyecto'!AZ24=0),Desplegable!$B$445,IF(AND('Metas por Proyecto'!AY24&gt;0,'Metas por Proyecto'!AZ24&gt;0),((AZ24*100)/AY24))))))</f>
        <v/>
      </c>
      <c r="BC24" s="97">
        <f t="shared" si="2"/>
        <v>0</v>
      </c>
      <c r="BD24" s="97">
        <f t="shared" si="3"/>
        <v>0</v>
      </c>
      <c r="BE24" s="62" t="str">
        <f>IF(AND(BC24=0,BD24=0),"",IF(AND(BC24=0,BD24&lt;&gt;0),Desplegable!$B$444,(BD24*100/BC24)))</f>
        <v/>
      </c>
      <c r="BF24" s="97"/>
      <c r="BG24" s="97"/>
      <c r="BH24" s="97"/>
      <c r="BI24" s="62" t="str">
        <f>IF(AND(BF24=0,BG24=0),Desplegable!$B$446,IF(AND(BF24&lt;&gt;0,BG24=""),Desplegable!$B$446,IF(AND('Metas por Proyecto'!BF24=0,'Metas por Proyecto'!BG24&gt;0),Desplegable!$B$444,IF(AND('Metas por Proyecto'!BF24&gt;0,'Metas por Proyecto'!BG24=0),Desplegable!$B$445,IF(AND('Metas por Proyecto'!BF24&gt;0,'Metas por Proyecto'!BG24&gt;0),((BG24*100)/BF24))))))</f>
        <v/>
      </c>
      <c r="BJ24" s="97">
        <f t="shared" si="4"/>
        <v>0</v>
      </c>
      <c r="BK24" s="97">
        <f t="shared" si="5"/>
        <v>0</v>
      </c>
      <c r="BL24" s="62" t="str">
        <f>IF(AND(BJ24=0,BK24=0),"",IF(AND(BJ24=0,BK24&lt;&gt;0),Desplegable!$B$444,(BK24*100/BJ24)))</f>
        <v/>
      </c>
      <c r="BM24" s="97">
        <v>1</v>
      </c>
      <c r="BN24" s="97"/>
      <c r="BO24" s="97"/>
      <c r="BP24" s="62" t="str">
        <f>IF(AND(BM24=0,BN24=0),Desplegable!$B$446,IF(AND(BM24&lt;&gt;0,BN24=""),Desplegable!$B$446,IF(AND('Metas por Proyecto'!BM24=0,'Metas por Proyecto'!BN24&gt;0),Desplegable!$B$444,IF(AND('Metas por Proyecto'!BM24&gt;0,'Metas por Proyecto'!BN24=0),Desplegable!$B$445,IF(AND('Metas por Proyecto'!BM24&gt;0,'Metas por Proyecto'!BN24&gt;0),((BN24*100)/BM24))))))</f>
        <v/>
      </c>
      <c r="BQ24" s="97">
        <f t="shared" si="6"/>
        <v>1</v>
      </c>
      <c r="BR24" s="97">
        <f t="shared" si="7"/>
        <v>0</v>
      </c>
      <c r="BS24" s="62">
        <f>IF(AND(BQ24=0,BR24=0),"",IF(AND(BQ24=0,BR24&lt;&gt;0),Desplegable!$B$444,(BR24*100/BQ24)))</f>
        <v>0</v>
      </c>
      <c r="BT24" s="97"/>
      <c r="BU24" s="97"/>
      <c r="BV24" s="97"/>
      <c r="BW24" s="62" t="str">
        <f>IF(AND(BT24=0,BU24=0),Desplegable!$B$446,IF(AND(BT24&lt;&gt;0,BU24=""),Desplegable!$B$446,IF(AND('Metas por Proyecto'!BT24=0,'Metas por Proyecto'!BU24&gt;0),Desplegable!$B$444,IF(AND('Metas por Proyecto'!BT24&gt;0,'Metas por Proyecto'!BU24=0),Desplegable!$B$445,IF(AND('Metas por Proyecto'!BT24&gt;0,'Metas por Proyecto'!BU24&gt;0),((BU24*100)/BT24))))))</f>
        <v/>
      </c>
      <c r="BX24" s="97">
        <f t="shared" si="8"/>
        <v>1</v>
      </c>
      <c r="BY24" s="97">
        <f t="shared" si="9"/>
        <v>0</v>
      </c>
      <c r="BZ24" s="62">
        <f>IF(AND(BX24=0,BY24=0),"",IF(AND(BX24=0,BY24&lt;&gt;0),Desplegable!$B$444,(BY24*100/BX24)))</f>
        <v>0</v>
      </c>
      <c r="CA24" s="97"/>
      <c r="CB24" s="97"/>
      <c r="CC24" s="97"/>
      <c r="CD24" s="62" t="str">
        <f>IF(AND(CA24=0,CB24=0),Desplegable!$B$446,IF(AND(CA24&lt;&gt;0,CB24=""),Desplegable!$B$446,IF(AND('Metas por Proyecto'!CA24=0,'Metas por Proyecto'!CB24&gt;0),Desplegable!$B$444,IF(AND('Metas por Proyecto'!CA24&gt;0,'Metas por Proyecto'!CB24=0),Desplegable!$B$445,IF(AND('Metas por Proyecto'!CA24&gt;0,'Metas por Proyecto'!CB24&gt;0),((CB24*100)/CA24))))))</f>
        <v/>
      </c>
      <c r="CE24" s="97">
        <f t="shared" si="10"/>
        <v>1</v>
      </c>
      <c r="CF24" s="97">
        <f t="shared" si="11"/>
        <v>0</v>
      </c>
      <c r="CG24" s="62">
        <f>IF(AND(CE24=0,CF24=0),"",IF(AND(CE24=0,CF24&lt;&gt;0),Desplegable!$B$444,(CF24*100/CE24)))</f>
        <v>0</v>
      </c>
      <c r="CH24" s="97"/>
      <c r="CI24" s="97"/>
      <c r="CJ24" s="97"/>
      <c r="CK24" s="62" t="str">
        <f>IF(AND(CH24=0,CI24=0),Desplegable!$B$446,IF(AND(CH24&lt;&gt;0,CI24=""),Desplegable!$B$446,IF(AND('Metas por Proyecto'!CH24=0,'Metas por Proyecto'!CI24&gt;0),Desplegable!$B$444,IF(AND('Metas por Proyecto'!CH24&gt;0,'Metas por Proyecto'!CI24=0),Desplegable!$B$445,IF(AND('Metas por Proyecto'!CH24&gt;0,'Metas por Proyecto'!CI24&gt;0),((CI24*100)/CH24))))))</f>
        <v/>
      </c>
      <c r="CL24" s="97">
        <f t="shared" si="12"/>
        <v>1</v>
      </c>
      <c r="CM24" s="97">
        <f t="shared" si="13"/>
        <v>0</v>
      </c>
      <c r="CN24" s="62">
        <f>IF(AND(CL24=0,CM24=0),"",IF(AND(CL24=0,CM24&lt;&gt;0),Desplegable!$B$444,(CM24*100/CL24)))</f>
        <v>0</v>
      </c>
      <c r="CO24" s="97"/>
      <c r="CP24" s="97"/>
      <c r="CQ24" s="97"/>
      <c r="CR24" s="62" t="str">
        <f>IF(AND(CO24=0,CP24=0),Desplegable!$B$446,IF(AND(CO24&lt;&gt;0,CP24=""),Desplegable!$B$446,IF(AND('Metas por Proyecto'!CO24=0,'Metas por Proyecto'!CP24&gt;0),Desplegable!$B$444,IF(AND('Metas por Proyecto'!CO24&gt;0,'Metas por Proyecto'!CP24=0),Desplegable!$B$445,IF(AND('Metas por Proyecto'!CO24&gt;0,'Metas por Proyecto'!CP24&gt;0),((CP24*100)/CO24))))))</f>
        <v/>
      </c>
      <c r="CS24" s="97">
        <f t="shared" si="14"/>
        <v>1</v>
      </c>
      <c r="CT24" s="97">
        <f t="shared" si="15"/>
        <v>0</v>
      </c>
      <c r="CU24" s="62">
        <f>IF(AND(CS24=0,CT24=0),"",IF(AND(CS24=0,CT24&lt;&gt;0),Desplegable!$B$444,(CT24*100/CS24)))</f>
        <v>0</v>
      </c>
      <c r="CV24" s="97"/>
      <c r="CW24" s="97"/>
      <c r="CX24" s="97"/>
      <c r="CY24" s="62" t="str">
        <f>IF(AND(CV24=0,CW24=0),Desplegable!$B$446,IF(AND(CV24&lt;&gt;0,CW24=""),Desplegable!$B$446,IF(AND('Metas por Proyecto'!CV24=0,'Metas por Proyecto'!CW24&gt;0),Desplegable!$B$444,IF(AND('Metas por Proyecto'!CV24&gt;0,'Metas por Proyecto'!CW24=0),Desplegable!$B$445,IF(AND('Metas por Proyecto'!CV24&gt;0,'Metas por Proyecto'!CW24&gt;0),((CW24*100)/CV24))))))</f>
        <v/>
      </c>
      <c r="CZ24" s="97">
        <f t="shared" si="16"/>
        <v>1</v>
      </c>
      <c r="DA24" s="97">
        <f t="shared" si="17"/>
        <v>0</v>
      </c>
      <c r="DB24" s="62">
        <f>IF(AND(CZ24=0,DA24=0),"",IF(AND(CZ24=0,DA24&lt;&gt;0),Desplegable!$B$444,(DA24*100/CZ24)))</f>
        <v>0</v>
      </c>
      <c r="DC24" s="97"/>
      <c r="DD24" s="97"/>
      <c r="DE24" s="97"/>
      <c r="DF24" s="62" t="str">
        <f>IF(AND(DC24=0,DD24=0),Desplegable!$B$446,IF(AND(DC24&lt;&gt;0,DD24=""),Desplegable!$B$446,IF(AND('Metas por Proyecto'!DC24=0,'Metas por Proyecto'!DD24&gt;0),Desplegable!$B$444,IF(AND('Metas por Proyecto'!DC24&gt;0,'Metas por Proyecto'!DD24=0),Desplegable!$B$445,IF(AND('Metas por Proyecto'!DC24&gt;0,'Metas por Proyecto'!DD24&gt;0),((DD24*100)/DC24))))))</f>
        <v/>
      </c>
      <c r="DG24" s="97">
        <f t="shared" si="18"/>
        <v>1</v>
      </c>
      <c r="DH24" s="97">
        <f t="shared" si="19"/>
        <v>0</v>
      </c>
      <c r="DI24" s="62">
        <f>IF(AND(DG24=0,DH24=0),"",IF(AND(DG24=0,DH24&lt;&gt;0),Desplegable!$B$444,(DH24*100/DG24)))</f>
        <v>0</v>
      </c>
      <c r="DJ24" s="97">
        <v>1</v>
      </c>
      <c r="DK24" s="97"/>
      <c r="DL24" s="97"/>
      <c r="DM24" s="62" t="str">
        <f>IF(AND(DJ24=0,DK24=0),Desplegable!$B$446,IF(AND(DJ24&lt;&gt;0,DK24=""),Desplegable!$B$446,IF(AND('Metas por Proyecto'!DJ24=0,'Metas por Proyecto'!DK24&gt;0),Desplegable!$B$444,IF(AND('Metas por Proyecto'!DJ24&gt;0,'Metas por Proyecto'!DK24=0),Desplegable!$B$445,IF(AND('Metas por Proyecto'!DJ24&gt;0,'Metas por Proyecto'!DK24&gt;0),((DK24*100)/DJ24))))))</f>
        <v/>
      </c>
      <c r="DN24" s="97">
        <f t="shared" si="20"/>
        <v>2</v>
      </c>
      <c r="DO24" s="97">
        <f t="shared" si="21"/>
        <v>0</v>
      </c>
      <c r="DP24" s="63">
        <f>IF(AND(DN24=0,DO24=0),"",IF(AND(DN24=0,DO24&lt;&gt;0),Desplegable!$B$444,(DO24*100/DN24)))</f>
        <v>0</v>
      </c>
      <c r="DQ24" s="97">
        <f t="shared" si="22"/>
        <v>2</v>
      </c>
      <c r="DR24" s="97">
        <f t="shared" si="23"/>
        <v>0</v>
      </c>
      <c r="DS24" s="97">
        <f t="shared" si="24"/>
        <v>0</v>
      </c>
      <c r="DT24" s="63">
        <f t="shared" si="25"/>
        <v>0</v>
      </c>
      <c r="DU24" s="97"/>
    </row>
    <row r="25" spans="1:125" ht="187.5">
      <c r="A25" s="53">
        <v>24</v>
      </c>
      <c r="B25" s="84" t="s">
        <v>1436</v>
      </c>
      <c r="C25" s="89" t="s">
        <v>1399</v>
      </c>
      <c r="D25" s="55" t="s">
        <v>80</v>
      </c>
      <c r="E25" s="55" t="s">
        <v>1426</v>
      </c>
      <c r="F25" s="56" t="s">
        <v>111</v>
      </c>
      <c r="G25" s="55" t="s">
        <v>115</v>
      </c>
      <c r="H25" s="56" t="s">
        <v>295</v>
      </c>
      <c r="I25" s="55" t="s">
        <v>616</v>
      </c>
      <c r="J25" s="56" t="s">
        <v>301</v>
      </c>
      <c r="K25" s="55" t="s">
        <v>617</v>
      </c>
      <c r="L25" s="56" t="s">
        <v>155</v>
      </c>
      <c r="M25" s="56" t="s">
        <v>155</v>
      </c>
      <c r="N25" s="59" t="s">
        <v>144</v>
      </c>
      <c r="O25" s="56" t="s">
        <v>326</v>
      </c>
      <c r="P25" s="57" t="s">
        <v>460</v>
      </c>
      <c r="Q25" s="57" t="s">
        <v>463</v>
      </c>
      <c r="R25" s="58" t="s">
        <v>481</v>
      </c>
      <c r="S25" s="59"/>
      <c r="T25" s="59" t="s">
        <v>419</v>
      </c>
      <c r="U25" s="60" t="s">
        <v>431</v>
      </c>
      <c r="V25" s="60" t="s">
        <v>440</v>
      </c>
      <c r="W25" s="59"/>
      <c r="X25" s="59"/>
      <c r="Y25" s="56"/>
      <c r="Z25" s="56"/>
      <c r="AA25" s="56"/>
      <c r="AB25" s="56"/>
      <c r="AC25" s="53"/>
      <c r="AD25" s="53"/>
      <c r="AE25" s="53"/>
      <c r="AF25" s="53"/>
      <c r="AG25" s="56"/>
      <c r="AH25" s="60"/>
      <c r="AI25" s="53"/>
      <c r="AJ25" s="61"/>
      <c r="AK25" s="53"/>
      <c r="AL25" s="53"/>
      <c r="AM25" s="222">
        <v>70</v>
      </c>
      <c r="AN25" s="97"/>
      <c r="AO25" s="97"/>
      <c r="AP25" s="97"/>
      <c r="AQ25" s="62" t="str">
        <f>IF(AND(AN25=0,AO25=0),Desplegable!$B$446,IF(AND(AN25&lt;&gt;0,AO25=""),Desplegable!$B$446,IF(AND('Metas por Proyecto'!AN25=0,'Metas por Proyecto'!AO25&gt;0),Desplegable!$B$444,IF(AND('Metas por Proyecto'!AN25&gt;0,'Metas por Proyecto'!AO25=0),Desplegable!$B$445,IF(AND('Metas por Proyecto'!AN25&gt;0,'Metas por Proyecto'!AO25&gt;0),((AO25*100)/AN25))))))</f>
        <v/>
      </c>
      <c r="AR25" s="97"/>
      <c r="AS25" s="97"/>
      <c r="AT25" s="97"/>
      <c r="AU25" s="62" t="str">
        <f>IF(AND(AR25=0,AS25=0),Desplegable!$B$446,IF(AND(AR25&lt;&gt;0,AS25=""),Desplegable!$B$446,IF(AND('Metas por Proyecto'!AR25=0,'Metas por Proyecto'!AS25&gt;0),Desplegable!$B$444,IF(AND('Metas por Proyecto'!AR25&gt;0,'Metas por Proyecto'!AS25=0),Desplegable!$B$445,IF(AND('Metas por Proyecto'!AR25&gt;0,'Metas por Proyecto'!AS25&gt;0),((AS25*100)/AR25))))))</f>
        <v/>
      </c>
      <c r="AV25" s="97">
        <f t="shared" si="0"/>
        <v>0</v>
      </c>
      <c r="AW25" s="97">
        <f t="shared" si="1"/>
        <v>0</v>
      </c>
      <c r="AX25" s="62" t="str">
        <f>IF(AND(AV25=0,AW25=0),"",IF(AND(AV25=0,AW25&lt;&gt;0),Desplegable!$B$444,(AW25*100/AV25)))</f>
        <v/>
      </c>
      <c r="AY25" s="97"/>
      <c r="AZ25" s="97"/>
      <c r="BA25" s="97"/>
      <c r="BB25" s="62" t="str">
        <f>IF(AND(AY25=0,AZ25=0),Desplegable!$B$446,IF(AND(AY25&lt;&gt;0,AZ25=""),Desplegable!$B$446,IF(AND('Metas por Proyecto'!AY25=0,'Metas por Proyecto'!AZ25&gt;0),Desplegable!$B$444,IF(AND('Metas por Proyecto'!AY25&gt;0,'Metas por Proyecto'!AZ25=0),Desplegable!$B$445,IF(AND('Metas por Proyecto'!AY25&gt;0,'Metas por Proyecto'!AZ25&gt;0),((AZ25*100)/AY25))))))</f>
        <v/>
      </c>
      <c r="BC25" s="97">
        <f t="shared" si="2"/>
        <v>0</v>
      </c>
      <c r="BD25" s="97">
        <f t="shared" si="3"/>
        <v>0</v>
      </c>
      <c r="BE25" s="62" t="str">
        <f>IF(AND(BC25=0,BD25=0),"",IF(AND(BC25=0,BD25&lt;&gt;0),Desplegable!$B$444,(BD25*100/BC25)))</f>
        <v/>
      </c>
      <c r="BF25" s="97"/>
      <c r="BG25" s="97"/>
      <c r="BH25" s="97"/>
      <c r="BI25" s="62" t="str">
        <f>IF(AND(BF25=0,BG25=0),Desplegable!$B$446,IF(AND(BF25&lt;&gt;0,BG25=""),Desplegable!$B$446,IF(AND('Metas por Proyecto'!BF25=0,'Metas por Proyecto'!BG25&gt;0),Desplegable!$B$444,IF(AND('Metas por Proyecto'!BF25&gt;0,'Metas por Proyecto'!BG25=0),Desplegable!$B$445,IF(AND('Metas por Proyecto'!BF25&gt;0,'Metas por Proyecto'!BG25&gt;0),((BG25*100)/BF25))))))</f>
        <v/>
      </c>
      <c r="BJ25" s="97">
        <f t="shared" si="4"/>
        <v>0</v>
      </c>
      <c r="BK25" s="97">
        <f t="shared" si="5"/>
        <v>0</v>
      </c>
      <c r="BL25" s="62" t="str">
        <f>IF(AND(BJ25=0,BK25=0),"",IF(AND(BJ25=0,BK25&lt;&gt;0),Desplegable!$B$444,(BK25*100/BJ25)))</f>
        <v/>
      </c>
      <c r="BM25" s="97"/>
      <c r="BN25" s="97"/>
      <c r="BO25" s="97"/>
      <c r="BP25" s="62" t="str">
        <f>IF(AND(BM25=0,BN25=0),Desplegable!$B$446,IF(AND(BM25&lt;&gt;0,BN25=""),Desplegable!$B$446,IF(AND('Metas por Proyecto'!BM25=0,'Metas por Proyecto'!BN25&gt;0),Desplegable!$B$444,IF(AND('Metas por Proyecto'!BM25&gt;0,'Metas por Proyecto'!BN25=0),Desplegable!$B$445,IF(AND('Metas por Proyecto'!BM25&gt;0,'Metas por Proyecto'!BN25&gt;0),((BN25*100)/BM25))))))</f>
        <v/>
      </c>
      <c r="BQ25" s="97">
        <f t="shared" si="6"/>
        <v>0</v>
      </c>
      <c r="BR25" s="97">
        <f t="shared" si="7"/>
        <v>0</v>
      </c>
      <c r="BS25" s="62" t="str">
        <f>IF(AND(BQ25=0,BR25=0),"",IF(AND(BQ25=0,BR25&lt;&gt;0),Desplegable!$B$444,(BR25*100/BQ25)))</f>
        <v/>
      </c>
      <c r="BT25" s="97">
        <v>10</v>
      </c>
      <c r="BU25" s="97"/>
      <c r="BV25" s="97"/>
      <c r="BW25" s="62" t="str">
        <f>IF(AND(BT25=0,BU25=0),Desplegable!$B$446,IF(AND(BT25&lt;&gt;0,BU25=""),Desplegable!$B$446,IF(AND('Metas por Proyecto'!BT25=0,'Metas por Proyecto'!BU25&gt;0),Desplegable!$B$444,IF(AND('Metas por Proyecto'!BT25&gt;0,'Metas por Proyecto'!BU25=0),Desplegable!$B$445,IF(AND('Metas por Proyecto'!BT25&gt;0,'Metas por Proyecto'!BU25&gt;0),((BU25*100)/BT25))))))</f>
        <v/>
      </c>
      <c r="BX25" s="97">
        <f t="shared" si="8"/>
        <v>10</v>
      </c>
      <c r="BY25" s="97">
        <f t="shared" si="9"/>
        <v>0</v>
      </c>
      <c r="BZ25" s="62">
        <f>IF(AND(BX25=0,BY25=0),"",IF(AND(BX25=0,BY25&lt;&gt;0),Desplegable!$B$444,(BY25*100/BX25)))</f>
        <v>0</v>
      </c>
      <c r="CA25" s="97">
        <v>20</v>
      </c>
      <c r="CB25" s="97"/>
      <c r="CC25" s="97"/>
      <c r="CD25" s="62" t="str">
        <f>IF(AND(CA25=0,CB25=0),Desplegable!$B$446,IF(AND(CA25&lt;&gt;0,CB25=""),Desplegable!$B$446,IF(AND('Metas por Proyecto'!CA25=0,'Metas por Proyecto'!CB25&gt;0),Desplegable!$B$444,IF(AND('Metas por Proyecto'!CA25&gt;0,'Metas por Proyecto'!CB25=0),Desplegable!$B$445,IF(AND('Metas por Proyecto'!CA25&gt;0,'Metas por Proyecto'!CB25&gt;0),((CB25*100)/CA25))))))</f>
        <v/>
      </c>
      <c r="CE25" s="97">
        <f t="shared" si="10"/>
        <v>30</v>
      </c>
      <c r="CF25" s="97">
        <f t="shared" si="11"/>
        <v>0</v>
      </c>
      <c r="CG25" s="62">
        <f>IF(AND(CE25=0,CF25=0),"",IF(AND(CE25=0,CF25&lt;&gt;0),Desplegable!$B$444,(CF25*100/CE25)))</f>
        <v>0</v>
      </c>
      <c r="CH25" s="97">
        <v>30</v>
      </c>
      <c r="CI25" s="97"/>
      <c r="CJ25" s="97"/>
      <c r="CK25" s="62" t="str">
        <f>IF(AND(CH25=0,CI25=0),Desplegable!$B$446,IF(AND(CH25&lt;&gt;0,CI25=""),Desplegable!$B$446,IF(AND('Metas por Proyecto'!CH25=0,'Metas por Proyecto'!CI25&gt;0),Desplegable!$B$444,IF(AND('Metas por Proyecto'!CH25&gt;0,'Metas por Proyecto'!CI25=0),Desplegable!$B$445,IF(AND('Metas por Proyecto'!CH25&gt;0,'Metas por Proyecto'!CI25&gt;0),((CI25*100)/CH25))))))</f>
        <v/>
      </c>
      <c r="CL25" s="97">
        <f t="shared" si="12"/>
        <v>60</v>
      </c>
      <c r="CM25" s="97">
        <f t="shared" si="13"/>
        <v>0</v>
      </c>
      <c r="CN25" s="62">
        <f>IF(AND(CL25=0,CM25=0),"",IF(AND(CL25=0,CM25&lt;&gt;0),Desplegable!$B$444,(CM25*100/CL25)))</f>
        <v>0</v>
      </c>
      <c r="CO25" s="97">
        <v>10</v>
      </c>
      <c r="CP25" s="97"/>
      <c r="CQ25" s="97"/>
      <c r="CR25" s="62" t="str">
        <f>IF(AND(CO25=0,CP25=0),Desplegable!$B$446,IF(AND(CO25&lt;&gt;0,CP25=""),Desplegable!$B$446,IF(AND('Metas por Proyecto'!CO25=0,'Metas por Proyecto'!CP25&gt;0),Desplegable!$B$444,IF(AND('Metas por Proyecto'!CO25&gt;0,'Metas por Proyecto'!CP25=0),Desplegable!$B$445,IF(AND('Metas por Proyecto'!CO25&gt;0,'Metas por Proyecto'!CP25&gt;0),((CP25*100)/CO25))))))</f>
        <v/>
      </c>
      <c r="CS25" s="97">
        <f t="shared" si="14"/>
        <v>70</v>
      </c>
      <c r="CT25" s="97">
        <f t="shared" si="15"/>
        <v>0</v>
      </c>
      <c r="CU25" s="62">
        <f>IF(AND(CS25=0,CT25=0),"",IF(AND(CS25=0,CT25&lt;&gt;0),Desplegable!$B$444,(CT25*100/CS25)))</f>
        <v>0</v>
      </c>
      <c r="CV25" s="97"/>
      <c r="CW25" s="97"/>
      <c r="CX25" s="97"/>
      <c r="CY25" s="62" t="str">
        <f>IF(AND(CV25=0,CW25=0),Desplegable!$B$446,IF(AND(CV25&lt;&gt;0,CW25=""),Desplegable!$B$446,IF(AND('Metas por Proyecto'!CV25=0,'Metas por Proyecto'!CW25&gt;0),Desplegable!$B$444,IF(AND('Metas por Proyecto'!CV25&gt;0,'Metas por Proyecto'!CW25=0),Desplegable!$B$445,IF(AND('Metas por Proyecto'!CV25&gt;0,'Metas por Proyecto'!CW25&gt;0),((CW25*100)/CV25))))))</f>
        <v/>
      </c>
      <c r="CZ25" s="97">
        <f t="shared" si="16"/>
        <v>70</v>
      </c>
      <c r="DA25" s="97">
        <f t="shared" si="17"/>
        <v>0</v>
      </c>
      <c r="DB25" s="62">
        <f>IF(AND(CZ25=0,DA25=0),"",IF(AND(CZ25=0,DA25&lt;&gt;0),Desplegable!$B$444,(DA25*100/CZ25)))</f>
        <v>0</v>
      </c>
      <c r="DC25" s="97"/>
      <c r="DD25" s="97"/>
      <c r="DE25" s="97"/>
      <c r="DF25" s="62" t="str">
        <f>IF(AND(DC25=0,DD25=0),Desplegable!$B$446,IF(AND(DC25&lt;&gt;0,DD25=""),Desplegable!$B$446,IF(AND('Metas por Proyecto'!DC25=0,'Metas por Proyecto'!DD25&gt;0),Desplegable!$B$444,IF(AND('Metas por Proyecto'!DC25&gt;0,'Metas por Proyecto'!DD25=0),Desplegable!$B$445,IF(AND('Metas por Proyecto'!DC25&gt;0,'Metas por Proyecto'!DD25&gt;0),((DD25*100)/DC25))))))</f>
        <v/>
      </c>
      <c r="DG25" s="97">
        <f t="shared" si="18"/>
        <v>70</v>
      </c>
      <c r="DH25" s="97">
        <f t="shared" si="19"/>
        <v>0</v>
      </c>
      <c r="DI25" s="62">
        <f>IF(AND(DG25=0,DH25=0),"",IF(AND(DG25=0,DH25&lt;&gt;0),Desplegable!$B$444,(DH25*100/DG25)))</f>
        <v>0</v>
      </c>
      <c r="DJ25" s="97"/>
      <c r="DK25" s="97"/>
      <c r="DL25" s="97"/>
      <c r="DM25" s="62" t="str">
        <f>IF(AND(DJ25=0,DK25=0),Desplegable!$B$446,IF(AND(DJ25&lt;&gt;0,DK25=""),Desplegable!$B$446,IF(AND('Metas por Proyecto'!DJ25=0,'Metas por Proyecto'!DK25&gt;0),Desplegable!$B$444,IF(AND('Metas por Proyecto'!DJ25&gt;0,'Metas por Proyecto'!DK25=0),Desplegable!$B$445,IF(AND('Metas por Proyecto'!DJ25&gt;0,'Metas por Proyecto'!DK25&gt;0),((DK25*100)/DJ25))))))</f>
        <v/>
      </c>
      <c r="DN25" s="97">
        <f t="shared" si="20"/>
        <v>70</v>
      </c>
      <c r="DO25" s="97">
        <f t="shared" si="21"/>
        <v>0</v>
      </c>
      <c r="DP25" s="63">
        <f>IF(AND(DN25=0,DO25=0),"",IF(AND(DN25=0,DO25&lt;&gt;0),Desplegable!$B$444,(DO25*100/DN25)))</f>
        <v>0</v>
      </c>
      <c r="DQ25" s="97">
        <f t="shared" si="22"/>
        <v>70</v>
      </c>
      <c r="DR25" s="97">
        <f t="shared" si="23"/>
        <v>0</v>
      </c>
      <c r="DS25" s="97">
        <f t="shared" si="24"/>
        <v>0</v>
      </c>
      <c r="DT25" s="63">
        <f t="shared" si="25"/>
        <v>0</v>
      </c>
      <c r="DU25" s="97"/>
    </row>
    <row r="26" spans="1:125" ht="168.75">
      <c r="A26" s="53">
        <v>25</v>
      </c>
      <c r="B26" s="84" t="s">
        <v>1437</v>
      </c>
      <c r="C26" s="87" t="s">
        <v>608</v>
      </c>
      <c r="D26" s="55" t="s">
        <v>82</v>
      </c>
      <c r="E26" s="55" t="s">
        <v>1426</v>
      </c>
      <c r="F26" s="56" t="s">
        <v>111</v>
      </c>
      <c r="G26" s="55" t="s">
        <v>115</v>
      </c>
      <c r="H26" s="56" t="s">
        <v>295</v>
      </c>
      <c r="I26" s="55" t="s">
        <v>616</v>
      </c>
      <c r="J26" s="56" t="s">
        <v>301</v>
      </c>
      <c r="K26" s="55" t="s">
        <v>617</v>
      </c>
      <c r="L26" s="56" t="s">
        <v>155</v>
      </c>
      <c r="M26" s="56" t="s">
        <v>155</v>
      </c>
      <c r="N26" s="59" t="s">
        <v>144</v>
      </c>
      <c r="O26" s="56" t="s">
        <v>321</v>
      </c>
      <c r="P26" s="57" t="s">
        <v>460</v>
      </c>
      <c r="Q26" s="57" t="s">
        <v>463</v>
      </c>
      <c r="R26" s="58" t="s">
        <v>481</v>
      </c>
      <c r="S26" s="59"/>
      <c r="T26" s="59" t="s">
        <v>419</v>
      </c>
      <c r="U26" s="60" t="s">
        <v>429</v>
      </c>
      <c r="V26" s="60" t="s">
        <v>443</v>
      </c>
      <c r="W26" s="59"/>
      <c r="X26" s="59"/>
      <c r="Y26" s="56"/>
      <c r="Z26" s="56"/>
      <c r="AA26" s="56"/>
      <c r="AB26" s="56"/>
      <c r="AC26" s="53"/>
      <c r="AD26" s="53"/>
      <c r="AE26" s="53"/>
      <c r="AF26" s="53"/>
      <c r="AG26" s="56"/>
      <c r="AH26" s="60"/>
      <c r="AI26" s="53"/>
      <c r="AJ26" s="61"/>
      <c r="AK26" s="53"/>
      <c r="AL26" s="53"/>
      <c r="AM26" s="222">
        <v>100</v>
      </c>
      <c r="AN26" s="97"/>
      <c r="AO26" s="97"/>
      <c r="AP26" s="97"/>
      <c r="AQ26" s="62" t="str">
        <f>IF(AND(AN26=0,AO26=0),Desplegable!$B$446,IF(AND(AN26&lt;&gt;0,AO26=""),Desplegable!$B$446,IF(AND('Metas por Proyecto'!AN26=0,'Metas por Proyecto'!AO26&gt;0),Desplegable!$B$444,IF(AND('Metas por Proyecto'!AN26&gt;0,'Metas por Proyecto'!AO26=0),Desplegable!$B$445,IF(AND('Metas por Proyecto'!AN26&gt;0,'Metas por Proyecto'!AO26&gt;0),((AO26*100)/AN26))))))</f>
        <v/>
      </c>
      <c r="AR26" s="97"/>
      <c r="AS26" s="97"/>
      <c r="AT26" s="97"/>
      <c r="AU26" s="62" t="str">
        <f>IF(AND(AR26=0,AS26=0),Desplegable!$B$446,IF(AND(AR26&lt;&gt;0,AS26=""),Desplegable!$B$446,IF(AND('Metas por Proyecto'!AR26=0,'Metas por Proyecto'!AS26&gt;0),Desplegable!$B$444,IF(AND('Metas por Proyecto'!AR26&gt;0,'Metas por Proyecto'!AS26=0),Desplegable!$B$445,IF(AND('Metas por Proyecto'!AR26&gt;0,'Metas por Proyecto'!AS26&gt;0),((AS26*100)/AR26))))))</f>
        <v/>
      </c>
      <c r="AV26" s="97">
        <f t="shared" si="0"/>
        <v>0</v>
      </c>
      <c r="AW26" s="97">
        <f t="shared" si="1"/>
        <v>0</v>
      </c>
      <c r="AX26" s="62" t="str">
        <f>IF(AND(AV26=0,AW26=0),"",IF(AND(AV26=0,AW26&lt;&gt;0),Desplegable!$B$444,(AW26*100/AV26)))</f>
        <v/>
      </c>
      <c r="AY26" s="97"/>
      <c r="AZ26" s="97"/>
      <c r="BA26" s="97"/>
      <c r="BB26" s="62" t="str">
        <f>IF(AND(AY26=0,AZ26=0),Desplegable!$B$446,IF(AND(AY26&lt;&gt;0,AZ26=""),Desplegable!$B$446,IF(AND('Metas por Proyecto'!AY26=0,'Metas por Proyecto'!AZ26&gt;0),Desplegable!$B$444,IF(AND('Metas por Proyecto'!AY26&gt;0,'Metas por Proyecto'!AZ26=0),Desplegable!$B$445,IF(AND('Metas por Proyecto'!AY26&gt;0,'Metas por Proyecto'!AZ26&gt;0),((AZ26*100)/AY26))))))</f>
        <v/>
      </c>
      <c r="BC26" s="97">
        <f t="shared" si="2"/>
        <v>0</v>
      </c>
      <c r="BD26" s="97">
        <f t="shared" si="3"/>
        <v>0</v>
      </c>
      <c r="BE26" s="62" t="str">
        <f>IF(AND(BC26=0,BD26=0),"",IF(AND(BC26=0,BD26&lt;&gt;0),Desplegable!$B$444,(BD26*100/BC26)))</f>
        <v/>
      </c>
      <c r="BF26" s="97"/>
      <c r="BG26" s="97"/>
      <c r="BH26" s="97"/>
      <c r="BI26" s="62" t="str">
        <f>IF(AND(BF26=0,BG26=0),Desplegable!$B$446,IF(AND(BF26&lt;&gt;0,BG26=""),Desplegable!$B$446,IF(AND('Metas por Proyecto'!BF26=0,'Metas por Proyecto'!BG26&gt;0),Desplegable!$B$444,IF(AND('Metas por Proyecto'!BF26&gt;0,'Metas por Proyecto'!BG26=0),Desplegable!$B$445,IF(AND('Metas por Proyecto'!BF26&gt;0,'Metas por Proyecto'!BG26&gt;0),((BG26*100)/BF26))))))</f>
        <v/>
      </c>
      <c r="BJ26" s="97">
        <f t="shared" si="4"/>
        <v>0</v>
      </c>
      <c r="BK26" s="97">
        <f t="shared" si="5"/>
        <v>0</v>
      </c>
      <c r="BL26" s="62" t="str">
        <f>IF(AND(BJ26=0,BK26=0),"",IF(AND(BJ26=0,BK26&lt;&gt;0),Desplegable!$B$444,(BK26*100/BJ26)))</f>
        <v/>
      </c>
      <c r="BM26" s="97"/>
      <c r="BN26" s="97"/>
      <c r="BO26" s="97"/>
      <c r="BP26" s="62" t="str">
        <f>IF(AND(BM26=0,BN26=0),Desplegable!$B$446,IF(AND(BM26&lt;&gt;0,BN26=""),Desplegable!$B$446,IF(AND('Metas por Proyecto'!BM26=0,'Metas por Proyecto'!BN26&gt;0),Desplegable!$B$444,IF(AND('Metas por Proyecto'!BM26&gt;0,'Metas por Proyecto'!BN26=0),Desplegable!$B$445,IF(AND('Metas por Proyecto'!BM26&gt;0,'Metas por Proyecto'!BN26&gt;0),((BN26*100)/BM26))))))</f>
        <v/>
      </c>
      <c r="BQ26" s="97">
        <f t="shared" si="6"/>
        <v>0</v>
      </c>
      <c r="BR26" s="97">
        <f t="shared" si="7"/>
        <v>0</v>
      </c>
      <c r="BS26" s="62" t="str">
        <f>IF(AND(BQ26=0,BR26=0),"",IF(AND(BQ26=0,BR26&lt;&gt;0),Desplegable!$B$444,(BR26*100/BQ26)))</f>
        <v/>
      </c>
      <c r="BT26" s="97">
        <v>10</v>
      </c>
      <c r="BU26" s="97"/>
      <c r="BV26" s="97"/>
      <c r="BW26" s="62" t="str">
        <f>IF(AND(BT26=0,BU26=0),Desplegable!$B$446,IF(AND(BT26&lt;&gt;0,BU26=""),Desplegable!$B$446,IF(AND('Metas por Proyecto'!BT26=0,'Metas por Proyecto'!BU26&gt;0),Desplegable!$B$444,IF(AND('Metas por Proyecto'!BT26&gt;0,'Metas por Proyecto'!BU26=0),Desplegable!$B$445,IF(AND('Metas por Proyecto'!BT26&gt;0,'Metas por Proyecto'!BU26&gt;0),((BU26*100)/BT26))))))</f>
        <v/>
      </c>
      <c r="BX26" s="97">
        <f t="shared" si="8"/>
        <v>10</v>
      </c>
      <c r="BY26" s="97">
        <f t="shared" si="9"/>
        <v>0</v>
      </c>
      <c r="BZ26" s="62">
        <f>IF(AND(BX26=0,BY26=0),"",IF(AND(BX26=0,BY26&lt;&gt;0),Desplegable!$B$444,(BY26*100/BX26)))</f>
        <v>0</v>
      </c>
      <c r="CA26" s="97">
        <v>10</v>
      </c>
      <c r="CB26" s="97"/>
      <c r="CC26" s="97"/>
      <c r="CD26" s="62" t="str">
        <f>IF(AND(CA26=0,CB26=0),Desplegable!$B$446,IF(AND(CA26&lt;&gt;0,CB26=""),Desplegable!$B$446,IF(AND('Metas por Proyecto'!CA26=0,'Metas por Proyecto'!CB26&gt;0),Desplegable!$B$444,IF(AND('Metas por Proyecto'!CA26&gt;0,'Metas por Proyecto'!CB26=0),Desplegable!$B$445,IF(AND('Metas por Proyecto'!CA26&gt;0,'Metas por Proyecto'!CB26&gt;0),((CB26*100)/CA26))))))</f>
        <v/>
      </c>
      <c r="CE26" s="97">
        <f t="shared" si="10"/>
        <v>20</v>
      </c>
      <c r="CF26" s="97">
        <f t="shared" si="11"/>
        <v>0</v>
      </c>
      <c r="CG26" s="62">
        <f>IF(AND(CE26=0,CF26=0),"",IF(AND(CE26=0,CF26&lt;&gt;0),Desplegable!$B$444,(CF26*100/CE26)))</f>
        <v>0</v>
      </c>
      <c r="CH26" s="97">
        <v>10</v>
      </c>
      <c r="CI26" s="97"/>
      <c r="CJ26" s="97"/>
      <c r="CK26" s="62" t="str">
        <f>IF(AND(CH26=0,CI26=0),Desplegable!$B$446,IF(AND(CH26&lt;&gt;0,CI26=""),Desplegable!$B$446,IF(AND('Metas por Proyecto'!CH26=0,'Metas por Proyecto'!CI26&gt;0),Desplegable!$B$444,IF(AND('Metas por Proyecto'!CH26&gt;0,'Metas por Proyecto'!CI26=0),Desplegable!$B$445,IF(AND('Metas por Proyecto'!CH26&gt;0,'Metas por Proyecto'!CI26&gt;0),((CI26*100)/CH26))))))</f>
        <v/>
      </c>
      <c r="CL26" s="97">
        <f t="shared" si="12"/>
        <v>30</v>
      </c>
      <c r="CM26" s="97">
        <f t="shared" si="13"/>
        <v>0</v>
      </c>
      <c r="CN26" s="62">
        <f>IF(AND(CL26=0,CM26=0),"",IF(AND(CL26=0,CM26&lt;&gt;0),Desplegable!$B$444,(CM26*100/CL26)))</f>
        <v>0</v>
      </c>
      <c r="CO26" s="97">
        <v>20</v>
      </c>
      <c r="CP26" s="97"/>
      <c r="CQ26" s="97"/>
      <c r="CR26" s="62" t="str">
        <f>IF(AND(CO26=0,CP26=0),Desplegable!$B$446,IF(AND(CO26&lt;&gt;0,CP26=""),Desplegable!$B$446,IF(AND('Metas por Proyecto'!CO26=0,'Metas por Proyecto'!CP26&gt;0),Desplegable!$B$444,IF(AND('Metas por Proyecto'!CO26&gt;0,'Metas por Proyecto'!CP26=0),Desplegable!$B$445,IF(AND('Metas por Proyecto'!CO26&gt;0,'Metas por Proyecto'!CP26&gt;0),((CP26*100)/CO26))))))</f>
        <v/>
      </c>
      <c r="CS26" s="97">
        <f t="shared" si="14"/>
        <v>50</v>
      </c>
      <c r="CT26" s="97">
        <f t="shared" si="15"/>
        <v>0</v>
      </c>
      <c r="CU26" s="62">
        <f>IF(AND(CS26=0,CT26=0),"",IF(AND(CS26=0,CT26&lt;&gt;0),Desplegable!$B$444,(CT26*100/CS26)))</f>
        <v>0</v>
      </c>
      <c r="CV26" s="97">
        <v>20</v>
      </c>
      <c r="CW26" s="97"/>
      <c r="CX26" s="97"/>
      <c r="CY26" s="62" t="str">
        <f>IF(AND(CV26=0,CW26=0),Desplegable!$B$446,IF(AND(CV26&lt;&gt;0,CW26=""),Desplegable!$B$446,IF(AND('Metas por Proyecto'!CV26=0,'Metas por Proyecto'!CW26&gt;0),Desplegable!$B$444,IF(AND('Metas por Proyecto'!CV26&gt;0,'Metas por Proyecto'!CW26=0),Desplegable!$B$445,IF(AND('Metas por Proyecto'!CV26&gt;0,'Metas por Proyecto'!CW26&gt;0),((CW26*100)/CV26))))))</f>
        <v/>
      </c>
      <c r="CZ26" s="97">
        <f t="shared" si="16"/>
        <v>70</v>
      </c>
      <c r="DA26" s="97">
        <f t="shared" si="17"/>
        <v>0</v>
      </c>
      <c r="DB26" s="62">
        <f>IF(AND(CZ26=0,DA26=0),"",IF(AND(CZ26=0,DA26&lt;&gt;0),Desplegable!$B$444,(DA26*100/CZ26)))</f>
        <v>0</v>
      </c>
      <c r="DC26" s="97">
        <v>20</v>
      </c>
      <c r="DD26" s="97"/>
      <c r="DE26" s="97"/>
      <c r="DF26" s="62" t="str">
        <f>IF(AND(DC26=0,DD26=0),Desplegable!$B$446,IF(AND(DC26&lt;&gt;0,DD26=""),Desplegable!$B$446,IF(AND('Metas por Proyecto'!DC26=0,'Metas por Proyecto'!DD26&gt;0),Desplegable!$B$444,IF(AND('Metas por Proyecto'!DC26&gt;0,'Metas por Proyecto'!DD26=0),Desplegable!$B$445,IF(AND('Metas por Proyecto'!DC26&gt;0,'Metas por Proyecto'!DD26&gt;0),((DD26*100)/DC26))))))</f>
        <v/>
      </c>
      <c r="DG26" s="97">
        <f t="shared" si="18"/>
        <v>90</v>
      </c>
      <c r="DH26" s="97">
        <f t="shared" si="19"/>
        <v>0</v>
      </c>
      <c r="DI26" s="62">
        <f>IF(AND(DG26=0,DH26=0),"",IF(AND(DG26=0,DH26&lt;&gt;0),Desplegable!$B$444,(DH26*100/DG26)))</f>
        <v>0</v>
      </c>
      <c r="DJ26" s="97">
        <v>10</v>
      </c>
      <c r="DK26" s="97"/>
      <c r="DL26" s="97"/>
      <c r="DM26" s="62" t="str">
        <f>IF(AND(DJ26=0,DK26=0),Desplegable!$B$446,IF(AND(DJ26&lt;&gt;0,DK26=""),Desplegable!$B$446,IF(AND('Metas por Proyecto'!DJ26=0,'Metas por Proyecto'!DK26&gt;0),Desplegable!$B$444,IF(AND('Metas por Proyecto'!DJ26&gt;0,'Metas por Proyecto'!DK26=0),Desplegable!$B$445,IF(AND('Metas por Proyecto'!DJ26&gt;0,'Metas por Proyecto'!DK26&gt;0),((DK26*100)/DJ26))))))</f>
        <v/>
      </c>
      <c r="DN26" s="97">
        <f t="shared" si="20"/>
        <v>100</v>
      </c>
      <c r="DO26" s="97">
        <f t="shared" si="21"/>
        <v>0</v>
      </c>
      <c r="DP26" s="63">
        <f>IF(AND(DN26=0,DO26=0),"",IF(AND(DN26=0,DO26&lt;&gt;0),Desplegable!$B$444,(DO26*100/DN26)))</f>
        <v>0</v>
      </c>
      <c r="DQ26" s="97">
        <f t="shared" si="22"/>
        <v>100</v>
      </c>
      <c r="DR26" s="97">
        <f t="shared" si="23"/>
        <v>0</v>
      </c>
      <c r="DS26" s="97">
        <f t="shared" si="24"/>
        <v>0</v>
      </c>
      <c r="DT26" s="63">
        <f t="shared" si="25"/>
        <v>0</v>
      </c>
      <c r="DU26" s="97"/>
    </row>
    <row r="27" spans="1:125" ht="168.75">
      <c r="A27" s="53">
        <v>26</v>
      </c>
      <c r="B27" s="84" t="s">
        <v>1440</v>
      </c>
      <c r="C27" s="89" t="s">
        <v>1413</v>
      </c>
      <c r="D27" s="55" t="s">
        <v>65</v>
      </c>
      <c r="E27" s="55" t="s">
        <v>1426</v>
      </c>
      <c r="F27" s="56" t="s">
        <v>111</v>
      </c>
      <c r="G27" s="55" t="s">
        <v>115</v>
      </c>
      <c r="H27" s="56" t="s">
        <v>295</v>
      </c>
      <c r="I27" s="55" t="s">
        <v>616</v>
      </c>
      <c r="J27" s="56" t="s">
        <v>301</v>
      </c>
      <c r="K27" s="55" t="s">
        <v>617</v>
      </c>
      <c r="L27" s="56" t="s">
        <v>155</v>
      </c>
      <c r="M27" s="56" t="s">
        <v>155</v>
      </c>
      <c r="N27" s="59" t="s">
        <v>144</v>
      </c>
      <c r="O27" s="56" t="s">
        <v>321</v>
      </c>
      <c r="P27" s="57" t="s">
        <v>460</v>
      </c>
      <c r="Q27" s="57" t="s">
        <v>463</v>
      </c>
      <c r="R27" s="58" t="s">
        <v>481</v>
      </c>
      <c r="S27" s="59"/>
      <c r="T27" s="59" t="s">
        <v>419</v>
      </c>
      <c r="U27" s="60" t="s">
        <v>428</v>
      </c>
      <c r="V27" s="60" t="s">
        <v>436</v>
      </c>
      <c r="W27" s="59"/>
      <c r="X27" s="59"/>
      <c r="Y27" s="56"/>
      <c r="Z27" s="56"/>
      <c r="AA27" s="56"/>
      <c r="AB27" s="56"/>
      <c r="AC27" s="53"/>
      <c r="AD27" s="53"/>
      <c r="AE27" s="53"/>
      <c r="AF27" s="53"/>
      <c r="AG27" s="56"/>
      <c r="AH27" s="60"/>
      <c r="AI27" s="53"/>
      <c r="AJ27" s="61"/>
      <c r="AK27" s="53"/>
      <c r="AL27" s="53"/>
      <c r="AM27" s="222">
        <v>1</v>
      </c>
      <c r="AN27" s="97"/>
      <c r="AO27" s="97"/>
      <c r="AP27" s="97"/>
      <c r="AQ27" s="62" t="str">
        <f>IF(AND(AN27=0,AO27=0),Desplegable!$B$446,IF(AND(AN27&lt;&gt;0,AO27=""),Desplegable!$B$446,IF(AND('Metas por Proyecto'!AN27=0,'Metas por Proyecto'!AO27&gt;0),Desplegable!$B$444,IF(AND('Metas por Proyecto'!AN27&gt;0,'Metas por Proyecto'!AO27=0),Desplegable!$B$445,IF(AND('Metas por Proyecto'!AN27&gt;0,'Metas por Proyecto'!AO27&gt;0),((AO27*100)/AN27))))))</f>
        <v/>
      </c>
      <c r="AR27" s="97"/>
      <c r="AS27" s="97"/>
      <c r="AT27" s="97"/>
      <c r="AU27" s="62" t="str">
        <f>IF(AND(AR27=0,AS27=0),Desplegable!$B$446,IF(AND(AR27&lt;&gt;0,AS27=""),Desplegable!$B$446,IF(AND('Metas por Proyecto'!AR27=0,'Metas por Proyecto'!AS27&gt;0),Desplegable!$B$444,IF(AND('Metas por Proyecto'!AR27&gt;0,'Metas por Proyecto'!AS27=0),Desplegable!$B$445,IF(AND('Metas por Proyecto'!AR27&gt;0,'Metas por Proyecto'!AS27&gt;0),((AS27*100)/AR27))))))</f>
        <v/>
      </c>
      <c r="AV27" s="97">
        <f t="shared" si="0"/>
        <v>0</v>
      </c>
      <c r="AW27" s="97">
        <f t="shared" si="1"/>
        <v>0</v>
      </c>
      <c r="AX27" s="62" t="str">
        <f>IF(AND(AV27=0,AW27=0),"",IF(AND(AV27=0,AW27&lt;&gt;0),Desplegable!$B$444,(AW27*100/AV27)))</f>
        <v/>
      </c>
      <c r="AY27" s="97"/>
      <c r="AZ27" s="97"/>
      <c r="BA27" s="97"/>
      <c r="BB27" s="62" t="str">
        <f>IF(AND(AY27=0,AZ27=0),Desplegable!$B$446,IF(AND(AY27&lt;&gt;0,AZ27=""),Desplegable!$B$446,IF(AND('Metas por Proyecto'!AY27=0,'Metas por Proyecto'!AZ27&gt;0),Desplegable!$B$444,IF(AND('Metas por Proyecto'!AY27&gt;0,'Metas por Proyecto'!AZ27=0),Desplegable!$B$445,IF(AND('Metas por Proyecto'!AY27&gt;0,'Metas por Proyecto'!AZ27&gt;0),((AZ27*100)/AY27))))))</f>
        <v/>
      </c>
      <c r="BC27" s="97">
        <f t="shared" si="2"/>
        <v>0</v>
      </c>
      <c r="BD27" s="97">
        <f t="shared" si="3"/>
        <v>0</v>
      </c>
      <c r="BE27" s="62" t="str">
        <f>IF(AND(BC27=0,BD27=0),"",IF(AND(BC27=0,BD27&lt;&gt;0),Desplegable!$B$444,(BD27*100/BC27)))</f>
        <v/>
      </c>
      <c r="BF27" s="97"/>
      <c r="BG27" s="97"/>
      <c r="BH27" s="97"/>
      <c r="BI27" s="62" t="str">
        <f>IF(AND(BF27=0,BG27=0),Desplegable!$B$446,IF(AND(BF27&lt;&gt;0,BG27=""),Desplegable!$B$446,IF(AND('Metas por Proyecto'!BF27=0,'Metas por Proyecto'!BG27&gt;0),Desplegable!$B$444,IF(AND('Metas por Proyecto'!BF27&gt;0,'Metas por Proyecto'!BG27=0),Desplegable!$B$445,IF(AND('Metas por Proyecto'!BF27&gt;0,'Metas por Proyecto'!BG27&gt;0),((BG27*100)/BF27))))))</f>
        <v/>
      </c>
      <c r="BJ27" s="97">
        <f t="shared" si="4"/>
        <v>0</v>
      </c>
      <c r="BK27" s="97">
        <f t="shared" si="5"/>
        <v>0</v>
      </c>
      <c r="BL27" s="62" t="str">
        <f>IF(AND(BJ27=0,BK27=0),"",IF(AND(BJ27=0,BK27&lt;&gt;0),Desplegable!$B$444,(BK27*100/BJ27)))</f>
        <v/>
      </c>
      <c r="BM27" s="97"/>
      <c r="BN27" s="97"/>
      <c r="BO27" s="97"/>
      <c r="BP27" s="62" t="str">
        <f>IF(AND(BM27=0,BN27=0),Desplegable!$B$446,IF(AND(BM27&lt;&gt;0,BN27=""),Desplegable!$B$446,IF(AND('Metas por Proyecto'!BM27=0,'Metas por Proyecto'!BN27&gt;0),Desplegable!$B$444,IF(AND('Metas por Proyecto'!BM27&gt;0,'Metas por Proyecto'!BN27=0),Desplegable!$B$445,IF(AND('Metas por Proyecto'!BM27&gt;0,'Metas por Proyecto'!BN27&gt;0),((BN27*100)/BM27))))))</f>
        <v/>
      </c>
      <c r="BQ27" s="97">
        <f t="shared" si="6"/>
        <v>0</v>
      </c>
      <c r="BR27" s="97">
        <f t="shared" si="7"/>
        <v>0</v>
      </c>
      <c r="BS27" s="62" t="str">
        <f>IF(AND(BQ27=0,BR27=0),"",IF(AND(BQ27=0,BR27&lt;&gt;0),Desplegable!$B$444,(BR27*100/BQ27)))</f>
        <v/>
      </c>
      <c r="BT27" s="97"/>
      <c r="BU27" s="97"/>
      <c r="BV27" s="97"/>
      <c r="BW27" s="62" t="str">
        <f>IF(AND(BT27=0,BU27=0),Desplegable!$B$446,IF(AND(BT27&lt;&gt;0,BU27=""),Desplegable!$B$446,IF(AND('Metas por Proyecto'!BT27=0,'Metas por Proyecto'!BU27&gt;0),Desplegable!$B$444,IF(AND('Metas por Proyecto'!BT27&gt;0,'Metas por Proyecto'!BU27=0),Desplegable!$B$445,IF(AND('Metas por Proyecto'!BT27&gt;0,'Metas por Proyecto'!BU27&gt;0),((BU27*100)/BT27))))))</f>
        <v/>
      </c>
      <c r="BX27" s="97">
        <f t="shared" si="8"/>
        <v>0</v>
      </c>
      <c r="BY27" s="97">
        <f t="shared" si="9"/>
        <v>0</v>
      </c>
      <c r="BZ27" s="62" t="str">
        <f>IF(AND(BX27=0,BY27=0),"",IF(AND(BX27=0,BY27&lt;&gt;0),Desplegable!$B$444,(BY27*100/BX27)))</f>
        <v/>
      </c>
      <c r="CA27" s="97"/>
      <c r="CB27" s="97"/>
      <c r="CC27" s="97"/>
      <c r="CD27" s="62" t="str">
        <f>IF(AND(CA27=0,CB27=0),Desplegable!$B$446,IF(AND(CA27&lt;&gt;0,CB27=""),Desplegable!$B$446,IF(AND('Metas por Proyecto'!CA27=0,'Metas por Proyecto'!CB27&gt;0),Desplegable!$B$444,IF(AND('Metas por Proyecto'!CA27&gt;0,'Metas por Proyecto'!CB27=0),Desplegable!$B$445,IF(AND('Metas por Proyecto'!CA27&gt;0,'Metas por Proyecto'!CB27&gt;0),((CB27*100)/CA27))))))</f>
        <v/>
      </c>
      <c r="CE27" s="97">
        <f t="shared" si="10"/>
        <v>0</v>
      </c>
      <c r="CF27" s="97">
        <f t="shared" si="11"/>
        <v>0</v>
      </c>
      <c r="CG27" s="62" t="str">
        <f>IF(AND(CE27=0,CF27=0),"",IF(AND(CE27=0,CF27&lt;&gt;0),Desplegable!$B$444,(CF27*100/CE27)))</f>
        <v/>
      </c>
      <c r="CH27" s="97"/>
      <c r="CI27" s="97"/>
      <c r="CJ27" s="97"/>
      <c r="CK27" s="62" t="str">
        <f>IF(AND(CH27=0,CI27=0),Desplegable!$B$446,IF(AND(CH27&lt;&gt;0,CI27=""),Desplegable!$B$446,IF(AND('Metas por Proyecto'!CH27=0,'Metas por Proyecto'!CI27&gt;0),Desplegable!$B$444,IF(AND('Metas por Proyecto'!CH27&gt;0,'Metas por Proyecto'!CI27=0),Desplegable!$B$445,IF(AND('Metas por Proyecto'!CH27&gt;0,'Metas por Proyecto'!CI27&gt;0),((CI27*100)/CH27))))))</f>
        <v/>
      </c>
      <c r="CL27" s="97">
        <f t="shared" si="12"/>
        <v>0</v>
      </c>
      <c r="CM27" s="97">
        <f t="shared" si="13"/>
        <v>0</v>
      </c>
      <c r="CN27" s="62" t="str">
        <f>IF(AND(CL27=0,CM27=0),"",IF(AND(CL27=0,CM27&lt;&gt;0),Desplegable!$B$444,(CM27*100/CL27)))</f>
        <v/>
      </c>
      <c r="CO27" s="97"/>
      <c r="CP27" s="97"/>
      <c r="CQ27" s="97"/>
      <c r="CR27" s="62" t="str">
        <f>IF(AND(CO27=0,CP27=0),Desplegable!$B$446,IF(AND(CO27&lt;&gt;0,CP27=""),Desplegable!$B$446,IF(AND('Metas por Proyecto'!CO27=0,'Metas por Proyecto'!CP27&gt;0),Desplegable!$B$444,IF(AND('Metas por Proyecto'!CO27&gt;0,'Metas por Proyecto'!CP27=0),Desplegable!$B$445,IF(AND('Metas por Proyecto'!CO27&gt;0,'Metas por Proyecto'!CP27&gt;0),((CP27*100)/CO27))))))</f>
        <v/>
      </c>
      <c r="CS27" s="97">
        <f t="shared" si="14"/>
        <v>0</v>
      </c>
      <c r="CT27" s="97">
        <f t="shared" si="15"/>
        <v>0</v>
      </c>
      <c r="CU27" s="62" t="str">
        <f>IF(AND(CS27=0,CT27=0),"",IF(AND(CS27=0,CT27&lt;&gt;0),Desplegable!$B$444,(CT27*100/CS27)))</f>
        <v/>
      </c>
      <c r="CV27" s="97">
        <v>1</v>
      </c>
      <c r="CW27" s="97"/>
      <c r="CX27" s="97"/>
      <c r="CY27" s="62" t="str">
        <f>IF(AND(CV27=0,CW27=0),Desplegable!$B$446,IF(AND(CV27&lt;&gt;0,CW27=""),Desplegable!$B$446,IF(AND('Metas por Proyecto'!CV27=0,'Metas por Proyecto'!CW27&gt;0),Desplegable!$B$444,IF(AND('Metas por Proyecto'!CV27&gt;0,'Metas por Proyecto'!CW27=0),Desplegable!$B$445,IF(AND('Metas por Proyecto'!CV27&gt;0,'Metas por Proyecto'!CW27&gt;0),((CW27*100)/CV27))))))</f>
        <v/>
      </c>
      <c r="CZ27" s="97">
        <f t="shared" si="16"/>
        <v>1</v>
      </c>
      <c r="DA27" s="97">
        <f t="shared" si="17"/>
        <v>0</v>
      </c>
      <c r="DB27" s="62">
        <f>IF(AND(CZ27=0,DA27=0),"",IF(AND(CZ27=0,DA27&lt;&gt;0),Desplegable!$B$444,(DA27*100/CZ27)))</f>
        <v>0</v>
      </c>
      <c r="DC27" s="97"/>
      <c r="DD27" s="97"/>
      <c r="DE27" s="97"/>
      <c r="DF27" s="62" t="str">
        <f>IF(AND(DC27=0,DD27=0),Desplegable!$B$446,IF(AND(DC27&lt;&gt;0,DD27=""),Desplegable!$B$446,IF(AND('Metas por Proyecto'!DC27=0,'Metas por Proyecto'!DD27&gt;0),Desplegable!$B$444,IF(AND('Metas por Proyecto'!DC27&gt;0,'Metas por Proyecto'!DD27=0),Desplegable!$B$445,IF(AND('Metas por Proyecto'!DC27&gt;0,'Metas por Proyecto'!DD27&gt;0),((DD27*100)/DC27))))))</f>
        <v/>
      </c>
      <c r="DG27" s="97">
        <f t="shared" si="18"/>
        <v>1</v>
      </c>
      <c r="DH27" s="97">
        <f t="shared" si="19"/>
        <v>0</v>
      </c>
      <c r="DI27" s="62">
        <f>IF(AND(DG27=0,DH27=0),"",IF(AND(DG27=0,DH27&lt;&gt;0),Desplegable!$B$444,(DH27*100/DG27)))</f>
        <v>0</v>
      </c>
      <c r="DJ27" s="97"/>
      <c r="DK27" s="97"/>
      <c r="DL27" s="97"/>
      <c r="DM27" s="62" t="str">
        <f>IF(AND(DJ27=0,DK27=0),Desplegable!$B$446,IF(AND(DJ27&lt;&gt;0,DK27=""),Desplegable!$B$446,IF(AND('Metas por Proyecto'!DJ27=0,'Metas por Proyecto'!DK27&gt;0),Desplegable!$B$444,IF(AND('Metas por Proyecto'!DJ27&gt;0,'Metas por Proyecto'!DK27=0),Desplegable!$B$445,IF(AND('Metas por Proyecto'!DJ27&gt;0,'Metas por Proyecto'!DK27&gt;0),((DK27*100)/DJ27))))))</f>
        <v/>
      </c>
      <c r="DN27" s="97">
        <f t="shared" si="20"/>
        <v>1</v>
      </c>
      <c r="DO27" s="97">
        <f t="shared" si="21"/>
        <v>0</v>
      </c>
      <c r="DP27" s="63">
        <f>IF(AND(DN27=0,DO27=0),"",IF(AND(DN27=0,DO27&lt;&gt;0),Desplegable!$B$444,(DO27*100/DN27)))</f>
        <v>0</v>
      </c>
      <c r="DQ27" s="97">
        <f t="shared" si="22"/>
        <v>1</v>
      </c>
      <c r="DR27" s="97">
        <f t="shared" si="23"/>
        <v>0</v>
      </c>
      <c r="DS27" s="97">
        <f t="shared" si="24"/>
        <v>0</v>
      </c>
      <c r="DT27" s="63">
        <f t="shared" si="25"/>
        <v>0</v>
      </c>
      <c r="DU27" s="97"/>
    </row>
    <row r="28" spans="1:125" ht="168.75">
      <c r="A28" s="53">
        <v>27</v>
      </c>
      <c r="B28" s="84" t="s">
        <v>1439</v>
      </c>
      <c r="C28" s="89" t="s">
        <v>1414</v>
      </c>
      <c r="D28" s="55" t="s">
        <v>65</v>
      </c>
      <c r="E28" s="55" t="s">
        <v>1426</v>
      </c>
      <c r="F28" s="56" t="s">
        <v>111</v>
      </c>
      <c r="G28" s="55" t="s">
        <v>115</v>
      </c>
      <c r="H28" s="56" t="s">
        <v>295</v>
      </c>
      <c r="I28" s="55" t="s">
        <v>616</v>
      </c>
      <c r="J28" s="56" t="s">
        <v>301</v>
      </c>
      <c r="K28" s="55" t="s">
        <v>617</v>
      </c>
      <c r="L28" s="56" t="s">
        <v>155</v>
      </c>
      <c r="M28" s="56" t="s">
        <v>155</v>
      </c>
      <c r="N28" s="59" t="s">
        <v>144</v>
      </c>
      <c r="O28" s="56" t="s">
        <v>321</v>
      </c>
      <c r="P28" s="57" t="s">
        <v>460</v>
      </c>
      <c r="Q28" s="57" t="s">
        <v>463</v>
      </c>
      <c r="R28" s="58" t="s">
        <v>481</v>
      </c>
      <c r="S28" s="59"/>
      <c r="T28" s="59" t="s">
        <v>419</v>
      </c>
      <c r="U28" s="60" t="s">
        <v>428</v>
      </c>
      <c r="V28" s="60" t="s">
        <v>436</v>
      </c>
      <c r="W28" s="59"/>
      <c r="X28" s="59"/>
      <c r="Y28" s="56"/>
      <c r="Z28" s="56"/>
      <c r="AA28" s="56"/>
      <c r="AB28" s="56"/>
      <c r="AC28" s="53"/>
      <c r="AD28" s="53"/>
      <c r="AE28" s="53"/>
      <c r="AF28" s="53"/>
      <c r="AG28" s="56"/>
      <c r="AH28" s="60"/>
      <c r="AI28" s="53"/>
      <c r="AJ28" s="61"/>
      <c r="AK28" s="53"/>
      <c r="AL28" s="53"/>
      <c r="AM28" s="222">
        <v>1</v>
      </c>
      <c r="AN28" s="97"/>
      <c r="AO28" s="97"/>
      <c r="AP28" s="97"/>
      <c r="AQ28" s="62" t="str">
        <f>IF(AND(AN28=0,AO28=0),Desplegable!$B$446,IF(AND(AN28&lt;&gt;0,AO28=""),Desplegable!$B$446,IF(AND('Metas por Proyecto'!AN28=0,'Metas por Proyecto'!AO28&gt;0),Desplegable!$B$444,IF(AND('Metas por Proyecto'!AN28&gt;0,'Metas por Proyecto'!AO28=0),Desplegable!$B$445,IF(AND('Metas por Proyecto'!AN28&gt;0,'Metas por Proyecto'!AO28&gt;0),((AO28*100)/AN28))))))</f>
        <v/>
      </c>
      <c r="AR28" s="97"/>
      <c r="AS28" s="97"/>
      <c r="AT28" s="97"/>
      <c r="AU28" s="62" t="str">
        <f>IF(AND(AR28=0,AS28=0),Desplegable!$B$446,IF(AND(AR28&lt;&gt;0,AS28=""),Desplegable!$B$446,IF(AND('Metas por Proyecto'!AR28=0,'Metas por Proyecto'!AS28&gt;0),Desplegable!$B$444,IF(AND('Metas por Proyecto'!AR28&gt;0,'Metas por Proyecto'!AS28=0),Desplegable!$B$445,IF(AND('Metas por Proyecto'!AR28&gt;0,'Metas por Proyecto'!AS28&gt;0),((AS28*100)/AR28))))))</f>
        <v/>
      </c>
      <c r="AV28" s="97">
        <f t="shared" si="0"/>
        <v>0</v>
      </c>
      <c r="AW28" s="97">
        <f t="shared" si="1"/>
        <v>0</v>
      </c>
      <c r="AX28" s="62" t="str">
        <f>IF(AND(AV28=0,AW28=0),"",IF(AND(AV28=0,AW28&lt;&gt;0),Desplegable!$B$444,(AW28*100/AV28)))</f>
        <v/>
      </c>
      <c r="AY28" s="97"/>
      <c r="AZ28" s="97"/>
      <c r="BA28" s="97"/>
      <c r="BB28" s="62" t="str">
        <f>IF(AND(AY28=0,AZ28=0),Desplegable!$B$446,IF(AND(AY28&lt;&gt;0,AZ28=""),Desplegable!$B$446,IF(AND('Metas por Proyecto'!AY28=0,'Metas por Proyecto'!AZ28&gt;0),Desplegable!$B$444,IF(AND('Metas por Proyecto'!AY28&gt;0,'Metas por Proyecto'!AZ28=0),Desplegable!$B$445,IF(AND('Metas por Proyecto'!AY28&gt;0,'Metas por Proyecto'!AZ28&gt;0),((AZ28*100)/AY28))))))</f>
        <v/>
      </c>
      <c r="BC28" s="97">
        <f t="shared" si="2"/>
        <v>0</v>
      </c>
      <c r="BD28" s="97">
        <f t="shared" si="3"/>
        <v>0</v>
      </c>
      <c r="BE28" s="62" t="str">
        <f>IF(AND(BC28=0,BD28=0),"",IF(AND(BC28=0,BD28&lt;&gt;0),Desplegable!$B$444,(BD28*100/BC28)))</f>
        <v/>
      </c>
      <c r="BF28" s="97"/>
      <c r="BG28" s="97"/>
      <c r="BH28" s="97"/>
      <c r="BI28" s="62" t="str">
        <f>IF(AND(BF28=0,BG28=0),Desplegable!$B$446,IF(AND(BF28&lt;&gt;0,BG28=""),Desplegable!$B$446,IF(AND('Metas por Proyecto'!BF28=0,'Metas por Proyecto'!BG28&gt;0),Desplegable!$B$444,IF(AND('Metas por Proyecto'!BF28&gt;0,'Metas por Proyecto'!BG28=0),Desplegable!$B$445,IF(AND('Metas por Proyecto'!BF28&gt;0,'Metas por Proyecto'!BG28&gt;0),((BG28*100)/BF28))))))</f>
        <v/>
      </c>
      <c r="BJ28" s="97">
        <f t="shared" si="4"/>
        <v>0</v>
      </c>
      <c r="BK28" s="97">
        <f t="shared" si="5"/>
        <v>0</v>
      </c>
      <c r="BL28" s="62" t="str">
        <f>IF(AND(BJ28=0,BK28=0),"",IF(AND(BJ28=0,BK28&lt;&gt;0),Desplegable!$B$444,(BK28*100/BJ28)))</f>
        <v/>
      </c>
      <c r="BM28" s="97"/>
      <c r="BN28" s="97"/>
      <c r="BO28" s="97"/>
      <c r="BP28" s="62" t="str">
        <f>IF(AND(BM28=0,BN28=0),Desplegable!$B$446,IF(AND(BM28&lt;&gt;0,BN28=""),Desplegable!$B$446,IF(AND('Metas por Proyecto'!BM28=0,'Metas por Proyecto'!BN28&gt;0),Desplegable!$B$444,IF(AND('Metas por Proyecto'!BM28&gt;0,'Metas por Proyecto'!BN28=0),Desplegable!$B$445,IF(AND('Metas por Proyecto'!BM28&gt;0,'Metas por Proyecto'!BN28&gt;0),((BN28*100)/BM28))))))</f>
        <v/>
      </c>
      <c r="BQ28" s="97">
        <f t="shared" si="6"/>
        <v>0</v>
      </c>
      <c r="BR28" s="97">
        <f t="shared" si="7"/>
        <v>0</v>
      </c>
      <c r="BS28" s="62" t="str">
        <f>IF(AND(BQ28=0,BR28=0),"",IF(AND(BQ28=0,BR28&lt;&gt;0),Desplegable!$B$444,(BR28*100/BQ28)))</f>
        <v/>
      </c>
      <c r="BT28" s="97"/>
      <c r="BU28" s="97"/>
      <c r="BV28" s="97"/>
      <c r="BW28" s="62" t="str">
        <f>IF(AND(BT28=0,BU28=0),Desplegable!$B$446,IF(AND(BT28&lt;&gt;0,BU28=""),Desplegable!$B$446,IF(AND('Metas por Proyecto'!BT28=0,'Metas por Proyecto'!BU28&gt;0),Desplegable!$B$444,IF(AND('Metas por Proyecto'!BT28&gt;0,'Metas por Proyecto'!BU28=0),Desplegable!$B$445,IF(AND('Metas por Proyecto'!BT28&gt;0,'Metas por Proyecto'!BU28&gt;0),((BU28*100)/BT28))))))</f>
        <v/>
      </c>
      <c r="BX28" s="97">
        <f t="shared" si="8"/>
        <v>0</v>
      </c>
      <c r="BY28" s="97">
        <f t="shared" si="9"/>
        <v>0</v>
      </c>
      <c r="BZ28" s="62" t="str">
        <f>IF(AND(BX28=0,BY28=0),"",IF(AND(BX28=0,BY28&lt;&gt;0),Desplegable!$B$444,(BY28*100/BX28)))</f>
        <v/>
      </c>
      <c r="CA28" s="97"/>
      <c r="CB28" s="97"/>
      <c r="CC28" s="97"/>
      <c r="CD28" s="62" t="str">
        <f>IF(AND(CA28=0,CB28=0),Desplegable!$B$446,IF(AND(CA28&lt;&gt;0,CB28=""),Desplegable!$B$446,IF(AND('Metas por Proyecto'!CA28=0,'Metas por Proyecto'!CB28&gt;0),Desplegable!$B$444,IF(AND('Metas por Proyecto'!CA28&gt;0,'Metas por Proyecto'!CB28=0),Desplegable!$B$445,IF(AND('Metas por Proyecto'!CA28&gt;0,'Metas por Proyecto'!CB28&gt;0),((CB28*100)/CA28))))))</f>
        <v/>
      </c>
      <c r="CE28" s="97">
        <f t="shared" si="10"/>
        <v>0</v>
      </c>
      <c r="CF28" s="97">
        <f t="shared" si="11"/>
        <v>0</v>
      </c>
      <c r="CG28" s="62" t="str">
        <f>IF(AND(CE28=0,CF28=0),"",IF(AND(CE28=0,CF28&lt;&gt;0),Desplegable!$B$444,(CF28*100/CE28)))</f>
        <v/>
      </c>
      <c r="CH28" s="97"/>
      <c r="CI28" s="97"/>
      <c r="CJ28" s="97"/>
      <c r="CK28" s="62" t="str">
        <f>IF(AND(CH28=0,CI28=0),Desplegable!$B$446,IF(AND(CH28&lt;&gt;0,CI28=""),Desplegable!$B$446,IF(AND('Metas por Proyecto'!CH28=0,'Metas por Proyecto'!CI28&gt;0),Desplegable!$B$444,IF(AND('Metas por Proyecto'!CH28&gt;0,'Metas por Proyecto'!CI28=0),Desplegable!$B$445,IF(AND('Metas por Proyecto'!CH28&gt;0,'Metas por Proyecto'!CI28&gt;0),((CI28*100)/CH28))))))</f>
        <v/>
      </c>
      <c r="CL28" s="97">
        <f t="shared" si="12"/>
        <v>0</v>
      </c>
      <c r="CM28" s="97">
        <f t="shared" si="13"/>
        <v>0</v>
      </c>
      <c r="CN28" s="62" t="str">
        <f>IF(AND(CL28=0,CM28=0),"",IF(AND(CL28=0,CM28&lt;&gt;0),Desplegable!$B$444,(CM28*100/CL28)))</f>
        <v/>
      </c>
      <c r="CO28" s="97"/>
      <c r="CP28" s="97"/>
      <c r="CQ28" s="97"/>
      <c r="CR28" s="62" t="str">
        <f>IF(AND(CO28=0,CP28=0),Desplegable!$B$446,IF(AND(CO28&lt;&gt;0,CP28=""),Desplegable!$B$446,IF(AND('Metas por Proyecto'!CO28=0,'Metas por Proyecto'!CP28&gt;0),Desplegable!$B$444,IF(AND('Metas por Proyecto'!CO28&gt;0,'Metas por Proyecto'!CP28=0),Desplegable!$B$445,IF(AND('Metas por Proyecto'!CO28&gt;0,'Metas por Proyecto'!CP28&gt;0),((CP28*100)/CO28))))))</f>
        <v/>
      </c>
      <c r="CS28" s="97">
        <f t="shared" si="14"/>
        <v>0</v>
      </c>
      <c r="CT28" s="97">
        <f t="shared" si="15"/>
        <v>0</v>
      </c>
      <c r="CU28" s="62" t="str">
        <f>IF(AND(CS28=0,CT28=0),"",IF(AND(CS28=0,CT28&lt;&gt;0),Desplegable!$B$444,(CT28*100/CS28)))</f>
        <v/>
      </c>
      <c r="CV28" s="97"/>
      <c r="CW28" s="97"/>
      <c r="CX28" s="97"/>
      <c r="CY28" s="62" t="str">
        <f>IF(AND(CV28=0,CW28=0),Desplegable!$B$446,IF(AND(CV28&lt;&gt;0,CW28=""),Desplegable!$B$446,IF(AND('Metas por Proyecto'!CV28=0,'Metas por Proyecto'!CW28&gt;0),Desplegable!$B$444,IF(AND('Metas por Proyecto'!CV28&gt;0,'Metas por Proyecto'!CW28=0),Desplegable!$B$445,IF(AND('Metas por Proyecto'!CV28&gt;0,'Metas por Proyecto'!CW28&gt;0),((CW28*100)/CV28))))))</f>
        <v/>
      </c>
      <c r="CZ28" s="97">
        <f t="shared" si="16"/>
        <v>0</v>
      </c>
      <c r="DA28" s="97">
        <f t="shared" si="17"/>
        <v>0</v>
      </c>
      <c r="DB28" s="62" t="str">
        <f>IF(AND(CZ28=0,DA28=0),"",IF(AND(CZ28=0,DA28&lt;&gt;0),Desplegable!$B$444,(DA28*100/CZ28)))</f>
        <v/>
      </c>
      <c r="DC28" s="97"/>
      <c r="DD28" s="97"/>
      <c r="DE28" s="97"/>
      <c r="DF28" s="62" t="str">
        <f>IF(AND(DC28=0,DD28=0),Desplegable!$B$446,IF(AND(DC28&lt;&gt;0,DD28=""),Desplegable!$B$446,IF(AND('Metas por Proyecto'!DC28=0,'Metas por Proyecto'!DD28&gt;0),Desplegable!$B$444,IF(AND('Metas por Proyecto'!DC28&gt;0,'Metas por Proyecto'!DD28=0),Desplegable!$B$445,IF(AND('Metas por Proyecto'!DC28&gt;0,'Metas por Proyecto'!DD28&gt;0),((DD28*100)/DC28))))))</f>
        <v/>
      </c>
      <c r="DG28" s="97">
        <f t="shared" si="18"/>
        <v>0</v>
      </c>
      <c r="DH28" s="97">
        <f t="shared" si="19"/>
        <v>0</v>
      </c>
      <c r="DI28" s="62" t="str">
        <f>IF(AND(DG28=0,DH28=0),"",IF(AND(DG28=0,DH28&lt;&gt;0),Desplegable!$B$444,(DH28*100/DG28)))</f>
        <v/>
      </c>
      <c r="DJ28" s="97">
        <v>1</v>
      </c>
      <c r="DK28" s="97"/>
      <c r="DL28" s="97"/>
      <c r="DM28" s="62" t="str">
        <f>IF(AND(DJ28=0,DK28=0),Desplegable!$B$446,IF(AND(DJ28&lt;&gt;0,DK28=""),Desplegable!$B$446,IF(AND('Metas por Proyecto'!DJ28=0,'Metas por Proyecto'!DK28&gt;0),Desplegable!$B$444,IF(AND('Metas por Proyecto'!DJ28&gt;0,'Metas por Proyecto'!DK28=0),Desplegable!$B$445,IF(AND('Metas por Proyecto'!DJ28&gt;0,'Metas por Proyecto'!DK28&gt;0),((DK28*100)/DJ28))))))</f>
        <v/>
      </c>
      <c r="DN28" s="97">
        <f t="shared" si="20"/>
        <v>1</v>
      </c>
      <c r="DO28" s="97">
        <f t="shared" si="21"/>
        <v>0</v>
      </c>
      <c r="DP28" s="63">
        <f>IF(AND(DN28=0,DO28=0),"",IF(AND(DN28=0,DO28&lt;&gt;0),Desplegable!$B$444,(DO28*100/DN28)))</f>
        <v>0</v>
      </c>
      <c r="DQ28" s="97">
        <f t="shared" si="22"/>
        <v>1</v>
      </c>
      <c r="DR28" s="97">
        <f t="shared" si="23"/>
        <v>0</v>
      </c>
      <c r="DS28" s="97">
        <f t="shared" si="24"/>
        <v>0</v>
      </c>
      <c r="DT28" s="63">
        <f t="shared" si="25"/>
        <v>0</v>
      </c>
      <c r="DU28" s="97"/>
    </row>
    <row r="29" spans="1:125" ht="168.75">
      <c r="A29" s="53">
        <v>28</v>
      </c>
      <c r="B29" s="84" t="s">
        <v>1438</v>
      </c>
      <c r="C29" s="89" t="s">
        <v>1415</v>
      </c>
      <c r="D29" s="55" t="s">
        <v>65</v>
      </c>
      <c r="E29" s="55" t="s">
        <v>1426</v>
      </c>
      <c r="F29" s="56" t="s">
        <v>111</v>
      </c>
      <c r="G29" s="55" t="s">
        <v>115</v>
      </c>
      <c r="H29" s="56" t="s">
        <v>295</v>
      </c>
      <c r="I29" s="55" t="s">
        <v>616</v>
      </c>
      <c r="J29" s="56" t="s">
        <v>301</v>
      </c>
      <c r="K29" s="55" t="s">
        <v>617</v>
      </c>
      <c r="L29" s="56" t="s">
        <v>155</v>
      </c>
      <c r="M29" s="56" t="s">
        <v>155</v>
      </c>
      <c r="N29" s="59" t="s">
        <v>144</v>
      </c>
      <c r="O29" s="56" t="s">
        <v>321</v>
      </c>
      <c r="P29" s="57" t="s">
        <v>460</v>
      </c>
      <c r="Q29" s="57" t="s">
        <v>463</v>
      </c>
      <c r="R29" s="58" t="s">
        <v>481</v>
      </c>
      <c r="S29" s="59"/>
      <c r="T29" s="59" t="s">
        <v>419</v>
      </c>
      <c r="U29" s="60" t="s">
        <v>428</v>
      </c>
      <c r="V29" s="60" t="s">
        <v>436</v>
      </c>
      <c r="W29" s="59"/>
      <c r="X29" s="59"/>
      <c r="Y29" s="56"/>
      <c r="Z29" s="56"/>
      <c r="AA29" s="56"/>
      <c r="AB29" s="56"/>
      <c r="AC29" s="53"/>
      <c r="AD29" s="53"/>
      <c r="AE29" s="53"/>
      <c r="AF29" s="53"/>
      <c r="AG29" s="56"/>
      <c r="AH29" s="60"/>
      <c r="AI29" s="53"/>
      <c r="AJ29" s="61"/>
      <c r="AK29" s="53"/>
      <c r="AL29" s="53"/>
      <c r="AM29" s="222">
        <v>2</v>
      </c>
      <c r="AN29" s="97"/>
      <c r="AO29" s="97"/>
      <c r="AP29" s="97"/>
      <c r="AQ29" s="62" t="str">
        <f>IF(AND(AN29=0,AO29=0),Desplegable!$B$446,IF(AND(AN29&lt;&gt;0,AO29=""),Desplegable!$B$446,IF(AND('Metas por Proyecto'!AN29=0,'Metas por Proyecto'!AO29&gt;0),Desplegable!$B$444,IF(AND('Metas por Proyecto'!AN29&gt;0,'Metas por Proyecto'!AO29=0),Desplegable!$B$445,IF(AND('Metas por Proyecto'!AN29&gt;0,'Metas por Proyecto'!AO29&gt;0),((AO29*100)/AN29))))))</f>
        <v/>
      </c>
      <c r="AR29" s="97"/>
      <c r="AS29" s="97"/>
      <c r="AT29" s="97"/>
      <c r="AU29" s="62" t="str">
        <f>IF(AND(AR29=0,AS29=0),Desplegable!$B$446,IF(AND(AR29&lt;&gt;0,AS29=""),Desplegable!$B$446,IF(AND('Metas por Proyecto'!AR29=0,'Metas por Proyecto'!AS29&gt;0),Desplegable!$B$444,IF(AND('Metas por Proyecto'!AR29&gt;0,'Metas por Proyecto'!AS29=0),Desplegable!$B$445,IF(AND('Metas por Proyecto'!AR29&gt;0,'Metas por Proyecto'!AS29&gt;0),((AS29*100)/AR29))))))</f>
        <v/>
      </c>
      <c r="AV29" s="97">
        <f t="shared" si="0"/>
        <v>0</v>
      </c>
      <c r="AW29" s="97">
        <f t="shared" si="1"/>
        <v>0</v>
      </c>
      <c r="AX29" s="62" t="str">
        <f>IF(AND(AV29=0,AW29=0),"",IF(AND(AV29=0,AW29&lt;&gt;0),Desplegable!$B$444,(AW29*100/AV29)))</f>
        <v/>
      </c>
      <c r="AY29" s="97"/>
      <c r="AZ29" s="97"/>
      <c r="BA29" s="97"/>
      <c r="BB29" s="62" t="str">
        <f>IF(AND(AY29=0,AZ29=0),Desplegable!$B$446,IF(AND(AY29&lt;&gt;0,AZ29=""),Desplegable!$B$446,IF(AND('Metas por Proyecto'!AY29=0,'Metas por Proyecto'!AZ29&gt;0),Desplegable!$B$444,IF(AND('Metas por Proyecto'!AY29&gt;0,'Metas por Proyecto'!AZ29=0),Desplegable!$B$445,IF(AND('Metas por Proyecto'!AY29&gt;0,'Metas por Proyecto'!AZ29&gt;0),((AZ29*100)/AY29))))))</f>
        <v/>
      </c>
      <c r="BC29" s="97">
        <f t="shared" si="2"/>
        <v>0</v>
      </c>
      <c r="BD29" s="97">
        <f t="shared" si="3"/>
        <v>0</v>
      </c>
      <c r="BE29" s="62" t="str">
        <f>IF(AND(BC29=0,BD29=0),"",IF(AND(BC29=0,BD29&lt;&gt;0),Desplegable!$B$444,(BD29*100/BC29)))</f>
        <v/>
      </c>
      <c r="BF29" s="97"/>
      <c r="BG29" s="97"/>
      <c r="BH29" s="97"/>
      <c r="BI29" s="62" t="str">
        <f>IF(AND(BF29=0,BG29=0),Desplegable!$B$446,IF(AND(BF29&lt;&gt;0,BG29=""),Desplegable!$B$446,IF(AND('Metas por Proyecto'!BF29=0,'Metas por Proyecto'!BG29&gt;0),Desplegable!$B$444,IF(AND('Metas por Proyecto'!BF29&gt;0,'Metas por Proyecto'!BG29=0),Desplegable!$B$445,IF(AND('Metas por Proyecto'!BF29&gt;0,'Metas por Proyecto'!BG29&gt;0),((BG29*100)/BF29))))))</f>
        <v/>
      </c>
      <c r="BJ29" s="97">
        <f t="shared" si="4"/>
        <v>0</v>
      </c>
      <c r="BK29" s="97">
        <f t="shared" si="5"/>
        <v>0</v>
      </c>
      <c r="BL29" s="62" t="str">
        <f>IF(AND(BJ29=0,BK29=0),"",IF(AND(BJ29=0,BK29&lt;&gt;0),Desplegable!$B$444,(BK29*100/BJ29)))</f>
        <v/>
      </c>
      <c r="BM29" s="97"/>
      <c r="BN29" s="97"/>
      <c r="BO29" s="97"/>
      <c r="BP29" s="62" t="str">
        <f>IF(AND(BM29=0,BN29=0),Desplegable!$B$446,IF(AND(BM29&lt;&gt;0,BN29=""),Desplegable!$B$446,IF(AND('Metas por Proyecto'!BM29=0,'Metas por Proyecto'!BN29&gt;0),Desplegable!$B$444,IF(AND('Metas por Proyecto'!BM29&gt;0,'Metas por Proyecto'!BN29=0),Desplegable!$B$445,IF(AND('Metas por Proyecto'!BM29&gt;0,'Metas por Proyecto'!BN29&gt;0),((BN29*100)/BM29))))))</f>
        <v/>
      </c>
      <c r="BQ29" s="97">
        <f t="shared" si="6"/>
        <v>0</v>
      </c>
      <c r="BR29" s="97">
        <f t="shared" si="7"/>
        <v>0</v>
      </c>
      <c r="BS29" s="62" t="str">
        <f>IF(AND(BQ29=0,BR29=0),"",IF(AND(BQ29=0,BR29&lt;&gt;0),Desplegable!$B$444,(BR29*100/BQ29)))</f>
        <v/>
      </c>
      <c r="BT29" s="97">
        <v>1</v>
      </c>
      <c r="BU29" s="97"/>
      <c r="BV29" s="97"/>
      <c r="BW29" s="62" t="str">
        <f>IF(AND(BT29=0,BU29=0),Desplegable!$B$446,IF(AND(BT29&lt;&gt;0,BU29=""),Desplegable!$B$446,IF(AND('Metas por Proyecto'!BT29=0,'Metas por Proyecto'!BU29&gt;0),Desplegable!$B$444,IF(AND('Metas por Proyecto'!BT29&gt;0,'Metas por Proyecto'!BU29=0),Desplegable!$B$445,IF(AND('Metas por Proyecto'!BT29&gt;0,'Metas por Proyecto'!BU29&gt;0),((BU29*100)/BT29))))))</f>
        <v/>
      </c>
      <c r="BX29" s="97">
        <f t="shared" si="8"/>
        <v>1</v>
      </c>
      <c r="BY29" s="97">
        <f t="shared" si="9"/>
        <v>0</v>
      </c>
      <c r="BZ29" s="62">
        <f>IF(AND(BX29=0,BY29=0),"",IF(AND(BX29=0,BY29&lt;&gt;0),Desplegable!$B$444,(BY29*100/BX29)))</f>
        <v>0</v>
      </c>
      <c r="CA29" s="97"/>
      <c r="CB29" s="97"/>
      <c r="CC29" s="97"/>
      <c r="CD29" s="62" t="str">
        <f>IF(AND(CA29=0,CB29=0),Desplegable!$B$446,IF(AND(CA29&lt;&gt;0,CB29=""),Desplegable!$B$446,IF(AND('Metas por Proyecto'!CA29=0,'Metas por Proyecto'!CB29&gt;0),Desplegable!$B$444,IF(AND('Metas por Proyecto'!CA29&gt;0,'Metas por Proyecto'!CB29=0),Desplegable!$B$445,IF(AND('Metas por Proyecto'!CA29&gt;0,'Metas por Proyecto'!CB29&gt;0),((CB29*100)/CA29))))))</f>
        <v/>
      </c>
      <c r="CE29" s="97">
        <f t="shared" si="10"/>
        <v>1</v>
      </c>
      <c r="CF29" s="97">
        <f t="shared" si="11"/>
        <v>0</v>
      </c>
      <c r="CG29" s="62">
        <f>IF(AND(CE29=0,CF29=0),"",IF(AND(CE29=0,CF29&lt;&gt;0),Desplegable!$B$444,(CF29*100/CE29)))</f>
        <v>0</v>
      </c>
      <c r="CH29" s="97"/>
      <c r="CI29" s="97"/>
      <c r="CJ29" s="97"/>
      <c r="CK29" s="62" t="str">
        <f>IF(AND(CH29=0,CI29=0),Desplegable!$B$446,IF(AND(CH29&lt;&gt;0,CI29=""),Desplegable!$B$446,IF(AND('Metas por Proyecto'!CH29=0,'Metas por Proyecto'!CI29&gt;0),Desplegable!$B$444,IF(AND('Metas por Proyecto'!CH29&gt;0,'Metas por Proyecto'!CI29=0),Desplegable!$B$445,IF(AND('Metas por Proyecto'!CH29&gt;0,'Metas por Proyecto'!CI29&gt;0),((CI29*100)/CH29))))))</f>
        <v/>
      </c>
      <c r="CL29" s="97">
        <f t="shared" si="12"/>
        <v>1</v>
      </c>
      <c r="CM29" s="97">
        <f t="shared" si="13"/>
        <v>0</v>
      </c>
      <c r="CN29" s="62">
        <f>IF(AND(CL29=0,CM29=0),"",IF(AND(CL29=0,CM29&lt;&gt;0),Desplegable!$B$444,(CM29*100/CL29)))</f>
        <v>0</v>
      </c>
      <c r="CO29" s="97"/>
      <c r="CP29" s="97"/>
      <c r="CQ29" s="97"/>
      <c r="CR29" s="62" t="str">
        <f>IF(AND(CO29=0,CP29=0),Desplegable!$B$446,IF(AND(CO29&lt;&gt;0,CP29=""),Desplegable!$B$446,IF(AND('Metas por Proyecto'!CO29=0,'Metas por Proyecto'!CP29&gt;0),Desplegable!$B$444,IF(AND('Metas por Proyecto'!CO29&gt;0,'Metas por Proyecto'!CP29=0),Desplegable!$B$445,IF(AND('Metas por Proyecto'!CO29&gt;0,'Metas por Proyecto'!CP29&gt;0),((CP29*100)/CO29))))))</f>
        <v/>
      </c>
      <c r="CS29" s="97">
        <f t="shared" si="14"/>
        <v>1</v>
      </c>
      <c r="CT29" s="97">
        <f t="shared" si="15"/>
        <v>0</v>
      </c>
      <c r="CU29" s="62">
        <f>IF(AND(CS29=0,CT29=0),"",IF(AND(CS29=0,CT29&lt;&gt;0),Desplegable!$B$444,(CT29*100/CS29)))</f>
        <v>0</v>
      </c>
      <c r="CV29" s="97"/>
      <c r="CW29" s="97"/>
      <c r="CX29" s="97"/>
      <c r="CY29" s="62" t="str">
        <f>IF(AND(CV29=0,CW29=0),Desplegable!$B$446,IF(AND(CV29&lt;&gt;0,CW29=""),Desplegable!$B$446,IF(AND('Metas por Proyecto'!CV29=0,'Metas por Proyecto'!CW29&gt;0),Desplegable!$B$444,IF(AND('Metas por Proyecto'!CV29&gt;0,'Metas por Proyecto'!CW29=0),Desplegable!$B$445,IF(AND('Metas por Proyecto'!CV29&gt;0,'Metas por Proyecto'!CW29&gt;0),((CW29*100)/CV29))))))</f>
        <v/>
      </c>
      <c r="CZ29" s="97">
        <f t="shared" si="16"/>
        <v>1</v>
      </c>
      <c r="DA29" s="97">
        <f t="shared" si="17"/>
        <v>0</v>
      </c>
      <c r="DB29" s="62">
        <f>IF(AND(CZ29=0,DA29=0),"",IF(AND(CZ29=0,DA29&lt;&gt;0),Desplegable!$B$444,(DA29*100/CZ29)))</f>
        <v>0</v>
      </c>
      <c r="DC29" s="97"/>
      <c r="DD29" s="97"/>
      <c r="DE29" s="97"/>
      <c r="DF29" s="62" t="str">
        <f>IF(AND(DC29=0,DD29=0),Desplegable!$B$446,IF(AND(DC29&lt;&gt;0,DD29=""),Desplegable!$B$446,IF(AND('Metas por Proyecto'!DC29=0,'Metas por Proyecto'!DD29&gt;0),Desplegable!$B$444,IF(AND('Metas por Proyecto'!DC29&gt;0,'Metas por Proyecto'!DD29=0),Desplegable!$B$445,IF(AND('Metas por Proyecto'!DC29&gt;0,'Metas por Proyecto'!DD29&gt;0),((DD29*100)/DC29))))))</f>
        <v/>
      </c>
      <c r="DG29" s="97">
        <f t="shared" si="18"/>
        <v>1</v>
      </c>
      <c r="DH29" s="97">
        <f t="shared" si="19"/>
        <v>0</v>
      </c>
      <c r="DI29" s="62">
        <f>IF(AND(DG29=0,DH29=0),"",IF(AND(DG29=0,DH29&lt;&gt;0),Desplegable!$B$444,(DH29*100/DG29)))</f>
        <v>0</v>
      </c>
      <c r="DJ29" s="97">
        <v>1</v>
      </c>
      <c r="DK29" s="97"/>
      <c r="DL29" s="97"/>
      <c r="DM29" s="62" t="str">
        <f>IF(AND(DJ29=0,DK29=0),Desplegable!$B$446,IF(AND(DJ29&lt;&gt;0,DK29=""),Desplegable!$B$446,IF(AND('Metas por Proyecto'!DJ29=0,'Metas por Proyecto'!DK29&gt;0),Desplegable!$B$444,IF(AND('Metas por Proyecto'!DJ29&gt;0,'Metas por Proyecto'!DK29=0),Desplegable!$B$445,IF(AND('Metas por Proyecto'!DJ29&gt;0,'Metas por Proyecto'!DK29&gt;0),((DK29*100)/DJ29))))))</f>
        <v/>
      </c>
      <c r="DN29" s="97">
        <f t="shared" si="20"/>
        <v>2</v>
      </c>
      <c r="DO29" s="97">
        <f t="shared" si="21"/>
        <v>0</v>
      </c>
      <c r="DP29" s="63">
        <f>IF(AND(DN29=0,DO29=0),"",IF(AND(DN29=0,DO29&lt;&gt;0),Desplegable!$B$444,(DO29*100/DN29)))</f>
        <v>0</v>
      </c>
      <c r="DQ29" s="97">
        <f t="shared" si="22"/>
        <v>2</v>
      </c>
      <c r="DR29" s="97">
        <f t="shared" si="23"/>
        <v>0</v>
      </c>
      <c r="DS29" s="97">
        <f t="shared" si="24"/>
        <v>0</v>
      </c>
      <c r="DT29" s="63">
        <f t="shared" si="25"/>
        <v>0</v>
      </c>
      <c r="DU29" s="97"/>
    </row>
    <row r="30" spans="1:125" ht="168.75">
      <c r="A30" s="53">
        <v>29</v>
      </c>
      <c r="B30" s="84" t="s">
        <v>1639</v>
      </c>
      <c r="C30" s="89" t="s">
        <v>1416</v>
      </c>
      <c r="D30" s="55" t="s">
        <v>1398</v>
      </c>
      <c r="E30" s="55" t="s">
        <v>1426</v>
      </c>
      <c r="F30" s="56" t="s">
        <v>111</v>
      </c>
      <c r="G30" s="55" t="s">
        <v>115</v>
      </c>
      <c r="H30" s="56" t="s">
        <v>295</v>
      </c>
      <c r="I30" s="55" t="s">
        <v>616</v>
      </c>
      <c r="J30" s="56" t="s">
        <v>301</v>
      </c>
      <c r="K30" s="55" t="s">
        <v>617</v>
      </c>
      <c r="L30" s="56" t="s">
        <v>155</v>
      </c>
      <c r="M30" s="56" t="s">
        <v>155</v>
      </c>
      <c r="N30" s="59" t="s">
        <v>144</v>
      </c>
      <c r="O30" s="56" t="s">
        <v>321</v>
      </c>
      <c r="P30" s="57" t="s">
        <v>460</v>
      </c>
      <c r="Q30" s="57" t="s">
        <v>463</v>
      </c>
      <c r="R30" s="58" t="s">
        <v>481</v>
      </c>
      <c r="S30" s="59"/>
      <c r="T30" s="59" t="s">
        <v>419</v>
      </c>
      <c r="U30" s="60" t="s">
        <v>428</v>
      </c>
      <c r="V30" s="60" t="s">
        <v>436</v>
      </c>
      <c r="W30" s="59"/>
      <c r="X30" s="59"/>
      <c r="Y30" s="56"/>
      <c r="Z30" s="56"/>
      <c r="AA30" s="56"/>
      <c r="AB30" s="56"/>
      <c r="AC30" s="53"/>
      <c r="AD30" s="53"/>
      <c r="AE30" s="53"/>
      <c r="AF30" s="53"/>
      <c r="AG30" s="56"/>
      <c r="AH30" s="60"/>
      <c r="AI30" s="53"/>
      <c r="AJ30" s="61"/>
      <c r="AK30" s="53"/>
      <c r="AL30" s="53"/>
      <c r="AM30" s="222">
        <v>1</v>
      </c>
      <c r="AN30" s="97"/>
      <c r="AO30" s="97"/>
      <c r="AP30" s="97"/>
      <c r="AQ30" s="62" t="str">
        <f>IF(AND(AN30=0,AO30=0),Desplegable!$B$446,IF(AND(AN30&lt;&gt;0,AO30=""),Desplegable!$B$446,IF(AND('Metas por Proyecto'!AN30=0,'Metas por Proyecto'!AO30&gt;0),Desplegable!$B$444,IF(AND('Metas por Proyecto'!AN30&gt;0,'Metas por Proyecto'!AO30=0),Desplegable!$B$445,IF(AND('Metas por Proyecto'!AN30&gt;0,'Metas por Proyecto'!AO30&gt;0),((AO30*100)/AN30))))))</f>
        <v/>
      </c>
      <c r="AR30" s="97"/>
      <c r="AS30" s="97"/>
      <c r="AT30" s="97"/>
      <c r="AU30" s="62" t="str">
        <f>IF(AND(AR30=0,AS30=0),Desplegable!$B$446,IF(AND(AR30&lt;&gt;0,AS30=""),Desplegable!$B$446,IF(AND('Metas por Proyecto'!AR30=0,'Metas por Proyecto'!AS30&gt;0),Desplegable!$B$444,IF(AND('Metas por Proyecto'!AR30&gt;0,'Metas por Proyecto'!AS30=0),Desplegable!$B$445,IF(AND('Metas por Proyecto'!AR30&gt;0,'Metas por Proyecto'!AS30&gt;0),((AS30*100)/AR30))))))</f>
        <v/>
      </c>
      <c r="AV30" s="97">
        <f t="shared" si="0"/>
        <v>0</v>
      </c>
      <c r="AW30" s="97">
        <f t="shared" si="1"/>
        <v>0</v>
      </c>
      <c r="AX30" s="62" t="str">
        <f>IF(AND(AV30=0,AW30=0),"",IF(AND(AV30=0,AW30&lt;&gt;0),Desplegable!$B$444,(AW30*100/AV30)))</f>
        <v/>
      </c>
      <c r="AY30" s="97"/>
      <c r="AZ30" s="97"/>
      <c r="BA30" s="97"/>
      <c r="BB30" s="62" t="str">
        <f>IF(AND(AY30=0,AZ30=0),Desplegable!$B$446,IF(AND(AY30&lt;&gt;0,AZ30=""),Desplegable!$B$446,IF(AND('Metas por Proyecto'!AY30=0,'Metas por Proyecto'!AZ30&gt;0),Desplegable!$B$444,IF(AND('Metas por Proyecto'!AY30&gt;0,'Metas por Proyecto'!AZ30=0),Desplegable!$B$445,IF(AND('Metas por Proyecto'!AY30&gt;0,'Metas por Proyecto'!AZ30&gt;0),((AZ30*100)/AY30))))))</f>
        <v/>
      </c>
      <c r="BC30" s="97">
        <f t="shared" si="2"/>
        <v>0</v>
      </c>
      <c r="BD30" s="97">
        <f t="shared" si="3"/>
        <v>0</v>
      </c>
      <c r="BE30" s="62" t="str">
        <f>IF(AND(BC30=0,BD30=0),"",IF(AND(BC30=0,BD30&lt;&gt;0),Desplegable!$B$444,(BD30*100/BC30)))</f>
        <v/>
      </c>
      <c r="BF30" s="97"/>
      <c r="BG30" s="97"/>
      <c r="BH30" s="97"/>
      <c r="BI30" s="62" t="str">
        <f>IF(AND(BF30=0,BG30=0),Desplegable!$B$446,IF(AND(BF30&lt;&gt;0,BG30=""),Desplegable!$B$446,IF(AND('Metas por Proyecto'!BF30=0,'Metas por Proyecto'!BG30&gt;0),Desplegable!$B$444,IF(AND('Metas por Proyecto'!BF30&gt;0,'Metas por Proyecto'!BG30=0),Desplegable!$B$445,IF(AND('Metas por Proyecto'!BF30&gt;0,'Metas por Proyecto'!BG30&gt;0),((BG30*100)/BF30))))))</f>
        <v/>
      </c>
      <c r="BJ30" s="97">
        <f t="shared" si="4"/>
        <v>0</v>
      </c>
      <c r="BK30" s="97">
        <f t="shared" si="5"/>
        <v>0</v>
      </c>
      <c r="BL30" s="62" t="str">
        <f>IF(AND(BJ30=0,BK30=0),"",IF(AND(BJ30=0,BK30&lt;&gt;0),Desplegable!$B$444,(BK30*100/BJ30)))</f>
        <v/>
      </c>
      <c r="BM30" s="97"/>
      <c r="BN30" s="97"/>
      <c r="BO30" s="97"/>
      <c r="BP30" s="62" t="str">
        <f>IF(AND(BM30=0,BN30=0),Desplegable!$B$446,IF(AND(BM30&lt;&gt;0,BN30=""),Desplegable!$B$446,IF(AND('Metas por Proyecto'!BM30=0,'Metas por Proyecto'!BN30&gt;0),Desplegable!$B$444,IF(AND('Metas por Proyecto'!BM30&gt;0,'Metas por Proyecto'!BN30=0),Desplegable!$B$445,IF(AND('Metas por Proyecto'!BM30&gt;0,'Metas por Proyecto'!BN30&gt;0),((BN30*100)/BM30))))))</f>
        <v/>
      </c>
      <c r="BQ30" s="97">
        <f t="shared" si="6"/>
        <v>0</v>
      </c>
      <c r="BR30" s="97">
        <f t="shared" si="7"/>
        <v>0</v>
      </c>
      <c r="BS30" s="62" t="str">
        <f>IF(AND(BQ30=0,BR30=0),"",IF(AND(BQ30=0,BR30&lt;&gt;0),Desplegable!$B$444,(BR30*100/BQ30)))</f>
        <v/>
      </c>
      <c r="BT30" s="97">
        <v>1</v>
      </c>
      <c r="BU30" s="97"/>
      <c r="BV30" s="97"/>
      <c r="BW30" s="62" t="str">
        <f>IF(AND(BT30=0,BU30=0),Desplegable!$B$446,IF(AND(BT30&lt;&gt;0,BU30=""),Desplegable!$B$446,IF(AND('Metas por Proyecto'!BT30=0,'Metas por Proyecto'!BU30&gt;0),Desplegable!$B$444,IF(AND('Metas por Proyecto'!BT30&gt;0,'Metas por Proyecto'!BU30=0),Desplegable!$B$445,IF(AND('Metas por Proyecto'!BT30&gt;0,'Metas por Proyecto'!BU30&gt;0),((BU30*100)/BT30))))))</f>
        <v/>
      </c>
      <c r="BX30" s="97">
        <f t="shared" si="8"/>
        <v>1</v>
      </c>
      <c r="BY30" s="97">
        <f t="shared" si="9"/>
        <v>0</v>
      </c>
      <c r="BZ30" s="62">
        <f>IF(AND(BX30=0,BY30=0),"",IF(AND(BX30=0,BY30&lt;&gt;0),Desplegable!$B$444,(BY30*100/BX30)))</f>
        <v>0</v>
      </c>
      <c r="CA30" s="97"/>
      <c r="CB30" s="97"/>
      <c r="CC30" s="97"/>
      <c r="CD30" s="62" t="str">
        <f>IF(AND(CA30=0,CB30=0),Desplegable!$B$446,IF(AND(CA30&lt;&gt;0,CB30=""),Desplegable!$B$446,IF(AND('Metas por Proyecto'!CA30=0,'Metas por Proyecto'!CB30&gt;0),Desplegable!$B$444,IF(AND('Metas por Proyecto'!CA30&gt;0,'Metas por Proyecto'!CB30=0),Desplegable!$B$445,IF(AND('Metas por Proyecto'!CA30&gt;0,'Metas por Proyecto'!CB30&gt;0),((CB30*100)/CA30))))))</f>
        <v/>
      </c>
      <c r="CE30" s="97">
        <f t="shared" si="10"/>
        <v>1</v>
      </c>
      <c r="CF30" s="97">
        <f t="shared" si="11"/>
        <v>0</v>
      </c>
      <c r="CG30" s="62">
        <f>IF(AND(CE30=0,CF30=0),"",IF(AND(CE30=0,CF30&lt;&gt;0),Desplegable!$B$444,(CF30*100/CE30)))</f>
        <v>0</v>
      </c>
      <c r="CH30" s="97"/>
      <c r="CI30" s="97"/>
      <c r="CJ30" s="97"/>
      <c r="CK30" s="62" t="str">
        <f>IF(AND(CH30=0,CI30=0),Desplegable!$B$446,IF(AND(CH30&lt;&gt;0,CI30=""),Desplegable!$B$446,IF(AND('Metas por Proyecto'!CH30=0,'Metas por Proyecto'!CI30&gt;0),Desplegable!$B$444,IF(AND('Metas por Proyecto'!CH30&gt;0,'Metas por Proyecto'!CI30=0),Desplegable!$B$445,IF(AND('Metas por Proyecto'!CH30&gt;0,'Metas por Proyecto'!CI30&gt;0),((CI30*100)/CH30))))))</f>
        <v/>
      </c>
      <c r="CL30" s="97">
        <f t="shared" si="12"/>
        <v>1</v>
      </c>
      <c r="CM30" s="97">
        <f t="shared" si="13"/>
        <v>0</v>
      </c>
      <c r="CN30" s="62">
        <f>IF(AND(CL30=0,CM30=0),"",IF(AND(CL30=0,CM30&lt;&gt;0),Desplegable!$B$444,(CM30*100/CL30)))</f>
        <v>0</v>
      </c>
      <c r="CO30" s="97"/>
      <c r="CP30" s="97"/>
      <c r="CQ30" s="97"/>
      <c r="CR30" s="62" t="str">
        <f>IF(AND(CO30=0,CP30=0),Desplegable!$B$446,IF(AND(CO30&lt;&gt;0,CP30=""),Desplegable!$B$446,IF(AND('Metas por Proyecto'!CO30=0,'Metas por Proyecto'!CP30&gt;0),Desplegable!$B$444,IF(AND('Metas por Proyecto'!CO30&gt;0,'Metas por Proyecto'!CP30=0),Desplegable!$B$445,IF(AND('Metas por Proyecto'!CO30&gt;0,'Metas por Proyecto'!CP30&gt;0),((CP30*100)/CO30))))))</f>
        <v/>
      </c>
      <c r="CS30" s="97">
        <f t="shared" si="14"/>
        <v>1</v>
      </c>
      <c r="CT30" s="97">
        <f t="shared" si="15"/>
        <v>0</v>
      </c>
      <c r="CU30" s="62">
        <f>IF(AND(CS30=0,CT30=0),"",IF(AND(CS30=0,CT30&lt;&gt;0),Desplegable!$B$444,(CT30*100/CS30)))</f>
        <v>0</v>
      </c>
      <c r="CV30" s="97"/>
      <c r="CW30" s="97"/>
      <c r="CX30" s="97"/>
      <c r="CY30" s="62" t="str">
        <f>IF(AND(CV30=0,CW30=0),Desplegable!$B$446,IF(AND(CV30&lt;&gt;0,CW30=""),Desplegable!$B$446,IF(AND('Metas por Proyecto'!CV30=0,'Metas por Proyecto'!CW30&gt;0),Desplegable!$B$444,IF(AND('Metas por Proyecto'!CV30&gt;0,'Metas por Proyecto'!CW30=0),Desplegable!$B$445,IF(AND('Metas por Proyecto'!CV30&gt;0,'Metas por Proyecto'!CW30&gt;0),((CW30*100)/CV30))))))</f>
        <v/>
      </c>
      <c r="CZ30" s="97">
        <f t="shared" si="16"/>
        <v>1</v>
      </c>
      <c r="DA30" s="97">
        <f t="shared" si="17"/>
        <v>0</v>
      </c>
      <c r="DB30" s="62">
        <f>IF(AND(CZ30=0,DA30=0),"",IF(AND(CZ30=0,DA30&lt;&gt;0),Desplegable!$B$444,(DA30*100/CZ30)))</f>
        <v>0</v>
      </c>
      <c r="DC30" s="97"/>
      <c r="DD30" s="97"/>
      <c r="DE30" s="97"/>
      <c r="DF30" s="62" t="str">
        <f>IF(AND(DC30=0,DD30=0),Desplegable!$B$446,IF(AND(DC30&lt;&gt;0,DD30=""),Desplegable!$B$446,IF(AND('Metas por Proyecto'!DC30=0,'Metas por Proyecto'!DD30&gt;0),Desplegable!$B$444,IF(AND('Metas por Proyecto'!DC30&gt;0,'Metas por Proyecto'!DD30=0),Desplegable!$B$445,IF(AND('Metas por Proyecto'!DC30&gt;0,'Metas por Proyecto'!DD30&gt;0),((DD30*100)/DC30))))))</f>
        <v/>
      </c>
      <c r="DG30" s="97">
        <f t="shared" si="18"/>
        <v>1</v>
      </c>
      <c r="DH30" s="97">
        <f t="shared" si="19"/>
        <v>0</v>
      </c>
      <c r="DI30" s="62">
        <f>IF(AND(DG30=0,DH30=0),"",IF(AND(DG30=0,DH30&lt;&gt;0),Desplegable!$B$444,(DH30*100/DG30)))</f>
        <v>0</v>
      </c>
      <c r="DJ30" s="97"/>
      <c r="DK30" s="97"/>
      <c r="DL30" s="97"/>
      <c r="DM30" s="62" t="str">
        <f>IF(AND(DJ30=0,DK30=0),Desplegable!$B$446,IF(AND(DJ30&lt;&gt;0,DK30=""),Desplegable!$B$446,IF(AND('Metas por Proyecto'!DJ30=0,'Metas por Proyecto'!DK30&gt;0),Desplegable!$B$444,IF(AND('Metas por Proyecto'!DJ30&gt;0,'Metas por Proyecto'!DK30=0),Desplegable!$B$445,IF(AND('Metas por Proyecto'!DJ30&gt;0,'Metas por Proyecto'!DK30&gt;0),((DK30*100)/DJ30))))))</f>
        <v/>
      </c>
      <c r="DN30" s="97">
        <f t="shared" si="20"/>
        <v>1</v>
      </c>
      <c r="DO30" s="97">
        <f t="shared" si="21"/>
        <v>0</v>
      </c>
      <c r="DP30" s="63">
        <f>IF(AND(DN30=0,DO30=0),"",IF(AND(DN30=0,DO30&lt;&gt;0),Desplegable!$B$444,(DO30*100/DN30)))</f>
        <v>0</v>
      </c>
      <c r="DQ30" s="97">
        <f t="shared" si="22"/>
        <v>1</v>
      </c>
      <c r="DR30" s="97">
        <f t="shared" si="23"/>
        <v>0</v>
      </c>
      <c r="DS30" s="97">
        <f t="shared" si="24"/>
        <v>0</v>
      </c>
      <c r="DT30" s="63">
        <f t="shared" si="25"/>
        <v>0</v>
      </c>
      <c r="DU30" s="97"/>
    </row>
    <row r="31" spans="1:125" ht="168.75">
      <c r="A31" s="53">
        <v>30</v>
      </c>
      <c r="B31" s="84" t="s">
        <v>1385</v>
      </c>
      <c r="C31" s="89" t="s">
        <v>1417</v>
      </c>
      <c r="D31" s="55" t="s">
        <v>82</v>
      </c>
      <c r="E31" s="55" t="s">
        <v>1427</v>
      </c>
      <c r="F31" s="56" t="s">
        <v>111</v>
      </c>
      <c r="G31" s="55" t="s">
        <v>115</v>
      </c>
      <c r="H31" s="56" t="s">
        <v>295</v>
      </c>
      <c r="I31" s="55" t="s">
        <v>616</v>
      </c>
      <c r="J31" s="56" t="s">
        <v>301</v>
      </c>
      <c r="K31" s="55" t="s">
        <v>617</v>
      </c>
      <c r="L31" s="56" t="s">
        <v>155</v>
      </c>
      <c r="M31" s="56" t="s">
        <v>155</v>
      </c>
      <c r="N31" s="59" t="s">
        <v>144</v>
      </c>
      <c r="O31" s="56" t="s">
        <v>321</v>
      </c>
      <c r="P31" s="57" t="s">
        <v>460</v>
      </c>
      <c r="Q31" s="57" t="s">
        <v>463</v>
      </c>
      <c r="R31" s="58" t="s">
        <v>481</v>
      </c>
      <c r="S31" s="59"/>
      <c r="T31" s="59" t="s">
        <v>419</v>
      </c>
      <c r="U31" s="60" t="s">
        <v>428</v>
      </c>
      <c r="V31" s="60" t="s">
        <v>436</v>
      </c>
      <c r="W31" s="59"/>
      <c r="X31" s="59"/>
      <c r="Y31" s="56"/>
      <c r="Z31" s="56"/>
      <c r="AA31" s="56"/>
      <c r="AB31" s="56"/>
      <c r="AC31" s="53"/>
      <c r="AD31" s="53"/>
      <c r="AE31" s="53"/>
      <c r="AF31" s="53"/>
      <c r="AG31" s="56"/>
      <c r="AH31" s="60"/>
      <c r="AI31" s="53"/>
      <c r="AJ31" s="61"/>
      <c r="AK31" s="53"/>
      <c r="AL31" s="53"/>
      <c r="AM31" s="222">
        <v>1</v>
      </c>
      <c r="AN31" s="97"/>
      <c r="AO31" s="97"/>
      <c r="AP31" s="97"/>
      <c r="AQ31" s="62" t="str">
        <f>IF(AND(AN31=0,AO31=0),Desplegable!$B$446,IF(AND(AN31&lt;&gt;0,AO31=""),Desplegable!$B$446,IF(AND('Metas por Proyecto'!AN31=0,'Metas por Proyecto'!AO31&gt;0),Desplegable!$B$444,IF(AND('Metas por Proyecto'!AN31&gt;0,'Metas por Proyecto'!AO31=0),Desplegable!$B$445,IF(AND('Metas por Proyecto'!AN31&gt;0,'Metas por Proyecto'!AO31&gt;0),((AO31*100)/AN31))))))</f>
        <v/>
      </c>
      <c r="AR31" s="97"/>
      <c r="AS31" s="97"/>
      <c r="AT31" s="97"/>
      <c r="AU31" s="62" t="str">
        <f>IF(AND(AR31=0,AS31=0),Desplegable!$B$446,IF(AND(AR31&lt;&gt;0,AS31=""),Desplegable!$B$446,IF(AND('Metas por Proyecto'!AR31=0,'Metas por Proyecto'!AS31&gt;0),Desplegable!$B$444,IF(AND('Metas por Proyecto'!AR31&gt;0,'Metas por Proyecto'!AS31=0),Desplegable!$B$445,IF(AND('Metas por Proyecto'!AR31&gt;0,'Metas por Proyecto'!AS31&gt;0),((AS31*100)/AR31))))))</f>
        <v/>
      </c>
      <c r="AV31" s="97">
        <f t="shared" si="0"/>
        <v>0</v>
      </c>
      <c r="AW31" s="97">
        <f t="shared" si="1"/>
        <v>0</v>
      </c>
      <c r="AX31" s="62" t="str">
        <f>IF(AND(AV31=0,AW31=0),"",IF(AND(AV31=0,AW31&lt;&gt;0),Desplegable!$B$444,(AW31*100/AV31)))</f>
        <v/>
      </c>
      <c r="AY31" s="97"/>
      <c r="AZ31" s="97"/>
      <c r="BA31" s="97"/>
      <c r="BB31" s="62" t="str">
        <f>IF(AND(AY31=0,AZ31=0),Desplegable!$B$446,IF(AND(AY31&lt;&gt;0,AZ31=""),Desplegable!$B$446,IF(AND('Metas por Proyecto'!AY31=0,'Metas por Proyecto'!AZ31&gt;0),Desplegable!$B$444,IF(AND('Metas por Proyecto'!AY31&gt;0,'Metas por Proyecto'!AZ31=0),Desplegable!$B$445,IF(AND('Metas por Proyecto'!AY31&gt;0,'Metas por Proyecto'!AZ31&gt;0),((AZ31*100)/AY31))))))</f>
        <v/>
      </c>
      <c r="BC31" s="97">
        <f t="shared" si="2"/>
        <v>0</v>
      </c>
      <c r="BD31" s="97">
        <f t="shared" si="3"/>
        <v>0</v>
      </c>
      <c r="BE31" s="62" t="str">
        <f>IF(AND(BC31=0,BD31=0),"",IF(AND(BC31=0,BD31&lt;&gt;0),Desplegable!$B$444,(BD31*100/BC31)))</f>
        <v/>
      </c>
      <c r="BF31" s="97"/>
      <c r="BG31" s="97"/>
      <c r="BH31" s="97"/>
      <c r="BI31" s="62" t="str">
        <f>IF(AND(BF31=0,BG31=0),Desplegable!$B$446,IF(AND(BF31&lt;&gt;0,BG31=""),Desplegable!$B$446,IF(AND('Metas por Proyecto'!BF31=0,'Metas por Proyecto'!BG31&gt;0),Desplegable!$B$444,IF(AND('Metas por Proyecto'!BF31&gt;0,'Metas por Proyecto'!BG31=0),Desplegable!$B$445,IF(AND('Metas por Proyecto'!BF31&gt;0,'Metas por Proyecto'!BG31&gt;0),((BG31*100)/BF31))))))</f>
        <v/>
      </c>
      <c r="BJ31" s="97">
        <f t="shared" si="4"/>
        <v>0</v>
      </c>
      <c r="BK31" s="97">
        <f t="shared" si="5"/>
        <v>0</v>
      </c>
      <c r="BL31" s="62" t="str">
        <f>IF(AND(BJ31=0,BK31=0),"",IF(AND(BJ31=0,BK31&lt;&gt;0),Desplegable!$B$444,(BK31*100/BJ31)))</f>
        <v/>
      </c>
      <c r="BM31" s="97"/>
      <c r="BN31" s="97"/>
      <c r="BO31" s="97"/>
      <c r="BP31" s="62" t="str">
        <f>IF(AND(BM31=0,BN31=0),Desplegable!$B$446,IF(AND(BM31&lt;&gt;0,BN31=""),Desplegable!$B$446,IF(AND('Metas por Proyecto'!BM31=0,'Metas por Proyecto'!BN31&gt;0),Desplegable!$B$444,IF(AND('Metas por Proyecto'!BM31&gt;0,'Metas por Proyecto'!BN31=0),Desplegable!$B$445,IF(AND('Metas por Proyecto'!BM31&gt;0,'Metas por Proyecto'!BN31&gt;0),((BN31*100)/BM31))))))</f>
        <v/>
      </c>
      <c r="BQ31" s="97">
        <f t="shared" si="6"/>
        <v>0</v>
      </c>
      <c r="BR31" s="97">
        <f t="shared" si="7"/>
        <v>0</v>
      </c>
      <c r="BS31" s="62" t="str">
        <f>IF(AND(BQ31=0,BR31=0),"",IF(AND(BQ31=0,BR31&lt;&gt;0),Desplegable!$B$444,(BR31*100/BQ31)))</f>
        <v/>
      </c>
      <c r="BT31" s="97"/>
      <c r="BU31" s="97"/>
      <c r="BV31" s="97"/>
      <c r="BW31" s="62" t="str">
        <f>IF(AND(BT31=0,BU31=0),Desplegable!$B$446,IF(AND(BT31&lt;&gt;0,BU31=""),Desplegable!$B$446,IF(AND('Metas por Proyecto'!BT31=0,'Metas por Proyecto'!BU31&gt;0),Desplegable!$B$444,IF(AND('Metas por Proyecto'!BT31&gt;0,'Metas por Proyecto'!BU31=0),Desplegable!$B$445,IF(AND('Metas por Proyecto'!BT31&gt;0,'Metas por Proyecto'!BU31&gt;0),((BU31*100)/BT31))))))</f>
        <v/>
      </c>
      <c r="BX31" s="97">
        <f t="shared" si="8"/>
        <v>0</v>
      </c>
      <c r="BY31" s="97">
        <f t="shared" si="9"/>
        <v>0</v>
      </c>
      <c r="BZ31" s="62" t="str">
        <f>IF(AND(BX31=0,BY31=0),"",IF(AND(BX31=0,BY31&lt;&gt;0),Desplegable!$B$444,(BY31*100/BX31)))</f>
        <v/>
      </c>
      <c r="CA31" s="97"/>
      <c r="CB31" s="97"/>
      <c r="CC31" s="97"/>
      <c r="CD31" s="62" t="str">
        <f>IF(AND(CA31=0,CB31=0),Desplegable!$B$446,IF(AND(CA31&lt;&gt;0,CB31=""),Desplegable!$B$446,IF(AND('Metas por Proyecto'!CA31=0,'Metas por Proyecto'!CB31&gt;0),Desplegable!$B$444,IF(AND('Metas por Proyecto'!CA31&gt;0,'Metas por Proyecto'!CB31=0),Desplegable!$B$445,IF(AND('Metas por Proyecto'!CA31&gt;0,'Metas por Proyecto'!CB31&gt;0),((CB31*100)/CA31))))))</f>
        <v/>
      </c>
      <c r="CE31" s="97">
        <f t="shared" si="10"/>
        <v>0</v>
      </c>
      <c r="CF31" s="97">
        <f t="shared" si="11"/>
        <v>0</v>
      </c>
      <c r="CG31" s="62" t="str">
        <f>IF(AND(CE31=0,CF31=0),"",IF(AND(CE31=0,CF31&lt;&gt;0),Desplegable!$B$444,(CF31*100/CE31)))</f>
        <v/>
      </c>
      <c r="CH31" s="97"/>
      <c r="CI31" s="97"/>
      <c r="CJ31" s="97"/>
      <c r="CK31" s="62" t="str">
        <f>IF(AND(CH31=0,CI31=0),Desplegable!$B$446,IF(AND(CH31&lt;&gt;0,CI31=""),Desplegable!$B$446,IF(AND('Metas por Proyecto'!CH31=0,'Metas por Proyecto'!CI31&gt;0),Desplegable!$B$444,IF(AND('Metas por Proyecto'!CH31&gt;0,'Metas por Proyecto'!CI31=0),Desplegable!$B$445,IF(AND('Metas por Proyecto'!CH31&gt;0,'Metas por Proyecto'!CI31&gt;0),((CI31*100)/CH31))))))</f>
        <v/>
      </c>
      <c r="CL31" s="97">
        <f t="shared" si="12"/>
        <v>0</v>
      </c>
      <c r="CM31" s="97">
        <f t="shared" si="13"/>
        <v>0</v>
      </c>
      <c r="CN31" s="62" t="str">
        <f>IF(AND(CL31=0,CM31=0),"",IF(AND(CL31=0,CM31&lt;&gt;0),Desplegable!$B$444,(CM31*100/CL31)))</f>
        <v/>
      </c>
      <c r="CO31" s="97"/>
      <c r="CP31" s="97"/>
      <c r="CQ31" s="97"/>
      <c r="CR31" s="62" t="str">
        <f>IF(AND(CO31=0,CP31=0),Desplegable!$B$446,IF(AND(CO31&lt;&gt;0,CP31=""),Desplegable!$B$446,IF(AND('Metas por Proyecto'!CO31=0,'Metas por Proyecto'!CP31&gt;0),Desplegable!$B$444,IF(AND('Metas por Proyecto'!CO31&gt;0,'Metas por Proyecto'!CP31=0),Desplegable!$B$445,IF(AND('Metas por Proyecto'!CO31&gt;0,'Metas por Proyecto'!CP31&gt;0),((CP31*100)/CO31))))))</f>
        <v/>
      </c>
      <c r="CS31" s="97">
        <f t="shared" si="14"/>
        <v>0</v>
      </c>
      <c r="CT31" s="97">
        <f t="shared" si="15"/>
        <v>0</v>
      </c>
      <c r="CU31" s="62" t="str">
        <f>IF(AND(CS31=0,CT31=0),"",IF(AND(CS31=0,CT31&lt;&gt;0),Desplegable!$B$444,(CT31*100/CS31)))</f>
        <v/>
      </c>
      <c r="CV31" s="97"/>
      <c r="CW31" s="97"/>
      <c r="CX31" s="97"/>
      <c r="CY31" s="62" t="str">
        <f>IF(AND(CV31=0,CW31=0),Desplegable!$B$446,IF(AND(CV31&lt;&gt;0,CW31=""),Desplegable!$B$446,IF(AND('Metas por Proyecto'!CV31=0,'Metas por Proyecto'!CW31&gt;0),Desplegable!$B$444,IF(AND('Metas por Proyecto'!CV31&gt;0,'Metas por Proyecto'!CW31=0),Desplegable!$B$445,IF(AND('Metas por Proyecto'!CV31&gt;0,'Metas por Proyecto'!CW31&gt;0),((CW31*100)/CV31))))))</f>
        <v/>
      </c>
      <c r="CZ31" s="97">
        <f t="shared" si="16"/>
        <v>0</v>
      </c>
      <c r="DA31" s="97">
        <f t="shared" si="17"/>
        <v>0</v>
      </c>
      <c r="DB31" s="62" t="str">
        <f>IF(AND(CZ31=0,DA31=0),"",IF(AND(CZ31=0,DA31&lt;&gt;0),Desplegable!$B$444,(DA31*100/CZ31)))</f>
        <v/>
      </c>
      <c r="DC31" s="97"/>
      <c r="DD31" s="97"/>
      <c r="DE31" s="97"/>
      <c r="DF31" s="62" t="str">
        <f>IF(AND(DC31=0,DD31=0),Desplegable!$B$446,IF(AND(DC31&lt;&gt;0,DD31=""),Desplegable!$B$446,IF(AND('Metas por Proyecto'!DC31=0,'Metas por Proyecto'!DD31&gt;0),Desplegable!$B$444,IF(AND('Metas por Proyecto'!DC31&gt;0,'Metas por Proyecto'!DD31=0),Desplegable!$B$445,IF(AND('Metas por Proyecto'!DC31&gt;0,'Metas por Proyecto'!DD31&gt;0),((DD31*100)/DC31))))))</f>
        <v/>
      </c>
      <c r="DG31" s="97">
        <f t="shared" si="18"/>
        <v>0</v>
      </c>
      <c r="DH31" s="97">
        <f t="shared" si="19"/>
        <v>0</v>
      </c>
      <c r="DI31" s="62" t="str">
        <f>IF(AND(DG31=0,DH31=0),"",IF(AND(DG31=0,DH31&lt;&gt;0),Desplegable!$B$444,(DH31*100/DG31)))</f>
        <v/>
      </c>
      <c r="DJ31" s="97">
        <v>1</v>
      </c>
      <c r="DK31" s="97"/>
      <c r="DL31" s="97"/>
      <c r="DM31" s="62" t="str">
        <f>IF(AND(DJ31=0,DK31=0),Desplegable!$B$446,IF(AND(DJ31&lt;&gt;0,DK31=""),Desplegable!$B$446,IF(AND('Metas por Proyecto'!DJ31=0,'Metas por Proyecto'!DK31&gt;0),Desplegable!$B$444,IF(AND('Metas por Proyecto'!DJ31&gt;0,'Metas por Proyecto'!DK31=0),Desplegable!$B$445,IF(AND('Metas por Proyecto'!DJ31&gt;0,'Metas por Proyecto'!DK31&gt;0),((DK31*100)/DJ31))))))</f>
        <v/>
      </c>
      <c r="DN31" s="97">
        <f t="shared" si="20"/>
        <v>1</v>
      </c>
      <c r="DO31" s="97">
        <f t="shared" si="21"/>
        <v>0</v>
      </c>
      <c r="DP31" s="63">
        <f>IF(AND(DN31=0,DO31=0),"",IF(AND(DN31=0,DO31&lt;&gt;0),Desplegable!$B$444,(DO31*100/DN31)))</f>
        <v>0</v>
      </c>
      <c r="DQ31" s="97">
        <f t="shared" si="22"/>
        <v>1</v>
      </c>
      <c r="DR31" s="97">
        <f t="shared" si="23"/>
        <v>0</v>
      </c>
      <c r="DS31" s="97">
        <f t="shared" si="24"/>
        <v>0</v>
      </c>
      <c r="DT31" s="63">
        <f t="shared" si="25"/>
        <v>0</v>
      </c>
      <c r="DU31" s="97"/>
    </row>
    <row r="32" spans="1:125" ht="168.75">
      <c r="A32" s="53">
        <v>31</v>
      </c>
      <c r="B32" s="84" t="s">
        <v>1386</v>
      </c>
      <c r="C32" s="91" t="s">
        <v>1418</v>
      </c>
      <c r="D32" s="55" t="s">
        <v>65</v>
      </c>
      <c r="E32" s="55" t="s">
        <v>1428</v>
      </c>
      <c r="F32" s="56" t="s">
        <v>111</v>
      </c>
      <c r="G32" s="55" t="s">
        <v>115</v>
      </c>
      <c r="H32" s="56" t="s">
        <v>295</v>
      </c>
      <c r="I32" s="55" t="s">
        <v>616</v>
      </c>
      <c r="J32" s="56" t="s">
        <v>301</v>
      </c>
      <c r="K32" s="55" t="s">
        <v>617</v>
      </c>
      <c r="L32" s="56" t="s">
        <v>155</v>
      </c>
      <c r="M32" s="56" t="s">
        <v>155</v>
      </c>
      <c r="N32" s="59" t="s">
        <v>144</v>
      </c>
      <c r="O32" s="56" t="s">
        <v>321</v>
      </c>
      <c r="P32" s="57" t="s">
        <v>460</v>
      </c>
      <c r="Q32" s="57" t="s">
        <v>463</v>
      </c>
      <c r="R32" s="58" t="s">
        <v>481</v>
      </c>
      <c r="S32" s="59"/>
      <c r="T32" s="59" t="s">
        <v>419</v>
      </c>
      <c r="U32" s="60" t="s">
        <v>428</v>
      </c>
      <c r="V32" s="60" t="s">
        <v>436</v>
      </c>
      <c r="W32" s="59"/>
      <c r="X32" s="59"/>
      <c r="Y32" s="56"/>
      <c r="Z32" s="56"/>
      <c r="AA32" s="56"/>
      <c r="AB32" s="56"/>
      <c r="AC32" s="53"/>
      <c r="AD32" s="53"/>
      <c r="AE32" s="53"/>
      <c r="AF32" s="53"/>
      <c r="AG32" s="56"/>
      <c r="AH32" s="60"/>
      <c r="AI32" s="53"/>
      <c r="AJ32" s="61"/>
      <c r="AK32" s="53"/>
      <c r="AL32" s="53"/>
      <c r="AM32" s="222">
        <v>1</v>
      </c>
      <c r="AN32" s="97"/>
      <c r="AO32" s="97"/>
      <c r="AP32" s="97"/>
      <c r="AQ32" s="62" t="str">
        <f>IF(AND(AN32=0,AO32=0),Desplegable!$B$446,IF(AND(AN32&lt;&gt;0,AO32=""),Desplegable!$B$446,IF(AND('Metas por Proyecto'!AN32=0,'Metas por Proyecto'!AO32&gt;0),Desplegable!$B$444,IF(AND('Metas por Proyecto'!AN32&gt;0,'Metas por Proyecto'!AO32=0),Desplegable!$B$445,IF(AND('Metas por Proyecto'!AN32&gt;0,'Metas por Proyecto'!AO32&gt;0),((AO32*100)/AN32))))))</f>
        <v/>
      </c>
      <c r="AR32" s="97"/>
      <c r="AS32" s="97"/>
      <c r="AT32" s="97"/>
      <c r="AU32" s="62" t="str">
        <f>IF(AND(AR32=0,AS32=0),Desplegable!$B$446,IF(AND(AR32&lt;&gt;0,AS32=""),Desplegable!$B$446,IF(AND('Metas por Proyecto'!AR32=0,'Metas por Proyecto'!AS32&gt;0),Desplegable!$B$444,IF(AND('Metas por Proyecto'!AR32&gt;0,'Metas por Proyecto'!AS32=0),Desplegable!$B$445,IF(AND('Metas por Proyecto'!AR32&gt;0,'Metas por Proyecto'!AS32&gt;0),((AS32*100)/AR32))))))</f>
        <v/>
      </c>
      <c r="AV32" s="97">
        <f t="shared" si="0"/>
        <v>0</v>
      </c>
      <c r="AW32" s="97">
        <f t="shared" si="1"/>
        <v>0</v>
      </c>
      <c r="AX32" s="62" t="str">
        <f>IF(AND(AV32=0,AW32=0),"",IF(AND(AV32=0,AW32&lt;&gt;0),Desplegable!$B$444,(AW32*100/AV32)))</f>
        <v/>
      </c>
      <c r="AY32" s="97"/>
      <c r="AZ32" s="97"/>
      <c r="BA32" s="97"/>
      <c r="BB32" s="62" t="str">
        <f>IF(AND(AY32=0,AZ32=0),Desplegable!$B$446,IF(AND(AY32&lt;&gt;0,AZ32=""),Desplegable!$B$446,IF(AND('Metas por Proyecto'!AY32=0,'Metas por Proyecto'!AZ32&gt;0),Desplegable!$B$444,IF(AND('Metas por Proyecto'!AY32&gt;0,'Metas por Proyecto'!AZ32=0),Desplegable!$B$445,IF(AND('Metas por Proyecto'!AY32&gt;0,'Metas por Proyecto'!AZ32&gt;0),((AZ32*100)/AY32))))))</f>
        <v/>
      </c>
      <c r="BC32" s="97">
        <f t="shared" si="2"/>
        <v>0</v>
      </c>
      <c r="BD32" s="97">
        <f t="shared" si="3"/>
        <v>0</v>
      </c>
      <c r="BE32" s="62" t="str">
        <f>IF(AND(BC32=0,BD32=0),"",IF(AND(BC32=0,BD32&lt;&gt;0),Desplegable!$B$444,(BD32*100/BC32)))</f>
        <v/>
      </c>
      <c r="BF32" s="97"/>
      <c r="BG32" s="97"/>
      <c r="BH32" s="97"/>
      <c r="BI32" s="62" t="str">
        <f>IF(AND(BF32=0,BG32=0),Desplegable!$B$446,IF(AND(BF32&lt;&gt;0,BG32=""),Desplegable!$B$446,IF(AND('Metas por Proyecto'!BF32=0,'Metas por Proyecto'!BG32&gt;0),Desplegable!$B$444,IF(AND('Metas por Proyecto'!BF32&gt;0,'Metas por Proyecto'!BG32=0),Desplegable!$B$445,IF(AND('Metas por Proyecto'!BF32&gt;0,'Metas por Proyecto'!BG32&gt;0),((BG32*100)/BF32))))))</f>
        <v/>
      </c>
      <c r="BJ32" s="97">
        <f t="shared" si="4"/>
        <v>0</v>
      </c>
      <c r="BK32" s="97">
        <f t="shared" si="5"/>
        <v>0</v>
      </c>
      <c r="BL32" s="62" t="str">
        <f>IF(AND(BJ32=0,BK32=0),"",IF(AND(BJ32=0,BK32&lt;&gt;0),Desplegable!$B$444,(BK32*100/BJ32)))</f>
        <v/>
      </c>
      <c r="BM32" s="97"/>
      <c r="BN32" s="97"/>
      <c r="BO32" s="97"/>
      <c r="BP32" s="62" t="str">
        <f>IF(AND(BM32=0,BN32=0),Desplegable!$B$446,IF(AND(BM32&lt;&gt;0,BN32=""),Desplegable!$B$446,IF(AND('Metas por Proyecto'!BM32=0,'Metas por Proyecto'!BN32&gt;0),Desplegable!$B$444,IF(AND('Metas por Proyecto'!BM32&gt;0,'Metas por Proyecto'!BN32=0),Desplegable!$B$445,IF(AND('Metas por Proyecto'!BM32&gt;0,'Metas por Proyecto'!BN32&gt;0),((BN32*100)/BM32))))))</f>
        <v/>
      </c>
      <c r="BQ32" s="97">
        <f t="shared" si="6"/>
        <v>0</v>
      </c>
      <c r="BR32" s="97">
        <f t="shared" si="7"/>
        <v>0</v>
      </c>
      <c r="BS32" s="62" t="str">
        <f>IF(AND(BQ32=0,BR32=0),"",IF(AND(BQ32=0,BR32&lt;&gt;0),Desplegable!$B$444,(BR32*100/BQ32)))</f>
        <v/>
      </c>
      <c r="BT32" s="97"/>
      <c r="BU32" s="97"/>
      <c r="BV32" s="97"/>
      <c r="BW32" s="62" t="str">
        <f>IF(AND(BT32=0,BU32=0),Desplegable!$B$446,IF(AND(BT32&lt;&gt;0,BU32=""),Desplegable!$B$446,IF(AND('Metas por Proyecto'!BT32=0,'Metas por Proyecto'!BU32&gt;0),Desplegable!$B$444,IF(AND('Metas por Proyecto'!BT32&gt;0,'Metas por Proyecto'!BU32=0),Desplegable!$B$445,IF(AND('Metas por Proyecto'!BT32&gt;0,'Metas por Proyecto'!BU32&gt;0),((BU32*100)/BT32))))))</f>
        <v/>
      </c>
      <c r="BX32" s="97">
        <f t="shared" si="8"/>
        <v>0</v>
      </c>
      <c r="BY32" s="97">
        <f t="shared" si="9"/>
        <v>0</v>
      </c>
      <c r="BZ32" s="62" t="str">
        <f>IF(AND(BX32=0,BY32=0),"",IF(AND(BX32=0,BY32&lt;&gt;0),Desplegable!$B$444,(BY32*100/BX32)))</f>
        <v/>
      </c>
      <c r="CA32" s="97">
        <v>1</v>
      </c>
      <c r="CB32" s="97"/>
      <c r="CC32" s="97"/>
      <c r="CD32" s="62" t="str">
        <f>IF(AND(CA32=0,CB32=0),Desplegable!$B$446,IF(AND(CA32&lt;&gt;0,CB32=""),Desplegable!$B$446,IF(AND('Metas por Proyecto'!CA32=0,'Metas por Proyecto'!CB32&gt;0),Desplegable!$B$444,IF(AND('Metas por Proyecto'!CA32&gt;0,'Metas por Proyecto'!CB32=0),Desplegable!$B$445,IF(AND('Metas por Proyecto'!CA32&gt;0,'Metas por Proyecto'!CB32&gt;0),((CB32*100)/CA32))))))</f>
        <v/>
      </c>
      <c r="CE32" s="97">
        <f t="shared" si="10"/>
        <v>1</v>
      </c>
      <c r="CF32" s="97">
        <f t="shared" si="11"/>
        <v>0</v>
      </c>
      <c r="CG32" s="62">
        <f>IF(AND(CE32=0,CF32=0),"",IF(AND(CE32=0,CF32&lt;&gt;0),Desplegable!$B$444,(CF32*100/CE32)))</f>
        <v>0</v>
      </c>
      <c r="CH32" s="97"/>
      <c r="CI32" s="97"/>
      <c r="CJ32" s="97"/>
      <c r="CK32" s="62" t="str">
        <f>IF(AND(CH32=0,CI32=0),Desplegable!$B$446,IF(AND(CH32&lt;&gt;0,CI32=""),Desplegable!$B$446,IF(AND('Metas por Proyecto'!CH32=0,'Metas por Proyecto'!CI32&gt;0),Desplegable!$B$444,IF(AND('Metas por Proyecto'!CH32&gt;0,'Metas por Proyecto'!CI32=0),Desplegable!$B$445,IF(AND('Metas por Proyecto'!CH32&gt;0,'Metas por Proyecto'!CI32&gt;0),((CI32*100)/CH32))))))</f>
        <v/>
      </c>
      <c r="CL32" s="97">
        <f t="shared" si="12"/>
        <v>1</v>
      </c>
      <c r="CM32" s="97">
        <f t="shared" si="13"/>
        <v>0</v>
      </c>
      <c r="CN32" s="62">
        <f>IF(AND(CL32=0,CM32=0),"",IF(AND(CL32=0,CM32&lt;&gt;0),Desplegable!$B$444,(CM32*100/CL32)))</f>
        <v>0</v>
      </c>
      <c r="CO32" s="97"/>
      <c r="CP32" s="97"/>
      <c r="CQ32" s="97"/>
      <c r="CR32" s="62" t="str">
        <f>IF(AND(CO32=0,CP32=0),Desplegable!$B$446,IF(AND(CO32&lt;&gt;0,CP32=""),Desplegable!$B$446,IF(AND('Metas por Proyecto'!CO32=0,'Metas por Proyecto'!CP32&gt;0),Desplegable!$B$444,IF(AND('Metas por Proyecto'!CO32&gt;0,'Metas por Proyecto'!CP32=0),Desplegable!$B$445,IF(AND('Metas por Proyecto'!CO32&gt;0,'Metas por Proyecto'!CP32&gt;0),((CP32*100)/CO32))))))</f>
        <v/>
      </c>
      <c r="CS32" s="97">
        <f t="shared" si="14"/>
        <v>1</v>
      </c>
      <c r="CT32" s="97">
        <f t="shared" si="15"/>
        <v>0</v>
      </c>
      <c r="CU32" s="62">
        <f>IF(AND(CS32=0,CT32=0),"",IF(AND(CS32=0,CT32&lt;&gt;0),Desplegable!$B$444,(CT32*100/CS32)))</f>
        <v>0</v>
      </c>
      <c r="CV32" s="97"/>
      <c r="CW32" s="97"/>
      <c r="CX32" s="97"/>
      <c r="CY32" s="62" t="str">
        <f>IF(AND(CV32=0,CW32=0),Desplegable!$B$446,IF(AND(CV32&lt;&gt;0,CW32=""),Desplegable!$B$446,IF(AND('Metas por Proyecto'!CV32=0,'Metas por Proyecto'!CW32&gt;0),Desplegable!$B$444,IF(AND('Metas por Proyecto'!CV32&gt;0,'Metas por Proyecto'!CW32=0),Desplegable!$B$445,IF(AND('Metas por Proyecto'!CV32&gt;0,'Metas por Proyecto'!CW32&gt;0),((CW32*100)/CV32))))))</f>
        <v/>
      </c>
      <c r="CZ32" s="97">
        <f t="shared" si="16"/>
        <v>1</v>
      </c>
      <c r="DA32" s="97">
        <f t="shared" si="17"/>
        <v>0</v>
      </c>
      <c r="DB32" s="62">
        <f>IF(AND(CZ32=0,DA32=0),"",IF(AND(CZ32=0,DA32&lt;&gt;0),Desplegable!$B$444,(DA32*100/CZ32)))</f>
        <v>0</v>
      </c>
      <c r="DC32" s="97"/>
      <c r="DD32" s="97"/>
      <c r="DE32" s="97"/>
      <c r="DF32" s="62" t="str">
        <f>IF(AND(DC32=0,DD32=0),Desplegable!$B$446,IF(AND(DC32&lt;&gt;0,DD32=""),Desplegable!$B$446,IF(AND('Metas por Proyecto'!DC32=0,'Metas por Proyecto'!DD32&gt;0),Desplegable!$B$444,IF(AND('Metas por Proyecto'!DC32&gt;0,'Metas por Proyecto'!DD32=0),Desplegable!$B$445,IF(AND('Metas por Proyecto'!DC32&gt;0,'Metas por Proyecto'!DD32&gt;0),((DD32*100)/DC32))))))</f>
        <v/>
      </c>
      <c r="DG32" s="97">
        <f t="shared" si="18"/>
        <v>1</v>
      </c>
      <c r="DH32" s="97">
        <f t="shared" si="19"/>
        <v>0</v>
      </c>
      <c r="DI32" s="62">
        <f>IF(AND(DG32=0,DH32=0),"",IF(AND(DG32=0,DH32&lt;&gt;0),Desplegable!$B$444,(DH32*100/DG32)))</f>
        <v>0</v>
      </c>
      <c r="DJ32" s="97"/>
      <c r="DK32" s="97"/>
      <c r="DL32" s="97"/>
      <c r="DM32" s="62" t="str">
        <f>IF(AND(DJ32=0,DK32=0),Desplegable!$B$446,IF(AND(DJ32&lt;&gt;0,DK32=""),Desplegable!$B$446,IF(AND('Metas por Proyecto'!DJ32=0,'Metas por Proyecto'!DK32&gt;0),Desplegable!$B$444,IF(AND('Metas por Proyecto'!DJ32&gt;0,'Metas por Proyecto'!DK32=0),Desplegable!$B$445,IF(AND('Metas por Proyecto'!DJ32&gt;0,'Metas por Proyecto'!DK32&gt;0),((DK32*100)/DJ32))))))</f>
        <v/>
      </c>
      <c r="DN32" s="97">
        <f t="shared" si="20"/>
        <v>1</v>
      </c>
      <c r="DO32" s="97">
        <f t="shared" si="21"/>
        <v>0</v>
      </c>
      <c r="DP32" s="63">
        <f>IF(AND(DN32=0,DO32=0),"",IF(AND(DN32=0,DO32&lt;&gt;0),Desplegable!$B$444,(DO32*100/DN32)))</f>
        <v>0</v>
      </c>
      <c r="DQ32" s="97">
        <f t="shared" si="22"/>
        <v>1</v>
      </c>
      <c r="DR32" s="97">
        <f t="shared" si="23"/>
        <v>0</v>
      </c>
      <c r="DS32" s="97">
        <f t="shared" si="24"/>
        <v>0</v>
      </c>
      <c r="DT32" s="63">
        <f t="shared" si="25"/>
        <v>0</v>
      </c>
      <c r="DU32" s="97"/>
    </row>
    <row r="33" spans="1:125" ht="168.75">
      <c r="A33" s="53">
        <v>32</v>
      </c>
      <c r="B33" s="84" t="s">
        <v>1387</v>
      </c>
      <c r="C33" s="91" t="s">
        <v>1193</v>
      </c>
      <c r="D33" s="55" t="s">
        <v>1398</v>
      </c>
      <c r="E33" s="55" t="s">
        <v>1428</v>
      </c>
      <c r="F33" s="56" t="s">
        <v>111</v>
      </c>
      <c r="G33" s="55" t="s">
        <v>115</v>
      </c>
      <c r="H33" s="56" t="s">
        <v>295</v>
      </c>
      <c r="I33" s="55" t="s">
        <v>616</v>
      </c>
      <c r="J33" s="56" t="s">
        <v>301</v>
      </c>
      <c r="K33" s="55" t="s">
        <v>617</v>
      </c>
      <c r="L33" s="56" t="s">
        <v>155</v>
      </c>
      <c r="M33" s="56" t="s">
        <v>155</v>
      </c>
      <c r="N33" s="59" t="s">
        <v>144</v>
      </c>
      <c r="O33" s="56" t="s">
        <v>321</v>
      </c>
      <c r="P33" s="57" t="s">
        <v>460</v>
      </c>
      <c r="Q33" s="57" t="s">
        <v>463</v>
      </c>
      <c r="R33" s="58" t="s">
        <v>481</v>
      </c>
      <c r="S33" s="59"/>
      <c r="T33" s="59" t="s">
        <v>419</v>
      </c>
      <c r="U33" s="60" t="s">
        <v>428</v>
      </c>
      <c r="V33" s="60" t="s">
        <v>436</v>
      </c>
      <c r="W33" s="59"/>
      <c r="X33" s="59"/>
      <c r="Y33" s="56"/>
      <c r="Z33" s="56"/>
      <c r="AA33" s="56"/>
      <c r="AB33" s="56"/>
      <c r="AC33" s="53"/>
      <c r="AD33" s="53"/>
      <c r="AE33" s="53"/>
      <c r="AF33" s="53"/>
      <c r="AG33" s="56"/>
      <c r="AH33" s="60"/>
      <c r="AI33" s="53"/>
      <c r="AJ33" s="61"/>
      <c r="AK33" s="53"/>
      <c r="AL33" s="53"/>
      <c r="AM33" s="222">
        <v>3</v>
      </c>
      <c r="AN33" s="97"/>
      <c r="AO33" s="97"/>
      <c r="AP33" s="97"/>
      <c r="AQ33" s="62" t="str">
        <f>IF(AND(AN33=0,AO33=0),Desplegable!$B$446,IF(AND(AN33&lt;&gt;0,AO33=""),Desplegable!$B$446,IF(AND('Metas por Proyecto'!AN33=0,'Metas por Proyecto'!AO33&gt;0),Desplegable!$B$444,IF(AND('Metas por Proyecto'!AN33&gt;0,'Metas por Proyecto'!AO33=0),Desplegable!$B$445,IF(AND('Metas por Proyecto'!AN33&gt;0,'Metas por Proyecto'!AO33&gt;0),((AO33*100)/AN33))))))</f>
        <v/>
      </c>
      <c r="AR33" s="97"/>
      <c r="AS33" s="97"/>
      <c r="AT33" s="97"/>
      <c r="AU33" s="62" t="str">
        <f>IF(AND(AR33=0,AS33=0),Desplegable!$B$446,IF(AND(AR33&lt;&gt;0,AS33=""),Desplegable!$B$446,IF(AND('Metas por Proyecto'!AR33=0,'Metas por Proyecto'!AS33&gt;0),Desplegable!$B$444,IF(AND('Metas por Proyecto'!AR33&gt;0,'Metas por Proyecto'!AS33=0),Desplegable!$B$445,IF(AND('Metas por Proyecto'!AR33&gt;0,'Metas por Proyecto'!AS33&gt;0),((AS33*100)/AR33))))))</f>
        <v/>
      </c>
      <c r="AV33" s="97">
        <f t="shared" si="0"/>
        <v>0</v>
      </c>
      <c r="AW33" s="97">
        <f t="shared" si="1"/>
        <v>0</v>
      </c>
      <c r="AX33" s="62" t="str">
        <f>IF(AND(AV33=0,AW33=0),"",IF(AND(AV33=0,AW33&lt;&gt;0),Desplegable!$B$444,(AW33*100/AV33)))</f>
        <v/>
      </c>
      <c r="AY33" s="97"/>
      <c r="AZ33" s="97"/>
      <c r="BA33" s="97"/>
      <c r="BB33" s="62" t="str">
        <f>IF(AND(AY33=0,AZ33=0),Desplegable!$B$446,IF(AND(AY33&lt;&gt;0,AZ33=""),Desplegable!$B$446,IF(AND('Metas por Proyecto'!AY33=0,'Metas por Proyecto'!AZ33&gt;0),Desplegable!$B$444,IF(AND('Metas por Proyecto'!AY33&gt;0,'Metas por Proyecto'!AZ33=0),Desplegable!$B$445,IF(AND('Metas por Proyecto'!AY33&gt;0,'Metas por Proyecto'!AZ33&gt;0),((AZ33*100)/AY33))))))</f>
        <v/>
      </c>
      <c r="BC33" s="97">
        <f t="shared" si="2"/>
        <v>0</v>
      </c>
      <c r="BD33" s="97">
        <f t="shared" si="3"/>
        <v>0</v>
      </c>
      <c r="BE33" s="62" t="str">
        <f>IF(AND(BC33=0,BD33=0),"",IF(AND(BC33=0,BD33&lt;&gt;0),Desplegable!$B$444,(BD33*100/BC33)))</f>
        <v/>
      </c>
      <c r="BF33" s="97"/>
      <c r="BG33" s="97"/>
      <c r="BH33" s="97"/>
      <c r="BI33" s="62" t="str">
        <f>IF(AND(BF33=0,BG33=0),Desplegable!$B$446,IF(AND(BF33&lt;&gt;0,BG33=""),Desplegable!$B$446,IF(AND('Metas por Proyecto'!BF33=0,'Metas por Proyecto'!BG33&gt;0),Desplegable!$B$444,IF(AND('Metas por Proyecto'!BF33&gt;0,'Metas por Proyecto'!BG33=0),Desplegable!$B$445,IF(AND('Metas por Proyecto'!BF33&gt;0,'Metas por Proyecto'!BG33&gt;0),((BG33*100)/BF33))))))</f>
        <v/>
      </c>
      <c r="BJ33" s="97">
        <f t="shared" si="4"/>
        <v>0</v>
      </c>
      <c r="BK33" s="97">
        <f t="shared" si="5"/>
        <v>0</v>
      </c>
      <c r="BL33" s="62" t="str">
        <f>IF(AND(BJ33=0,BK33=0),"",IF(AND(BJ33=0,BK33&lt;&gt;0),Desplegable!$B$444,(BK33*100/BJ33)))</f>
        <v/>
      </c>
      <c r="BM33" s="97"/>
      <c r="BN33" s="97"/>
      <c r="BO33" s="97"/>
      <c r="BP33" s="62" t="str">
        <f>IF(AND(BM33=0,BN33=0),Desplegable!$B$446,IF(AND(BM33&lt;&gt;0,BN33=""),Desplegable!$B$446,IF(AND('Metas por Proyecto'!BM33=0,'Metas por Proyecto'!BN33&gt;0),Desplegable!$B$444,IF(AND('Metas por Proyecto'!BM33&gt;0,'Metas por Proyecto'!BN33=0),Desplegable!$B$445,IF(AND('Metas por Proyecto'!BM33&gt;0,'Metas por Proyecto'!BN33&gt;0),((BN33*100)/BM33))))))</f>
        <v/>
      </c>
      <c r="BQ33" s="97">
        <f t="shared" si="6"/>
        <v>0</v>
      </c>
      <c r="BR33" s="97">
        <f t="shared" si="7"/>
        <v>0</v>
      </c>
      <c r="BS33" s="62" t="str">
        <f>IF(AND(BQ33=0,BR33=0),"",IF(AND(BQ33=0,BR33&lt;&gt;0),Desplegable!$B$444,(BR33*100/BQ33)))</f>
        <v/>
      </c>
      <c r="BT33" s="97">
        <v>1</v>
      </c>
      <c r="BU33" s="97"/>
      <c r="BV33" s="97"/>
      <c r="BW33" s="62" t="str">
        <f>IF(AND(BT33=0,BU33=0),Desplegable!$B$446,IF(AND(BT33&lt;&gt;0,BU33=""),Desplegable!$B$446,IF(AND('Metas por Proyecto'!BT33=0,'Metas por Proyecto'!BU33&gt;0),Desplegable!$B$444,IF(AND('Metas por Proyecto'!BT33&gt;0,'Metas por Proyecto'!BU33=0),Desplegable!$B$445,IF(AND('Metas por Proyecto'!BT33&gt;0,'Metas por Proyecto'!BU33&gt;0),((BU33*100)/BT33))))))</f>
        <v/>
      </c>
      <c r="BX33" s="97">
        <f t="shared" si="8"/>
        <v>1</v>
      </c>
      <c r="BY33" s="97">
        <f t="shared" si="9"/>
        <v>0</v>
      </c>
      <c r="BZ33" s="62">
        <f>IF(AND(BX33=0,BY33=0),"",IF(AND(BX33=0,BY33&lt;&gt;0),Desplegable!$B$444,(BY33*100/BX33)))</f>
        <v>0</v>
      </c>
      <c r="CA33" s="97"/>
      <c r="CB33" s="97"/>
      <c r="CC33" s="97"/>
      <c r="CD33" s="62" t="str">
        <f>IF(AND(CA33=0,CB33=0),Desplegable!$B$446,IF(AND(CA33&lt;&gt;0,CB33=""),Desplegable!$B$446,IF(AND('Metas por Proyecto'!CA33=0,'Metas por Proyecto'!CB33&gt;0),Desplegable!$B$444,IF(AND('Metas por Proyecto'!CA33&gt;0,'Metas por Proyecto'!CB33=0),Desplegable!$B$445,IF(AND('Metas por Proyecto'!CA33&gt;0,'Metas por Proyecto'!CB33&gt;0),((CB33*100)/CA33))))))</f>
        <v/>
      </c>
      <c r="CE33" s="97">
        <f t="shared" si="10"/>
        <v>1</v>
      </c>
      <c r="CF33" s="97">
        <f t="shared" si="11"/>
        <v>0</v>
      </c>
      <c r="CG33" s="62">
        <f>IF(AND(CE33=0,CF33=0),"",IF(AND(CE33=0,CF33&lt;&gt;0),Desplegable!$B$444,(CF33*100/CE33)))</f>
        <v>0</v>
      </c>
      <c r="CH33" s="97"/>
      <c r="CI33" s="97"/>
      <c r="CJ33" s="97"/>
      <c r="CK33" s="62" t="str">
        <f>IF(AND(CH33=0,CI33=0),Desplegable!$B$446,IF(AND(CH33&lt;&gt;0,CI33=""),Desplegable!$B$446,IF(AND('Metas por Proyecto'!CH33=0,'Metas por Proyecto'!CI33&gt;0),Desplegable!$B$444,IF(AND('Metas por Proyecto'!CH33&gt;0,'Metas por Proyecto'!CI33=0),Desplegable!$B$445,IF(AND('Metas por Proyecto'!CH33&gt;0,'Metas por Proyecto'!CI33&gt;0),((CI33*100)/CH33))))))</f>
        <v/>
      </c>
      <c r="CL33" s="97">
        <f t="shared" si="12"/>
        <v>1</v>
      </c>
      <c r="CM33" s="97">
        <f t="shared" si="13"/>
        <v>0</v>
      </c>
      <c r="CN33" s="62">
        <f>IF(AND(CL33=0,CM33=0),"",IF(AND(CL33=0,CM33&lt;&gt;0),Desplegable!$B$444,(CM33*100/CL33)))</f>
        <v>0</v>
      </c>
      <c r="CO33" s="97"/>
      <c r="CP33" s="97"/>
      <c r="CQ33" s="97"/>
      <c r="CR33" s="62" t="str">
        <f>IF(AND(CO33=0,CP33=0),Desplegable!$B$446,IF(AND(CO33&lt;&gt;0,CP33=""),Desplegable!$B$446,IF(AND('Metas por Proyecto'!CO33=0,'Metas por Proyecto'!CP33&gt;0),Desplegable!$B$444,IF(AND('Metas por Proyecto'!CO33&gt;0,'Metas por Proyecto'!CP33=0),Desplegable!$B$445,IF(AND('Metas por Proyecto'!CO33&gt;0,'Metas por Proyecto'!CP33&gt;0),((CP33*100)/CO33))))))</f>
        <v/>
      </c>
      <c r="CS33" s="97">
        <f t="shared" si="14"/>
        <v>1</v>
      </c>
      <c r="CT33" s="97">
        <f t="shared" si="15"/>
        <v>0</v>
      </c>
      <c r="CU33" s="62">
        <f>IF(AND(CS33=0,CT33=0),"",IF(AND(CS33=0,CT33&lt;&gt;0),Desplegable!$B$444,(CT33*100/CS33)))</f>
        <v>0</v>
      </c>
      <c r="CV33" s="97">
        <v>1</v>
      </c>
      <c r="CW33" s="97"/>
      <c r="CX33" s="97"/>
      <c r="CY33" s="62" t="str">
        <f>IF(AND(CV33=0,CW33=0),Desplegable!$B$446,IF(AND(CV33&lt;&gt;0,CW33=""),Desplegable!$B$446,IF(AND('Metas por Proyecto'!CV33=0,'Metas por Proyecto'!CW33&gt;0),Desplegable!$B$444,IF(AND('Metas por Proyecto'!CV33&gt;0,'Metas por Proyecto'!CW33=0),Desplegable!$B$445,IF(AND('Metas por Proyecto'!CV33&gt;0,'Metas por Proyecto'!CW33&gt;0),((CW33*100)/CV33))))))</f>
        <v/>
      </c>
      <c r="CZ33" s="97">
        <f t="shared" si="16"/>
        <v>2</v>
      </c>
      <c r="DA33" s="97">
        <f t="shared" si="17"/>
        <v>0</v>
      </c>
      <c r="DB33" s="62">
        <f>IF(AND(CZ33=0,DA33=0),"",IF(AND(CZ33=0,DA33&lt;&gt;0),Desplegable!$B$444,(DA33*100/CZ33)))</f>
        <v>0</v>
      </c>
      <c r="DC33" s="97"/>
      <c r="DD33" s="97"/>
      <c r="DE33" s="97"/>
      <c r="DF33" s="62" t="str">
        <f>IF(AND(DC33=0,DD33=0),Desplegable!$B$446,IF(AND(DC33&lt;&gt;0,DD33=""),Desplegable!$B$446,IF(AND('Metas por Proyecto'!DC33=0,'Metas por Proyecto'!DD33&gt;0),Desplegable!$B$444,IF(AND('Metas por Proyecto'!DC33&gt;0,'Metas por Proyecto'!DD33=0),Desplegable!$B$445,IF(AND('Metas por Proyecto'!DC33&gt;0,'Metas por Proyecto'!DD33&gt;0),((DD33*100)/DC33))))))</f>
        <v/>
      </c>
      <c r="DG33" s="97">
        <f t="shared" si="18"/>
        <v>2</v>
      </c>
      <c r="DH33" s="97">
        <f t="shared" si="19"/>
        <v>0</v>
      </c>
      <c r="DI33" s="62">
        <f>IF(AND(DG33=0,DH33=0),"",IF(AND(DG33=0,DH33&lt;&gt;0),Desplegable!$B$444,(DH33*100/DG33)))</f>
        <v>0</v>
      </c>
      <c r="DJ33" s="97">
        <v>1</v>
      </c>
      <c r="DK33" s="97"/>
      <c r="DL33" s="97"/>
      <c r="DM33" s="62" t="str">
        <f>IF(AND(DJ33=0,DK33=0),Desplegable!$B$446,IF(AND(DJ33&lt;&gt;0,DK33=""),Desplegable!$B$446,IF(AND('Metas por Proyecto'!DJ33=0,'Metas por Proyecto'!DK33&gt;0),Desplegable!$B$444,IF(AND('Metas por Proyecto'!DJ33&gt;0,'Metas por Proyecto'!DK33=0),Desplegable!$B$445,IF(AND('Metas por Proyecto'!DJ33&gt;0,'Metas por Proyecto'!DK33&gt;0),((DK33*100)/DJ33))))))</f>
        <v/>
      </c>
      <c r="DN33" s="97">
        <f t="shared" si="20"/>
        <v>3</v>
      </c>
      <c r="DO33" s="97">
        <f t="shared" si="21"/>
        <v>0</v>
      </c>
      <c r="DP33" s="63">
        <f>IF(AND(DN33=0,DO33=0),"",IF(AND(DN33=0,DO33&lt;&gt;0),Desplegable!$B$444,(DO33*100/DN33)))</f>
        <v>0</v>
      </c>
      <c r="DQ33" s="97">
        <f t="shared" si="22"/>
        <v>3</v>
      </c>
      <c r="DR33" s="97">
        <f t="shared" si="23"/>
        <v>0</v>
      </c>
      <c r="DS33" s="97">
        <f t="shared" si="24"/>
        <v>0</v>
      </c>
      <c r="DT33" s="63">
        <f t="shared" si="25"/>
        <v>0</v>
      </c>
      <c r="DU33" s="97"/>
    </row>
    <row r="34" spans="1:125" ht="168.75">
      <c r="A34" s="53">
        <v>33</v>
      </c>
      <c r="B34" s="84" t="s">
        <v>1388</v>
      </c>
      <c r="C34" s="87" t="s">
        <v>1419</v>
      </c>
      <c r="D34" s="55" t="s">
        <v>402</v>
      </c>
      <c r="E34" s="55" t="s">
        <v>1428</v>
      </c>
      <c r="F34" s="56" t="s">
        <v>111</v>
      </c>
      <c r="G34" s="55" t="s">
        <v>115</v>
      </c>
      <c r="H34" s="56" t="s">
        <v>295</v>
      </c>
      <c r="I34" s="55" t="s">
        <v>616</v>
      </c>
      <c r="J34" s="56" t="s">
        <v>301</v>
      </c>
      <c r="K34" s="55" t="s">
        <v>617</v>
      </c>
      <c r="L34" s="56" t="s">
        <v>155</v>
      </c>
      <c r="M34" s="56" t="s">
        <v>155</v>
      </c>
      <c r="N34" s="59" t="s">
        <v>144</v>
      </c>
      <c r="O34" s="56" t="s">
        <v>321</v>
      </c>
      <c r="P34" s="57" t="s">
        <v>460</v>
      </c>
      <c r="Q34" s="57" t="s">
        <v>463</v>
      </c>
      <c r="R34" s="58" t="s">
        <v>481</v>
      </c>
      <c r="S34" s="59"/>
      <c r="T34" s="59" t="s">
        <v>419</v>
      </c>
      <c r="U34" s="60" t="s">
        <v>429</v>
      </c>
      <c r="V34" s="60" t="s">
        <v>443</v>
      </c>
      <c r="W34" s="59"/>
      <c r="X34" s="59"/>
      <c r="Y34" s="56"/>
      <c r="Z34" s="56"/>
      <c r="AA34" s="56"/>
      <c r="AB34" s="56"/>
      <c r="AC34" s="53"/>
      <c r="AD34" s="53"/>
      <c r="AE34" s="53"/>
      <c r="AF34" s="53"/>
      <c r="AG34" s="56"/>
      <c r="AH34" s="60"/>
      <c r="AI34" s="53"/>
      <c r="AJ34" s="61"/>
      <c r="AK34" s="53"/>
      <c r="AL34" s="53"/>
      <c r="AM34" s="222">
        <v>1</v>
      </c>
      <c r="AN34" s="97"/>
      <c r="AO34" s="97"/>
      <c r="AP34" s="97"/>
      <c r="AQ34" s="62" t="str">
        <f>IF(AND(AN34=0,AO34=0),Desplegable!$B$446,IF(AND(AN34&lt;&gt;0,AO34=""),Desplegable!$B$446,IF(AND('Metas por Proyecto'!AN34=0,'Metas por Proyecto'!AO34&gt;0),Desplegable!$B$444,IF(AND('Metas por Proyecto'!AN34&gt;0,'Metas por Proyecto'!AO34=0),Desplegable!$B$445,IF(AND('Metas por Proyecto'!AN34&gt;0,'Metas por Proyecto'!AO34&gt;0),((AO34*100)/AN34))))))</f>
        <v/>
      </c>
      <c r="AR34" s="97"/>
      <c r="AS34" s="97"/>
      <c r="AT34" s="97"/>
      <c r="AU34" s="62" t="str">
        <f>IF(AND(AR34=0,AS34=0),Desplegable!$B$446,IF(AND(AR34&lt;&gt;0,AS34=""),Desplegable!$B$446,IF(AND('Metas por Proyecto'!AR34=0,'Metas por Proyecto'!AS34&gt;0),Desplegable!$B$444,IF(AND('Metas por Proyecto'!AR34&gt;0,'Metas por Proyecto'!AS34=0),Desplegable!$B$445,IF(AND('Metas por Proyecto'!AR34&gt;0,'Metas por Proyecto'!AS34&gt;0),((AS34*100)/AR34))))))</f>
        <v/>
      </c>
      <c r="AV34" s="97">
        <f t="shared" si="0"/>
        <v>0</v>
      </c>
      <c r="AW34" s="97">
        <f t="shared" si="1"/>
        <v>0</v>
      </c>
      <c r="AX34" s="62" t="str">
        <f>IF(AND(AV34=0,AW34=0),"",IF(AND(AV34=0,AW34&lt;&gt;0),Desplegable!$B$444,(AW34*100/AV34)))</f>
        <v/>
      </c>
      <c r="AY34" s="97"/>
      <c r="AZ34" s="97"/>
      <c r="BA34" s="97"/>
      <c r="BB34" s="62" t="str">
        <f>IF(AND(AY34=0,AZ34=0),Desplegable!$B$446,IF(AND(AY34&lt;&gt;0,AZ34=""),Desplegable!$B$446,IF(AND('Metas por Proyecto'!AY34=0,'Metas por Proyecto'!AZ34&gt;0),Desplegable!$B$444,IF(AND('Metas por Proyecto'!AY34&gt;0,'Metas por Proyecto'!AZ34=0),Desplegable!$B$445,IF(AND('Metas por Proyecto'!AY34&gt;0,'Metas por Proyecto'!AZ34&gt;0),((AZ34*100)/AY34))))))</f>
        <v/>
      </c>
      <c r="BC34" s="97">
        <f t="shared" si="2"/>
        <v>0</v>
      </c>
      <c r="BD34" s="97">
        <f t="shared" si="3"/>
        <v>0</v>
      </c>
      <c r="BE34" s="62" t="str">
        <f>IF(AND(BC34=0,BD34=0),"",IF(AND(BC34=0,BD34&lt;&gt;0),Desplegable!$B$444,(BD34*100/BC34)))</f>
        <v/>
      </c>
      <c r="BF34" s="97"/>
      <c r="BG34" s="97"/>
      <c r="BH34" s="97"/>
      <c r="BI34" s="62" t="str">
        <f>IF(AND(BF34=0,BG34=0),Desplegable!$B$446,IF(AND(BF34&lt;&gt;0,BG34=""),Desplegable!$B$446,IF(AND('Metas por Proyecto'!BF34=0,'Metas por Proyecto'!BG34&gt;0),Desplegable!$B$444,IF(AND('Metas por Proyecto'!BF34&gt;0,'Metas por Proyecto'!BG34=0),Desplegable!$B$445,IF(AND('Metas por Proyecto'!BF34&gt;0,'Metas por Proyecto'!BG34&gt;0),((BG34*100)/BF34))))))</f>
        <v/>
      </c>
      <c r="BJ34" s="97">
        <f t="shared" si="4"/>
        <v>0</v>
      </c>
      <c r="BK34" s="97">
        <f t="shared" si="5"/>
        <v>0</v>
      </c>
      <c r="BL34" s="62" t="str">
        <f>IF(AND(BJ34=0,BK34=0),"",IF(AND(BJ34=0,BK34&lt;&gt;0),Desplegable!$B$444,(BK34*100/BJ34)))</f>
        <v/>
      </c>
      <c r="BM34" s="97"/>
      <c r="BN34" s="97"/>
      <c r="BO34" s="97"/>
      <c r="BP34" s="62" t="str">
        <f>IF(AND(BM34=0,BN34=0),Desplegable!$B$446,IF(AND(BM34&lt;&gt;0,BN34=""),Desplegable!$B$446,IF(AND('Metas por Proyecto'!BM34=0,'Metas por Proyecto'!BN34&gt;0),Desplegable!$B$444,IF(AND('Metas por Proyecto'!BM34&gt;0,'Metas por Proyecto'!BN34=0),Desplegable!$B$445,IF(AND('Metas por Proyecto'!BM34&gt;0,'Metas por Proyecto'!BN34&gt;0),((BN34*100)/BM34))))))</f>
        <v/>
      </c>
      <c r="BQ34" s="97">
        <f t="shared" si="6"/>
        <v>0</v>
      </c>
      <c r="BR34" s="97">
        <f t="shared" si="7"/>
        <v>0</v>
      </c>
      <c r="BS34" s="62" t="str">
        <f>IF(AND(BQ34=0,BR34=0),"",IF(AND(BQ34=0,BR34&lt;&gt;0),Desplegable!$B$444,(BR34*100/BQ34)))</f>
        <v/>
      </c>
      <c r="BT34" s="97"/>
      <c r="BU34" s="97"/>
      <c r="BV34" s="97"/>
      <c r="BW34" s="62" t="str">
        <f>IF(AND(BT34=0,BU34=0),Desplegable!$B$446,IF(AND(BT34&lt;&gt;0,BU34=""),Desplegable!$B$446,IF(AND('Metas por Proyecto'!BT34=0,'Metas por Proyecto'!BU34&gt;0),Desplegable!$B$444,IF(AND('Metas por Proyecto'!BT34&gt;0,'Metas por Proyecto'!BU34=0),Desplegable!$B$445,IF(AND('Metas por Proyecto'!BT34&gt;0,'Metas por Proyecto'!BU34&gt;0),((BU34*100)/BT34))))))</f>
        <v/>
      </c>
      <c r="BX34" s="97">
        <f t="shared" si="8"/>
        <v>0</v>
      </c>
      <c r="BY34" s="97">
        <f t="shared" si="9"/>
        <v>0</v>
      </c>
      <c r="BZ34" s="62" t="str">
        <f>IF(AND(BX34=0,BY34=0),"",IF(AND(BX34=0,BY34&lt;&gt;0),Desplegable!$B$444,(BY34*100/BX34)))</f>
        <v/>
      </c>
      <c r="CA34" s="97"/>
      <c r="CB34" s="97"/>
      <c r="CC34" s="97"/>
      <c r="CD34" s="62" t="str">
        <f>IF(AND(CA34=0,CB34=0),Desplegable!$B$446,IF(AND(CA34&lt;&gt;0,CB34=""),Desplegable!$B$446,IF(AND('Metas por Proyecto'!CA34=0,'Metas por Proyecto'!CB34&gt;0),Desplegable!$B$444,IF(AND('Metas por Proyecto'!CA34&gt;0,'Metas por Proyecto'!CB34=0),Desplegable!$B$445,IF(AND('Metas por Proyecto'!CA34&gt;0,'Metas por Proyecto'!CB34&gt;0),((CB34*100)/CA34))))))</f>
        <v/>
      </c>
      <c r="CE34" s="97">
        <f t="shared" si="10"/>
        <v>0</v>
      </c>
      <c r="CF34" s="97">
        <f t="shared" si="11"/>
        <v>0</v>
      </c>
      <c r="CG34" s="62" t="str">
        <f>IF(AND(CE34=0,CF34=0),"",IF(AND(CE34=0,CF34&lt;&gt;0),Desplegable!$B$444,(CF34*100/CE34)))</f>
        <v/>
      </c>
      <c r="CH34" s="97"/>
      <c r="CI34" s="97"/>
      <c r="CJ34" s="97"/>
      <c r="CK34" s="62" t="str">
        <f>IF(AND(CH34=0,CI34=0),Desplegable!$B$446,IF(AND(CH34&lt;&gt;0,CI34=""),Desplegable!$B$446,IF(AND('Metas por Proyecto'!CH34=0,'Metas por Proyecto'!CI34&gt;0),Desplegable!$B$444,IF(AND('Metas por Proyecto'!CH34&gt;0,'Metas por Proyecto'!CI34=0),Desplegable!$B$445,IF(AND('Metas por Proyecto'!CH34&gt;0,'Metas por Proyecto'!CI34&gt;0),((CI34*100)/CH34))))))</f>
        <v/>
      </c>
      <c r="CL34" s="97">
        <f t="shared" si="12"/>
        <v>0</v>
      </c>
      <c r="CM34" s="97">
        <f t="shared" si="13"/>
        <v>0</v>
      </c>
      <c r="CN34" s="62" t="str">
        <f>IF(AND(CL34=0,CM34=0),"",IF(AND(CL34=0,CM34&lt;&gt;0),Desplegable!$B$444,(CM34*100/CL34)))</f>
        <v/>
      </c>
      <c r="CO34" s="97"/>
      <c r="CP34" s="97"/>
      <c r="CQ34" s="97"/>
      <c r="CR34" s="62" t="str">
        <f>IF(AND(CO34=0,CP34=0),Desplegable!$B$446,IF(AND(CO34&lt;&gt;0,CP34=""),Desplegable!$B$446,IF(AND('Metas por Proyecto'!CO34=0,'Metas por Proyecto'!CP34&gt;0),Desplegable!$B$444,IF(AND('Metas por Proyecto'!CO34&gt;0,'Metas por Proyecto'!CP34=0),Desplegable!$B$445,IF(AND('Metas por Proyecto'!CO34&gt;0,'Metas por Proyecto'!CP34&gt;0),((CP34*100)/CO34))))))</f>
        <v/>
      </c>
      <c r="CS34" s="97">
        <f t="shared" si="14"/>
        <v>0</v>
      </c>
      <c r="CT34" s="97">
        <f t="shared" si="15"/>
        <v>0</v>
      </c>
      <c r="CU34" s="62" t="str">
        <f>IF(AND(CS34=0,CT34=0),"",IF(AND(CS34=0,CT34&lt;&gt;0),Desplegable!$B$444,(CT34*100/CS34)))</f>
        <v/>
      </c>
      <c r="CV34" s="97">
        <v>1</v>
      </c>
      <c r="CW34" s="97"/>
      <c r="CX34" s="97"/>
      <c r="CY34" s="62" t="str">
        <f>IF(AND(CV34=0,CW34=0),Desplegable!$B$446,IF(AND(CV34&lt;&gt;0,CW34=""),Desplegable!$B$446,IF(AND('Metas por Proyecto'!CV34=0,'Metas por Proyecto'!CW34&gt;0),Desplegable!$B$444,IF(AND('Metas por Proyecto'!CV34&gt;0,'Metas por Proyecto'!CW34=0),Desplegable!$B$445,IF(AND('Metas por Proyecto'!CV34&gt;0,'Metas por Proyecto'!CW34&gt;0),((CW34*100)/CV34))))))</f>
        <v/>
      </c>
      <c r="CZ34" s="97">
        <f t="shared" si="16"/>
        <v>1</v>
      </c>
      <c r="DA34" s="97">
        <f t="shared" si="17"/>
        <v>0</v>
      </c>
      <c r="DB34" s="62">
        <f>IF(AND(CZ34=0,DA34=0),"",IF(AND(CZ34=0,DA34&lt;&gt;0),Desplegable!$B$444,(DA34*100/CZ34)))</f>
        <v>0</v>
      </c>
      <c r="DC34" s="97"/>
      <c r="DD34" s="97"/>
      <c r="DE34" s="97"/>
      <c r="DF34" s="62" t="str">
        <f>IF(AND(DC34=0,DD34=0),Desplegable!$B$446,IF(AND(DC34&lt;&gt;0,DD34=""),Desplegable!$B$446,IF(AND('Metas por Proyecto'!DC34=0,'Metas por Proyecto'!DD34&gt;0),Desplegable!$B$444,IF(AND('Metas por Proyecto'!DC34&gt;0,'Metas por Proyecto'!DD34=0),Desplegable!$B$445,IF(AND('Metas por Proyecto'!DC34&gt;0,'Metas por Proyecto'!DD34&gt;0),((DD34*100)/DC34))))))</f>
        <v/>
      </c>
      <c r="DG34" s="97">
        <f t="shared" si="18"/>
        <v>1</v>
      </c>
      <c r="DH34" s="97">
        <f t="shared" si="19"/>
        <v>0</v>
      </c>
      <c r="DI34" s="62">
        <f>IF(AND(DG34=0,DH34=0),"",IF(AND(DG34=0,DH34&lt;&gt;0),Desplegable!$B$444,(DH34*100/DG34)))</f>
        <v>0</v>
      </c>
      <c r="DJ34" s="97"/>
      <c r="DK34" s="97"/>
      <c r="DL34" s="97"/>
      <c r="DM34" s="62" t="str">
        <f>IF(AND(DJ34=0,DK34=0),Desplegable!$B$446,IF(AND(DJ34&lt;&gt;0,DK34=""),Desplegable!$B$446,IF(AND('Metas por Proyecto'!DJ34=0,'Metas por Proyecto'!DK34&gt;0),Desplegable!$B$444,IF(AND('Metas por Proyecto'!DJ34&gt;0,'Metas por Proyecto'!DK34=0),Desplegable!$B$445,IF(AND('Metas por Proyecto'!DJ34&gt;0,'Metas por Proyecto'!DK34&gt;0),((DK34*100)/DJ34))))))</f>
        <v/>
      </c>
      <c r="DN34" s="97">
        <f t="shared" si="20"/>
        <v>1</v>
      </c>
      <c r="DO34" s="97">
        <f t="shared" si="21"/>
        <v>0</v>
      </c>
      <c r="DP34" s="63">
        <f>IF(AND(DN34=0,DO34=0),"",IF(AND(DN34=0,DO34&lt;&gt;0),Desplegable!$B$444,(DO34*100/DN34)))</f>
        <v>0</v>
      </c>
      <c r="DQ34" s="97">
        <f t="shared" si="22"/>
        <v>1</v>
      </c>
      <c r="DR34" s="97">
        <f t="shared" si="23"/>
        <v>0</v>
      </c>
      <c r="DS34" s="97">
        <f t="shared" si="24"/>
        <v>0</v>
      </c>
      <c r="DT34" s="63">
        <f t="shared" si="25"/>
        <v>0</v>
      </c>
      <c r="DU34" s="97"/>
    </row>
    <row r="35" spans="1:125" ht="168.75">
      <c r="A35" s="53">
        <v>34</v>
      </c>
      <c r="B35" s="84" t="s">
        <v>1389</v>
      </c>
      <c r="C35" s="86" t="s">
        <v>1193</v>
      </c>
      <c r="D35" s="55" t="s">
        <v>1398</v>
      </c>
      <c r="E35" s="55" t="s">
        <v>1428</v>
      </c>
      <c r="F35" s="56" t="s">
        <v>111</v>
      </c>
      <c r="G35" s="55" t="s">
        <v>115</v>
      </c>
      <c r="H35" s="56" t="s">
        <v>295</v>
      </c>
      <c r="I35" s="55" t="s">
        <v>616</v>
      </c>
      <c r="J35" s="56" t="s">
        <v>301</v>
      </c>
      <c r="K35" s="55" t="s">
        <v>617</v>
      </c>
      <c r="L35" s="56" t="s">
        <v>155</v>
      </c>
      <c r="M35" s="56" t="s">
        <v>155</v>
      </c>
      <c r="N35" s="59" t="s">
        <v>144</v>
      </c>
      <c r="O35" s="56" t="s">
        <v>321</v>
      </c>
      <c r="P35" s="57" t="s">
        <v>460</v>
      </c>
      <c r="Q35" s="57" t="s">
        <v>463</v>
      </c>
      <c r="R35" s="58" t="s">
        <v>481</v>
      </c>
      <c r="S35" s="59"/>
      <c r="T35" s="59" t="s">
        <v>419</v>
      </c>
      <c r="U35" s="60" t="s">
        <v>429</v>
      </c>
      <c r="V35" s="60" t="s">
        <v>443</v>
      </c>
      <c r="W35" s="59"/>
      <c r="X35" s="59"/>
      <c r="Y35" s="56"/>
      <c r="Z35" s="56"/>
      <c r="AA35" s="56"/>
      <c r="AB35" s="56"/>
      <c r="AC35" s="53"/>
      <c r="AD35" s="53"/>
      <c r="AE35" s="53"/>
      <c r="AF35" s="53"/>
      <c r="AG35" s="56"/>
      <c r="AH35" s="60"/>
      <c r="AI35" s="53"/>
      <c r="AJ35" s="61"/>
      <c r="AK35" s="53"/>
      <c r="AL35" s="53"/>
      <c r="AM35" s="222">
        <v>1</v>
      </c>
      <c r="AN35" s="97"/>
      <c r="AO35" s="97"/>
      <c r="AP35" s="97"/>
      <c r="AQ35" s="62" t="str">
        <f>IF(AND(AN35=0,AO35=0),Desplegable!$B$446,IF(AND(AN35&lt;&gt;0,AO35=""),Desplegable!$B$446,IF(AND('Metas por Proyecto'!AN35=0,'Metas por Proyecto'!AO35&gt;0),Desplegable!$B$444,IF(AND('Metas por Proyecto'!AN35&gt;0,'Metas por Proyecto'!AO35=0),Desplegable!$B$445,IF(AND('Metas por Proyecto'!AN35&gt;0,'Metas por Proyecto'!AO35&gt;0),((AO35*100)/AN35))))))</f>
        <v/>
      </c>
      <c r="AR35" s="97"/>
      <c r="AS35" s="97"/>
      <c r="AT35" s="97"/>
      <c r="AU35" s="62" t="str">
        <f>IF(AND(AR35=0,AS35=0),Desplegable!$B$446,IF(AND(AR35&lt;&gt;0,AS35=""),Desplegable!$B$446,IF(AND('Metas por Proyecto'!AR35=0,'Metas por Proyecto'!AS35&gt;0),Desplegable!$B$444,IF(AND('Metas por Proyecto'!AR35&gt;0,'Metas por Proyecto'!AS35=0),Desplegable!$B$445,IF(AND('Metas por Proyecto'!AR35&gt;0,'Metas por Proyecto'!AS35&gt;0),((AS35*100)/AR35))))))</f>
        <v/>
      </c>
      <c r="AV35" s="97">
        <f t="shared" si="0"/>
        <v>0</v>
      </c>
      <c r="AW35" s="97">
        <f t="shared" si="1"/>
        <v>0</v>
      </c>
      <c r="AX35" s="62" t="str">
        <f>IF(AND(AV35=0,AW35=0),"",IF(AND(AV35=0,AW35&lt;&gt;0),Desplegable!$B$444,(AW35*100/AV35)))</f>
        <v/>
      </c>
      <c r="AY35" s="97"/>
      <c r="AZ35" s="97"/>
      <c r="BA35" s="97"/>
      <c r="BB35" s="62" t="str">
        <f>IF(AND(AY35=0,AZ35=0),Desplegable!$B$446,IF(AND(AY35&lt;&gt;0,AZ35=""),Desplegable!$B$446,IF(AND('Metas por Proyecto'!AY35=0,'Metas por Proyecto'!AZ35&gt;0),Desplegable!$B$444,IF(AND('Metas por Proyecto'!AY35&gt;0,'Metas por Proyecto'!AZ35=0),Desplegable!$B$445,IF(AND('Metas por Proyecto'!AY35&gt;0,'Metas por Proyecto'!AZ35&gt;0),((AZ35*100)/AY35))))))</f>
        <v/>
      </c>
      <c r="BC35" s="97">
        <f t="shared" si="2"/>
        <v>0</v>
      </c>
      <c r="BD35" s="97">
        <f t="shared" si="3"/>
        <v>0</v>
      </c>
      <c r="BE35" s="62" t="str">
        <f>IF(AND(BC35=0,BD35=0),"",IF(AND(BC35=0,BD35&lt;&gt;0),Desplegable!$B$444,(BD35*100/BC35)))</f>
        <v/>
      </c>
      <c r="BF35" s="97"/>
      <c r="BG35" s="97"/>
      <c r="BH35" s="97"/>
      <c r="BI35" s="62" t="str">
        <f>IF(AND(BF35=0,BG35=0),Desplegable!$B$446,IF(AND(BF35&lt;&gt;0,BG35=""),Desplegable!$B$446,IF(AND('Metas por Proyecto'!BF35=0,'Metas por Proyecto'!BG35&gt;0),Desplegable!$B$444,IF(AND('Metas por Proyecto'!BF35&gt;0,'Metas por Proyecto'!BG35=0),Desplegable!$B$445,IF(AND('Metas por Proyecto'!BF35&gt;0,'Metas por Proyecto'!BG35&gt;0),((BG35*100)/BF35))))))</f>
        <v/>
      </c>
      <c r="BJ35" s="97">
        <f t="shared" si="4"/>
        <v>0</v>
      </c>
      <c r="BK35" s="97">
        <f t="shared" si="5"/>
        <v>0</v>
      </c>
      <c r="BL35" s="62" t="str">
        <f>IF(AND(BJ35=0,BK35=0),"",IF(AND(BJ35=0,BK35&lt;&gt;0),Desplegable!$B$444,(BK35*100/BJ35)))</f>
        <v/>
      </c>
      <c r="BM35" s="97"/>
      <c r="BN35" s="97"/>
      <c r="BO35" s="97"/>
      <c r="BP35" s="62" t="str">
        <f>IF(AND(BM35=0,BN35=0),Desplegable!$B$446,IF(AND(BM35&lt;&gt;0,BN35=""),Desplegable!$B$446,IF(AND('Metas por Proyecto'!BM35=0,'Metas por Proyecto'!BN35&gt;0),Desplegable!$B$444,IF(AND('Metas por Proyecto'!BM35&gt;0,'Metas por Proyecto'!BN35=0),Desplegable!$B$445,IF(AND('Metas por Proyecto'!BM35&gt;0,'Metas por Proyecto'!BN35&gt;0),((BN35*100)/BM35))))))</f>
        <v/>
      </c>
      <c r="BQ35" s="97">
        <f t="shared" si="6"/>
        <v>0</v>
      </c>
      <c r="BR35" s="97">
        <f t="shared" si="7"/>
        <v>0</v>
      </c>
      <c r="BS35" s="62" t="str">
        <f>IF(AND(BQ35=0,BR35=0),"",IF(AND(BQ35=0,BR35&lt;&gt;0),Desplegable!$B$444,(BR35*100/BQ35)))</f>
        <v/>
      </c>
      <c r="BT35" s="97"/>
      <c r="BU35" s="97"/>
      <c r="BV35" s="97"/>
      <c r="BW35" s="62" t="str">
        <f>IF(AND(BT35=0,BU35=0),Desplegable!$B$446,IF(AND(BT35&lt;&gt;0,BU35=""),Desplegable!$B$446,IF(AND('Metas por Proyecto'!BT35=0,'Metas por Proyecto'!BU35&gt;0),Desplegable!$B$444,IF(AND('Metas por Proyecto'!BT35&gt;0,'Metas por Proyecto'!BU35=0),Desplegable!$B$445,IF(AND('Metas por Proyecto'!BT35&gt;0,'Metas por Proyecto'!BU35&gt;0),((BU35*100)/BT35))))))</f>
        <v/>
      </c>
      <c r="BX35" s="97">
        <f t="shared" si="8"/>
        <v>0</v>
      </c>
      <c r="BY35" s="97">
        <f t="shared" si="9"/>
        <v>0</v>
      </c>
      <c r="BZ35" s="62" t="str">
        <f>IF(AND(BX35=0,BY35=0),"",IF(AND(BX35=0,BY35&lt;&gt;0),Desplegable!$B$444,(BY35*100/BX35)))</f>
        <v/>
      </c>
      <c r="CA35" s="97">
        <v>1</v>
      </c>
      <c r="CB35" s="97"/>
      <c r="CC35" s="97"/>
      <c r="CD35" s="62" t="str">
        <f>IF(AND(CA35=0,CB35=0),Desplegable!$B$446,IF(AND(CA35&lt;&gt;0,CB35=""),Desplegable!$B$446,IF(AND('Metas por Proyecto'!CA35=0,'Metas por Proyecto'!CB35&gt;0),Desplegable!$B$444,IF(AND('Metas por Proyecto'!CA35&gt;0,'Metas por Proyecto'!CB35=0),Desplegable!$B$445,IF(AND('Metas por Proyecto'!CA35&gt;0,'Metas por Proyecto'!CB35&gt;0),((CB35*100)/CA35))))))</f>
        <v/>
      </c>
      <c r="CE35" s="97">
        <f t="shared" si="10"/>
        <v>1</v>
      </c>
      <c r="CF35" s="97">
        <f t="shared" si="11"/>
        <v>0</v>
      </c>
      <c r="CG35" s="62">
        <f>IF(AND(CE35=0,CF35=0),"",IF(AND(CE35=0,CF35&lt;&gt;0),Desplegable!$B$444,(CF35*100/CE35)))</f>
        <v>0</v>
      </c>
      <c r="CH35" s="97"/>
      <c r="CI35" s="97"/>
      <c r="CJ35" s="97"/>
      <c r="CK35" s="62" t="str">
        <f>IF(AND(CH35=0,CI35=0),Desplegable!$B$446,IF(AND(CH35&lt;&gt;0,CI35=""),Desplegable!$B$446,IF(AND('Metas por Proyecto'!CH35=0,'Metas por Proyecto'!CI35&gt;0),Desplegable!$B$444,IF(AND('Metas por Proyecto'!CH35&gt;0,'Metas por Proyecto'!CI35=0),Desplegable!$B$445,IF(AND('Metas por Proyecto'!CH35&gt;0,'Metas por Proyecto'!CI35&gt;0),((CI35*100)/CH35))))))</f>
        <v/>
      </c>
      <c r="CL35" s="97">
        <f t="shared" si="12"/>
        <v>1</v>
      </c>
      <c r="CM35" s="97">
        <f t="shared" si="13"/>
        <v>0</v>
      </c>
      <c r="CN35" s="62">
        <f>IF(AND(CL35=0,CM35=0),"",IF(AND(CL35=0,CM35&lt;&gt;0),Desplegable!$B$444,(CM35*100/CL35)))</f>
        <v>0</v>
      </c>
      <c r="CO35" s="97"/>
      <c r="CP35" s="97"/>
      <c r="CQ35" s="97"/>
      <c r="CR35" s="62" t="str">
        <f>IF(AND(CO35=0,CP35=0),Desplegable!$B$446,IF(AND(CO35&lt;&gt;0,CP35=""),Desplegable!$B$446,IF(AND('Metas por Proyecto'!CO35=0,'Metas por Proyecto'!CP35&gt;0),Desplegable!$B$444,IF(AND('Metas por Proyecto'!CO35&gt;0,'Metas por Proyecto'!CP35=0),Desplegable!$B$445,IF(AND('Metas por Proyecto'!CO35&gt;0,'Metas por Proyecto'!CP35&gt;0),((CP35*100)/CO35))))))</f>
        <v/>
      </c>
      <c r="CS35" s="97">
        <f t="shared" si="14"/>
        <v>1</v>
      </c>
      <c r="CT35" s="97">
        <f t="shared" si="15"/>
        <v>0</v>
      </c>
      <c r="CU35" s="62">
        <f>IF(AND(CS35=0,CT35=0),"",IF(AND(CS35=0,CT35&lt;&gt;0),Desplegable!$B$444,(CT35*100/CS35)))</f>
        <v>0</v>
      </c>
      <c r="CV35" s="97"/>
      <c r="CW35" s="97"/>
      <c r="CX35" s="97"/>
      <c r="CY35" s="62" t="str">
        <f>IF(AND(CV35=0,CW35=0),Desplegable!$B$446,IF(AND(CV35&lt;&gt;0,CW35=""),Desplegable!$B$446,IF(AND('Metas por Proyecto'!CV35=0,'Metas por Proyecto'!CW35&gt;0),Desplegable!$B$444,IF(AND('Metas por Proyecto'!CV35&gt;0,'Metas por Proyecto'!CW35=0),Desplegable!$B$445,IF(AND('Metas por Proyecto'!CV35&gt;0,'Metas por Proyecto'!CW35&gt;0),((CW35*100)/CV35))))))</f>
        <v/>
      </c>
      <c r="CZ35" s="97">
        <f t="shared" si="16"/>
        <v>1</v>
      </c>
      <c r="DA35" s="97">
        <f t="shared" si="17"/>
        <v>0</v>
      </c>
      <c r="DB35" s="62">
        <f>IF(AND(CZ35=0,DA35=0),"",IF(AND(CZ35=0,DA35&lt;&gt;0),Desplegable!$B$444,(DA35*100/CZ35)))</f>
        <v>0</v>
      </c>
      <c r="DC35" s="97"/>
      <c r="DD35" s="97"/>
      <c r="DE35" s="97"/>
      <c r="DF35" s="62" t="str">
        <f>IF(AND(DC35=0,DD35=0),Desplegable!$B$446,IF(AND(DC35&lt;&gt;0,DD35=""),Desplegable!$B$446,IF(AND('Metas por Proyecto'!DC35=0,'Metas por Proyecto'!DD35&gt;0),Desplegable!$B$444,IF(AND('Metas por Proyecto'!DC35&gt;0,'Metas por Proyecto'!DD35=0),Desplegable!$B$445,IF(AND('Metas por Proyecto'!DC35&gt;0,'Metas por Proyecto'!DD35&gt;0),((DD35*100)/DC35))))))</f>
        <v/>
      </c>
      <c r="DG35" s="97">
        <f t="shared" si="18"/>
        <v>1</v>
      </c>
      <c r="DH35" s="97">
        <f t="shared" si="19"/>
        <v>0</v>
      </c>
      <c r="DI35" s="62">
        <f>IF(AND(DG35=0,DH35=0),"",IF(AND(DG35=0,DH35&lt;&gt;0),Desplegable!$B$444,(DH35*100/DG35)))</f>
        <v>0</v>
      </c>
      <c r="DJ35" s="97"/>
      <c r="DK35" s="97"/>
      <c r="DL35" s="97"/>
      <c r="DM35" s="62" t="str">
        <f>IF(AND(DJ35=0,DK35=0),Desplegable!$B$446,IF(AND(DJ35&lt;&gt;0,DK35=""),Desplegable!$B$446,IF(AND('Metas por Proyecto'!DJ35=0,'Metas por Proyecto'!DK35&gt;0),Desplegable!$B$444,IF(AND('Metas por Proyecto'!DJ35&gt;0,'Metas por Proyecto'!DK35=0),Desplegable!$B$445,IF(AND('Metas por Proyecto'!DJ35&gt;0,'Metas por Proyecto'!DK35&gt;0),((DK35*100)/DJ35))))))</f>
        <v/>
      </c>
      <c r="DN35" s="97">
        <f t="shared" si="20"/>
        <v>1</v>
      </c>
      <c r="DO35" s="97">
        <f t="shared" si="21"/>
        <v>0</v>
      </c>
      <c r="DP35" s="63">
        <f>IF(AND(DN35=0,DO35=0),"",IF(AND(DN35=0,DO35&lt;&gt;0),Desplegable!$B$444,(DO35*100/DN35)))</f>
        <v>0</v>
      </c>
      <c r="DQ35" s="97">
        <f t="shared" si="22"/>
        <v>1</v>
      </c>
      <c r="DR35" s="97">
        <f t="shared" si="23"/>
        <v>0</v>
      </c>
      <c r="DS35" s="97">
        <f t="shared" si="24"/>
        <v>0</v>
      </c>
      <c r="DT35" s="63">
        <f t="shared" si="25"/>
        <v>0</v>
      </c>
      <c r="DU35" s="97"/>
    </row>
    <row r="36" spans="1:125" ht="168.75">
      <c r="A36" s="53">
        <v>35</v>
      </c>
      <c r="B36" s="84" t="s">
        <v>1390</v>
      </c>
      <c r="C36" s="87" t="s">
        <v>1420</v>
      </c>
      <c r="D36" s="55" t="s">
        <v>1398</v>
      </c>
      <c r="E36" s="55" t="s">
        <v>1428</v>
      </c>
      <c r="F36" s="56" t="s">
        <v>111</v>
      </c>
      <c r="G36" s="55" t="s">
        <v>115</v>
      </c>
      <c r="H36" s="56" t="s">
        <v>295</v>
      </c>
      <c r="I36" s="55" t="s">
        <v>616</v>
      </c>
      <c r="J36" s="56" t="s">
        <v>301</v>
      </c>
      <c r="K36" s="55" t="s">
        <v>617</v>
      </c>
      <c r="L36" s="56" t="s">
        <v>155</v>
      </c>
      <c r="M36" s="56" t="s">
        <v>155</v>
      </c>
      <c r="N36" s="59" t="s">
        <v>144</v>
      </c>
      <c r="O36" s="56" t="s">
        <v>321</v>
      </c>
      <c r="P36" s="57" t="s">
        <v>460</v>
      </c>
      <c r="Q36" s="57" t="s">
        <v>463</v>
      </c>
      <c r="R36" s="58" t="s">
        <v>481</v>
      </c>
      <c r="S36" s="59"/>
      <c r="T36" s="59" t="s">
        <v>419</v>
      </c>
      <c r="U36" s="60" t="s">
        <v>429</v>
      </c>
      <c r="V36" s="60" t="s">
        <v>443</v>
      </c>
      <c r="W36" s="59"/>
      <c r="X36" s="59"/>
      <c r="Y36" s="56"/>
      <c r="Z36" s="56"/>
      <c r="AA36" s="56"/>
      <c r="AB36" s="56"/>
      <c r="AC36" s="53"/>
      <c r="AD36" s="53"/>
      <c r="AE36" s="53"/>
      <c r="AF36" s="53"/>
      <c r="AG36" s="56"/>
      <c r="AH36" s="60"/>
      <c r="AI36" s="53"/>
      <c r="AJ36" s="61"/>
      <c r="AK36" s="53"/>
      <c r="AL36" s="53"/>
      <c r="AM36" s="222">
        <v>1</v>
      </c>
      <c r="AN36" s="97"/>
      <c r="AO36" s="97"/>
      <c r="AP36" s="97"/>
      <c r="AQ36" s="62" t="str">
        <f>IF(AND(AN36=0,AO36=0),Desplegable!$B$446,IF(AND(AN36&lt;&gt;0,AO36=""),Desplegable!$B$446,IF(AND('Metas por Proyecto'!AN36=0,'Metas por Proyecto'!AO36&gt;0),Desplegable!$B$444,IF(AND('Metas por Proyecto'!AN36&gt;0,'Metas por Proyecto'!AO36=0),Desplegable!$B$445,IF(AND('Metas por Proyecto'!AN36&gt;0,'Metas por Proyecto'!AO36&gt;0),((AO36*100)/AN36))))))</f>
        <v/>
      </c>
      <c r="AR36" s="97"/>
      <c r="AS36" s="97"/>
      <c r="AT36" s="97"/>
      <c r="AU36" s="62" t="str">
        <f>IF(AND(AR36=0,AS36=0),Desplegable!$B$446,IF(AND(AR36&lt;&gt;0,AS36=""),Desplegable!$B$446,IF(AND('Metas por Proyecto'!AR36=0,'Metas por Proyecto'!AS36&gt;0),Desplegable!$B$444,IF(AND('Metas por Proyecto'!AR36&gt;0,'Metas por Proyecto'!AS36=0),Desplegable!$B$445,IF(AND('Metas por Proyecto'!AR36&gt;0,'Metas por Proyecto'!AS36&gt;0),((AS36*100)/AR36))))))</f>
        <v/>
      </c>
      <c r="AV36" s="97">
        <f t="shared" si="0"/>
        <v>0</v>
      </c>
      <c r="AW36" s="97">
        <f t="shared" si="1"/>
        <v>0</v>
      </c>
      <c r="AX36" s="62" t="str">
        <f>IF(AND(AV36=0,AW36=0),"",IF(AND(AV36=0,AW36&lt;&gt;0),Desplegable!$B$444,(AW36*100/AV36)))</f>
        <v/>
      </c>
      <c r="AY36" s="97"/>
      <c r="AZ36" s="97"/>
      <c r="BA36" s="97"/>
      <c r="BB36" s="62" t="str">
        <f>IF(AND(AY36=0,AZ36=0),Desplegable!$B$446,IF(AND(AY36&lt;&gt;0,AZ36=""),Desplegable!$B$446,IF(AND('Metas por Proyecto'!AY36=0,'Metas por Proyecto'!AZ36&gt;0),Desplegable!$B$444,IF(AND('Metas por Proyecto'!AY36&gt;0,'Metas por Proyecto'!AZ36=0),Desplegable!$B$445,IF(AND('Metas por Proyecto'!AY36&gt;0,'Metas por Proyecto'!AZ36&gt;0),((AZ36*100)/AY36))))))</f>
        <v/>
      </c>
      <c r="BC36" s="97">
        <f t="shared" si="2"/>
        <v>0</v>
      </c>
      <c r="BD36" s="97">
        <f t="shared" si="3"/>
        <v>0</v>
      </c>
      <c r="BE36" s="62" t="str">
        <f>IF(AND(BC36=0,BD36=0),"",IF(AND(BC36=0,BD36&lt;&gt;0),Desplegable!$B$444,(BD36*100/BC36)))</f>
        <v/>
      </c>
      <c r="BF36" s="97">
        <v>1</v>
      </c>
      <c r="BG36" s="97"/>
      <c r="BH36" s="97"/>
      <c r="BI36" s="62" t="str">
        <f>IF(AND(BF36=0,BG36=0),Desplegable!$B$446,IF(AND(BF36&lt;&gt;0,BG36=""),Desplegable!$B$446,IF(AND('Metas por Proyecto'!BF36=0,'Metas por Proyecto'!BG36&gt;0),Desplegable!$B$444,IF(AND('Metas por Proyecto'!BF36&gt;0,'Metas por Proyecto'!BG36=0),Desplegable!$B$445,IF(AND('Metas por Proyecto'!BF36&gt;0,'Metas por Proyecto'!BG36&gt;0),((BG36*100)/BF36))))))</f>
        <v/>
      </c>
      <c r="BJ36" s="97">
        <f t="shared" si="4"/>
        <v>1</v>
      </c>
      <c r="BK36" s="97">
        <f t="shared" si="5"/>
        <v>0</v>
      </c>
      <c r="BL36" s="62">
        <f>IF(AND(BJ36=0,BK36=0),"",IF(AND(BJ36=0,BK36&lt;&gt;0),Desplegable!$B$444,(BK36*100/BJ36)))</f>
        <v>0</v>
      </c>
      <c r="BM36" s="97"/>
      <c r="BN36" s="97"/>
      <c r="BO36" s="97"/>
      <c r="BP36" s="62" t="str">
        <f>IF(AND(BM36=0,BN36=0),Desplegable!$B$446,IF(AND(BM36&lt;&gt;0,BN36=""),Desplegable!$B$446,IF(AND('Metas por Proyecto'!BM36=0,'Metas por Proyecto'!BN36&gt;0),Desplegable!$B$444,IF(AND('Metas por Proyecto'!BM36&gt;0,'Metas por Proyecto'!BN36=0),Desplegable!$B$445,IF(AND('Metas por Proyecto'!BM36&gt;0,'Metas por Proyecto'!BN36&gt;0),((BN36*100)/BM36))))))</f>
        <v/>
      </c>
      <c r="BQ36" s="97">
        <f t="shared" si="6"/>
        <v>1</v>
      </c>
      <c r="BR36" s="97">
        <f t="shared" si="7"/>
        <v>0</v>
      </c>
      <c r="BS36" s="62">
        <f>IF(AND(BQ36=0,BR36=0),"",IF(AND(BQ36=0,BR36&lt;&gt;0),Desplegable!$B$444,(BR36*100/BQ36)))</f>
        <v>0</v>
      </c>
      <c r="BT36" s="97"/>
      <c r="BU36" s="97"/>
      <c r="BV36" s="97"/>
      <c r="BW36" s="62" t="str">
        <f>IF(AND(BT36=0,BU36=0),Desplegable!$B$446,IF(AND(BT36&lt;&gt;0,BU36=""),Desplegable!$B$446,IF(AND('Metas por Proyecto'!BT36=0,'Metas por Proyecto'!BU36&gt;0),Desplegable!$B$444,IF(AND('Metas por Proyecto'!BT36&gt;0,'Metas por Proyecto'!BU36=0),Desplegable!$B$445,IF(AND('Metas por Proyecto'!BT36&gt;0,'Metas por Proyecto'!BU36&gt;0),((BU36*100)/BT36))))))</f>
        <v/>
      </c>
      <c r="BX36" s="97">
        <f t="shared" si="8"/>
        <v>1</v>
      </c>
      <c r="BY36" s="97">
        <f t="shared" si="9"/>
        <v>0</v>
      </c>
      <c r="BZ36" s="62">
        <f>IF(AND(BX36=0,BY36=0),"",IF(AND(BX36=0,BY36&lt;&gt;0),Desplegable!$B$444,(BY36*100/BX36)))</f>
        <v>0</v>
      </c>
      <c r="CA36" s="97"/>
      <c r="CB36" s="97"/>
      <c r="CC36" s="97"/>
      <c r="CD36" s="62" t="str">
        <f>IF(AND(CA36=0,CB36=0),Desplegable!$B$446,IF(AND(CA36&lt;&gt;0,CB36=""),Desplegable!$B$446,IF(AND('Metas por Proyecto'!CA36=0,'Metas por Proyecto'!CB36&gt;0),Desplegable!$B$444,IF(AND('Metas por Proyecto'!CA36&gt;0,'Metas por Proyecto'!CB36=0),Desplegable!$B$445,IF(AND('Metas por Proyecto'!CA36&gt;0,'Metas por Proyecto'!CB36&gt;0),((CB36*100)/CA36))))))</f>
        <v/>
      </c>
      <c r="CE36" s="97">
        <f t="shared" si="10"/>
        <v>1</v>
      </c>
      <c r="CF36" s="97">
        <f t="shared" si="11"/>
        <v>0</v>
      </c>
      <c r="CG36" s="62">
        <f>IF(AND(CE36=0,CF36=0),"",IF(AND(CE36=0,CF36&lt;&gt;0),Desplegable!$B$444,(CF36*100/CE36)))</f>
        <v>0</v>
      </c>
      <c r="CH36" s="97"/>
      <c r="CI36" s="97"/>
      <c r="CJ36" s="97"/>
      <c r="CK36" s="62" t="str">
        <f>IF(AND(CH36=0,CI36=0),Desplegable!$B$446,IF(AND(CH36&lt;&gt;0,CI36=""),Desplegable!$B$446,IF(AND('Metas por Proyecto'!CH36=0,'Metas por Proyecto'!CI36&gt;0),Desplegable!$B$444,IF(AND('Metas por Proyecto'!CH36&gt;0,'Metas por Proyecto'!CI36=0),Desplegable!$B$445,IF(AND('Metas por Proyecto'!CH36&gt;0,'Metas por Proyecto'!CI36&gt;0),((CI36*100)/CH36))))))</f>
        <v/>
      </c>
      <c r="CL36" s="97">
        <f t="shared" si="12"/>
        <v>1</v>
      </c>
      <c r="CM36" s="97">
        <f t="shared" si="13"/>
        <v>0</v>
      </c>
      <c r="CN36" s="62">
        <f>IF(AND(CL36=0,CM36=0),"",IF(AND(CL36=0,CM36&lt;&gt;0),Desplegable!$B$444,(CM36*100/CL36)))</f>
        <v>0</v>
      </c>
      <c r="CO36" s="97"/>
      <c r="CP36" s="97"/>
      <c r="CQ36" s="97"/>
      <c r="CR36" s="62" t="str">
        <f>IF(AND(CO36=0,CP36=0),Desplegable!$B$446,IF(AND(CO36&lt;&gt;0,CP36=""),Desplegable!$B$446,IF(AND('Metas por Proyecto'!CO36=0,'Metas por Proyecto'!CP36&gt;0),Desplegable!$B$444,IF(AND('Metas por Proyecto'!CO36&gt;0,'Metas por Proyecto'!CP36=0),Desplegable!$B$445,IF(AND('Metas por Proyecto'!CO36&gt;0,'Metas por Proyecto'!CP36&gt;0),((CP36*100)/CO36))))))</f>
        <v/>
      </c>
      <c r="CS36" s="97">
        <f t="shared" si="14"/>
        <v>1</v>
      </c>
      <c r="CT36" s="97">
        <f t="shared" si="15"/>
        <v>0</v>
      </c>
      <c r="CU36" s="62">
        <f>IF(AND(CS36=0,CT36=0),"",IF(AND(CS36=0,CT36&lt;&gt;0),Desplegable!$B$444,(CT36*100/CS36)))</f>
        <v>0</v>
      </c>
      <c r="CV36" s="97"/>
      <c r="CW36" s="97"/>
      <c r="CX36" s="97"/>
      <c r="CY36" s="62" t="str">
        <f>IF(AND(CV36=0,CW36=0),Desplegable!$B$446,IF(AND(CV36&lt;&gt;0,CW36=""),Desplegable!$B$446,IF(AND('Metas por Proyecto'!CV36=0,'Metas por Proyecto'!CW36&gt;0),Desplegable!$B$444,IF(AND('Metas por Proyecto'!CV36&gt;0,'Metas por Proyecto'!CW36=0),Desplegable!$B$445,IF(AND('Metas por Proyecto'!CV36&gt;0,'Metas por Proyecto'!CW36&gt;0),((CW36*100)/CV36))))))</f>
        <v/>
      </c>
      <c r="CZ36" s="97">
        <f t="shared" si="16"/>
        <v>1</v>
      </c>
      <c r="DA36" s="97">
        <f t="shared" si="17"/>
        <v>0</v>
      </c>
      <c r="DB36" s="62">
        <f>IF(AND(CZ36=0,DA36=0),"",IF(AND(CZ36=0,DA36&lt;&gt;0),Desplegable!$B$444,(DA36*100/CZ36)))</f>
        <v>0</v>
      </c>
      <c r="DC36" s="97"/>
      <c r="DD36" s="97"/>
      <c r="DE36" s="97"/>
      <c r="DF36" s="62" t="str">
        <f>IF(AND(DC36=0,DD36=0),Desplegable!$B$446,IF(AND(DC36&lt;&gt;0,DD36=""),Desplegable!$B$446,IF(AND('Metas por Proyecto'!DC36=0,'Metas por Proyecto'!DD36&gt;0),Desplegable!$B$444,IF(AND('Metas por Proyecto'!DC36&gt;0,'Metas por Proyecto'!DD36=0),Desplegable!$B$445,IF(AND('Metas por Proyecto'!DC36&gt;0,'Metas por Proyecto'!DD36&gt;0),((DD36*100)/DC36))))))</f>
        <v/>
      </c>
      <c r="DG36" s="97">
        <f t="shared" si="18"/>
        <v>1</v>
      </c>
      <c r="DH36" s="97">
        <f t="shared" si="19"/>
        <v>0</v>
      </c>
      <c r="DI36" s="62">
        <f>IF(AND(DG36=0,DH36=0),"",IF(AND(DG36=0,DH36&lt;&gt;0),Desplegable!$B$444,(DH36*100/DG36)))</f>
        <v>0</v>
      </c>
      <c r="DJ36" s="97"/>
      <c r="DK36" s="97"/>
      <c r="DL36" s="97"/>
      <c r="DM36" s="62" t="str">
        <f>IF(AND(DJ36=0,DK36=0),Desplegable!$B$446,IF(AND(DJ36&lt;&gt;0,DK36=""),Desplegable!$B$446,IF(AND('Metas por Proyecto'!DJ36=0,'Metas por Proyecto'!DK36&gt;0),Desplegable!$B$444,IF(AND('Metas por Proyecto'!DJ36&gt;0,'Metas por Proyecto'!DK36=0),Desplegable!$B$445,IF(AND('Metas por Proyecto'!DJ36&gt;0,'Metas por Proyecto'!DK36&gt;0),((DK36*100)/DJ36))))))</f>
        <v/>
      </c>
      <c r="DN36" s="97">
        <f t="shared" si="20"/>
        <v>1</v>
      </c>
      <c r="DO36" s="97">
        <f t="shared" si="21"/>
        <v>0</v>
      </c>
      <c r="DP36" s="63">
        <f>IF(AND(DN36=0,DO36=0),"",IF(AND(DN36=0,DO36&lt;&gt;0),Desplegable!$B$444,(DO36*100/DN36)))</f>
        <v>0</v>
      </c>
      <c r="DQ36" s="97">
        <f t="shared" si="22"/>
        <v>1</v>
      </c>
      <c r="DR36" s="97">
        <f t="shared" si="23"/>
        <v>0</v>
      </c>
      <c r="DS36" s="97">
        <f t="shared" si="24"/>
        <v>0</v>
      </c>
      <c r="DT36" s="63">
        <f t="shared" si="25"/>
        <v>0</v>
      </c>
      <c r="DU36" s="97"/>
    </row>
    <row r="37" spans="1:125" ht="168.75">
      <c r="A37" s="53">
        <v>36</v>
      </c>
      <c r="B37" s="84" t="s">
        <v>1391</v>
      </c>
      <c r="C37" s="87" t="s">
        <v>1421</v>
      </c>
      <c r="D37" s="55" t="s">
        <v>1398</v>
      </c>
      <c r="E37" s="55" t="s">
        <v>1428</v>
      </c>
      <c r="F37" s="56" t="s">
        <v>111</v>
      </c>
      <c r="G37" s="55" t="s">
        <v>115</v>
      </c>
      <c r="H37" s="56" t="s">
        <v>295</v>
      </c>
      <c r="I37" s="55" t="s">
        <v>616</v>
      </c>
      <c r="J37" s="56" t="s">
        <v>301</v>
      </c>
      <c r="K37" s="55" t="s">
        <v>617</v>
      </c>
      <c r="L37" s="56" t="s">
        <v>155</v>
      </c>
      <c r="M37" s="56" t="s">
        <v>155</v>
      </c>
      <c r="N37" s="59" t="s">
        <v>144</v>
      </c>
      <c r="O37" s="56" t="s">
        <v>321</v>
      </c>
      <c r="P37" s="57" t="s">
        <v>460</v>
      </c>
      <c r="Q37" s="57" t="s">
        <v>463</v>
      </c>
      <c r="R37" s="58" t="s">
        <v>481</v>
      </c>
      <c r="S37" s="59"/>
      <c r="T37" s="59" t="s">
        <v>419</v>
      </c>
      <c r="U37" s="60" t="s">
        <v>429</v>
      </c>
      <c r="V37" s="60" t="s">
        <v>443</v>
      </c>
      <c r="W37" s="59"/>
      <c r="X37" s="59"/>
      <c r="Y37" s="56"/>
      <c r="Z37" s="56"/>
      <c r="AA37" s="56"/>
      <c r="AB37" s="56"/>
      <c r="AC37" s="53"/>
      <c r="AD37" s="53"/>
      <c r="AE37" s="53"/>
      <c r="AF37" s="53"/>
      <c r="AG37" s="56"/>
      <c r="AH37" s="60"/>
      <c r="AI37" s="53"/>
      <c r="AJ37" s="61"/>
      <c r="AK37" s="53"/>
      <c r="AL37" s="53"/>
      <c r="AM37" s="222">
        <v>8</v>
      </c>
      <c r="AN37" s="97"/>
      <c r="AO37" s="97"/>
      <c r="AP37" s="97"/>
      <c r="AQ37" s="62" t="str">
        <f>IF(AND(AN37=0,AO37=0),Desplegable!$B$446,IF(AND(AN37&lt;&gt;0,AO37=""),Desplegable!$B$446,IF(AND('Metas por Proyecto'!AN37=0,'Metas por Proyecto'!AO37&gt;0),Desplegable!$B$444,IF(AND('Metas por Proyecto'!AN37&gt;0,'Metas por Proyecto'!AO37=0),Desplegable!$B$445,IF(AND('Metas por Proyecto'!AN37&gt;0,'Metas por Proyecto'!AO37&gt;0),((AO37*100)/AN37))))))</f>
        <v/>
      </c>
      <c r="AR37" s="97"/>
      <c r="AS37" s="97"/>
      <c r="AT37" s="97"/>
      <c r="AU37" s="62" t="str">
        <f>IF(AND(AR37=0,AS37=0),Desplegable!$B$446,IF(AND(AR37&lt;&gt;0,AS37=""),Desplegable!$B$446,IF(AND('Metas por Proyecto'!AR37=0,'Metas por Proyecto'!AS37&gt;0),Desplegable!$B$444,IF(AND('Metas por Proyecto'!AR37&gt;0,'Metas por Proyecto'!AS37=0),Desplegable!$B$445,IF(AND('Metas por Proyecto'!AR37&gt;0,'Metas por Proyecto'!AS37&gt;0),((AS37*100)/AR37))))))</f>
        <v/>
      </c>
      <c r="AV37" s="97">
        <f t="shared" si="0"/>
        <v>0</v>
      </c>
      <c r="AW37" s="97">
        <f t="shared" si="1"/>
        <v>0</v>
      </c>
      <c r="AX37" s="62" t="str">
        <f>IF(AND(AV37=0,AW37=0),"",IF(AND(AV37=0,AW37&lt;&gt;0),Desplegable!$B$444,(AW37*100/AV37)))</f>
        <v/>
      </c>
      <c r="AY37" s="97"/>
      <c r="AZ37" s="97"/>
      <c r="BA37" s="97"/>
      <c r="BB37" s="62" t="str">
        <f>IF(AND(AY37=0,AZ37=0),Desplegable!$B$446,IF(AND(AY37&lt;&gt;0,AZ37=""),Desplegable!$B$446,IF(AND('Metas por Proyecto'!AY37=0,'Metas por Proyecto'!AZ37&gt;0),Desplegable!$B$444,IF(AND('Metas por Proyecto'!AY37&gt;0,'Metas por Proyecto'!AZ37=0),Desplegable!$B$445,IF(AND('Metas por Proyecto'!AY37&gt;0,'Metas por Proyecto'!AZ37&gt;0),((AZ37*100)/AY37))))))</f>
        <v/>
      </c>
      <c r="BC37" s="97">
        <f t="shared" si="2"/>
        <v>0</v>
      </c>
      <c r="BD37" s="97">
        <f t="shared" si="3"/>
        <v>0</v>
      </c>
      <c r="BE37" s="62" t="str">
        <f>IF(AND(BC37=0,BD37=0),"",IF(AND(BC37=0,BD37&lt;&gt;0),Desplegable!$B$444,(BD37*100/BC37)))</f>
        <v/>
      </c>
      <c r="BF37" s="97"/>
      <c r="BG37" s="97"/>
      <c r="BH37" s="97"/>
      <c r="BI37" s="62" t="str">
        <f>IF(AND(BF37=0,BG37=0),Desplegable!$B$446,IF(AND(BF37&lt;&gt;0,BG37=""),Desplegable!$B$446,IF(AND('Metas por Proyecto'!BF37=0,'Metas por Proyecto'!BG37&gt;0),Desplegable!$B$444,IF(AND('Metas por Proyecto'!BF37&gt;0,'Metas por Proyecto'!BG37=0),Desplegable!$B$445,IF(AND('Metas por Proyecto'!BF37&gt;0,'Metas por Proyecto'!BG37&gt;0),((BG37*100)/BF37))))))</f>
        <v/>
      </c>
      <c r="BJ37" s="97">
        <f t="shared" si="4"/>
        <v>0</v>
      </c>
      <c r="BK37" s="97">
        <f t="shared" si="5"/>
        <v>0</v>
      </c>
      <c r="BL37" s="62" t="str">
        <f>IF(AND(BJ37=0,BK37=0),"",IF(AND(BJ37=0,BK37&lt;&gt;0),Desplegable!$B$444,(BK37*100/BJ37)))</f>
        <v/>
      </c>
      <c r="BM37" s="97">
        <v>1</v>
      </c>
      <c r="BN37" s="97"/>
      <c r="BO37" s="97"/>
      <c r="BP37" s="62" t="str">
        <f>IF(AND(BM37=0,BN37=0),Desplegable!$B$446,IF(AND(BM37&lt;&gt;0,BN37=""),Desplegable!$B$446,IF(AND('Metas por Proyecto'!BM37=0,'Metas por Proyecto'!BN37&gt;0),Desplegable!$B$444,IF(AND('Metas por Proyecto'!BM37&gt;0,'Metas por Proyecto'!BN37=0),Desplegable!$B$445,IF(AND('Metas por Proyecto'!BM37&gt;0,'Metas por Proyecto'!BN37&gt;0),((BN37*100)/BM37))))))</f>
        <v/>
      </c>
      <c r="BQ37" s="97">
        <f t="shared" si="6"/>
        <v>1</v>
      </c>
      <c r="BR37" s="97">
        <f t="shared" si="7"/>
        <v>0</v>
      </c>
      <c r="BS37" s="62">
        <f>IF(AND(BQ37=0,BR37=0),"",IF(AND(BQ37=0,BR37&lt;&gt;0),Desplegable!$B$444,(BR37*100/BQ37)))</f>
        <v>0</v>
      </c>
      <c r="BT37" s="97">
        <v>1</v>
      </c>
      <c r="BU37" s="97"/>
      <c r="BV37" s="97"/>
      <c r="BW37" s="62" t="str">
        <f>IF(AND(BT37=0,BU37=0),Desplegable!$B$446,IF(AND(BT37&lt;&gt;0,BU37=""),Desplegable!$B$446,IF(AND('Metas por Proyecto'!BT37=0,'Metas por Proyecto'!BU37&gt;0),Desplegable!$B$444,IF(AND('Metas por Proyecto'!BT37&gt;0,'Metas por Proyecto'!BU37=0),Desplegable!$B$445,IF(AND('Metas por Proyecto'!BT37&gt;0,'Metas por Proyecto'!BU37&gt;0),((BU37*100)/BT37))))))</f>
        <v/>
      </c>
      <c r="BX37" s="97">
        <f t="shared" si="8"/>
        <v>2</v>
      </c>
      <c r="BY37" s="97">
        <f t="shared" si="9"/>
        <v>0</v>
      </c>
      <c r="BZ37" s="62">
        <f>IF(AND(BX37=0,BY37=0),"",IF(AND(BX37=0,BY37&lt;&gt;0),Desplegable!$B$444,(BY37*100/BX37)))</f>
        <v>0</v>
      </c>
      <c r="CA37" s="97">
        <v>1</v>
      </c>
      <c r="CB37" s="97"/>
      <c r="CC37" s="97"/>
      <c r="CD37" s="62" t="str">
        <f>IF(AND(CA37=0,CB37=0),Desplegable!$B$446,IF(AND(CA37&lt;&gt;0,CB37=""),Desplegable!$B$446,IF(AND('Metas por Proyecto'!CA37=0,'Metas por Proyecto'!CB37&gt;0),Desplegable!$B$444,IF(AND('Metas por Proyecto'!CA37&gt;0,'Metas por Proyecto'!CB37=0),Desplegable!$B$445,IF(AND('Metas por Proyecto'!CA37&gt;0,'Metas por Proyecto'!CB37&gt;0),((CB37*100)/CA37))))))</f>
        <v/>
      </c>
      <c r="CE37" s="97">
        <f t="shared" si="10"/>
        <v>3</v>
      </c>
      <c r="CF37" s="97">
        <f t="shared" si="11"/>
        <v>0</v>
      </c>
      <c r="CG37" s="62">
        <f>IF(AND(CE37=0,CF37=0),"",IF(AND(CE37=0,CF37&lt;&gt;0),Desplegable!$B$444,(CF37*100/CE37)))</f>
        <v>0</v>
      </c>
      <c r="CH37" s="97">
        <v>1</v>
      </c>
      <c r="CI37" s="97"/>
      <c r="CJ37" s="97"/>
      <c r="CK37" s="62" t="str">
        <f>IF(AND(CH37=0,CI37=0),Desplegable!$B$446,IF(AND(CH37&lt;&gt;0,CI37=""),Desplegable!$B$446,IF(AND('Metas por Proyecto'!CH37=0,'Metas por Proyecto'!CI37&gt;0),Desplegable!$B$444,IF(AND('Metas por Proyecto'!CH37&gt;0,'Metas por Proyecto'!CI37=0),Desplegable!$B$445,IF(AND('Metas por Proyecto'!CH37&gt;0,'Metas por Proyecto'!CI37&gt;0),((CI37*100)/CH37))))))</f>
        <v/>
      </c>
      <c r="CL37" s="97">
        <f t="shared" si="12"/>
        <v>4</v>
      </c>
      <c r="CM37" s="97">
        <f t="shared" si="13"/>
        <v>0</v>
      </c>
      <c r="CN37" s="62">
        <f>IF(AND(CL37=0,CM37=0),"",IF(AND(CL37=0,CM37&lt;&gt;0),Desplegable!$B$444,(CM37*100/CL37)))</f>
        <v>0</v>
      </c>
      <c r="CO37" s="97">
        <v>1</v>
      </c>
      <c r="CP37" s="97"/>
      <c r="CQ37" s="97"/>
      <c r="CR37" s="62" t="str">
        <f>IF(AND(CO37=0,CP37=0),Desplegable!$B$446,IF(AND(CO37&lt;&gt;0,CP37=""),Desplegable!$B$446,IF(AND('Metas por Proyecto'!CO37=0,'Metas por Proyecto'!CP37&gt;0),Desplegable!$B$444,IF(AND('Metas por Proyecto'!CO37&gt;0,'Metas por Proyecto'!CP37=0),Desplegable!$B$445,IF(AND('Metas por Proyecto'!CO37&gt;0,'Metas por Proyecto'!CP37&gt;0),((CP37*100)/CO37))))))</f>
        <v/>
      </c>
      <c r="CS37" s="97">
        <f t="shared" si="14"/>
        <v>5</v>
      </c>
      <c r="CT37" s="97">
        <f t="shared" si="15"/>
        <v>0</v>
      </c>
      <c r="CU37" s="62">
        <f>IF(AND(CS37=0,CT37=0),"",IF(AND(CS37=0,CT37&lt;&gt;0),Desplegable!$B$444,(CT37*100/CS37)))</f>
        <v>0</v>
      </c>
      <c r="CV37" s="97">
        <v>1</v>
      </c>
      <c r="CW37" s="97"/>
      <c r="CX37" s="97"/>
      <c r="CY37" s="62" t="str">
        <f>IF(AND(CV37=0,CW37=0),Desplegable!$B$446,IF(AND(CV37&lt;&gt;0,CW37=""),Desplegable!$B$446,IF(AND('Metas por Proyecto'!CV37=0,'Metas por Proyecto'!CW37&gt;0),Desplegable!$B$444,IF(AND('Metas por Proyecto'!CV37&gt;0,'Metas por Proyecto'!CW37=0),Desplegable!$B$445,IF(AND('Metas por Proyecto'!CV37&gt;0,'Metas por Proyecto'!CW37&gt;0),((CW37*100)/CV37))))))</f>
        <v/>
      </c>
      <c r="CZ37" s="97">
        <f t="shared" si="16"/>
        <v>6</v>
      </c>
      <c r="DA37" s="97">
        <f t="shared" si="17"/>
        <v>0</v>
      </c>
      <c r="DB37" s="62">
        <f>IF(AND(CZ37=0,DA37=0),"",IF(AND(CZ37=0,DA37&lt;&gt;0),Desplegable!$B$444,(DA37*100/CZ37)))</f>
        <v>0</v>
      </c>
      <c r="DC37" s="97">
        <v>1</v>
      </c>
      <c r="DD37" s="97"/>
      <c r="DE37" s="97"/>
      <c r="DF37" s="62" t="str">
        <f>IF(AND(DC37=0,DD37=0),Desplegable!$B$446,IF(AND(DC37&lt;&gt;0,DD37=""),Desplegable!$B$446,IF(AND('Metas por Proyecto'!DC37=0,'Metas por Proyecto'!DD37&gt;0),Desplegable!$B$444,IF(AND('Metas por Proyecto'!DC37&gt;0,'Metas por Proyecto'!DD37=0),Desplegable!$B$445,IF(AND('Metas por Proyecto'!DC37&gt;0,'Metas por Proyecto'!DD37&gt;0),((DD37*100)/DC37))))))</f>
        <v/>
      </c>
      <c r="DG37" s="97">
        <f t="shared" si="18"/>
        <v>7</v>
      </c>
      <c r="DH37" s="97">
        <f t="shared" si="19"/>
        <v>0</v>
      </c>
      <c r="DI37" s="62">
        <f>IF(AND(DG37=0,DH37=0),"",IF(AND(DG37=0,DH37&lt;&gt;0),Desplegable!$B$444,(DH37*100/DG37)))</f>
        <v>0</v>
      </c>
      <c r="DJ37" s="97">
        <v>1</v>
      </c>
      <c r="DK37" s="97"/>
      <c r="DL37" s="97"/>
      <c r="DM37" s="62" t="str">
        <f>IF(AND(DJ37=0,DK37=0),Desplegable!$B$446,IF(AND(DJ37&lt;&gt;0,DK37=""),Desplegable!$B$446,IF(AND('Metas por Proyecto'!DJ37=0,'Metas por Proyecto'!DK37&gt;0),Desplegable!$B$444,IF(AND('Metas por Proyecto'!DJ37&gt;0,'Metas por Proyecto'!DK37=0),Desplegable!$B$445,IF(AND('Metas por Proyecto'!DJ37&gt;0,'Metas por Proyecto'!DK37&gt;0),((DK37*100)/DJ37))))))</f>
        <v/>
      </c>
      <c r="DN37" s="97">
        <f t="shared" si="20"/>
        <v>8</v>
      </c>
      <c r="DO37" s="97">
        <f t="shared" si="21"/>
        <v>0</v>
      </c>
      <c r="DP37" s="63">
        <f>IF(AND(DN37=0,DO37=0),"",IF(AND(DN37=0,DO37&lt;&gt;0),Desplegable!$B$444,(DO37*100/DN37)))</f>
        <v>0</v>
      </c>
      <c r="DQ37" s="97">
        <f t="shared" si="22"/>
        <v>8</v>
      </c>
      <c r="DR37" s="97">
        <f t="shared" si="23"/>
        <v>0</v>
      </c>
      <c r="DS37" s="97">
        <f t="shared" si="24"/>
        <v>0</v>
      </c>
      <c r="DT37" s="63">
        <f t="shared" si="25"/>
        <v>0</v>
      </c>
      <c r="DU37" s="97"/>
    </row>
    <row r="38" spans="1:125" ht="168.75">
      <c r="A38" s="53">
        <v>37</v>
      </c>
      <c r="B38" s="84" t="s">
        <v>1392</v>
      </c>
      <c r="C38" s="87" t="s">
        <v>1422</v>
      </c>
      <c r="D38" s="55" t="s">
        <v>1398</v>
      </c>
      <c r="E38" s="55" t="s">
        <v>1428</v>
      </c>
      <c r="F38" s="56" t="s">
        <v>111</v>
      </c>
      <c r="G38" s="55" t="s">
        <v>115</v>
      </c>
      <c r="H38" s="56" t="s">
        <v>295</v>
      </c>
      <c r="I38" s="55" t="s">
        <v>616</v>
      </c>
      <c r="J38" s="56" t="s">
        <v>301</v>
      </c>
      <c r="K38" s="55" t="s">
        <v>617</v>
      </c>
      <c r="L38" s="56" t="s">
        <v>155</v>
      </c>
      <c r="M38" s="56" t="s">
        <v>155</v>
      </c>
      <c r="N38" s="59" t="s">
        <v>144</v>
      </c>
      <c r="O38" s="56" t="s">
        <v>321</v>
      </c>
      <c r="P38" s="57" t="s">
        <v>460</v>
      </c>
      <c r="Q38" s="57" t="s">
        <v>463</v>
      </c>
      <c r="R38" s="58" t="s">
        <v>481</v>
      </c>
      <c r="S38" s="59"/>
      <c r="T38" s="59" t="s">
        <v>419</v>
      </c>
      <c r="U38" s="60" t="s">
        <v>429</v>
      </c>
      <c r="V38" s="60" t="s">
        <v>443</v>
      </c>
      <c r="W38" s="59"/>
      <c r="X38" s="59"/>
      <c r="Y38" s="56"/>
      <c r="Z38" s="56"/>
      <c r="AA38" s="56"/>
      <c r="AB38" s="56"/>
      <c r="AC38" s="53"/>
      <c r="AD38" s="53"/>
      <c r="AE38" s="53"/>
      <c r="AF38" s="53"/>
      <c r="AG38" s="56"/>
      <c r="AH38" s="60"/>
      <c r="AI38" s="53"/>
      <c r="AJ38" s="61"/>
      <c r="AK38" s="53"/>
      <c r="AL38" s="53"/>
      <c r="AM38" s="222">
        <v>64</v>
      </c>
      <c r="AN38" s="97"/>
      <c r="AO38" s="97"/>
      <c r="AP38" s="97"/>
      <c r="AQ38" s="62" t="str">
        <f>IF(AND(AN38=0,AO38=0),Desplegable!$B$446,IF(AND(AN38&lt;&gt;0,AO38=""),Desplegable!$B$446,IF(AND('Metas por Proyecto'!AN38=0,'Metas por Proyecto'!AO38&gt;0),Desplegable!$B$444,IF(AND('Metas por Proyecto'!AN38&gt;0,'Metas por Proyecto'!AO38=0),Desplegable!$B$445,IF(AND('Metas por Proyecto'!AN38&gt;0,'Metas por Proyecto'!AO38&gt;0),((AO38*100)/AN38))))))</f>
        <v/>
      </c>
      <c r="AR38" s="97"/>
      <c r="AS38" s="97"/>
      <c r="AT38" s="97"/>
      <c r="AU38" s="62" t="str">
        <f>IF(AND(AR38=0,AS38=0),Desplegable!$B$446,IF(AND(AR38&lt;&gt;0,AS38=""),Desplegable!$B$446,IF(AND('Metas por Proyecto'!AR38=0,'Metas por Proyecto'!AS38&gt;0),Desplegable!$B$444,IF(AND('Metas por Proyecto'!AR38&gt;0,'Metas por Proyecto'!AS38=0),Desplegable!$B$445,IF(AND('Metas por Proyecto'!AR38&gt;0,'Metas por Proyecto'!AS38&gt;0),((AS38*100)/AR38))))))</f>
        <v/>
      </c>
      <c r="AV38" s="97">
        <f t="shared" si="0"/>
        <v>0</v>
      </c>
      <c r="AW38" s="97">
        <f t="shared" si="1"/>
        <v>0</v>
      </c>
      <c r="AX38" s="62" t="str">
        <f>IF(AND(AV38=0,AW38=0),"",IF(AND(AV38=0,AW38&lt;&gt;0),Desplegable!$B$444,(AW38*100/AV38)))</f>
        <v/>
      </c>
      <c r="AY38" s="97"/>
      <c r="AZ38" s="97"/>
      <c r="BA38" s="97"/>
      <c r="BB38" s="62" t="str">
        <f>IF(AND(AY38=0,AZ38=0),Desplegable!$B$446,IF(AND(AY38&lt;&gt;0,AZ38=""),Desplegable!$B$446,IF(AND('Metas por Proyecto'!AY38=0,'Metas por Proyecto'!AZ38&gt;0),Desplegable!$B$444,IF(AND('Metas por Proyecto'!AY38&gt;0,'Metas por Proyecto'!AZ38=0),Desplegable!$B$445,IF(AND('Metas por Proyecto'!AY38&gt;0,'Metas por Proyecto'!AZ38&gt;0),((AZ38*100)/AY38))))))</f>
        <v/>
      </c>
      <c r="BC38" s="97">
        <f t="shared" si="2"/>
        <v>0</v>
      </c>
      <c r="BD38" s="97">
        <f t="shared" si="3"/>
        <v>0</v>
      </c>
      <c r="BE38" s="62" t="str">
        <f>IF(AND(BC38=0,BD38=0),"",IF(AND(BC38=0,BD38&lt;&gt;0),Desplegable!$B$444,(BD38*100/BC38)))</f>
        <v/>
      </c>
      <c r="BF38" s="97"/>
      <c r="BG38" s="97"/>
      <c r="BH38" s="97"/>
      <c r="BI38" s="62" t="str">
        <f>IF(AND(BF38=0,BG38=0),Desplegable!$B$446,IF(AND(BF38&lt;&gt;0,BG38=""),Desplegable!$B$446,IF(AND('Metas por Proyecto'!BF38=0,'Metas por Proyecto'!BG38&gt;0),Desplegable!$B$444,IF(AND('Metas por Proyecto'!BF38&gt;0,'Metas por Proyecto'!BG38=0),Desplegable!$B$445,IF(AND('Metas por Proyecto'!BF38&gt;0,'Metas por Proyecto'!BG38&gt;0),((BG38*100)/BF38))))))</f>
        <v/>
      </c>
      <c r="BJ38" s="97">
        <f t="shared" si="4"/>
        <v>0</v>
      </c>
      <c r="BK38" s="97">
        <f t="shared" si="5"/>
        <v>0</v>
      </c>
      <c r="BL38" s="62" t="str">
        <f>IF(AND(BJ38=0,BK38=0),"",IF(AND(BJ38=0,BK38&lt;&gt;0),Desplegable!$B$444,(BK38*100/BJ38)))</f>
        <v/>
      </c>
      <c r="BM38" s="97">
        <v>8</v>
      </c>
      <c r="BN38" s="97"/>
      <c r="BO38" s="97"/>
      <c r="BP38" s="62" t="str">
        <f>IF(AND(BM38=0,BN38=0),Desplegable!$B$446,IF(AND(BM38&lt;&gt;0,BN38=""),Desplegable!$B$446,IF(AND('Metas por Proyecto'!BM38=0,'Metas por Proyecto'!BN38&gt;0),Desplegable!$B$444,IF(AND('Metas por Proyecto'!BM38&gt;0,'Metas por Proyecto'!BN38=0),Desplegable!$B$445,IF(AND('Metas por Proyecto'!BM38&gt;0,'Metas por Proyecto'!BN38&gt;0),((BN38*100)/BM38))))))</f>
        <v/>
      </c>
      <c r="BQ38" s="97">
        <f t="shared" si="6"/>
        <v>8</v>
      </c>
      <c r="BR38" s="97">
        <f t="shared" si="7"/>
        <v>0</v>
      </c>
      <c r="BS38" s="62">
        <f>IF(AND(BQ38=0,BR38=0),"",IF(AND(BQ38=0,BR38&lt;&gt;0),Desplegable!$B$444,(BR38*100/BQ38)))</f>
        <v>0</v>
      </c>
      <c r="BT38" s="97">
        <v>8</v>
      </c>
      <c r="BU38" s="97"/>
      <c r="BV38" s="97"/>
      <c r="BW38" s="62" t="str">
        <f>IF(AND(BT38=0,BU38=0),Desplegable!$B$446,IF(AND(BT38&lt;&gt;0,BU38=""),Desplegable!$B$446,IF(AND('Metas por Proyecto'!BT38=0,'Metas por Proyecto'!BU38&gt;0),Desplegable!$B$444,IF(AND('Metas por Proyecto'!BT38&gt;0,'Metas por Proyecto'!BU38=0),Desplegable!$B$445,IF(AND('Metas por Proyecto'!BT38&gt;0,'Metas por Proyecto'!BU38&gt;0),((BU38*100)/BT38))))))</f>
        <v/>
      </c>
      <c r="BX38" s="97">
        <f t="shared" si="8"/>
        <v>16</v>
      </c>
      <c r="BY38" s="97">
        <f t="shared" si="9"/>
        <v>0</v>
      </c>
      <c r="BZ38" s="62">
        <f>IF(AND(BX38=0,BY38=0),"",IF(AND(BX38=0,BY38&lt;&gt;0),Desplegable!$B$444,(BY38*100/BX38)))</f>
        <v>0</v>
      </c>
      <c r="CA38" s="97">
        <v>8</v>
      </c>
      <c r="CB38" s="97"/>
      <c r="CC38" s="97"/>
      <c r="CD38" s="62" t="str">
        <f>IF(AND(CA38=0,CB38=0),Desplegable!$B$446,IF(AND(CA38&lt;&gt;0,CB38=""),Desplegable!$B$446,IF(AND('Metas por Proyecto'!CA38=0,'Metas por Proyecto'!CB38&gt;0),Desplegable!$B$444,IF(AND('Metas por Proyecto'!CA38&gt;0,'Metas por Proyecto'!CB38=0),Desplegable!$B$445,IF(AND('Metas por Proyecto'!CA38&gt;0,'Metas por Proyecto'!CB38&gt;0),((CB38*100)/CA38))))))</f>
        <v/>
      </c>
      <c r="CE38" s="97">
        <f t="shared" si="10"/>
        <v>24</v>
      </c>
      <c r="CF38" s="97">
        <f t="shared" si="11"/>
        <v>0</v>
      </c>
      <c r="CG38" s="62">
        <f>IF(AND(CE38=0,CF38=0),"",IF(AND(CE38=0,CF38&lt;&gt;0),Desplegable!$B$444,(CF38*100/CE38)))</f>
        <v>0</v>
      </c>
      <c r="CH38" s="97">
        <v>8</v>
      </c>
      <c r="CI38" s="97"/>
      <c r="CJ38" s="97"/>
      <c r="CK38" s="62" t="str">
        <f>IF(AND(CH38=0,CI38=0),Desplegable!$B$446,IF(AND(CH38&lt;&gt;0,CI38=""),Desplegable!$B$446,IF(AND('Metas por Proyecto'!CH38=0,'Metas por Proyecto'!CI38&gt;0),Desplegable!$B$444,IF(AND('Metas por Proyecto'!CH38&gt;0,'Metas por Proyecto'!CI38=0),Desplegable!$B$445,IF(AND('Metas por Proyecto'!CH38&gt;0,'Metas por Proyecto'!CI38&gt;0),((CI38*100)/CH38))))))</f>
        <v/>
      </c>
      <c r="CL38" s="97">
        <f t="shared" si="12"/>
        <v>32</v>
      </c>
      <c r="CM38" s="97">
        <f t="shared" si="13"/>
        <v>0</v>
      </c>
      <c r="CN38" s="62">
        <f>IF(AND(CL38=0,CM38=0),"",IF(AND(CL38=0,CM38&lt;&gt;0),Desplegable!$B$444,(CM38*100/CL38)))</f>
        <v>0</v>
      </c>
      <c r="CO38" s="97">
        <v>8</v>
      </c>
      <c r="CP38" s="97"/>
      <c r="CQ38" s="97"/>
      <c r="CR38" s="62" t="str">
        <f>IF(AND(CO38=0,CP38=0),Desplegable!$B$446,IF(AND(CO38&lt;&gt;0,CP38=""),Desplegable!$B$446,IF(AND('Metas por Proyecto'!CO38=0,'Metas por Proyecto'!CP38&gt;0),Desplegable!$B$444,IF(AND('Metas por Proyecto'!CO38&gt;0,'Metas por Proyecto'!CP38=0),Desplegable!$B$445,IF(AND('Metas por Proyecto'!CO38&gt;0,'Metas por Proyecto'!CP38&gt;0),((CP38*100)/CO38))))))</f>
        <v/>
      </c>
      <c r="CS38" s="97">
        <f t="shared" si="14"/>
        <v>40</v>
      </c>
      <c r="CT38" s="97">
        <f t="shared" si="15"/>
        <v>0</v>
      </c>
      <c r="CU38" s="62">
        <f>IF(AND(CS38=0,CT38=0),"",IF(AND(CS38=0,CT38&lt;&gt;0),Desplegable!$B$444,(CT38*100/CS38)))</f>
        <v>0</v>
      </c>
      <c r="CV38" s="97">
        <v>8</v>
      </c>
      <c r="CW38" s="97"/>
      <c r="CX38" s="97"/>
      <c r="CY38" s="62" t="str">
        <f>IF(AND(CV38=0,CW38=0),Desplegable!$B$446,IF(AND(CV38&lt;&gt;0,CW38=""),Desplegable!$B$446,IF(AND('Metas por Proyecto'!CV38=0,'Metas por Proyecto'!CW38&gt;0),Desplegable!$B$444,IF(AND('Metas por Proyecto'!CV38&gt;0,'Metas por Proyecto'!CW38=0),Desplegable!$B$445,IF(AND('Metas por Proyecto'!CV38&gt;0,'Metas por Proyecto'!CW38&gt;0),((CW38*100)/CV38))))))</f>
        <v/>
      </c>
      <c r="CZ38" s="97">
        <f t="shared" si="16"/>
        <v>48</v>
      </c>
      <c r="DA38" s="97">
        <f t="shared" si="17"/>
        <v>0</v>
      </c>
      <c r="DB38" s="62">
        <f>IF(AND(CZ38=0,DA38=0),"",IF(AND(CZ38=0,DA38&lt;&gt;0),Desplegable!$B$444,(DA38*100/CZ38)))</f>
        <v>0</v>
      </c>
      <c r="DC38" s="97">
        <v>8</v>
      </c>
      <c r="DD38" s="97"/>
      <c r="DE38" s="97"/>
      <c r="DF38" s="62" t="str">
        <f>IF(AND(DC38=0,DD38=0),Desplegable!$B$446,IF(AND(DC38&lt;&gt;0,DD38=""),Desplegable!$B$446,IF(AND('Metas por Proyecto'!DC38=0,'Metas por Proyecto'!DD38&gt;0),Desplegable!$B$444,IF(AND('Metas por Proyecto'!DC38&gt;0,'Metas por Proyecto'!DD38=0),Desplegable!$B$445,IF(AND('Metas por Proyecto'!DC38&gt;0,'Metas por Proyecto'!DD38&gt;0),((DD38*100)/DC38))))))</f>
        <v/>
      </c>
      <c r="DG38" s="97">
        <f t="shared" si="18"/>
        <v>56</v>
      </c>
      <c r="DH38" s="97">
        <f t="shared" si="19"/>
        <v>0</v>
      </c>
      <c r="DI38" s="62">
        <f>IF(AND(DG38=0,DH38=0),"",IF(AND(DG38=0,DH38&lt;&gt;0),Desplegable!$B$444,(DH38*100/DG38)))</f>
        <v>0</v>
      </c>
      <c r="DJ38" s="97">
        <v>8</v>
      </c>
      <c r="DK38" s="97"/>
      <c r="DL38" s="97"/>
      <c r="DM38" s="62" t="str">
        <f>IF(AND(DJ38=0,DK38=0),Desplegable!$B$446,IF(AND(DJ38&lt;&gt;0,DK38=""),Desplegable!$B$446,IF(AND('Metas por Proyecto'!DJ38=0,'Metas por Proyecto'!DK38&gt;0),Desplegable!$B$444,IF(AND('Metas por Proyecto'!DJ38&gt;0,'Metas por Proyecto'!DK38=0),Desplegable!$B$445,IF(AND('Metas por Proyecto'!DJ38&gt;0,'Metas por Proyecto'!DK38&gt;0),((DK38*100)/DJ38))))))</f>
        <v/>
      </c>
      <c r="DN38" s="97">
        <f t="shared" si="20"/>
        <v>64</v>
      </c>
      <c r="DO38" s="97">
        <f t="shared" si="21"/>
        <v>0</v>
      </c>
      <c r="DP38" s="63">
        <f>IF(AND(DN38=0,DO38=0),"",IF(AND(DN38=0,DO38&lt;&gt;0),Desplegable!$B$444,(DO38*100/DN38)))</f>
        <v>0</v>
      </c>
      <c r="DQ38" s="97">
        <f t="shared" si="22"/>
        <v>64</v>
      </c>
      <c r="DR38" s="97">
        <f t="shared" si="23"/>
        <v>0</v>
      </c>
      <c r="DS38" s="97">
        <f t="shared" si="24"/>
        <v>0</v>
      </c>
      <c r="DT38" s="63">
        <f t="shared" si="25"/>
        <v>0</v>
      </c>
      <c r="DU38" s="97"/>
    </row>
    <row r="39" spans="1:125" ht="168.75">
      <c r="A39" s="53">
        <v>38</v>
      </c>
      <c r="B39" s="84" t="s">
        <v>1393</v>
      </c>
      <c r="C39" s="87" t="s">
        <v>1423</v>
      </c>
      <c r="D39" s="55" t="s">
        <v>646</v>
      </c>
      <c r="E39" s="55" t="s">
        <v>1428</v>
      </c>
      <c r="F39" s="56" t="s">
        <v>111</v>
      </c>
      <c r="G39" s="55" t="s">
        <v>115</v>
      </c>
      <c r="H39" s="56" t="s">
        <v>295</v>
      </c>
      <c r="I39" s="55" t="s">
        <v>616</v>
      </c>
      <c r="J39" s="56" t="s">
        <v>301</v>
      </c>
      <c r="K39" s="55" t="s">
        <v>617</v>
      </c>
      <c r="L39" s="56" t="s">
        <v>155</v>
      </c>
      <c r="M39" s="56" t="s">
        <v>155</v>
      </c>
      <c r="N39" s="59" t="s">
        <v>144</v>
      </c>
      <c r="O39" s="56" t="s">
        <v>321</v>
      </c>
      <c r="P39" s="57" t="s">
        <v>460</v>
      </c>
      <c r="Q39" s="57" t="s">
        <v>463</v>
      </c>
      <c r="R39" s="58" t="s">
        <v>481</v>
      </c>
      <c r="S39" s="59"/>
      <c r="T39" s="59" t="s">
        <v>419</v>
      </c>
      <c r="U39" s="60" t="s">
        <v>429</v>
      </c>
      <c r="V39" s="60" t="s">
        <v>443</v>
      </c>
      <c r="W39" s="59"/>
      <c r="X39" s="59"/>
      <c r="Y39" s="56"/>
      <c r="Z39" s="56"/>
      <c r="AA39" s="56"/>
      <c r="AB39" s="56"/>
      <c r="AC39" s="53"/>
      <c r="AD39" s="53"/>
      <c r="AE39" s="53"/>
      <c r="AF39" s="53"/>
      <c r="AG39" s="56"/>
      <c r="AH39" s="60"/>
      <c r="AI39" s="53"/>
      <c r="AJ39" s="61"/>
      <c r="AK39" s="53"/>
      <c r="AL39" s="53"/>
      <c r="AM39" s="222">
        <v>64</v>
      </c>
      <c r="AN39" s="97"/>
      <c r="AO39" s="97"/>
      <c r="AP39" s="97"/>
      <c r="AQ39" s="62" t="str">
        <f>IF(AND(AN39=0,AO39=0),Desplegable!$B$446,IF(AND(AN39&lt;&gt;0,AO39=""),Desplegable!$B$446,IF(AND('Metas por Proyecto'!AN39=0,'Metas por Proyecto'!AO39&gt;0),Desplegable!$B$444,IF(AND('Metas por Proyecto'!AN39&gt;0,'Metas por Proyecto'!AO39=0),Desplegable!$B$445,IF(AND('Metas por Proyecto'!AN39&gt;0,'Metas por Proyecto'!AO39&gt;0),((AO39*100)/AN39))))))</f>
        <v/>
      </c>
      <c r="AR39" s="97"/>
      <c r="AS39" s="97"/>
      <c r="AT39" s="97"/>
      <c r="AU39" s="62" t="str">
        <f>IF(AND(AR39=0,AS39=0),Desplegable!$B$446,IF(AND(AR39&lt;&gt;0,AS39=""),Desplegable!$B$446,IF(AND('Metas por Proyecto'!AR39=0,'Metas por Proyecto'!AS39&gt;0),Desplegable!$B$444,IF(AND('Metas por Proyecto'!AR39&gt;0,'Metas por Proyecto'!AS39=0),Desplegable!$B$445,IF(AND('Metas por Proyecto'!AR39&gt;0,'Metas por Proyecto'!AS39&gt;0),((AS39*100)/AR39))))))</f>
        <v/>
      </c>
      <c r="AV39" s="97">
        <f t="shared" si="0"/>
        <v>0</v>
      </c>
      <c r="AW39" s="97">
        <f t="shared" si="1"/>
        <v>0</v>
      </c>
      <c r="AX39" s="62" t="str">
        <f>IF(AND(AV39=0,AW39=0),"",IF(AND(AV39=0,AW39&lt;&gt;0),Desplegable!$B$444,(AW39*100/AV39)))</f>
        <v/>
      </c>
      <c r="AY39" s="97"/>
      <c r="AZ39" s="97"/>
      <c r="BA39" s="97"/>
      <c r="BB39" s="62" t="str">
        <f>IF(AND(AY39=0,AZ39=0),Desplegable!$B$446,IF(AND(AY39&lt;&gt;0,AZ39=""),Desplegable!$B$446,IF(AND('Metas por Proyecto'!AY39=0,'Metas por Proyecto'!AZ39&gt;0),Desplegable!$B$444,IF(AND('Metas por Proyecto'!AY39&gt;0,'Metas por Proyecto'!AZ39=0),Desplegable!$B$445,IF(AND('Metas por Proyecto'!AY39&gt;0,'Metas por Proyecto'!AZ39&gt;0),((AZ39*100)/AY39))))))</f>
        <v/>
      </c>
      <c r="BC39" s="97">
        <f t="shared" si="2"/>
        <v>0</v>
      </c>
      <c r="BD39" s="97">
        <f t="shared" si="3"/>
        <v>0</v>
      </c>
      <c r="BE39" s="62" t="str">
        <f>IF(AND(BC39=0,BD39=0),"",IF(AND(BC39=0,BD39&lt;&gt;0),Desplegable!$B$444,(BD39*100/BC39)))</f>
        <v/>
      </c>
      <c r="BF39" s="97"/>
      <c r="BG39" s="97"/>
      <c r="BH39" s="97"/>
      <c r="BI39" s="62" t="str">
        <f>IF(AND(BF39=0,BG39=0),Desplegable!$B$446,IF(AND(BF39&lt;&gt;0,BG39=""),Desplegable!$B$446,IF(AND('Metas por Proyecto'!BF39=0,'Metas por Proyecto'!BG39&gt;0),Desplegable!$B$444,IF(AND('Metas por Proyecto'!BF39&gt;0,'Metas por Proyecto'!BG39=0),Desplegable!$B$445,IF(AND('Metas por Proyecto'!BF39&gt;0,'Metas por Proyecto'!BG39&gt;0),((BG39*100)/BF39))))))</f>
        <v/>
      </c>
      <c r="BJ39" s="97">
        <f t="shared" si="4"/>
        <v>0</v>
      </c>
      <c r="BK39" s="97">
        <f t="shared" si="5"/>
        <v>0</v>
      </c>
      <c r="BL39" s="62" t="str">
        <f>IF(AND(BJ39=0,BK39=0),"",IF(AND(BJ39=0,BK39&lt;&gt;0),Desplegable!$B$444,(BK39*100/BJ39)))</f>
        <v/>
      </c>
      <c r="BM39" s="97">
        <v>8</v>
      </c>
      <c r="BN39" s="97"/>
      <c r="BO39" s="97"/>
      <c r="BP39" s="62" t="str">
        <f>IF(AND(BM39=0,BN39=0),Desplegable!$B$446,IF(AND(BM39&lt;&gt;0,BN39=""),Desplegable!$B$446,IF(AND('Metas por Proyecto'!BM39=0,'Metas por Proyecto'!BN39&gt;0),Desplegable!$B$444,IF(AND('Metas por Proyecto'!BM39&gt;0,'Metas por Proyecto'!BN39=0),Desplegable!$B$445,IF(AND('Metas por Proyecto'!BM39&gt;0,'Metas por Proyecto'!BN39&gt;0),((BN39*100)/BM39))))))</f>
        <v/>
      </c>
      <c r="BQ39" s="97">
        <f t="shared" si="6"/>
        <v>8</v>
      </c>
      <c r="BR39" s="97">
        <f t="shared" si="7"/>
        <v>0</v>
      </c>
      <c r="BS39" s="62">
        <f>IF(AND(BQ39=0,BR39=0),"",IF(AND(BQ39=0,BR39&lt;&gt;0),Desplegable!$B$444,(BR39*100/BQ39)))</f>
        <v>0</v>
      </c>
      <c r="BT39" s="97">
        <v>8</v>
      </c>
      <c r="BU39" s="97"/>
      <c r="BV39" s="97"/>
      <c r="BW39" s="62" t="str">
        <f>IF(AND(BT39=0,BU39=0),Desplegable!$B$446,IF(AND(BT39&lt;&gt;0,BU39=""),Desplegable!$B$446,IF(AND('Metas por Proyecto'!BT39=0,'Metas por Proyecto'!BU39&gt;0),Desplegable!$B$444,IF(AND('Metas por Proyecto'!BT39&gt;0,'Metas por Proyecto'!BU39=0),Desplegable!$B$445,IF(AND('Metas por Proyecto'!BT39&gt;0,'Metas por Proyecto'!BU39&gt;0),((BU39*100)/BT39))))))</f>
        <v/>
      </c>
      <c r="BX39" s="97">
        <f t="shared" si="8"/>
        <v>16</v>
      </c>
      <c r="BY39" s="97">
        <f t="shared" si="9"/>
        <v>0</v>
      </c>
      <c r="BZ39" s="62">
        <f>IF(AND(BX39=0,BY39=0),"",IF(AND(BX39=0,BY39&lt;&gt;0),Desplegable!$B$444,(BY39*100/BX39)))</f>
        <v>0</v>
      </c>
      <c r="CA39" s="97">
        <v>8</v>
      </c>
      <c r="CB39" s="97"/>
      <c r="CC39" s="97"/>
      <c r="CD39" s="62" t="str">
        <f>IF(AND(CA39=0,CB39=0),Desplegable!$B$446,IF(AND(CA39&lt;&gt;0,CB39=""),Desplegable!$B$446,IF(AND('Metas por Proyecto'!CA39=0,'Metas por Proyecto'!CB39&gt;0),Desplegable!$B$444,IF(AND('Metas por Proyecto'!CA39&gt;0,'Metas por Proyecto'!CB39=0),Desplegable!$B$445,IF(AND('Metas por Proyecto'!CA39&gt;0,'Metas por Proyecto'!CB39&gt;0),((CB39*100)/CA39))))))</f>
        <v/>
      </c>
      <c r="CE39" s="97">
        <f t="shared" si="10"/>
        <v>24</v>
      </c>
      <c r="CF39" s="97">
        <f t="shared" si="11"/>
        <v>0</v>
      </c>
      <c r="CG39" s="62">
        <f>IF(AND(CE39=0,CF39=0),"",IF(AND(CE39=0,CF39&lt;&gt;0),Desplegable!$B$444,(CF39*100/CE39)))</f>
        <v>0</v>
      </c>
      <c r="CH39" s="97">
        <v>8</v>
      </c>
      <c r="CI39" s="97"/>
      <c r="CJ39" s="97"/>
      <c r="CK39" s="62" t="str">
        <f>IF(AND(CH39=0,CI39=0),Desplegable!$B$446,IF(AND(CH39&lt;&gt;0,CI39=""),Desplegable!$B$446,IF(AND('Metas por Proyecto'!CH39=0,'Metas por Proyecto'!CI39&gt;0),Desplegable!$B$444,IF(AND('Metas por Proyecto'!CH39&gt;0,'Metas por Proyecto'!CI39=0),Desplegable!$B$445,IF(AND('Metas por Proyecto'!CH39&gt;0,'Metas por Proyecto'!CI39&gt;0),((CI39*100)/CH39))))))</f>
        <v/>
      </c>
      <c r="CL39" s="97">
        <f t="shared" si="12"/>
        <v>32</v>
      </c>
      <c r="CM39" s="97">
        <f t="shared" si="13"/>
        <v>0</v>
      </c>
      <c r="CN39" s="62">
        <f>IF(AND(CL39=0,CM39=0),"",IF(AND(CL39=0,CM39&lt;&gt;0),Desplegable!$B$444,(CM39*100/CL39)))</f>
        <v>0</v>
      </c>
      <c r="CO39" s="97">
        <v>8</v>
      </c>
      <c r="CP39" s="97"/>
      <c r="CQ39" s="97"/>
      <c r="CR39" s="62" t="str">
        <f>IF(AND(CO39=0,CP39=0),Desplegable!$B$446,IF(AND(CO39&lt;&gt;0,CP39=""),Desplegable!$B$446,IF(AND('Metas por Proyecto'!CO39=0,'Metas por Proyecto'!CP39&gt;0),Desplegable!$B$444,IF(AND('Metas por Proyecto'!CO39&gt;0,'Metas por Proyecto'!CP39=0),Desplegable!$B$445,IF(AND('Metas por Proyecto'!CO39&gt;0,'Metas por Proyecto'!CP39&gt;0),((CP39*100)/CO39))))))</f>
        <v/>
      </c>
      <c r="CS39" s="97">
        <f t="shared" si="14"/>
        <v>40</v>
      </c>
      <c r="CT39" s="97">
        <f t="shared" si="15"/>
        <v>0</v>
      </c>
      <c r="CU39" s="62">
        <f>IF(AND(CS39=0,CT39=0),"",IF(AND(CS39=0,CT39&lt;&gt;0),Desplegable!$B$444,(CT39*100/CS39)))</f>
        <v>0</v>
      </c>
      <c r="CV39" s="97">
        <v>8</v>
      </c>
      <c r="CW39" s="97"/>
      <c r="CX39" s="97"/>
      <c r="CY39" s="62" t="str">
        <f>IF(AND(CV39=0,CW39=0),Desplegable!$B$446,IF(AND(CV39&lt;&gt;0,CW39=""),Desplegable!$B$446,IF(AND('Metas por Proyecto'!CV39=0,'Metas por Proyecto'!CW39&gt;0),Desplegable!$B$444,IF(AND('Metas por Proyecto'!CV39&gt;0,'Metas por Proyecto'!CW39=0),Desplegable!$B$445,IF(AND('Metas por Proyecto'!CV39&gt;0,'Metas por Proyecto'!CW39&gt;0),((CW39*100)/CV39))))))</f>
        <v/>
      </c>
      <c r="CZ39" s="97">
        <f t="shared" si="16"/>
        <v>48</v>
      </c>
      <c r="DA39" s="97">
        <f t="shared" si="17"/>
        <v>0</v>
      </c>
      <c r="DB39" s="62">
        <f>IF(AND(CZ39=0,DA39=0),"",IF(AND(CZ39=0,DA39&lt;&gt;0),Desplegable!$B$444,(DA39*100/CZ39)))</f>
        <v>0</v>
      </c>
      <c r="DC39" s="97">
        <v>8</v>
      </c>
      <c r="DD39" s="97"/>
      <c r="DE39" s="97"/>
      <c r="DF39" s="62" t="str">
        <f>IF(AND(DC39=0,DD39=0),Desplegable!$B$446,IF(AND(DC39&lt;&gt;0,DD39=""),Desplegable!$B$446,IF(AND('Metas por Proyecto'!DC39=0,'Metas por Proyecto'!DD39&gt;0),Desplegable!$B$444,IF(AND('Metas por Proyecto'!DC39&gt;0,'Metas por Proyecto'!DD39=0),Desplegable!$B$445,IF(AND('Metas por Proyecto'!DC39&gt;0,'Metas por Proyecto'!DD39&gt;0),((DD39*100)/DC39))))))</f>
        <v/>
      </c>
      <c r="DG39" s="97">
        <f t="shared" si="18"/>
        <v>56</v>
      </c>
      <c r="DH39" s="97">
        <f t="shared" si="19"/>
        <v>0</v>
      </c>
      <c r="DI39" s="62">
        <f>IF(AND(DG39=0,DH39=0),"",IF(AND(DG39=0,DH39&lt;&gt;0),Desplegable!$B$444,(DH39*100/DG39)))</f>
        <v>0</v>
      </c>
      <c r="DJ39" s="97">
        <v>8</v>
      </c>
      <c r="DK39" s="97"/>
      <c r="DL39" s="97"/>
      <c r="DM39" s="62" t="str">
        <f>IF(AND(DJ39=0,DK39=0),Desplegable!$B$446,IF(AND(DJ39&lt;&gt;0,DK39=""),Desplegable!$B$446,IF(AND('Metas por Proyecto'!DJ39=0,'Metas por Proyecto'!DK39&gt;0),Desplegable!$B$444,IF(AND('Metas por Proyecto'!DJ39&gt;0,'Metas por Proyecto'!DK39=0),Desplegable!$B$445,IF(AND('Metas por Proyecto'!DJ39&gt;0,'Metas por Proyecto'!DK39&gt;0),((DK39*100)/DJ39))))))</f>
        <v/>
      </c>
      <c r="DN39" s="97">
        <f t="shared" si="20"/>
        <v>64</v>
      </c>
      <c r="DO39" s="97">
        <f t="shared" si="21"/>
        <v>0</v>
      </c>
      <c r="DP39" s="63">
        <f>IF(AND(DN39=0,DO39=0),"",IF(AND(DN39=0,DO39&lt;&gt;0),Desplegable!$B$444,(DO39*100/DN39)))</f>
        <v>0</v>
      </c>
      <c r="DQ39" s="97">
        <f t="shared" si="22"/>
        <v>64</v>
      </c>
      <c r="DR39" s="97">
        <f t="shared" si="23"/>
        <v>0</v>
      </c>
      <c r="DS39" s="97">
        <f t="shared" si="24"/>
        <v>0</v>
      </c>
      <c r="DT39" s="63">
        <f t="shared" si="25"/>
        <v>0</v>
      </c>
      <c r="DU39" s="97"/>
    </row>
    <row r="40" spans="1:125" ht="168.75">
      <c r="A40" s="53">
        <v>39</v>
      </c>
      <c r="B40" s="84" t="s">
        <v>1394</v>
      </c>
      <c r="C40" s="87" t="s">
        <v>1403</v>
      </c>
      <c r="D40" s="55" t="s">
        <v>80</v>
      </c>
      <c r="E40" s="55" t="s">
        <v>1428</v>
      </c>
      <c r="F40" s="56" t="s">
        <v>111</v>
      </c>
      <c r="G40" s="55" t="s">
        <v>115</v>
      </c>
      <c r="H40" s="56" t="s">
        <v>295</v>
      </c>
      <c r="I40" s="55" t="s">
        <v>616</v>
      </c>
      <c r="J40" s="56" t="s">
        <v>301</v>
      </c>
      <c r="K40" s="55" t="s">
        <v>617</v>
      </c>
      <c r="L40" s="56" t="s">
        <v>155</v>
      </c>
      <c r="M40" s="56" t="s">
        <v>155</v>
      </c>
      <c r="N40" s="59" t="s">
        <v>144</v>
      </c>
      <c r="O40" s="56" t="s">
        <v>321</v>
      </c>
      <c r="P40" s="57" t="s">
        <v>460</v>
      </c>
      <c r="Q40" s="57" t="s">
        <v>463</v>
      </c>
      <c r="R40" s="58" t="s">
        <v>482</v>
      </c>
      <c r="S40" s="59"/>
      <c r="T40" s="59" t="s">
        <v>419</v>
      </c>
      <c r="U40" s="60" t="s">
        <v>429</v>
      </c>
      <c r="V40" s="60" t="s">
        <v>443</v>
      </c>
      <c r="W40" s="59"/>
      <c r="X40" s="59"/>
      <c r="Y40" s="56"/>
      <c r="Z40" s="56"/>
      <c r="AA40" s="56"/>
      <c r="AB40" s="56"/>
      <c r="AC40" s="53"/>
      <c r="AD40" s="53"/>
      <c r="AE40" s="53"/>
      <c r="AF40" s="53"/>
      <c r="AG40" s="56"/>
      <c r="AH40" s="60"/>
      <c r="AI40" s="53"/>
      <c r="AJ40" s="61"/>
      <c r="AK40" s="53"/>
      <c r="AL40" s="53"/>
      <c r="AM40" s="222">
        <v>100</v>
      </c>
      <c r="AN40" s="97"/>
      <c r="AO40" s="97"/>
      <c r="AP40" s="97"/>
      <c r="AQ40" s="62" t="str">
        <f>IF(AND(AN40=0,AO40=0),Desplegable!$B$446,IF(AND(AN40&lt;&gt;0,AO40=""),Desplegable!$B$446,IF(AND('Metas por Proyecto'!AN40=0,'Metas por Proyecto'!AO40&gt;0),Desplegable!$B$444,IF(AND('Metas por Proyecto'!AN40&gt;0,'Metas por Proyecto'!AO40=0),Desplegable!$B$445,IF(AND('Metas por Proyecto'!AN40&gt;0,'Metas por Proyecto'!AO40&gt;0),((AO40*100)/AN40))))))</f>
        <v/>
      </c>
      <c r="AR40" s="97"/>
      <c r="AS40" s="97"/>
      <c r="AT40" s="97"/>
      <c r="AU40" s="62" t="str">
        <f>IF(AND(AR40=0,AS40=0),Desplegable!$B$446,IF(AND(AR40&lt;&gt;0,AS40=""),Desplegable!$B$446,IF(AND('Metas por Proyecto'!AR40=0,'Metas por Proyecto'!AS40&gt;0),Desplegable!$B$444,IF(AND('Metas por Proyecto'!AR40&gt;0,'Metas por Proyecto'!AS40=0),Desplegable!$B$445,IF(AND('Metas por Proyecto'!AR40&gt;0,'Metas por Proyecto'!AS40&gt;0),((AS40*100)/AR40))))))</f>
        <v/>
      </c>
      <c r="AV40" s="97">
        <f t="shared" si="0"/>
        <v>0</v>
      </c>
      <c r="AW40" s="97">
        <f t="shared" si="1"/>
        <v>0</v>
      </c>
      <c r="AX40" s="62" t="str">
        <f>IF(AND(AV40=0,AW40=0),"",IF(AND(AV40=0,AW40&lt;&gt;0),Desplegable!$B$444,(AW40*100/AV40)))</f>
        <v/>
      </c>
      <c r="AY40" s="97"/>
      <c r="AZ40" s="97"/>
      <c r="BA40" s="97"/>
      <c r="BB40" s="62" t="str">
        <f>IF(AND(AY40=0,AZ40=0),Desplegable!$B$446,IF(AND(AY40&lt;&gt;0,AZ40=""),Desplegable!$B$446,IF(AND('Metas por Proyecto'!AY40=0,'Metas por Proyecto'!AZ40&gt;0),Desplegable!$B$444,IF(AND('Metas por Proyecto'!AY40&gt;0,'Metas por Proyecto'!AZ40=0),Desplegable!$B$445,IF(AND('Metas por Proyecto'!AY40&gt;0,'Metas por Proyecto'!AZ40&gt;0),((AZ40*100)/AY40))))))</f>
        <v/>
      </c>
      <c r="BC40" s="97">
        <f t="shared" si="2"/>
        <v>0</v>
      </c>
      <c r="BD40" s="97">
        <f t="shared" si="3"/>
        <v>0</v>
      </c>
      <c r="BE40" s="62" t="str">
        <f>IF(AND(BC40=0,BD40=0),"",IF(AND(BC40=0,BD40&lt;&gt;0),Desplegable!$B$444,(BD40*100/BC40)))</f>
        <v/>
      </c>
      <c r="BF40" s="97"/>
      <c r="BG40" s="97"/>
      <c r="BH40" s="97"/>
      <c r="BI40" s="62" t="str">
        <f>IF(AND(BF40=0,BG40=0),Desplegable!$B$446,IF(AND(BF40&lt;&gt;0,BG40=""),Desplegable!$B$446,IF(AND('Metas por Proyecto'!BF40=0,'Metas por Proyecto'!BG40&gt;0),Desplegable!$B$444,IF(AND('Metas por Proyecto'!BF40&gt;0,'Metas por Proyecto'!BG40=0),Desplegable!$B$445,IF(AND('Metas por Proyecto'!BF40&gt;0,'Metas por Proyecto'!BG40&gt;0),((BG40*100)/BF40))))))</f>
        <v/>
      </c>
      <c r="BJ40" s="97">
        <f t="shared" si="4"/>
        <v>0</v>
      </c>
      <c r="BK40" s="97">
        <f t="shared" si="5"/>
        <v>0</v>
      </c>
      <c r="BL40" s="62" t="str">
        <f>IF(AND(BJ40=0,BK40=0),"",IF(AND(BJ40=0,BK40&lt;&gt;0),Desplegable!$B$444,(BK40*100/BJ40)))</f>
        <v/>
      </c>
      <c r="BM40" s="97"/>
      <c r="BN40" s="97"/>
      <c r="BO40" s="97"/>
      <c r="BP40" s="62" t="str">
        <f>IF(AND(BM40=0,BN40=0),Desplegable!$B$446,IF(AND(BM40&lt;&gt;0,BN40=""),Desplegable!$B$446,IF(AND('Metas por Proyecto'!BM40=0,'Metas por Proyecto'!BN40&gt;0),Desplegable!$B$444,IF(AND('Metas por Proyecto'!BM40&gt;0,'Metas por Proyecto'!BN40=0),Desplegable!$B$445,IF(AND('Metas por Proyecto'!BM40&gt;0,'Metas por Proyecto'!BN40&gt;0),((BN40*100)/BM40))))))</f>
        <v/>
      </c>
      <c r="BQ40" s="97">
        <f t="shared" si="6"/>
        <v>0</v>
      </c>
      <c r="BR40" s="97">
        <f t="shared" si="7"/>
        <v>0</v>
      </c>
      <c r="BS40" s="62" t="str">
        <f>IF(AND(BQ40=0,BR40=0),"",IF(AND(BQ40=0,BR40&lt;&gt;0),Desplegable!$B$444,(BR40*100/BQ40)))</f>
        <v/>
      </c>
      <c r="BT40" s="97"/>
      <c r="BU40" s="97"/>
      <c r="BV40" s="97"/>
      <c r="BW40" s="62" t="str">
        <f>IF(AND(BT40=0,BU40=0),Desplegable!$B$446,IF(AND(BT40&lt;&gt;0,BU40=""),Desplegable!$B$446,IF(AND('Metas por Proyecto'!BT40=0,'Metas por Proyecto'!BU40&gt;0),Desplegable!$B$444,IF(AND('Metas por Proyecto'!BT40&gt;0,'Metas por Proyecto'!BU40=0),Desplegable!$B$445,IF(AND('Metas por Proyecto'!BT40&gt;0,'Metas por Proyecto'!BU40&gt;0),((BU40*100)/BT40))))))</f>
        <v/>
      </c>
      <c r="BX40" s="97">
        <f t="shared" si="8"/>
        <v>0</v>
      </c>
      <c r="BY40" s="97">
        <f t="shared" si="9"/>
        <v>0</v>
      </c>
      <c r="BZ40" s="62" t="str">
        <f>IF(AND(BX40=0,BY40=0),"",IF(AND(BX40=0,BY40&lt;&gt;0),Desplegable!$B$444,(BY40*100/BX40)))</f>
        <v/>
      </c>
      <c r="CA40" s="97"/>
      <c r="CB40" s="97"/>
      <c r="CC40" s="97"/>
      <c r="CD40" s="62" t="str">
        <f>IF(AND(CA40=0,CB40=0),Desplegable!$B$446,IF(AND(CA40&lt;&gt;0,CB40=""),Desplegable!$B$446,IF(AND('Metas por Proyecto'!CA40=0,'Metas por Proyecto'!CB40&gt;0),Desplegable!$B$444,IF(AND('Metas por Proyecto'!CA40&gt;0,'Metas por Proyecto'!CB40=0),Desplegable!$B$445,IF(AND('Metas por Proyecto'!CA40&gt;0,'Metas por Proyecto'!CB40&gt;0),((CB40*100)/CA40))))))</f>
        <v/>
      </c>
      <c r="CE40" s="97">
        <f t="shared" si="10"/>
        <v>0</v>
      </c>
      <c r="CF40" s="97">
        <f t="shared" si="11"/>
        <v>0</v>
      </c>
      <c r="CG40" s="62" t="str">
        <f>IF(AND(CE40=0,CF40=0),"",IF(AND(CE40=0,CF40&lt;&gt;0),Desplegable!$B$444,(CF40*100/CE40)))</f>
        <v/>
      </c>
      <c r="CH40" s="97"/>
      <c r="CI40" s="97"/>
      <c r="CJ40" s="97"/>
      <c r="CK40" s="62" t="str">
        <f>IF(AND(CH40=0,CI40=0),Desplegable!$B$446,IF(AND(CH40&lt;&gt;0,CI40=""),Desplegable!$B$446,IF(AND('Metas por Proyecto'!CH40=0,'Metas por Proyecto'!CI40&gt;0),Desplegable!$B$444,IF(AND('Metas por Proyecto'!CH40&gt;0,'Metas por Proyecto'!CI40=0),Desplegable!$B$445,IF(AND('Metas por Proyecto'!CH40&gt;0,'Metas por Proyecto'!CI40&gt;0),((CI40*100)/CH40))))))</f>
        <v/>
      </c>
      <c r="CL40" s="97">
        <f t="shared" si="12"/>
        <v>0</v>
      </c>
      <c r="CM40" s="97">
        <f t="shared" si="13"/>
        <v>0</v>
      </c>
      <c r="CN40" s="62" t="str">
        <f>IF(AND(CL40=0,CM40=0),"",IF(AND(CL40=0,CM40&lt;&gt;0),Desplegable!$B$444,(CM40*100/CL40)))</f>
        <v/>
      </c>
      <c r="CO40" s="97"/>
      <c r="CP40" s="97"/>
      <c r="CQ40" s="97"/>
      <c r="CR40" s="62" t="str">
        <f>IF(AND(CO40=0,CP40=0),Desplegable!$B$446,IF(AND(CO40&lt;&gt;0,CP40=""),Desplegable!$B$446,IF(AND('Metas por Proyecto'!CO40=0,'Metas por Proyecto'!CP40&gt;0),Desplegable!$B$444,IF(AND('Metas por Proyecto'!CO40&gt;0,'Metas por Proyecto'!CP40=0),Desplegable!$B$445,IF(AND('Metas por Proyecto'!CO40&gt;0,'Metas por Proyecto'!CP40&gt;0),((CP40*100)/CO40))))))</f>
        <v/>
      </c>
      <c r="CS40" s="97">
        <f t="shared" si="14"/>
        <v>0</v>
      </c>
      <c r="CT40" s="97">
        <f t="shared" si="15"/>
        <v>0</v>
      </c>
      <c r="CU40" s="62" t="str">
        <f>IF(AND(CS40=0,CT40=0),"",IF(AND(CS40=0,CT40&lt;&gt;0),Desplegable!$B$444,(CT40*100/CS40)))</f>
        <v/>
      </c>
      <c r="CV40" s="97">
        <v>20</v>
      </c>
      <c r="CW40" s="97"/>
      <c r="CX40" s="97"/>
      <c r="CY40" s="62" t="str">
        <f>IF(AND(CV40=0,CW40=0),Desplegable!$B$446,IF(AND(CV40&lt;&gt;0,CW40=""),Desplegable!$B$446,IF(AND('Metas por Proyecto'!CV40=0,'Metas por Proyecto'!CW40&gt;0),Desplegable!$B$444,IF(AND('Metas por Proyecto'!CV40&gt;0,'Metas por Proyecto'!CW40=0),Desplegable!$B$445,IF(AND('Metas por Proyecto'!CV40&gt;0,'Metas por Proyecto'!CW40&gt;0),((CW40*100)/CV40))))))</f>
        <v/>
      </c>
      <c r="CZ40" s="97">
        <f t="shared" si="16"/>
        <v>20</v>
      </c>
      <c r="DA40" s="97">
        <f t="shared" si="17"/>
        <v>0</v>
      </c>
      <c r="DB40" s="62">
        <f>IF(AND(CZ40=0,DA40=0),"",IF(AND(CZ40=0,DA40&lt;&gt;0),Desplegable!$B$444,(DA40*100/CZ40)))</f>
        <v>0</v>
      </c>
      <c r="DC40" s="97">
        <v>40</v>
      </c>
      <c r="DD40" s="97"/>
      <c r="DE40" s="97"/>
      <c r="DF40" s="62" t="str">
        <f>IF(AND(DC40=0,DD40=0),Desplegable!$B$446,IF(AND(DC40&lt;&gt;0,DD40=""),Desplegable!$B$446,IF(AND('Metas por Proyecto'!DC40=0,'Metas por Proyecto'!DD40&gt;0),Desplegable!$B$444,IF(AND('Metas por Proyecto'!DC40&gt;0,'Metas por Proyecto'!DD40=0),Desplegable!$B$445,IF(AND('Metas por Proyecto'!DC40&gt;0,'Metas por Proyecto'!DD40&gt;0),((DD40*100)/DC40))))))</f>
        <v/>
      </c>
      <c r="DG40" s="97">
        <f t="shared" si="18"/>
        <v>60</v>
      </c>
      <c r="DH40" s="97">
        <f t="shared" si="19"/>
        <v>0</v>
      </c>
      <c r="DI40" s="62">
        <f>IF(AND(DG40=0,DH40=0),"",IF(AND(DG40=0,DH40&lt;&gt;0),Desplegable!$B$444,(DH40*100/DG40)))</f>
        <v>0</v>
      </c>
      <c r="DJ40" s="97">
        <v>40</v>
      </c>
      <c r="DK40" s="97"/>
      <c r="DL40" s="97"/>
      <c r="DM40" s="62" t="str">
        <f>IF(AND(DJ40=0,DK40=0),Desplegable!$B$446,IF(AND(DJ40&lt;&gt;0,DK40=""),Desplegable!$B$446,IF(AND('Metas por Proyecto'!DJ40=0,'Metas por Proyecto'!DK40&gt;0),Desplegable!$B$444,IF(AND('Metas por Proyecto'!DJ40&gt;0,'Metas por Proyecto'!DK40=0),Desplegable!$B$445,IF(AND('Metas por Proyecto'!DJ40&gt;0,'Metas por Proyecto'!DK40&gt;0),((DK40*100)/DJ40))))))</f>
        <v/>
      </c>
      <c r="DN40" s="97">
        <f t="shared" si="20"/>
        <v>100</v>
      </c>
      <c r="DO40" s="97">
        <f t="shared" si="21"/>
        <v>0</v>
      </c>
      <c r="DP40" s="63">
        <f>IF(AND(DN40=0,DO40=0),"",IF(AND(DN40=0,DO40&lt;&gt;0),Desplegable!$B$444,(DO40*100/DN40)))</f>
        <v>0</v>
      </c>
      <c r="DQ40" s="97">
        <f t="shared" si="22"/>
        <v>100</v>
      </c>
      <c r="DR40" s="97">
        <f t="shared" si="23"/>
        <v>0</v>
      </c>
      <c r="DS40" s="97">
        <f t="shared" si="24"/>
        <v>0</v>
      </c>
      <c r="DT40" s="63">
        <f t="shared" si="25"/>
        <v>0</v>
      </c>
      <c r="DU40" s="97"/>
    </row>
    <row r="41" spans="1:125" ht="168.75">
      <c r="A41" s="53">
        <v>40</v>
      </c>
      <c r="B41" s="84" t="s">
        <v>1395</v>
      </c>
      <c r="C41" s="87" t="s">
        <v>1403</v>
      </c>
      <c r="D41" s="55" t="s">
        <v>80</v>
      </c>
      <c r="E41" s="55" t="s">
        <v>1428</v>
      </c>
      <c r="F41" s="56" t="s">
        <v>111</v>
      </c>
      <c r="G41" s="55" t="s">
        <v>115</v>
      </c>
      <c r="H41" s="56" t="s">
        <v>295</v>
      </c>
      <c r="I41" s="55" t="s">
        <v>616</v>
      </c>
      <c r="J41" s="56" t="s">
        <v>301</v>
      </c>
      <c r="K41" s="55" t="s">
        <v>617</v>
      </c>
      <c r="L41" s="56" t="s">
        <v>155</v>
      </c>
      <c r="M41" s="56" t="s">
        <v>155</v>
      </c>
      <c r="N41" s="59" t="s">
        <v>144</v>
      </c>
      <c r="O41" s="56" t="s">
        <v>321</v>
      </c>
      <c r="P41" s="57" t="s">
        <v>460</v>
      </c>
      <c r="Q41" s="57" t="s">
        <v>463</v>
      </c>
      <c r="R41" s="58" t="s">
        <v>481</v>
      </c>
      <c r="S41" s="59"/>
      <c r="T41" s="59" t="s">
        <v>419</v>
      </c>
      <c r="U41" s="60" t="s">
        <v>429</v>
      </c>
      <c r="V41" s="60" t="s">
        <v>443</v>
      </c>
      <c r="W41" s="59"/>
      <c r="X41" s="59"/>
      <c r="Y41" s="56"/>
      <c r="Z41" s="56"/>
      <c r="AA41" s="56"/>
      <c r="AB41" s="56"/>
      <c r="AC41" s="53"/>
      <c r="AD41" s="53"/>
      <c r="AE41" s="53"/>
      <c r="AF41" s="53"/>
      <c r="AG41" s="56"/>
      <c r="AH41" s="60"/>
      <c r="AI41" s="53"/>
      <c r="AJ41" s="61"/>
      <c r="AK41" s="53"/>
      <c r="AL41" s="53"/>
      <c r="AM41" s="222">
        <v>100</v>
      </c>
      <c r="AN41" s="97"/>
      <c r="AO41" s="97"/>
      <c r="AP41" s="97"/>
      <c r="AQ41" s="62" t="str">
        <f>IF(AND(AN41=0,AO41=0),Desplegable!$B$446,IF(AND(AN41&lt;&gt;0,AO41=""),Desplegable!$B$446,IF(AND('Metas por Proyecto'!AN41=0,'Metas por Proyecto'!AO41&gt;0),Desplegable!$B$444,IF(AND('Metas por Proyecto'!AN41&gt;0,'Metas por Proyecto'!AO41=0),Desplegable!$B$445,IF(AND('Metas por Proyecto'!AN41&gt;0,'Metas por Proyecto'!AO41&gt;0),((AO41*100)/AN41))))))</f>
        <v/>
      </c>
      <c r="AR41" s="97"/>
      <c r="AS41" s="97"/>
      <c r="AT41" s="97"/>
      <c r="AU41" s="62" t="str">
        <f>IF(AND(AR41=0,AS41=0),Desplegable!$B$446,IF(AND(AR41&lt;&gt;0,AS41=""),Desplegable!$B$446,IF(AND('Metas por Proyecto'!AR41=0,'Metas por Proyecto'!AS41&gt;0),Desplegable!$B$444,IF(AND('Metas por Proyecto'!AR41&gt;0,'Metas por Proyecto'!AS41=0),Desplegable!$B$445,IF(AND('Metas por Proyecto'!AR41&gt;0,'Metas por Proyecto'!AS41&gt;0),((AS41*100)/AR41))))))</f>
        <v/>
      </c>
      <c r="AV41" s="97">
        <f t="shared" si="0"/>
        <v>0</v>
      </c>
      <c r="AW41" s="97">
        <f t="shared" si="1"/>
        <v>0</v>
      </c>
      <c r="AX41" s="62" t="str">
        <f>IF(AND(AV41=0,AW41=0),"",IF(AND(AV41=0,AW41&lt;&gt;0),Desplegable!$B$444,(AW41*100/AV41)))</f>
        <v/>
      </c>
      <c r="AY41" s="97"/>
      <c r="AZ41" s="97"/>
      <c r="BA41" s="97"/>
      <c r="BB41" s="62" t="str">
        <f>IF(AND(AY41=0,AZ41=0),Desplegable!$B$446,IF(AND(AY41&lt;&gt;0,AZ41=""),Desplegable!$B$446,IF(AND('Metas por Proyecto'!AY41=0,'Metas por Proyecto'!AZ41&gt;0),Desplegable!$B$444,IF(AND('Metas por Proyecto'!AY41&gt;0,'Metas por Proyecto'!AZ41=0),Desplegable!$B$445,IF(AND('Metas por Proyecto'!AY41&gt;0,'Metas por Proyecto'!AZ41&gt;0),((AZ41*100)/AY41))))))</f>
        <v/>
      </c>
      <c r="BC41" s="97">
        <f t="shared" si="2"/>
        <v>0</v>
      </c>
      <c r="BD41" s="97">
        <f t="shared" si="3"/>
        <v>0</v>
      </c>
      <c r="BE41" s="62" t="str">
        <f>IF(AND(BC41=0,BD41=0),"",IF(AND(BC41=0,BD41&lt;&gt;0),Desplegable!$B$444,(BD41*100/BC41)))</f>
        <v/>
      </c>
      <c r="BF41" s="97"/>
      <c r="BG41" s="97"/>
      <c r="BH41" s="97"/>
      <c r="BI41" s="62" t="str">
        <f>IF(AND(BF41=0,BG41=0),Desplegable!$B$446,IF(AND(BF41&lt;&gt;0,BG41=""),Desplegable!$B$446,IF(AND('Metas por Proyecto'!BF41=0,'Metas por Proyecto'!BG41&gt;0),Desplegable!$B$444,IF(AND('Metas por Proyecto'!BF41&gt;0,'Metas por Proyecto'!BG41=0),Desplegable!$B$445,IF(AND('Metas por Proyecto'!BF41&gt;0,'Metas por Proyecto'!BG41&gt;0),((BG41*100)/BF41))))))</f>
        <v/>
      </c>
      <c r="BJ41" s="97">
        <f t="shared" si="4"/>
        <v>0</v>
      </c>
      <c r="BK41" s="97">
        <f t="shared" si="5"/>
        <v>0</v>
      </c>
      <c r="BL41" s="62" t="str">
        <f>IF(AND(BJ41=0,BK41=0),"",IF(AND(BJ41=0,BK41&lt;&gt;0),Desplegable!$B$444,(BK41*100/BJ41)))</f>
        <v/>
      </c>
      <c r="BM41" s="97"/>
      <c r="BN41" s="97"/>
      <c r="BO41" s="97"/>
      <c r="BP41" s="62" t="str">
        <f>IF(AND(BM41=0,BN41=0),Desplegable!$B$446,IF(AND(BM41&lt;&gt;0,BN41=""),Desplegable!$B$446,IF(AND('Metas por Proyecto'!BM41=0,'Metas por Proyecto'!BN41&gt;0),Desplegable!$B$444,IF(AND('Metas por Proyecto'!BM41&gt;0,'Metas por Proyecto'!BN41=0),Desplegable!$B$445,IF(AND('Metas por Proyecto'!BM41&gt;0,'Metas por Proyecto'!BN41&gt;0),((BN41*100)/BM41))))))</f>
        <v/>
      </c>
      <c r="BQ41" s="97">
        <f t="shared" si="6"/>
        <v>0</v>
      </c>
      <c r="BR41" s="97">
        <f t="shared" si="7"/>
        <v>0</v>
      </c>
      <c r="BS41" s="62" t="str">
        <f>IF(AND(BQ41=0,BR41=0),"",IF(AND(BQ41=0,BR41&lt;&gt;0),Desplegable!$B$444,(BR41*100/BQ41)))</f>
        <v/>
      </c>
      <c r="BT41" s="97"/>
      <c r="BU41" s="97"/>
      <c r="BV41" s="97"/>
      <c r="BW41" s="62" t="str">
        <f>IF(AND(BT41=0,BU41=0),Desplegable!$B$446,IF(AND(BT41&lt;&gt;0,BU41=""),Desplegable!$B$446,IF(AND('Metas por Proyecto'!BT41=0,'Metas por Proyecto'!BU41&gt;0),Desplegable!$B$444,IF(AND('Metas por Proyecto'!BT41&gt;0,'Metas por Proyecto'!BU41=0),Desplegable!$B$445,IF(AND('Metas por Proyecto'!BT41&gt;0,'Metas por Proyecto'!BU41&gt;0),((BU41*100)/BT41))))))</f>
        <v/>
      </c>
      <c r="BX41" s="97">
        <f t="shared" si="8"/>
        <v>0</v>
      </c>
      <c r="BY41" s="97">
        <f t="shared" si="9"/>
        <v>0</v>
      </c>
      <c r="BZ41" s="62" t="str">
        <f>IF(AND(BX41=0,BY41=0),"",IF(AND(BX41=0,BY41&lt;&gt;0),Desplegable!$B$444,(BY41*100/BX41)))</f>
        <v/>
      </c>
      <c r="CA41" s="97"/>
      <c r="CB41" s="97"/>
      <c r="CC41" s="97"/>
      <c r="CD41" s="62" t="str">
        <f>IF(AND(CA41=0,CB41=0),Desplegable!$B$446,IF(AND(CA41&lt;&gt;0,CB41=""),Desplegable!$B$446,IF(AND('Metas por Proyecto'!CA41=0,'Metas por Proyecto'!CB41&gt;0),Desplegable!$B$444,IF(AND('Metas por Proyecto'!CA41&gt;0,'Metas por Proyecto'!CB41=0),Desplegable!$B$445,IF(AND('Metas por Proyecto'!CA41&gt;0,'Metas por Proyecto'!CB41&gt;0),((CB41*100)/CA41))))))</f>
        <v/>
      </c>
      <c r="CE41" s="97">
        <f t="shared" si="10"/>
        <v>0</v>
      </c>
      <c r="CF41" s="97">
        <f t="shared" si="11"/>
        <v>0</v>
      </c>
      <c r="CG41" s="62" t="str">
        <f>IF(AND(CE41=0,CF41=0),"",IF(AND(CE41=0,CF41&lt;&gt;0),Desplegable!$B$444,(CF41*100/CE41)))</f>
        <v/>
      </c>
      <c r="CH41" s="97"/>
      <c r="CI41" s="97"/>
      <c r="CJ41" s="97"/>
      <c r="CK41" s="62" t="str">
        <f>IF(AND(CH41=0,CI41=0),Desplegable!$B$446,IF(AND(CH41&lt;&gt;0,CI41=""),Desplegable!$B$446,IF(AND('Metas por Proyecto'!CH41=0,'Metas por Proyecto'!CI41&gt;0),Desplegable!$B$444,IF(AND('Metas por Proyecto'!CH41&gt;0,'Metas por Proyecto'!CI41=0),Desplegable!$B$445,IF(AND('Metas por Proyecto'!CH41&gt;0,'Metas por Proyecto'!CI41&gt;0),((CI41*100)/CH41))))))</f>
        <v/>
      </c>
      <c r="CL41" s="97">
        <f t="shared" si="12"/>
        <v>0</v>
      </c>
      <c r="CM41" s="97">
        <f t="shared" si="13"/>
        <v>0</v>
      </c>
      <c r="CN41" s="62" t="str">
        <f>IF(AND(CL41=0,CM41=0),"",IF(AND(CL41=0,CM41&lt;&gt;0),Desplegable!$B$444,(CM41*100/CL41)))</f>
        <v/>
      </c>
      <c r="CO41" s="97"/>
      <c r="CP41" s="97"/>
      <c r="CQ41" s="97"/>
      <c r="CR41" s="62" t="str">
        <f>IF(AND(CO41=0,CP41=0),Desplegable!$B$446,IF(AND(CO41&lt;&gt;0,CP41=""),Desplegable!$B$446,IF(AND('Metas por Proyecto'!CO41=0,'Metas por Proyecto'!CP41&gt;0),Desplegable!$B$444,IF(AND('Metas por Proyecto'!CO41&gt;0,'Metas por Proyecto'!CP41=0),Desplegable!$B$445,IF(AND('Metas por Proyecto'!CO41&gt;0,'Metas por Proyecto'!CP41&gt;0),((CP41*100)/CO41))))))</f>
        <v/>
      </c>
      <c r="CS41" s="97">
        <f t="shared" si="14"/>
        <v>0</v>
      </c>
      <c r="CT41" s="97">
        <f t="shared" si="15"/>
        <v>0</v>
      </c>
      <c r="CU41" s="62" t="str">
        <f>IF(AND(CS41=0,CT41=0),"",IF(AND(CS41=0,CT41&lt;&gt;0),Desplegable!$B$444,(CT41*100/CS41)))</f>
        <v/>
      </c>
      <c r="CV41" s="97"/>
      <c r="CW41" s="97"/>
      <c r="CX41" s="97"/>
      <c r="CY41" s="62" t="str">
        <f>IF(AND(CV41=0,CW41=0),Desplegable!$B$446,IF(AND(CV41&lt;&gt;0,CW41=""),Desplegable!$B$446,IF(AND('Metas por Proyecto'!CV41=0,'Metas por Proyecto'!CW41&gt;0),Desplegable!$B$444,IF(AND('Metas por Proyecto'!CV41&gt;0,'Metas por Proyecto'!CW41=0),Desplegable!$B$445,IF(AND('Metas por Proyecto'!CV41&gt;0,'Metas por Proyecto'!CW41&gt;0),((CW41*100)/CV41))))))</f>
        <v/>
      </c>
      <c r="CZ41" s="97">
        <f t="shared" si="16"/>
        <v>0</v>
      </c>
      <c r="DA41" s="97">
        <f t="shared" si="17"/>
        <v>0</v>
      </c>
      <c r="DB41" s="62" t="str">
        <f>IF(AND(CZ41=0,DA41=0),"",IF(AND(CZ41=0,DA41&lt;&gt;0),Desplegable!$B$444,(DA41*100/CZ41)))</f>
        <v/>
      </c>
      <c r="DC41" s="97">
        <v>30</v>
      </c>
      <c r="DD41" s="97"/>
      <c r="DE41" s="97"/>
      <c r="DF41" s="62" t="str">
        <f>IF(AND(DC41=0,DD41=0),Desplegable!$B$446,IF(AND(DC41&lt;&gt;0,DD41=""),Desplegable!$B$446,IF(AND('Metas por Proyecto'!DC41=0,'Metas por Proyecto'!DD41&gt;0),Desplegable!$B$444,IF(AND('Metas por Proyecto'!DC41&gt;0,'Metas por Proyecto'!DD41=0),Desplegable!$B$445,IF(AND('Metas por Proyecto'!DC41&gt;0,'Metas por Proyecto'!DD41&gt;0),((DD41*100)/DC41))))))</f>
        <v/>
      </c>
      <c r="DG41" s="97">
        <f t="shared" si="18"/>
        <v>30</v>
      </c>
      <c r="DH41" s="97">
        <f t="shared" si="19"/>
        <v>0</v>
      </c>
      <c r="DI41" s="62">
        <f>IF(AND(DG41=0,DH41=0),"",IF(AND(DG41=0,DH41&lt;&gt;0),Desplegable!$B$444,(DH41*100/DG41)))</f>
        <v>0</v>
      </c>
      <c r="DJ41" s="97">
        <v>70</v>
      </c>
      <c r="DK41" s="97"/>
      <c r="DL41" s="97"/>
      <c r="DM41" s="62" t="str">
        <f>IF(AND(DJ41=0,DK41=0),Desplegable!$B$446,IF(AND(DJ41&lt;&gt;0,DK41=""),Desplegable!$B$446,IF(AND('Metas por Proyecto'!DJ41=0,'Metas por Proyecto'!DK41&gt;0),Desplegable!$B$444,IF(AND('Metas por Proyecto'!DJ41&gt;0,'Metas por Proyecto'!DK41=0),Desplegable!$B$445,IF(AND('Metas por Proyecto'!DJ41&gt;0,'Metas por Proyecto'!DK41&gt;0),((DK41*100)/DJ41))))))</f>
        <v/>
      </c>
      <c r="DN41" s="97">
        <f t="shared" si="20"/>
        <v>100</v>
      </c>
      <c r="DO41" s="97">
        <f t="shared" si="21"/>
        <v>0</v>
      </c>
      <c r="DP41" s="63">
        <f>IF(AND(DN41=0,DO41=0),"",IF(AND(DN41=0,DO41&lt;&gt;0),Desplegable!$B$444,(DO41*100/DN41)))</f>
        <v>0</v>
      </c>
      <c r="DQ41" s="97">
        <f t="shared" si="22"/>
        <v>100</v>
      </c>
      <c r="DR41" s="97">
        <f t="shared" si="23"/>
        <v>0</v>
      </c>
      <c r="DS41" s="97">
        <f t="shared" si="24"/>
        <v>0</v>
      </c>
      <c r="DT41" s="63">
        <f t="shared" si="25"/>
        <v>0</v>
      </c>
      <c r="DU41" s="97"/>
    </row>
    <row r="42" spans="1:125" ht="168.75">
      <c r="A42" s="53">
        <v>41</v>
      </c>
      <c r="B42" s="84" t="s">
        <v>1396</v>
      </c>
      <c r="C42" s="89" t="s">
        <v>1424</v>
      </c>
      <c r="D42" s="55" t="s">
        <v>1398</v>
      </c>
      <c r="E42" s="55" t="s">
        <v>1429</v>
      </c>
      <c r="F42" s="56" t="s">
        <v>111</v>
      </c>
      <c r="G42" s="55" t="s">
        <v>115</v>
      </c>
      <c r="H42" s="56" t="s">
        <v>295</v>
      </c>
      <c r="I42" s="55" t="s">
        <v>616</v>
      </c>
      <c r="J42" s="56" t="s">
        <v>301</v>
      </c>
      <c r="K42" s="55" t="s">
        <v>617</v>
      </c>
      <c r="L42" s="56" t="s">
        <v>155</v>
      </c>
      <c r="M42" s="56" t="s">
        <v>155</v>
      </c>
      <c r="N42" s="59" t="s">
        <v>144</v>
      </c>
      <c r="O42" s="56" t="s">
        <v>321</v>
      </c>
      <c r="P42" s="57" t="s">
        <v>460</v>
      </c>
      <c r="Q42" s="57" t="s">
        <v>463</v>
      </c>
      <c r="R42" s="58" t="s">
        <v>481</v>
      </c>
      <c r="S42" s="59"/>
      <c r="T42" s="59" t="s">
        <v>419</v>
      </c>
      <c r="U42" s="60" t="s">
        <v>428</v>
      </c>
      <c r="V42" s="60" t="s">
        <v>436</v>
      </c>
      <c r="W42" s="59"/>
      <c r="X42" s="59"/>
      <c r="Y42" s="56"/>
      <c r="Z42" s="56"/>
      <c r="AA42" s="56"/>
      <c r="AB42" s="56"/>
      <c r="AC42" s="53"/>
      <c r="AD42" s="53"/>
      <c r="AE42" s="53"/>
      <c r="AF42" s="53"/>
      <c r="AG42" s="56"/>
      <c r="AH42" s="60"/>
      <c r="AI42" s="53"/>
      <c r="AJ42" s="61"/>
      <c r="AK42" s="53"/>
      <c r="AL42" s="53"/>
      <c r="AM42" s="222">
        <v>1</v>
      </c>
      <c r="AN42" s="97"/>
      <c r="AO42" s="97"/>
      <c r="AP42" s="97"/>
      <c r="AQ42" s="62" t="str">
        <f>IF(AND(AN42=0,AO42=0),Desplegable!$B$446,IF(AND(AN42&lt;&gt;0,AO42=""),Desplegable!$B$446,IF(AND('Metas por Proyecto'!AN42=0,'Metas por Proyecto'!AO42&gt;0),Desplegable!$B$444,IF(AND('Metas por Proyecto'!AN42&gt;0,'Metas por Proyecto'!AO42=0),Desplegable!$B$445,IF(AND('Metas por Proyecto'!AN42&gt;0,'Metas por Proyecto'!AO42&gt;0),((AO42*100)/AN42))))))</f>
        <v/>
      </c>
      <c r="AR42" s="97"/>
      <c r="AS42" s="97"/>
      <c r="AT42" s="97"/>
      <c r="AU42" s="62" t="str">
        <f>IF(AND(AR42=0,AS42=0),Desplegable!$B$446,IF(AND(AR42&lt;&gt;0,AS42=""),Desplegable!$B$446,IF(AND('Metas por Proyecto'!AR42=0,'Metas por Proyecto'!AS42&gt;0),Desplegable!$B$444,IF(AND('Metas por Proyecto'!AR42&gt;0,'Metas por Proyecto'!AS42=0),Desplegable!$B$445,IF(AND('Metas por Proyecto'!AR42&gt;0,'Metas por Proyecto'!AS42&gt;0),((AS42*100)/AR42))))))</f>
        <v/>
      </c>
      <c r="AV42" s="97">
        <f t="shared" si="0"/>
        <v>0</v>
      </c>
      <c r="AW42" s="97">
        <f t="shared" si="1"/>
        <v>0</v>
      </c>
      <c r="AX42" s="62" t="str">
        <f>IF(AND(AV42=0,AW42=0),"",IF(AND(AV42=0,AW42&lt;&gt;0),Desplegable!$B$444,(AW42*100/AV42)))</f>
        <v/>
      </c>
      <c r="AY42" s="97"/>
      <c r="AZ42" s="97"/>
      <c r="BA42" s="97"/>
      <c r="BB42" s="62" t="str">
        <f>IF(AND(AY42=0,AZ42=0),Desplegable!$B$446,IF(AND(AY42&lt;&gt;0,AZ42=""),Desplegable!$B$446,IF(AND('Metas por Proyecto'!AY42=0,'Metas por Proyecto'!AZ42&gt;0),Desplegable!$B$444,IF(AND('Metas por Proyecto'!AY42&gt;0,'Metas por Proyecto'!AZ42=0),Desplegable!$B$445,IF(AND('Metas por Proyecto'!AY42&gt;0,'Metas por Proyecto'!AZ42&gt;0),((AZ42*100)/AY42))))))</f>
        <v/>
      </c>
      <c r="BC42" s="97">
        <f t="shared" si="2"/>
        <v>0</v>
      </c>
      <c r="BD42" s="97">
        <f t="shared" si="3"/>
        <v>0</v>
      </c>
      <c r="BE42" s="62" t="str">
        <f>IF(AND(BC42=0,BD42=0),"",IF(AND(BC42=0,BD42&lt;&gt;0),Desplegable!$B$444,(BD42*100/BC42)))</f>
        <v/>
      </c>
      <c r="BF42" s="97">
        <v>1</v>
      </c>
      <c r="BG42" s="97"/>
      <c r="BH42" s="97"/>
      <c r="BI42" s="62" t="str">
        <f>IF(AND(BF42=0,BG42=0),Desplegable!$B$446,IF(AND(BF42&lt;&gt;0,BG42=""),Desplegable!$B$446,IF(AND('Metas por Proyecto'!BF42=0,'Metas por Proyecto'!BG42&gt;0),Desplegable!$B$444,IF(AND('Metas por Proyecto'!BF42&gt;0,'Metas por Proyecto'!BG42=0),Desplegable!$B$445,IF(AND('Metas por Proyecto'!BF42&gt;0,'Metas por Proyecto'!BG42&gt;0),((BG42*100)/BF42))))))</f>
        <v/>
      </c>
      <c r="BJ42" s="97">
        <f t="shared" si="4"/>
        <v>1</v>
      </c>
      <c r="BK42" s="97">
        <f t="shared" si="5"/>
        <v>0</v>
      </c>
      <c r="BL42" s="62">
        <f>IF(AND(BJ42=0,BK42=0),"",IF(AND(BJ42=0,BK42&lt;&gt;0),Desplegable!$B$444,(BK42*100/BJ42)))</f>
        <v>0</v>
      </c>
      <c r="BM42" s="97"/>
      <c r="BN42" s="97"/>
      <c r="BO42" s="97"/>
      <c r="BP42" s="62" t="str">
        <f>IF(AND(BM42=0,BN42=0),Desplegable!$B$446,IF(AND(BM42&lt;&gt;0,BN42=""),Desplegable!$B$446,IF(AND('Metas por Proyecto'!BM42=0,'Metas por Proyecto'!BN42&gt;0),Desplegable!$B$444,IF(AND('Metas por Proyecto'!BM42&gt;0,'Metas por Proyecto'!BN42=0),Desplegable!$B$445,IF(AND('Metas por Proyecto'!BM42&gt;0,'Metas por Proyecto'!BN42&gt;0),((BN42*100)/BM42))))))</f>
        <v/>
      </c>
      <c r="BQ42" s="97">
        <f t="shared" si="6"/>
        <v>1</v>
      </c>
      <c r="BR42" s="97">
        <f t="shared" si="7"/>
        <v>0</v>
      </c>
      <c r="BS42" s="62">
        <f>IF(AND(BQ42=0,BR42=0),"",IF(AND(BQ42=0,BR42&lt;&gt;0),Desplegable!$B$444,(BR42*100/BQ42)))</f>
        <v>0</v>
      </c>
      <c r="BT42" s="97"/>
      <c r="BU42" s="97"/>
      <c r="BV42" s="97"/>
      <c r="BW42" s="62" t="str">
        <f>IF(AND(BT42=0,BU42=0),Desplegable!$B$446,IF(AND(BT42&lt;&gt;0,BU42=""),Desplegable!$B$446,IF(AND('Metas por Proyecto'!BT42=0,'Metas por Proyecto'!BU42&gt;0),Desplegable!$B$444,IF(AND('Metas por Proyecto'!BT42&gt;0,'Metas por Proyecto'!BU42=0),Desplegable!$B$445,IF(AND('Metas por Proyecto'!BT42&gt;0,'Metas por Proyecto'!BU42&gt;0),((BU42*100)/BT42))))))</f>
        <v/>
      </c>
      <c r="BX42" s="97">
        <f t="shared" si="8"/>
        <v>1</v>
      </c>
      <c r="BY42" s="97">
        <f t="shared" si="9"/>
        <v>0</v>
      </c>
      <c r="BZ42" s="62">
        <f>IF(AND(BX42=0,BY42=0),"",IF(AND(BX42=0,BY42&lt;&gt;0),Desplegable!$B$444,(BY42*100/BX42)))</f>
        <v>0</v>
      </c>
      <c r="CA42" s="97"/>
      <c r="CB42" s="97"/>
      <c r="CC42" s="97"/>
      <c r="CD42" s="62" t="str">
        <f>IF(AND(CA42=0,CB42=0),Desplegable!$B$446,IF(AND(CA42&lt;&gt;0,CB42=""),Desplegable!$B$446,IF(AND('Metas por Proyecto'!CA42=0,'Metas por Proyecto'!CB42&gt;0),Desplegable!$B$444,IF(AND('Metas por Proyecto'!CA42&gt;0,'Metas por Proyecto'!CB42=0),Desplegable!$B$445,IF(AND('Metas por Proyecto'!CA42&gt;0,'Metas por Proyecto'!CB42&gt;0),((CB42*100)/CA42))))))</f>
        <v/>
      </c>
      <c r="CE42" s="97">
        <f t="shared" si="10"/>
        <v>1</v>
      </c>
      <c r="CF42" s="97">
        <f t="shared" si="11"/>
        <v>0</v>
      </c>
      <c r="CG42" s="62">
        <f>IF(AND(CE42=0,CF42=0),"",IF(AND(CE42=0,CF42&lt;&gt;0),Desplegable!$B$444,(CF42*100/CE42)))</f>
        <v>0</v>
      </c>
      <c r="CH42" s="97"/>
      <c r="CI42" s="97"/>
      <c r="CJ42" s="97"/>
      <c r="CK42" s="62" t="str">
        <f>IF(AND(CH42=0,CI42=0),Desplegable!$B$446,IF(AND(CH42&lt;&gt;0,CI42=""),Desplegable!$B$446,IF(AND('Metas por Proyecto'!CH42=0,'Metas por Proyecto'!CI42&gt;0),Desplegable!$B$444,IF(AND('Metas por Proyecto'!CH42&gt;0,'Metas por Proyecto'!CI42=0),Desplegable!$B$445,IF(AND('Metas por Proyecto'!CH42&gt;0,'Metas por Proyecto'!CI42&gt;0),((CI42*100)/CH42))))))</f>
        <v/>
      </c>
      <c r="CL42" s="97">
        <f t="shared" si="12"/>
        <v>1</v>
      </c>
      <c r="CM42" s="97">
        <f t="shared" si="13"/>
        <v>0</v>
      </c>
      <c r="CN42" s="62">
        <f>IF(AND(CL42=0,CM42=0),"",IF(AND(CL42=0,CM42&lt;&gt;0),Desplegable!$B$444,(CM42*100/CL42)))</f>
        <v>0</v>
      </c>
      <c r="CO42" s="97"/>
      <c r="CP42" s="97"/>
      <c r="CQ42" s="97"/>
      <c r="CR42" s="62" t="str">
        <f>IF(AND(CO42=0,CP42=0),Desplegable!$B$446,IF(AND(CO42&lt;&gt;0,CP42=""),Desplegable!$B$446,IF(AND('Metas por Proyecto'!CO42=0,'Metas por Proyecto'!CP42&gt;0),Desplegable!$B$444,IF(AND('Metas por Proyecto'!CO42&gt;0,'Metas por Proyecto'!CP42=0),Desplegable!$B$445,IF(AND('Metas por Proyecto'!CO42&gt;0,'Metas por Proyecto'!CP42&gt;0),((CP42*100)/CO42))))))</f>
        <v/>
      </c>
      <c r="CS42" s="97">
        <f t="shared" si="14"/>
        <v>1</v>
      </c>
      <c r="CT42" s="97">
        <f t="shared" si="15"/>
        <v>0</v>
      </c>
      <c r="CU42" s="62">
        <f>IF(AND(CS42=0,CT42=0),"",IF(AND(CS42=0,CT42&lt;&gt;0),Desplegable!$B$444,(CT42*100/CS42)))</f>
        <v>0</v>
      </c>
      <c r="CV42" s="97"/>
      <c r="CW42" s="97"/>
      <c r="CX42" s="97"/>
      <c r="CY42" s="62" t="str">
        <f>IF(AND(CV42=0,CW42=0),Desplegable!$B$446,IF(AND(CV42&lt;&gt;0,CW42=""),Desplegable!$B$446,IF(AND('Metas por Proyecto'!CV42=0,'Metas por Proyecto'!CW42&gt;0),Desplegable!$B$444,IF(AND('Metas por Proyecto'!CV42&gt;0,'Metas por Proyecto'!CW42=0),Desplegable!$B$445,IF(AND('Metas por Proyecto'!CV42&gt;0,'Metas por Proyecto'!CW42&gt;0),((CW42*100)/CV42))))))</f>
        <v/>
      </c>
      <c r="CZ42" s="97">
        <f t="shared" si="16"/>
        <v>1</v>
      </c>
      <c r="DA42" s="97">
        <f t="shared" si="17"/>
        <v>0</v>
      </c>
      <c r="DB42" s="62">
        <f>IF(AND(CZ42=0,DA42=0),"",IF(AND(CZ42=0,DA42&lt;&gt;0),Desplegable!$B$444,(DA42*100/CZ42)))</f>
        <v>0</v>
      </c>
      <c r="DC42" s="97"/>
      <c r="DD42" s="97"/>
      <c r="DE42" s="97"/>
      <c r="DF42" s="62" t="str">
        <f>IF(AND(DC42=0,DD42=0),Desplegable!$B$446,IF(AND(DC42&lt;&gt;0,DD42=""),Desplegable!$B$446,IF(AND('Metas por Proyecto'!DC42=0,'Metas por Proyecto'!DD42&gt;0),Desplegable!$B$444,IF(AND('Metas por Proyecto'!DC42&gt;0,'Metas por Proyecto'!DD42=0),Desplegable!$B$445,IF(AND('Metas por Proyecto'!DC42&gt;0,'Metas por Proyecto'!DD42&gt;0),((DD42*100)/DC42))))))</f>
        <v/>
      </c>
      <c r="DG42" s="97">
        <f t="shared" si="18"/>
        <v>1</v>
      </c>
      <c r="DH42" s="97">
        <f t="shared" si="19"/>
        <v>0</v>
      </c>
      <c r="DI42" s="62">
        <f>IF(AND(DG42=0,DH42=0),"",IF(AND(DG42=0,DH42&lt;&gt;0),Desplegable!$B$444,(DH42*100/DG42)))</f>
        <v>0</v>
      </c>
      <c r="DJ42" s="97"/>
      <c r="DK42" s="97"/>
      <c r="DL42" s="97"/>
      <c r="DM42" s="62" t="str">
        <f>IF(AND(DJ42=0,DK42=0),Desplegable!$B$446,IF(AND(DJ42&lt;&gt;0,DK42=""),Desplegable!$B$446,IF(AND('Metas por Proyecto'!DJ42=0,'Metas por Proyecto'!DK42&gt;0),Desplegable!$B$444,IF(AND('Metas por Proyecto'!DJ42&gt;0,'Metas por Proyecto'!DK42=0),Desplegable!$B$445,IF(AND('Metas por Proyecto'!DJ42&gt;0,'Metas por Proyecto'!DK42&gt;0),((DK42*100)/DJ42))))))</f>
        <v/>
      </c>
      <c r="DN42" s="97">
        <f t="shared" si="20"/>
        <v>1</v>
      </c>
      <c r="DO42" s="97">
        <f t="shared" si="21"/>
        <v>0</v>
      </c>
      <c r="DP42" s="63">
        <f>IF(AND(DN42=0,DO42=0),"",IF(AND(DN42=0,DO42&lt;&gt;0),Desplegable!$B$444,(DO42*100/DN42)))</f>
        <v>0</v>
      </c>
      <c r="DQ42" s="97">
        <f t="shared" si="22"/>
        <v>1</v>
      </c>
      <c r="DR42" s="97">
        <f t="shared" si="23"/>
        <v>0</v>
      </c>
      <c r="DS42" s="97">
        <f t="shared" si="24"/>
        <v>0</v>
      </c>
      <c r="DT42" s="63">
        <f t="shared" si="25"/>
        <v>0</v>
      </c>
      <c r="DU42" s="97"/>
    </row>
    <row r="43" spans="1:125" ht="168.75">
      <c r="A43" s="53">
        <v>42</v>
      </c>
      <c r="B43" s="84" t="s">
        <v>1397</v>
      </c>
      <c r="C43" s="89" t="s">
        <v>1193</v>
      </c>
      <c r="D43" s="55" t="s">
        <v>1398</v>
      </c>
      <c r="E43" s="55" t="s">
        <v>1429</v>
      </c>
      <c r="F43" s="56" t="s">
        <v>111</v>
      </c>
      <c r="G43" s="55" t="s">
        <v>115</v>
      </c>
      <c r="H43" s="56" t="s">
        <v>295</v>
      </c>
      <c r="I43" s="55" t="s">
        <v>616</v>
      </c>
      <c r="J43" s="56" t="s">
        <v>301</v>
      </c>
      <c r="K43" s="55" t="s">
        <v>617</v>
      </c>
      <c r="L43" s="56" t="s">
        <v>155</v>
      </c>
      <c r="M43" s="56" t="s">
        <v>155</v>
      </c>
      <c r="N43" s="59" t="s">
        <v>144</v>
      </c>
      <c r="O43" s="56" t="s">
        <v>321</v>
      </c>
      <c r="P43" s="57" t="s">
        <v>460</v>
      </c>
      <c r="Q43" s="57" t="s">
        <v>463</v>
      </c>
      <c r="R43" s="58" t="s">
        <v>481</v>
      </c>
      <c r="S43" s="59"/>
      <c r="T43" s="59" t="s">
        <v>419</v>
      </c>
      <c r="U43" s="60" t="s">
        <v>428</v>
      </c>
      <c r="V43" s="60" t="s">
        <v>436</v>
      </c>
      <c r="W43" s="59"/>
      <c r="X43" s="59"/>
      <c r="Y43" s="56"/>
      <c r="Z43" s="56"/>
      <c r="AA43" s="56"/>
      <c r="AB43" s="56"/>
      <c r="AC43" s="53"/>
      <c r="AD43" s="53"/>
      <c r="AE43" s="53"/>
      <c r="AF43" s="53"/>
      <c r="AG43" s="56"/>
      <c r="AH43" s="60"/>
      <c r="AI43" s="53"/>
      <c r="AJ43" s="61"/>
      <c r="AK43" s="53"/>
      <c r="AL43" s="53"/>
      <c r="AM43" s="222">
        <v>1</v>
      </c>
      <c r="AN43" s="97"/>
      <c r="AO43" s="97"/>
      <c r="AP43" s="97"/>
      <c r="AQ43" s="62" t="str">
        <f>IF(AND(AN43=0,AO43=0),Desplegable!$B$446,IF(AND(AN43&lt;&gt;0,AO43=""),Desplegable!$B$446,IF(AND('Metas por Proyecto'!AN43=0,'Metas por Proyecto'!AO43&gt;0),Desplegable!$B$444,IF(AND('Metas por Proyecto'!AN43&gt;0,'Metas por Proyecto'!AO43=0),Desplegable!$B$445,IF(AND('Metas por Proyecto'!AN43&gt;0,'Metas por Proyecto'!AO43&gt;0),((AO43*100)/AN43))))))</f>
        <v/>
      </c>
      <c r="AR43" s="97"/>
      <c r="AS43" s="97"/>
      <c r="AT43" s="97"/>
      <c r="AU43" s="62" t="str">
        <f>IF(AND(AR43=0,AS43=0),Desplegable!$B$446,IF(AND(AR43&lt;&gt;0,AS43=""),Desplegable!$B$446,IF(AND('Metas por Proyecto'!AR43=0,'Metas por Proyecto'!AS43&gt;0),Desplegable!$B$444,IF(AND('Metas por Proyecto'!AR43&gt;0,'Metas por Proyecto'!AS43=0),Desplegable!$B$445,IF(AND('Metas por Proyecto'!AR43&gt;0,'Metas por Proyecto'!AS43&gt;0),((AS43*100)/AR43))))))</f>
        <v/>
      </c>
      <c r="AV43" s="97">
        <f t="shared" si="0"/>
        <v>0</v>
      </c>
      <c r="AW43" s="97">
        <f t="shared" si="1"/>
        <v>0</v>
      </c>
      <c r="AX43" s="62" t="str">
        <f>IF(AND(AV43=0,AW43=0),"",IF(AND(AV43=0,AW43&lt;&gt;0),Desplegable!$B$444,(AW43*100/AV43)))</f>
        <v/>
      </c>
      <c r="AY43" s="97"/>
      <c r="AZ43" s="97"/>
      <c r="BA43" s="97"/>
      <c r="BB43" s="62" t="str">
        <f>IF(AND(AY43=0,AZ43=0),Desplegable!$B$446,IF(AND(AY43&lt;&gt;0,AZ43=""),Desplegable!$B$446,IF(AND('Metas por Proyecto'!AY43=0,'Metas por Proyecto'!AZ43&gt;0),Desplegable!$B$444,IF(AND('Metas por Proyecto'!AY43&gt;0,'Metas por Proyecto'!AZ43=0),Desplegable!$B$445,IF(AND('Metas por Proyecto'!AY43&gt;0,'Metas por Proyecto'!AZ43&gt;0),((AZ43*100)/AY43))))))</f>
        <v/>
      </c>
      <c r="BC43" s="97">
        <f t="shared" si="2"/>
        <v>0</v>
      </c>
      <c r="BD43" s="97">
        <f t="shared" si="3"/>
        <v>0</v>
      </c>
      <c r="BE43" s="62" t="str">
        <f>IF(AND(BC43=0,BD43=0),"",IF(AND(BC43=0,BD43&lt;&gt;0),Desplegable!$B$444,(BD43*100/BC43)))</f>
        <v/>
      </c>
      <c r="BF43" s="97"/>
      <c r="BG43" s="97"/>
      <c r="BH43" s="97"/>
      <c r="BI43" s="62" t="str">
        <f>IF(AND(BF43=0,BG43=0),Desplegable!$B$446,IF(AND(BF43&lt;&gt;0,BG43=""),Desplegable!$B$446,IF(AND('Metas por Proyecto'!BF43=0,'Metas por Proyecto'!BG43&gt;0),Desplegable!$B$444,IF(AND('Metas por Proyecto'!BF43&gt;0,'Metas por Proyecto'!BG43=0),Desplegable!$B$445,IF(AND('Metas por Proyecto'!BF43&gt;0,'Metas por Proyecto'!BG43&gt;0),((BG43*100)/BF43))))))</f>
        <v/>
      </c>
      <c r="BJ43" s="97">
        <f t="shared" si="4"/>
        <v>0</v>
      </c>
      <c r="BK43" s="97">
        <f t="shared" si="5"/>
        <v>0</v>
      </c>
      <c r="BL43" s="62" t="str">
        <f>IF(AND(BJ43=0,BK43=0),"",IF(AND(BJ43=0,BK43&lt;&gt;0),Desplegable!$B$444,(BK43*100/BJ43)))</f>
        <v/>
      </c>
      <c r="BM43" s="97"/>
      <c r="BN43" s="97"/>
      <c r="BO43" s="97"/>
      <c r="BP43" s="62" t="str">
        <f>IF(AND(BM43=0,BN43=0),Desplegable!$B$446,IF(AND(BM43&lt;&gt;0,BN43=""),Desplegable!$B$446,IF(AND('Metas por Proyecto'!BM43=0,'Metas por Proyecto'!BN43&gt;0),Desplegable!$B$444,IF(AND('Metas por Proyecto'!BM43&gt;0,'Metas por Proyecto'!BN43=0),Desplegable!$B$445,IF(AND('Metas por Proyecto'!BM43&gt;0,'Metas por Proyecto'!BN43&gt;0),((BN43*100)/BM43))))))</f>
        <v/>
      </c>
      <c r="BQ43" s="97">
        <f t="shared" si="6"/>
        <v>0</v>
      </c>
      <c r="BR43" s="97">
        <f t="shared" si="7"/>
        <v>0</v>
      </c>
      <c r="BS43" s="62" t="str">
        <f>IF(AND(BQ43=0,BR43=0),"",IF(AND(BQ43=0,BR43&lt;&gt;0),Desplegable!$B$444,(BR43*100/BQ43)))</f>
        <v/>
      </c>
      <c r="BT43" s="97">
        <v>1</v>
      </c>
      <c r="BU43" s="97"/>
      <c r="BV43" s="97"/>
      <c r="BW43" s="62" t="str">
        <f>IF(AND(BT43=0,BU43=0),Desplegable!$B$446,IF(AND(BT43&lt;&gt;0,BU43=""),Desplegable!$B$446,IF(AND('Metas por Proyecto'!BT43=0,'Metas por Proyecto'!BU43&gt;0),Desplegable!$B$444,IF(AND('Metas por Proyecto'!BT43&gt;0,'Metas por Proyecto'!BU43=0),Desplegable!$B$445,IF(AND('Metas por Proyecto'!BT43&gt;0,'Metas por Proyecto'!BU43&gt;0),((BU43*100)/BT43))))))</f>
        <v/>
      </c>
      <c r="BX43" s="97">
        <f t="shared" si="8"/>
        <v>1</v>
      </c>
      <c r="BY43" s="97">
        <f t="shared" si="9"/>
        <v>0</v>
      </c>
      <c r="BZ43" s="62">
        <f>IF(AND(BX43=0,BY43=0),"",IF(AND(BX43=0,BY43&lt;&gt;0),Desplegable!$B$444,(BY43*100/BX43)))</f>
        <v>0</v>
      </c>
      <c r="CA43" s="97"/>
      <c r="CB43" s="97"/>
      <c r="CC43" s="97"/>
      <c r="CD43" s="62" t="str">
        <f>IF(AND(CA43=0,CB43=0),Desplegable!$B$446,IF(AND(CA43&lt;&gt;0,CB43=""),Desplegable!$B$446,IF(AND('Metas por Proyecto'!CA43=0,'Metas por Proyecto'!CB43&gt;0),Desplegable!$B$444,IF(AND('Metas por Proyecto'!CA43&gt;0,'Metas por Proyecto'!CB43=0),Desplegable!$B$445,IF(AND('Metas por Proyecto'!CA43&gt;0,'Metas por Proyecto'!CB43&gt;0),((CB43*100)/CA43))))))</f>
        <v/>
      </c>
      <c r="CE43" s="97">
        <f t="shared" si="10"/>
        <v>1</v>
      </c>
      <c r="CF43" s="97">
        <f t="shared" si="11"/>
        <v>0</v>
      </c>
      <c r="CG43" s="62">
        <f>IF(AND(CE43=0,CF43=0),"",IF(AND(CE43=0,CF43&lt;&gt;0),Desplegable!$B$444,(CF43*100/CE43)))</f>
        <v>0</v>
      </c>
      <c r="CH43" s="97"/>
      <c r="CI43" s="97"/>
      <c r="CJ43" s="97"/>
      <c r="CK43" s="62" t="str">
        <f>IF(AND(CH43=0,CI43=0),Desplegable!$B$446,IF(AND(CH43&lt;&gt;0,CI43=""),Desplegable!$B$446,IF(AND('Metas por Proyecto'!CH43=0,'Metas por Proyecto'!CI43&gt;0),Desplegable!$B$444,IF(AND('Metas por Proyecto'!CH43&gt;0,'Metas por Proyecto'!CI43=0),Desplegable!$B$445,IF(AND('Metas por Proyecto'!CH43&gt;0,'Metas por Proyecto'!CI43&gt;0),((CI43*100)/CH43))))))</f>
        <v/>
      </c>
      <c r="CL43" s="97">
        <f t="shared" si="12"/>
        <v>1</v>
      </c>
      <c r="CM43" s="97">
        <f t="shared" si="13"/>
        <v>0</v>
      </c>
      <c r="CN43" s="62">
        <f>IF(AND(CL43=0,CM43=0),"",IF(AND(CL43=0,CM43&lt;&gt;0),Desplegable!$B$444,(CM43*100/CL43)))</f>
        <v>0</v>
      </c>
      <c r="CO43" s="97"/>
      <c r="CP43" s="97"/>
      <c r="CQ43" s="97"/>
      <c r="CR43" s="62" t="str">
        <f>IF(AND(CO43=0,CP43=0),Desplegable!$B$446,IF(AND(CO43&lt;&gt;0,CP43=""),Desplegable!$B$446,IF(AND('Metas por Proyecto'!CO43=0,'Metas por Proyecto'!CP43&gt;0),Desplegable!$B$444,IF(AND('Metas por Proyecto'!CO43&gt;0,'Metas por Proyecto'!CP43=0),Desplegable!$B$445,IF(AND('Metas por Proyecto'!CO43&gt;0,'Metas por Proyecto'!CP43&gt;0),((CP43*100)/CO43))))))</f>
        <v/>
      </c>
      <c r="CS43" s="97">
        <f t="shared" si="14"/>
        <v>1</v>
      </c>
      <c r="CT43" s="97">
        <f t="shared" si="15"/>
        <v>0</v>
      </c>
      <c r="CU43" s="62">
        <f>IF(AND(CS43=0,CT43=0),"",IF(AND(CS43=0,CT43&lt;&gt;0),Desplegable!$B$444,(CT43*100/CS43)))</f>
        <v>0</v>
      </c>
      <c r="CV43" s="97"/>
      <c r="CW43" s="97"/>
      <c r="CX43" s="97"/>
      <c r="CY43" s="62" t="str">
        <f>IF(AND(CV43=0,CW43=0),Desplegable!$B$446,IF(AND(CV43&lt;&gt;0,CW43=""),Desplegable!$B$446,IF(AND('Metas por Proyecto'!CV43=0,'Metas por Proyecto'!CW43&gt;0),Desplegable!$B$444,IF(AND('Metas por Proyecto'!CV43&gt;0,'Metas por Proyecto'!CW43=0),Desplegable!$B$445,IF(AND('Metas por Proyecto'!CV43&gt;0,'Metas por Proyecto'!CW43&gt;0),((CW43*100)/CV43))))))</f>
        <v/>
      </c>
      <c r="CZ43" s="97">
        <f t="shared" si="16"/>
        <v>1</v>
      </c>
      <c r="DA43" s="97">
        <f t="shared" si="17"/>
        <v>0</v>
      </c>
      <c r="DB43" s="62">
        <f>IF(AND(CZ43=0,DA43=0),"",IF(AND(CZ43=0,DA43&lt;&gt;0),Desplegable!$B$444,(DA43*100/CZ43)))</f>
        <v>0</v>
      </c>
      <c r="DC43" s="97"/>
      <c r="DD43" s="97"/>
      <c r="DE43" s="97"/>
      <c r="DF43" s="62" t="str">
        <f>IF(AND(DC43=0,DD43=0),Desplegable!$B$446,IF(AND(DC43&lt;&gt;0,DD43=""),Desplegable!$B$446,IF(AND('Metas por Proyecto'!DC43=0,'Metas por Proyecto'!DD43&gt;0),Desplegable!$B$444,IF(AND('Metas por Proyecto'!DC43&gt;0,'Metas por Proyecto'!DD43=0),Desplegable!$B$445,IF(AND('Metas por Proyecto'!DC43&gt;0,'Metas por Proyecto'!DD43&gt;0),((DD43*100)/DC43))))))</f>
        <v/>
      </c>
      <c r="DG43" s="97">
        <f t="shared" si="18"/>
        <v>1</v>
      </c>
      <c r="DH43" s="97">
        <f t="shared" si="19"/>
        <v>0</v>
      </c>
      <c r="DI43" s="62">
        <f>IF(AND(DG43=0,DH43=0),"",IF(AND(DG43=0,DH43&lt;&gt;0),Desplegable!$B$444,(DH43*100/DG43)))</f>
        <v>0</v>
      </c>
      <c r="DJ43" s="97"/>
      <c r="DK43" s="97"/>
      <c r="DL43" s="97"/>
      <c r="DM43" s="62" t="str">
        <f>IF(AND(DJ43=0,DK43=0),Desplegable!$B$446,IF(AND(DJ43&lt;&gt;0,DK43=""),Desplegable!$B$446,IF(AND('Metas por Proyecto'!DJ43=0,'Metas por Proyecto'!DK43&gt;0),Desplegable!$B$444,IF(AND('Metas por Proyecto'!DJ43&gt;0,'Metas por Proyecto'!DK43=0),Desplegable!$B$445,IF(AND('Metas por Proyecto'!DJ43&gt;0,'Metas por Proyecto'!DK43&gt;0),((DK43*100)/DJ43))))))</f>
        <v/>
      </c>
      <c r="DN43" s="97">
        <f t="shared" si="20"/>
        <v>1</v>
      </c>
      <c r="DO43" s="97">
        <f t="shared" si="21"/>
        <v>0</v>
      </c>
      <c r="DP43" s="63">
        <f>IF(AND(DN43=0,DO43=0),"",IF(AND(DN43=0,DO43&lt;&gt;0),Desplegable!$B$444,(DO43*100/DN43)))</f>
        <v>0</v>
      </c>
      <c r="DQ43" s="97">
        <f t="shared" si="22"/>
        <v>1</v>
      </c>
      <c r="DR43" s="97">
        <f t="shared" si="23"/>
        <v>0</v>
      </c>
      <c r="DS43" s="97">
        <f t="shared" si="24"/>
        <v>0</v>
      </c>
      <c r="DT43" s="63">
        <f t="shared" si="25"/>
        <v>0</v>
      </c>
      <c r="DU43" s="97"/>
    </row>
    <row r="44" spans="1:125" ht="168.75">
      <c r="A44" s="53">
        <v>43</v>
      </c>
      <c r="B44" s="84" t="s">
        <v>1430</v>
      </c>
      <c r="C44" s="89" t="s">
        <v>1422</v>
      </c>
      <c r="D44" s="55" t="s">
        <v>1398</v>
      </c>
      <c r="E44" s="55" t="s">
        <v>1429</v>
      </c>
      <c r="F44" s="56" t="s">
        <v>111</v>
      </c>
      <c r="G44" s="55" t="s">
        <v>115</v>
      </c>
      <c r="H44" s="56" t="s">
        <v>295</v>
      </c>
      <c r="I44" s="55" t="s">
        <v>616</v>
      </c>
      <c r="J44" s="56" t="s">
        <v>301</v>
      </c>
      <c r="K44" s="55" t="s">
        <v>617</v>
      </c>
      <c r="L44" s="56" t="s">
        <v>155</v>
      </c>
      <c r="M44" s="56" t="s">
        <v>155</v>
      </c>
      <c r="N44" s="59" t="s">
        <v>144</v>
      </c>
      <c r="O44" s="56" t="s">
        <v>321</v>
      </c>
      <c r="P44" s="57" t="s">
        <v>460</v>
      </c>
      <c r="Q44" s="57" t="s">
        <v>463</v>
      </c>
      <c r="R44" s="58" t="s">
        <v>481</v>
      </c>
      <c r="S44" s="59"/>
      <c r="T44" s="59" t="s">
        <v>419</v>
      </c>
      <c r="U44" s="60" t="s">
        <v>428</v>
      </c>
      <c r="V44" s="60" t="s">
        <v>436</v>
      </c>
      <c r="W44" s="59"/>
      <c r="X44" s="59"/>
      <c r="Y44" s="56"/>
      <c r="Z44" s="56"/>
      <c r="AA44" s="56"/>
      <c r="AB44" s="56"/>
      <c r="AC44" s="53"/>
      <c r="AD44" s="53"/>
      <c r="AE44" s="53"/>
      <c r="AF44" s="53"/>
      <c r="AG44" s="56"/>
      <c r="AH44" s="60"/>
      <c r="AI44" s="53"/>
      <c r="AJ44" s="61"/>
      <c r="AK44" s="53"/>
      <c r="AL44" s="53"/>
      <c r="AM44" s="222">
        <v>3</v>
      </c>
      <c r="AN44" s="97"/>
      <c r="AO44" s="97"/>
      <c r="AP44" s="97"/>
      <c r="AQ44" s="62" t="str">
        <f>IF(AND(AN44=0,AO44=0),Desplegable!$B$446,IF(AND(AN44&lt;&gt;0,AO44=""),Desplegable!$B$446,IF(AND('Metas por Proyecto'!AN44=0,'Metas por Proyecto'!AO44&gt;0),Desplegable!$B$444,IF(AND('Metas por Proyecto'!AN44&gt;0,'Metas por Proyecto'!AO44=0),Desplegable!$B$445,IF(AND('Metas por Proyecto'!AN44&gt;0,'Metas por Proyecto'!AO44&gt;0),((AO44*100)/AN44))))))</f>
        <v/>
      </c>
      <c r="AR44" s="97"/>
      <c r="AS44" s="97"/>
      <c r="AT44" s="97"/>
      <c r="AU44" s="62" t="str">
        <f>IF(AND(AR44=0,AS44=0),Desplegable!$B$446,IF(AND(AR44&lt;&gt;0,AS44=""),Desplegable!$B$446,IF(AND('Metas por Proyecto'!AR44=0,'Metas por Proyecto'!AS44&gt;0),Desplegable!$B$444,IF(AND('Metas por Proyecto'!AR44&gt;0,'Metas por Proyecto'!AS44=0),Desplegable!$B$445,IF(AND('Metas por Proyecto'!AR44&gt;0,'Metas por Proyecto'!AS44&gt;0),((AS44*100)/AR44))))))</f>
        <v/>
      </c>
      <c r="AV44" s="97">
        <f t="shared" ref="AV44" si="26">SUM(AN44,AR44)</f>
        <v>0</v>
      </c>
      <c r="AW44" s="97">
        <f t="shared" ref="AW44" si="27">SUM(AO44,AS44)</f>
        <v>0</v>
      </c>
      <c r="AX44" s="62" t="str">
        <f>IF(AND(AV44=0,AW44=0),"",IF(AND(AV44=0,AW44&lt;&gt;0),Desplegable!$B$444,(AW44*100/AV44)))</f>
        <v/>
      </c>
      <c r="AY44" s="97"/>
      <c r="AZ44" s="97"/>
      <c r="BA44" s="97"/>
      <c r="BB44" s="62" t="str">
        <f>IF(AND(AY44=0,AZ44=0),Desplegable!$B$446,IF(AND(AY44&lt;&gt;0,AZ44=""),Desplegable!$B$446,IF(AND('Metas por Proyecto'!AY44=0,'Metas por Proyecto'!AZ44&gt;0),Desplegable!$B$444,IF(AND('Metas por Proyecto'!AY44&gt;0,'Metas por Proyecto'!AZ44=0),Desplegable!$B$445,IF(AND('Metas por Proyecto'!AY44&gt;0,'Metas por Proyecto'!AZ44&gt;0),((AZ44*100)/AY44))))))</f>
        <v/>
      </c>
      <c r="BC44" s="97">
        <f t="shared" ref="BC44" si="28">SUM(AV44+AY44)</f>
        <v>0</v>
      </c>
      <c r="BD44" s="97">
        <f t="shared" ref="BD44" si="29">SUM(AW44+AZ44)</f>
        <v>0</v>
      </c>
      <c r="BE44" s="62" t="str">
        <f>IF(AND(BC44=0,BD44=0),"",IF(AND(BC44=0,BD44&lt;&gt;0),Desplegable!$B$444,(BD44*100/BC44)))</f>
        <v/>
      </c>
      <c r="BF44" s="97"/>
      <c r="BG44" s="97"/>
      <c r="BH44" s="97"/>
      <c r="BI44" s="62" t="str">
        <f>IF(AND(BF44=0,BG44=0),Desplegable!$B$446,IF(AND(BF44&lt;&gt;0,BG44=""),Desplegable!$B$446,IF(AND('Metas por Proyecto'!BF44=0,'Metas por Proyecto'!BG44&gt;0),Desplegable!$B$444,IF(AND('Metas por Proyecto'!BF44&gt;0,'Metas por Proyecto'!BG44=0),Desplegable!$B$445,IF(AND('Metas por Proyecto'!BF44&gt;0,'Metas por Proyecto'!BG44&gt;0),((BG44*100)/BF44))))))</f>
        <v/>
      </c>
      <c r="BJ44" s="97">
        <f t="shared" ref="BJ44" si="30">SUM(BC44+BF44)</f>
        <v>0</v>
      </c>
      <c r="BK44" s="97">
        <f t="shared" ref="BK44" si="31">SUM(BD44+BG44)</f>
        <v>0</v>
      </c>
      <c r="BL44" s="62" t="str">
        <f>IF(AND(BJ44=0,BK44=0),"",IF(AND(BJ44=0,BK44&lt;&gt;0),Desplegable!$B$444,(BK44*100/BJ44)))</f>
        <v/>
      </c>
      <c r="BM44" s="97"/>
      <c r="BN44" s="97"/>
      <c r="BO44" s="97"/>
      <c r="BP44" s="62" t="str">
        <f>IF(AND(BM44=0,BN44=0),Desplegable!$B$446,IF(AND(BM44&lt;&gt;0,BN44=""),Desplegable!$B$446,IF(AND('Metas por Proyecto'!BM44=0,'Metas por Proyecto'!BN44&gt;0),Desplegable!$B$444,IF(AND('Metas por Proyecto'!BM44&gt;0,'Metas por Proyecto'!BN44=0),Desplegable!$B$445,IF(AND('Metas por Proyecto'!BM44&gt;0,'Metas por Proyecto'!BN44&gt;0),((BN44*100)/BM44))))))</f>
        <v/>
      </c>
      <c r="BQ44" s="97">
        <f t="shared" ref="BQ44" si="32">SUM(BJ44+BM44)</f>
        <v>0</v>
      </c>
      <c r="BR44" s="97">
        <f t="shared" ref="BR44" si="33">SUM(BK44+BN44)</f>
        <v>0</v>
      </c>
      <c r="BS44" s="62" t="str">
        <f>IF(AND(BQ44=0,BR44=0),"",IF(AND(BQ44=0,BR44&lt;&gt;0),Desplegable!$B$444,(BR44*100/BQ44)))</f>
        <v/>
      </c>
      <c r="BT44" s="97">
        <v>1</v>
      </c>
      <c r="BU44" s="97"/>
      <c r="BV44" s="97"/>
      <c r="BW44" s="62" t="str">
        <f>IF(AND(BT44=0,BU44=0),Desplegable!$B$446,IF(AND(BT44&lt;&gt;0,BU44=""),Desplegable!$B$446,IF(AND('Metas por Proyecto'!BT44=0,'Metas por Proyecto'!BU44&gt;0),Desplegable!$B$444,IF(AND('Metas por Proyecto'!BT44&gt;0,'Metas por Proyecto'!BU44=0),Desplegable!$B$445,IF(AND('Metas por Proyecto'!BT44&gt;0,'Metas por Proyecto'!BU44&gt;0),((BU44*100)/BT44))))))</f>
        <v/>
      </c>
      <c r="BX44" s="97">
        <f t="shared" ref="BX44" si="34">SUM(BQ44+BT44)</f>
        <v>1</v>
      </c>
      <c r="BY44" s="97">
        <f t="shared" ref="BY44" si="35">SUM(BR44+BU44)</f>
        <v>0</v>
      </c>
      <c r="BZ44" s="62">
        <f>IF(AND(BX44=0,BY44=0),"",IF(AND(BX44=0,BY44&lt;&gt;0),Desplegable!$B$444,(BY44*100/BX44)))</f>
        <v>0</v>
      </c>
      <c r="CA44" s="97"/>
      <c r="CB44" s="97"/>
      <c r="CC44" s="97"/>
      <c r="CD44" s="62" t="str">
        <f>IF(AND(CA44=0,CB44=0),Desplegable!$B$446,IF(AND(CA44&lt;&gt;0,CB44=""),Desplegable!$B$446,IF(AND('Metas por Proyecto'!CA44=0,'Metas por Proyecto'!CB44&gt;0),Desplegable!$B$444,IF(AND('Metas por Proyecto'!CA44&gt;0,'Metas por Proyecto'!CB44=0),Desplegable!$B$445,IF(AND('Metas por Proyecto'!CA44&gt;0,'Metas por Proyecto'!CB44&gt;0),((CB44*100)/CA44))))))</f>
        <v/>
      </c>
      <c r="CE44" s="97">
        <f t="shared" ref="CE44" si="36">SUM(BX44+CA44)</f>
        <v>1</v>
      </c>
      <c r="CF44" s="97">
        <f t="shared" ref="CF44" si="37">SUM(BY44+CB44)</f>
        <v>0</v>
      </c>
      <c r="CG44" s="62">
        <f>IF(AND(CE44=0,CF44=0),"",IF(AND(CE44=0,CF44&lt;&gt;0),Desplegable!$B$444,(CF44*100/CE44)))</f>
        <v>0</v>
      </c>
      <c r="CH44" s="97"/>
      <c r="CI44" s="97"/>
      <c r="CJ44" s="97"/>
      <c r="CK44" s="62" t="str">
        <f>IF(AND(CH44=0,CI44=0),Desplegable!$B$446,IF(AND(CH44&lt;&gt;0,CI44=""),Desplegable!$B$446,IF(AND('Metas por Proyecto'!CH44=0,'Metas por Proyecto'!CI44&gt;0),Desplegable!$B$444,IF(AND('Metas por Proyecto'!CH44&gt;0,'Metas por Proyecto'!CI44=0),Desplegable!$B$445,IF(AND('Metas por Proyecto'!CH44&gt;0,'Metas por Proyecto'!CI44&gt;0),((CI44*100)/CH44))))))</f>
        <v/>
      </c>
      <c r="CL44" s="97">
        <f t="shared" ref="CL44" si="38">SUM(CE44+CH44)</f>
        <v>1</v>
      </c>
      <c r="CM44" s="97">
        <f t="shared" ref="CM44" si="39">SUM(CF44+CI44)</f>
        <v>0</v>
      </c>
      <c r="CN44" s="62">
        <f>IF(AND(CL44=0,CM44=0),"",IF(AND(CL44=0,CM44&lt;&gt;0),Desplegable!$B$444,(CM44*100/CL44)))</f>
        <v>0</v>
      </c>
      <c r="CO44" s="97">
        <v>1</v>
      </c>
      <c r="CP44" s="97"/>
      <c r="CQ44" s="97"/>
      <c r="CR44" s="62" t="str">
        <f>IF(AND(CO44=0,CP44=0),Desplegable!$B$446,IF(AND(CO44&lt;&gt;0,CP44=""),Desplegable!$B$446,IF(AND('Metas por Proyecto'!CO44=0,'Metas por Proyecto'!CP44&gt;0),Desplegable!$B$444,IF(AND('Metas por Proyecto'!CO44&gt;0,'Metas por Proyecto'!CP44=0),Desplegable!$B$445,IF(AND('Metas por Proyecto'!CO44&gt;0,'Metas por Proyecto'!CP44&gt;0),((CP44*100)/CO44))))))</f>
        <v/>
      </c>
      <c r="CS44" s="97">
        <f t="shared" ref="CS44" si="40">SUM(CL44+CO44)</f>
        <v>2</v>
      </c>
      <c r="CT44" s="97">
        <f t="shared" ref="CT44" si="41">SUM(CM44+CP44)</f>
        <v>0</v>
      </c>
      <c r="CU44" s="62">
        <f>IF(AND(CS44=0,CT44=0),"",IF(AND(CS44=0,CT44&lt;&gt;0),Desplegable!$B$444,(CT44*100/CS44)))</f>
        <v>0</v>
      </c>
      <c r="CV44" s="97"/>
      <c r="CW44" s="97"/>
      <c r="CX44" s="97"/>
      <c r="CY44" s="62" t="str">
        <f>IF(AND(CV44=0,CW44=0),Desplegable!$B$446,IF(AND(CV44&lt;&gt;0,CW44=""),Desplegable!$B$446,IF(AND('Metas por Proyecto'!CV44=0,'Metas por Proyecto'!CW44&gt;0),Desplegable!$B$444,IF(AND('Metas por Proyecto'!CV44&gt;0,'Metas por Proyecto'!CW44=0),Desplegable!$B$445,IF(AND('Metas por Proyecto'!CV44&gt;0,'Metas por Proyecto'!CW44&gt;0),((CW44*100)/CV44))))))</f>
        <v/>
      </c>
      <c r="CZ44" s="97">
        <f t="shared" ref="CZ44" si="42">SUM(CS44+CV44)</f>
        <v>2</v>
      </c>
      <c r="DA44" s="97">
        <f t="shared" ref="DA44" si="43">SUM(CT44+CW44)</f>
        <v>0</v>
      </c>
      <c r="DB44" s="62">
        <f>IF(AND(CZ44=0,DA44=0),"",IF(AND(CZ44=0,DA44&lt;&gt;0),Desplegable!$B$444,(DA44*100/CZ44)))</f>
        <v>0</v>
      </c>
      <c r="DC44" s="97"/>
      <c r="DD44" s="97"/>
      <c r="DE44" s="97"/>
      <c r="DF44" s="62" t="str">
        <f>IF(AND(DC44=0,DD44=0),Desplegable!$B$446,IF(AND(DC44&lt;&gt;0,DD44=""),Desplegable!$B$446,IF(AND('Metas por Proyecto'!DC44=0,'Metas por Proyecto'!DD44&gt;0),Desplegable!$B$444,IF(AND('Metas por Proyecto'!DC44&gt;0,'Metas por Proyecto'!DD44=0),Desplegable!$B$445,IF(AND('Metas por Proyecto'!DC44&gt;0,'Metas por Proyecto'!DD44&gt;0),((DD44*100)/DC44))))))</f>
        <v/>
      </c>
      <c r="DG44" s="97">
        <f t="shared" ref="DG44" si="44">SUM(CZ44+DC44)</f>
        <v>2</v>
      </c>
      <c r="DH44" s="97">
        <f t="shared" ref="DH44" si="45">SUM(DA44+DD44)</f>
        <v>0</v>
      </c>
      <c r="DI44" s="62">
        <f>IF(AND(DG44=0,DH44=0),"",IF(AND(DG44=0,DH44&lt;&gt;0),Desplegable!$B$444,(DH44*100/DG44)))</f>
        <v>0</v>
      </c>
      <c r="DJ44" s="97">
        <v>1</v>
      </c>
      <c r="DK44" s="97"/>
      <c r="DL44" s="97"/>
      <c r="DM44" s="62" t="str">
        <f>IF(AND(DJ44=0,DK44=0),Desplegable!$B$446,IF(AND(DJ44&lt;&gt;0,DK44=""),Desplegable!$B$446,IF(AND('Metas por Proyecto'!DJ44=0,'Metas por Proyecto'!DK44&gt;0),Desplegable!$B$444,IF(AND('Metas por Proyecto'!DJ44&gt;0,'Metas por Proyecto'!DK44=0),Desplegable!$B$445,IF(AND('Metas por Proyecto'!DJ44&gt;0,'Metas por Proyecto'!DK44&gt;0),((DK44*100)/DJ44))))))</f>
        <v/>
      </c>
      <c r="DN44" s="97">
        <f t="shared" ref="DN44" si="46">SUM(DG44+DJ44)</f>
        <v>3</v>
      </c>
      <c r="DO44" s="97">
        <f t="shared" ref="DO44" si="47">SUM(DH44+DK44)</f>
        <v>0</v>
      </c>
      <c r="DP44" s="63">
        <f>IF(AND(DN44=0,DO44=0),"",IF(AND(DN44=0,DO44&lt;&gt;0),Desplegable!$B$444,(DO44*100/DN44)))</f>
        <v>0</v>
      </c>
      <c r="DQ44" s="97">
        <f t="shared" ref="DQ44" si="48">SUM(AN44,AR44,AY44,BF44,BM44,BT44,CA44,CH44,CO44,CV44,DC44,DJ44)</f>
        <v>3</v>
      </c>
      <c r="DR44" s="97">
        <f t="shared" ref="DR44" si="49">AM44-DQ44</f>
        <v>0</v>
      </c>
      <c r="DS44" s="97">
        <f t="shared" ref="DS44" si="50">SUM(AO44,AS44,AZ44,BG44,BN44,BU44,CB44,CI44,CP44,CW44,DD44,DK44)</f>
        <v>0</v>
      </c>
      <c r="DT44" s="63">
        <f t="shared" ref="DT44" si="51">DP44</f>
        <v>0</v>
      </c>
      <c r="DU44" s="97"/>
    </row>
    <row r="45" spans="1:125" s="65" customFormat="1" ht="168.75">
      <c r="A45" s="53">
        <v>44</v>
      </c>
      <c r="B45" s="84" t="s">
        <v>618</v>
      </c>
      <c r="C45" s="54" t="s">
        <v>623</v>
      </c>
      <c r="D45" s="55" t="s">
        <v>79</v>
      </c>
      <c r="E45" s="55" t="s">
        <v>629</v>
      </c>
      <c r="F45" s="56" t="s">
        <v>111</v>
      </c>
      <c r="G45" s="55" t="s">
        <v>115</v>
      </c>
      <c r="H45" s="56" t="s">
        <v>295</v>
      </c>
      <c r="I45" s="55" t="s">
        <v>616</v>
      </c>
      <c r="J45" s="56" t="s">
        <v>575</v>
      </c>
      <c r="K45" s="55" t="s">
        <v>629</v>
      </c>
      <c r="L45" s="56" t="s">
        <v>155</v>
      </c>
      <c r="M45" s="56" t="s">
        <v>155</v>
      </c>
      <c r="N45" s="59" t="s">
        <v>144</v>
      </c>
      <c r="O45" s="56" t="s">
        <v>495</v>
      </c>
      <c r="P45" s="57" t="s">
        <v>460</v>
      </c>
      <c r="Q45" s="57" t="s">
        <v>463</v>
      </c>
      <c r="R45" s="58" t="s">
        <v>482</v>
      </c>
      <c r="S45" s="59"/>
      <c r="T45" s="59" t="s">
        <v>419</v>
      </c>
      <c r="U45" s="60" t="s">
        <v>429</v>
      </c>
      <c r="V45" s="60" t="s">
        <v>444</v>
      </c>
      <c r="W45" s="59"/>
      <c r="X45" s="59"/>
      <c r="Y45" s="56"/>
      <c r="Z45" s="56"/>
      <c r="AA45" s="56"/>
      <c r="AB45" s="56"/>
      <c r="AC45" s="53"/>
      <c r="AD45" s="53"/>
      <c r="AE45" s="53"/>
      <c r="AF45" s="53"/>
      <c r="AG45" s="56"/>
      <c r="AH45" s="60"/>
      <c r="AI45" s="53"/>
      <c r="AJ45" s="61"/>
      <c r="AK45" s="53"/>
      <c r="AL45" s="53"/>
      <c r="AM45" s="222">
        <v>1</v>
      </c>
      <c r="AN45" s="97"/>
      <c r="AO45" s="97">
        <v>0</v>
      </c>
      <c r="AP45" s="97"/>
      <c r="AQ45" s="62" t="str">
        <f>IF(AND(AN45=0,AO45=0),Desplegable!$B$446,IF(AND(AN45&lt;&gt;0,AO45=""),Desplegable!$B$446,IF(AND('Metas por Proyecto'!AN45=0,'Metas por Proyecto'!AO45&gt;0),Desplegable!$B$444,IF(AND('Metas por Proyecto'!AN45&gt;0,'Metas por Proyecto'!AO45=0),Desplegable!$B$445,IF(AND('Metas por Proyecto'!AN45&gt;0,'Metas por Proyecto'!AO45&gt;0),((AO45*100)/AN45))))))</f>
        <v/>
      </c>
      <c r="AR45" s="97"/>
      <c r="AS45" s="97">
        <v>0</v>
      </c>
      <c r="AT45" s="97"/>
      <c r="AU45" s="62" t="str">
        <f>IF(AND(AR45=0,AS45=0),Desplegable!$B$446,IF(AND(AR45&lt;&gt;0,AS45=""),Desplegable!$B$446,IF(AND('Metas por Proyecto'!AR45=0,'Metas por Proyecto'!AS45&gt;0),Desplegable!$B$444,IF(AND('Metas por Proyecto'!AR45&gt;0,'Metas por Proyecto'!AS45=0),Desplegable!$B$445,IF(AND('Metas por Proyecto'!AR45&gt;0,'Metas por Proyecto'!AS45&gt;0),((AS45*100)/AR45))))))</f>
        <v/>
      </c>
      <c r="AV45" s="97">
        <f t="shared" ref="AV45:AV97" si="52">SUM(AN45,AR45)</f>
        <v>0</v>
      </c>
      <c r="AW45" s="97">
        <f t="shared" ref="AW45:AW97" si="53">SUM(AO45,AS45)</f>
        <v>0</v>
      </c>
      <c r="AX45" s="62" t="str">
        <f>IF(AND(AV45=0,AW45=0),"",IF(AND(AV45=0,AW45&lt;&gt;0),Desplegable!$B$444,(AW45*100/AV45)))</f>
        <v/>
      </c>
      <c r="AY45" s="97"/>
      <c r="AZ45" s="97">
        <v>0</v>
      </c>
      <c r="BA45" s="97"/>
      <c r="BB45" s="62" t="str">
        <f>IF(AND(AY45=0,AZ45=0),Desplegable!$B$446,IF(AND(AY45&lt;&gt;0,AZ45=""),Desplegable!$B$446,IF(AND('Metas por Proyecto'!AY45=0,'Metas por Proyecto'!AZ45&gt;0),Desplegable!$B$444,IF(AND('Metas por Proyecto'!AY45&gt;0,'Metas por Proyecto'!AZ45=0),Desplegable!$B$445,IF(AND('Metas por Proyecto'!AY45&gt;0,'Metas por Proyecto'!AZ45&gt;0),((AZ45*100)/AY45))))))</f>
        <v/>
      </c>
      <c r="BC45" s="97">
        <f t="shared" ref="BC45:BC97" si="54">SUM(AV45+AY45)</f>
        <v>0</v>
      </c>
      <c r="BD45" s="97">
        <f t="shared" ref="BD45:BD97" si="55">SUM(AW45+AZ45)</f>
        <v>0</v>
      </c>
      <c r="BE45" s="62" t="str">
        <f>IF(AND(BC45=0,BD45=0),"",IF(AND(BC45=0,BD45&lt;&gt;0),Desplegable!$B$444,(BD45*100/BC45)))</f>
        <v/>
      </c>
      <c r="BF45" s="97"/>
      <c r="BG45" s="97"/>
      <c r="BH45" s="97"/>
      <c r="BI45" s="62" t="str">
        <f>IF(AND(BF45=0,BG45=0),Desplegable!$B$446,IF(AND(BF45&lt;&gt;0,BG45=""),Desplegable!$B$446,IF(AND('Metas por Proyecto'!BF45=0,'Metas por Proyecto'!BG45&gt;0),Desplegable!$B$444,IF(AND('Metas por Proyecto'!BF45&gt;0,'Metas por Proyecto'!BG45=0),Desplegable!$B$445,IF(AND('Metas por Proyecto'!BF45&gt;0,'Metas por Proyecto'!BG45&gt;0),((BG45*100)/BF45))))))</f>
        <v/>
      </c>
      <c r="BJ45" s="97">
        <f t="shared" ref="BJ45:BJ97" si="56">SUM(BC45+BF45)</f>
        <v>0</v>
      </c>
      <c r="BK45" s="97">
        <f t="shared" ref="BK45:BK97" si="57">SUM(BD45+BG45)</f>
        <v>0</v>
      </c>
      <c r="BL45" s="62" t="str">
        <f>IF(AND(BJ45=0,BK45=0),"",IF(AND(BJ45=0,BK45&lt;&gt;0),Desplegable!$B$444,(BK45*100/BJ45)))</f>
        <v/>
      </c>
      <c r="BM45" s="97"/>
      <c r="BN45" s="97"/>
      <c r="BO45" s="97"/>
      <c r="BP45" s="62" t="str">
        <f>IF(AND(BM45=0,BN45=0),Desplegable!$B$446,IF(AND(BM45&lt;&gt;0,BN45=""),Desplegable!$B$446,IF(AND('Metas por Proyecto'!BM45=0,'Metas por Proyecto'!BN45&gt;0),Desplegable!$B$444,IF(AND('Metas por Proyecto'!BM45&gt;0,'Metas por Proyecto'!BN45=0),Desplegable!$B$445,IF(AND('Metas por Proyecto'!BM45&gt;0,'Metas por Proyecto'!BN45&gt;0),((BN45*100)/BM45))))))</f>
        <v/>
      </c>
      <c r="BQ45" s="97">
        <f t="shared" ref="BQ45:BQ97" si="58">SUM(BJ45+BM45)</f>
        <v>0</v>
      </c>
      <c r="BR45" s="97">
        <f t="shared" ref="BR45:BR97" si="59">SUM(BK45+BN45)</f>
        <v>0</v>
      </c>
      <c r="BS45" s="62" t="str">
        <f>IF(AND(BQ45=0,BR45=0),"",IF(AND(BQ45=0,BR45&lt;&gt;0),Desplegable!$B$444,(BR45*100/BQ45)))</f>
        <v/>
      </c>
      <c r="BT45" s="97"/>
      <c r="BU45" s="97"/>
      <c r="BV45" s="97"/>
      <c r="BW45" s="62" t="str">
        <f>IF(AND(BT45=0,BU45=0),Desplegable!$B$446,IF(AND(BT45&lt;&gt;0,BU45=""),Desplegable!$B$446,IF(AND('Metas por Proyecto'!BT45=0,'Metas por Proyecto'!BU45&gt;0),Desplegable!$B$444,IF(AND('Metas por Proyecto'!BT45&gt;0,'Metas por Proyecto'!BU45=0),Desplegable!$B$445,IF(AND('Metas por Proyecto'!BT45&gt;0,'Metas por Proyecto'!BU45&gt;0),((BU45*100)/BT45))))))</f>
        <v/>
      </c>
      <c r="BX45" s="97">
        <f t="shared" ref="BX45:BX97" si="60">SUM(BQ45+BT45)</f>
        <v>0</v>
      </c>
      <c r="BY45" s="97">
        <f t="shared" ref="BY45:BY97" si="61">SUM(BR45+BU45)</f>
        <v>0</v>
      </c>
      <c r="BZ45" s="62" t="str">
        <f>IF(AND(BX45=0,BY45=0),"",IF(AND(BX45=0,BY45&lt;&gt;0),Desplegable!$B$444,(BY45*100/BX45)))</f>
        <v/>
      </c>
      <c r="CA45" s="97"/>
      <c r="CB45" s="97"/>
      <c r="CC45" s="97"/>
      <c r="CD45" s="62" t="str">
        <f>IF(AND(CA45=0,CB45=0),Desplegable!$B$446,IF(AND(CA45&lt;&gt;0,CB45=""),Desplegable!$B$446,IF(AND('Metas por Proyecto'!CA45=0,'Metas por Proyecto'!CB45&gt;0),Desplegable!$B$444,IF(AND('Metas por Proyecto'!CA45&gt;0,'Metas por Proyecto'!CB45=0),Desplegable!$B$445,IF(AND('Metas por Proyecto'!CA45&gt;0,'Metas por Proyecto'!CB45&gt;0),((CB45*100)/CA45))))))</f>
        <v/>
      </c>
      <c r="CE45" s="97">
        <f t="shared" ref="CE45:CE97" si="62">SUM(BX45+CA45)</f>
        <v>0</v>
      </c>
      <c r="CF45" s="97">
        <f t="shared" ref="CF45:CF97" si="63">SUM(BY45+CB45)</f>
        <v>0</v>
      </c>
      <c r="CG45" s="62" t="str">
        <f>IF(AND(CE45=0,CF45=0),"",IF(AND(CE45=0,CF45&lt;&gt;0),Desplegable!$B$444,(CF45*100/CE45)))</f>
        <v/>
      </c>
      <c r="CH45" s="97"/>
      <c r="CI45" s="97"/>
      <c r="CJ45" s="97"/>
      <c r="CK45" s="62" t="str">
        <f>IF(AND(CH45=0,CI45=0),Desplegable!$B$446,IF(AND(CH45&lt;&gt;0,CI45=""),Desplegable!$B$446,IF(AND('Metas por Proyecto'!CH45=0,'Metas por Proyecto'!CI45&gt;0),Desplegable!$B$444,IF(AND('Metas por Proyecto'!CH45&gt;0,'Metas por Proyecto'!CI45=0),Desplegable!$B$445,IF(AND('Metas por Proyecto'!CH45&gt;0,'Metas por Proyecto'!CI45&gt;0),((CI45*100)/CH45))))))</f>
        <v/>
      </c>
      <c r="CL45" s="97">
        <f t="shared" ref="CL45:CL97" si="64">SUM(CE45+CH45)</f>
        <v>0</v>
      </c>
      <c r="CM45" s="97">
        <f t="shared" ref="CM45:CM97" si="65">SUM(CF45+CI45)</f>
        <v>0</v>
      </c>
      <c r="CN45" s="62" t="str">
        <f>IF(AND(CL45=0,CM45=0),"",IF(AND(CL45=0,CM45&lt;&gt;0),Desplegable!$B$444,(CM45*100/CL45)))</f>
        <v/>
      </c>
      <c r="CO45" s="97"/>
      <c r="CP45" s="97"/>
      <c r="CQ45" s="97"/>
      <c r="CR45" s="62" t="str">
        <f>IF(AND(CO45=0,CP45=0),Desplegable!$B$446,IF(AND(CO45&lt;&gt;0,CP45=""),Desplegable!$B$446,IF(AND('Metas por Proyecto'!CO45=0,'Metas por Proyecto'!CP45&gt;0),Desplegable!$B$444,IF(AND('Metas por Proyecto'!CO45&gt;0,'Metas por Proyecto'!CP45=0),Desplegable!$B$445,IF(AND('Metas por Proyecto'!CO45&gt;0,'Metas por Proyecto'!CP45&gt;0),((CP45*100)/CO45))))))</f>
        <v/>
      </c>
      <c r="CS45" s="97">
        <f t="shared" ref="CS45:CS97" si="66">SUM(CL45+CO45)</f>
        <v>0</v>
      </c>
      <c r="CT45" s="97">
        <f t="shared" ref="CT45:CT97" si="67">SUM(CM45+CP45)</f>
        <v>0</v>
      </c>
      <c r="CU45" s="62" t="str">
        <f>IF(AND(CS45=0,CT45=0),"",IF(AND(CS45=0,CT45&lt;&gt;0),Desplegable!$B$444,(CT45*100/CS45)))</f>
        <v/>
      </c>
      <c r="CV45" s="97"/>
      <c r="CW45" s="97"/>
      <c r="CX45" s="97"/>
      <c r="CY45" s="62" t="str">
        <f>IF(AND(CV45=0,CW45=0),Desplegable!$B$446,IF(AND(CV45&lt;&gt;0,CW45=""),Desplegable!$B$446,IF(AND('Metas por Proyecto'!CV45=0,'Metas por Proyecto'!CW45&gt;0),Desplegable!$B$444,IF(AND('Metas por Proyecto'!CV45&gt;0,'Metas por Proyecto'!CW45=0),Desplegable!$B$445,IF(AND('Metas por Proyecto'!CV45&gt;0,'Metas por Proyecto'!CW45&gt;0),((CW45*100)/CV45))))))</f>
        <v/>
      </c>
      <c r="CZ45" s="97">
        <f t="shared" ref="CZ45:CZ97" si="68">SUM(CS45+CV45)</f>
        <v>0</v>
      </c>
      <c r="DA45" s="97">
        <f t="shared" ref="DA45:DA97" si="69">SUM(CT45+CW45)</f>
        <v>0</v>
      </c>
      <c r="DB45" s="62" t="str">
        <f>IF(AND(CZ45=0,DA45=0),"",IF(AND(CZ45=0,DA45&lt;&gt;0),Desplegable!$B$444,(DA45*100/CZ45)))</f>
        <v/>
      </c>
      <c r="DC45" s="97"/>
      <c r="DD45" s="97"/>
      <c r="DE45" s="97"/>
      <c r="DF45" s="62" t="str">
        <f>IF(AND(DC45=0,DD45=0),Desplegable!$B$446,IF(AND(DC45&lt;&gt;0,DD45=""),Desplegable!$B$446,IF(AND('Metas por Proyecto'!DC45=0,'Metas por Proyecto'!DD45&gt;0),Desplegable!$B$444,IF(AND('Metas por Proyecto'!DC45&gt;0,'Metas por Proyecto'!DD45=0),Desplegable!$B$445,IF(AND('Metas por Proyecto'!DC45&gt;0,'Metas por Proyecto'!DD45&gt;0),((DD45*100)/DC45))))))</f>
        <v/>
      </c>
      <c r="DG45" s="97">
        <f t="shared" ref="DG45:DG97" si="70">SUM(CZ45+DC45)</f>
        <v>0</v>
      </c>
      <c r="DH45" s="97">
        <f t="shared" ref="DH45:DH97" si="71">SUM(DA45+DD45)</f>
        <v>0</v>
      </c>
      <c r="DI45" s="62" t="str">
        <f>IF(AND(DG45=0,DH45=0),"",IF(AND(DG45=0,DH45&lt;&gt;0),Desplegable!$B$444,(DH45*100/DG45)))</f>
        <v/>
      </c>
      <c r="DJ45" s="97">
        <v>1</v>
      </c>
      <c r="DK45" s="97"/>
      <c r="DL45" s="97"/>
      <c r="DM45" s="62" t="str">
        <f>IF(AND(DJ45=0,DK45=0),Desplegable!$B$446,IF(AND(DJ45&lt;&gt;0,DK45=""),Desplegable!$B$446,IF(AND('Metas por Proyecto'!DJ45=0,'Metas por Proyecto'!DK45&gt;0),Desplegable!$B$444,IF(AND('Metas por Proyecto'!DJ45&gt;0,'Metas por Proyecto'!DK45=0),Desplegable!$B$445,IF(AND('Metas por Proyecto'!DJ45&gt;0,'Metas por Proyecto'!DK45&gt;0),((DK45*100)/DJ45))))))</f>
        <v/>
      </c>
      <c r="DN45" s="97">
        <f t="shared" ref="DN45:DN97" si="72">SUM(DG45+DJ45)</f>
        <v>1</v>
      </c>
      <c r="DO45" s="97">
        <f t="shared" ref="DO45:DO97" si="73">SUM(DH45+DK45)</f>
        <v>0</v>
      </c>
      <c r="DP45" s="63">
        <f>IF(AND(DN45=0,DO45=0),"",IF(AND(DN45=0,DO45&lt;&gt;0),Desplegable!$B$444,(DO45*100/DN45)))</f>
        <v>0</v>
      </c>
      <c r="DQ45" s="97">
        <f t="shared" ref="DQ45:DQ97" si="74">SUM(AN45,AR45,AY45,BF45,BM45,BT45,CA45,CH45,CO45,CV45,DC45,DJ45)</f>
        <v>1</v>
      </c>
      <c r="DR45" s="97">
        <f t="shared" ref="DR45:DR97" si="75">AM45-DQ45</f>
        <v>0</v>
      </c>
      <c r="DS45" s="97">
        <f t="shared" ref="DS45:DS97" si="76">SUM(AO45,AS45,AZ45,BG45,BN45,BU45,CB45,CI45,CP45,CW45,DD45,DK45)</f>
        <v>0</v>
      </c>
      <c r="DT45" s="63">
        <f t="shared" ref="DT45:DT97" si="77">DP45</f>
        <v>0</v>
      </c>
      <c r="DU45" s="97"/>
    </row>
    <row r="46" spans="1:125" s="65" customFormat="1" ht="168.75">
      <c r="A46" s="53">
        <v>45</v>
      </c>
      <c r="B46" s="84" t="s">
        <v>619</v>
      </c>
      <c r="C46" s="54" t="s">
        <v>624</v>
      </c>
      <c r="D46" s="55" t="s">
        <v>79</v>
      </c>
      <c r="E46" s="55" t="s">
        <v>629</v>
      </c>
      <c r="F46" s="56" t="s">
        <v>111</v>
      </c>
      <c r="G46" s="55" t="s">
        <v>115</v>
      </c>
      <c r="H46" s="56" t="s">
        <v>295</v>
      </c>
      <c r="I46" s="55" t="s">
        <v>616</v>
      </c>
      <c r="J46" s="56" t="s">
        <v>575</v>
      </c>
      <c r="K46" s="55" t="s">
        <v>629</v>
      </c>
      <c r="L46" s="56" t="s">
        <v>155</v>
      </c>
      <c r="M46" s="56" t="s">
        <v>155</v>
      </c>
      <c r="N46" s="59" t="s">
        <v>144</v>
      </c>
      <c r="O46" s="56" t="s">
        <v>495</v>
      </c>
      <c r="P46" s="57" t="s">
        <v>460</v>
      </c>
      <c r="Q46" s="57" t="s">
        <v>463</v>
      </c>
      <c r="R46" s="58" t="s">
        <v>482</v>
      </c>
      <c r="S46" s="59"/>
      <c r="T46" s="59" t="s">
        <v>419</v>
      </c>
      <c r="U46" s="60" t="s">
        <v>429</v>
      </c>
      <c r="V46" s="60" t="s">
        <v>444</v>
      </c>
      <c r="W46" s="59"/>
      <c r="X46" s="59"/>
      <c r="Y46" s="56"/>
      <c r="Z46" s="56"/>
      <c r="AA46" s="56"/>
      <c r="AB46" s="56"/>
      <c r="AC46" s="53"/>
      <c r="AD46" s="53"/>
      <c r="AE46" s="53"/>
      <c r="AF46" s="53"/>
      <c r="AG46" s="56"/>
      <c r="AH46" s="60"/>
      <c r="AI46" s="53"/>
      <c r="AJ46" s="61"/>
      <c r="AK46" s="53"/>
      <c r="AL46" s="53"/>
      <c r="AM46" s="222">
        <v>1</v>
      </c>
      <c r="AN46" s="97"/>
      <c r="AO46" s="97">
        <v>0</v>
      </c>
      <c r="AP46" s="97"/>
      <c r="AQ46" s="62" t="str">
        <f>IF(AND(AN46=0,AO46=0),Desplegable!$B$446,IF(AND(AN46&lt;&gt;0,AO46=""),Desplegable!$B$446,IF(AND('Metas por Proyecto'!AN46=0,'Metas por Proyecto'!AO46&gt;0),Desplegable!$B$444,IF(AND('Metas por Proyecto'!AN46&gt;0,'Metas por Proyecto'!AO46=0),Desplegable!$B$445,IF(AND('Metas por Proyecto'!AN46&gt;0,'Metas por Proyecto'!AO46&gt;0),((AO46*100)/AN46))))))</f>
        <v/>
      </c>
      <c r="AR46" s="97"/>
      <c r="AS46" s="97">
        <v>0</v>
      </c>
      <c r="AT46" s="97"/>
      <c r="AU46" s="62" t="str">
        <f>IF(AND(AR46=0,AS46=0),Desplegable!$B$446,IF(AND(AR46&lt;&gt;0,AS46=""),Desplegable!$B$446,IF(AND('Metas por Proyecto'!AR46=0,'Metas por Proyecto'!AS46&gt;0),Desplegable!$B$444,IF(AND('Metas por Proyecto'!AR46&gt;0,'Metas por Proyecto'!AS46=0),Desplegable!$B$445,IF(AND('Metas por Proyecto'!AR46&gt;0,'Metas por Proyecto'!AS46&gt;0),((AS46*100)/AR46))))))</f>
        <v/>
      </c>
      <c r="AV46" s="97">
        <f t="shared" si="52"/>
        <v>0</v>
      </c>
      <c r="AW46" s="97">
        <f t="shared" si="53"/>
        <v>0</v>
      </c>
      <c r="AX46" s="62" t="str">
        <f>IF(AND(AV46=0,AW46=0),"",IF(AND(AV46=0,AW46&lt;&gt;0),Desplegable!$B$444,(AW46*100/AV46)))</f>
        <v/>
      </c>
      <c r="AY46" s="97"/>
      <c r="AZ46" s="97">
        <v>0</v>
      </c>
      <c r="BA46" s="97"/>
      <c r="BB46" s="62" t="str">
        <f>IF(AND(AY46=0,AZ46=0),Desplegable!$B$446,IF(AND(AY46&lt;&gt;0,AZ46=""),Desplegable!$B$446,IF(AND('Metas por Proyecto'!AY46=0,'Metas por Proyecto'!AZ46&gt;0),Desplegable!$B$444,IF(AND('Metas por Proyecto'!AY46&gt;0,'Metas por Proyecto'!AZ46=0),Desplegable!$B$445,IF(AND('Metas por Proyecto'!AY46&gt;0,'Metas por Proyecto'!AZ46&gt;0),((AZ46*100)/AY46))))))</f>
        <v/>
      </c>
      <c r="BC46" s="97">
        <f t="shared" si="54"/>
        <v>0</v>
      </c>
      <c r="BD46" s="97">
        <f t="shared" si="55"/>
        <v>0</v>
      </c>
      <c r="BE46" s="62" t="str">
        <f>IF(AND(BC46=0,BD46=0),"",IF(AND(BC46=0,BD46&lt;&gt;0),Desplegable!$B$444,(BD46*100/BC46)))</f>
        <v/>
      </c>
      <c r="BF46" s="97"/>
      <c r="BG46" s="97"/>
      <c r="BH46" s="97"/>
      <c r="BI46" s="62" t="str">
        <f>IF(AND(BF46=0,BG46=0),Desplegable!$B$446,IF(AND(BF46&lt;&gt;0,BG46=""),Desplegable!$B$446,IF(AND('Metas por Proyecto'!BF46=0,'Metas por Proyecto'!BG46&gt;0),Desplegable!$B$444,IF(AND('Metas por Proyecto'!BF46&gt;0,'Metas por Proyecto'!BG46=0),Desplegable!$B$445,IF(AND('Metas por Proyecto'!BF46&gt;0,'Metas por Proyecto'!BG46&gt;0),((BG46*100)/BF46))))))</f>
        <v/>
      </c>
      <c r="BJ46" s="97">
        <f t="shared" si="56"/>
        <v>0</v>
      </c>
      <c r="BK46" s="97">
        <f t="shared" si="57"/>
        <v>0</v>
      </c>
      <c r="BL46" s="62" t="str">
        <f>IF(AND(BJ46=0,BK46=0),"",IF(AND(BJ46=0,BK46&lt;&gt;0),Desplegable!$B$444,(BK46*100/BJ46)))</f>
        <v/>
      </c>
      <c r="BM46" s="97">
        <v>1</v>
      </c>
      <c r="BN46" s="97"/>
      <c r="BO46" s="97"/>
      <c r="BP46" s="62" t="str">
        <f>IF(AND(BM46=0,BN46=0),Desplegable!$B$446,IF(AND(BM46&lt;&gt;0,BN46=""),Desplegable!$B$446,IF(AND('Metas por Proyecto'!BM46=0,'Metas por Proyecto'!BN46&gt;0),Desplegable!$B$444,IF(AND('Metas por Proyecto'!BM46&gt;0,'Metas por Proyecto'!BN46=0),Desplegable!$B$445,IF(AND('Metas por Proyecto'!BM46&gt;0,'Metas por Proyecto'!BN46&gt;0),((BN46*100)/BM46))))))</f>
        <v/>
      </c>
      <c r="BQ46" s="97">
        <f t="shared" si="58"/>
        <v>1</v>
      </c>
      <c r="BR46" s="97">
        <f t="shared" si="59"/>
        <v>0</v>
      </c>
      <c r="BS46" s="62">
        <f>IF(AND(BQ46=0,BR46=0),"",IF(AND(BQ46=0,BR46&lt;&gt;0),Desplegable!$B$444,(BR46*100/BQ46)))</f>
        <v>0</v>
      </c>
      <c r="BT46" s="97"/>
      <c r="BU46" s="97"/>
      <c r="BV46" s="97"/>
      <c r="BW46" s="62" t="str">
        <f>IF(AND(BT46=0,BU46=0),Desplegable!$B$446,IF(AND(BT46&lt;&gt;0,BU46=""),Desplegable!$B$446,IF(AND('Metas por Proyecto'!BT46=0,'Metas por Proyecto'!BU46&gt;0),Desplegable!$B$444,IF(AND('Metas por Proyecto'!BT46&gt;0,'Metas por Proyecto'!BU46=0),Desplegable!$B$445,IF(AND('Metas por Proyecto'!BT46&gt;0,'Metas por Proyecto'!BU46&gt;0),((BU46*100)/BT46))))))</f>
        <v/>
      </c>
      <c r="BX46" s="97">
        <f t="shared" si="60"/>
        <v>1</v>
      </c>
      <c r="BY46" s="97">
        <f t="shared" si="61"/>
        <v>0</v>
      </c>
      <c r="BZ46" s="62">
        <f>IF(AND(BX46=0,BY46=0),"",IF(AND(BX46=0,BY46&lt;&gt;0),Desplegable!$B$444,(BY46*100/BX46)))</f>
        <v>0</v>
      </c>
      <c r="CA46" s="97"/>
      <c r="CB46" s="97"/>
      <c r="CC46" s="97"/>
      <c r="CD46" s="62" t="str">
        <f>IF(AND(CA46=0,CB46=0),Desplegable!$B$446,IF(AND(CA46&lt;&gt;0,CB46=""),Desplegable!$B$446,IF(AND('Metas por Proyecto'!CA46=0,'Metas por Proyecto'!CB46&gt;0),Desplegable!$B$444,IF(AND('Metas por Proyecto'!CA46&gt;0,'Metas por Proyecto'!CB46=0),Desplegable!$B$445,IF(AND('Metas por Proyecto'!CA46&gt;0,'Metas por Proyecto'!CB46&gt;0),((CB46*100)/CA46))))))</f>
        <v/>
      </c>
      <c r="CE46" s="97">
        <f t="shared" si="62"/>
        <v>1</v>
      </c>
      <c r="CF46" s="97">
        <f t="shared" si="63"/>
        <v>0</v>
      </c>
      <c r="CG46" s="62">
        <f>IF(AND(CE46=0,CF46=0),"",IF(AND(CE46=0,CF46&lt;&gt;0),Desplegable!$B$444,(CF46*100/CE46)))</f>
        <v>0</v>
      </c>
      <c r="CH46" s="97"/>
      <c r="CI46" s="97"/>
      <c r="CJ46" s="97"/>
      <c r="CK46" s="62" t="str">
        <f>IF(AND(CH46=0,CI46=0),Desplegable!$B$446,IF(AND(CH46&lt;&gt;0,CI46=""),Desplegable!$B$446,IF(AND('Metas por Proyecto'!CH46=0,'Metas por Proyecto'!CI46&gt;0),Desplegable!$B$444,IF(AND('Metas por Proyecto'!CH46&gt;0,'Metas por Proyecto'!CI46=0),Desplegable!$B$445,IF(AND('Metas por Proyecto'!CH46&gt;0,'Metas por Proyecto'!CI46&gt;0),((CI46*100)/CH46))))))</f>
        <v/>
      </c>
      <c r="CL46" s="97">
        <f t="shared" si="64"/>
        <v>1</v>
      </c>
      <c r="CM46" s="97">
        <f t="shared" si="65"/>
        <v>0</v>
      </c>
      <c r="CN46" s="62">
        <f>IF(AND(CL46=0,CM46=0),"",IF(AND(CL46=0,CM46&lt;&gt;0),Desplegable!$B$444,(CM46*100/CL46)))</f>
        <v>0</v>
      </c>
      <c r="CO46" s="97"/>
      <c r="CP46" s="97"/>
      <c r="CQ46" s="97"/>
      <c r="CR46" s="62" t="str">
        <f>IF(AND(CO46=0,CP46=0),Desplegable!$B$446,IF(AND(CO46&lt;&gt;0,CP46=""),Desplegable!$B$446,IF(AND('Metas por Proyecto'!CO46=0,'Metas por Proyecto'!CP46&gt;0),Desplegable!$B$444,IF(AND('Metas por Proyecto'!CO46&gt;0,'Metas por Proyecto'!CP46=0),Desplegable!$B$445,IF(AND('Metas por Proyecto'!CO46&gt;0,'Metas por Proyecto'!CP46&gt;0),((CP46*100)/CO46))))))</f>
        <v/>
      </c>
      <c r="CS46" s="97">
        <f t="shared" si="66"/>
        <v>1</v>
      </c>
      <c r="CT46" s="97">
        <f t="shared" si="67"/>
        <v>0</v>
      </c>
      <c r="CU46" s="62">
        <f>IF(AND(CS46=0,CT46=0),"",IF(AND(CS46=0,CT46&lt;&gt;0),Desplegable!$B$444,(CT46*100/CS46)))</f>
        <v>0</v>
      </c>
      <c r="CV46" s="97"/>
      <c r="CW46" s="97"/>
      <c r="CX46" s="97"/>
      <c r="CY46" s="62" t="str">
        <f>IF(AND(CV46=0,CW46=0),Desplegable!$B$446,IF(AND(CV46&lt;&gt;0,CW46=""),Desplegable!$B$446,IF(AND('Metas por Proyecto'!CV46=0,'Metas por Proyecto'!CW46&gt;0),Desplegable!$B$444,IF(AND('Metas por Proyecto'!CV46&gt;0,'Metas por Proyecto'!CW46=0),Desplegable!$B$445,IF(AND('Metas por Proyecto'!CV46&gt;0,'Metas por Proyecto'!CW46&gt;0),((CW46*100)/CV46))))))</f>
        <v/>
      </c>
      <c r="CZ46" s="97">
        <f t="shared" si="68"/>
        <v>1</v>
      </c>
      <c r="DA46" s="97">
        <f t="shared" si="69"/>
        <v>0</v>
      </c>
      <c r="DB46" s="62">
        <f>IF(AND(CZ46=0,DA46=0),"",IF(AND(CZ46=0,DA46&lt;&gt;0),Desplegable!$B$444,(DA46*100/CZ46)))</f>
        <v>0</v>
      </c>
      <c r="DC46" s="97"/>
      <c r="DD46" s="97"/>
      <c r="DE46" s="97"/>
      <c r="DF46" s="62" t="str">
        <f>IF(AND(DC46=0,DD46=0),Desplegable!$B$446,IF(AND(DC46&lt;&gt;0,DD46=""),Desplegable!$B$446,IF(AND('Metas por Proyecto'!DC46=0,'Metas por Proyecto'!DD46&gt;0),Desplegable!$B$444,IF(AND('Metas por Proyecto'!DC46&gt;0,'Metas por Proyecto'!DD46=0),Desplegable!$B$445,IF(AND('Metas por Proyecto'!DC46&gt;0,'Metas por Proyecto'!DD46&gt;0),((DD46*100)/DC46))))))</f>
        <v/>
      </c>
      <c r="DG46" s="97">
        <f t="shared" si="70"/>
        <v>1</v>
      </c>
      <c r="DH46" s="97">
        <f t="shared" si="71"/>
        <v>0</v>
      </c>
      <c r="DI46" s="62">
        <f>IF(AND(DG46=0,DH46=0),"",IF(AND(DG46=0,DH46&lt;&gt;0),Desplegable!$B$444,(DH46*100/DG46)))</f>
        <v>0</v>
      </c>
      <c r="DJ46" s="97"/>
      <c r="DK46" s="97"/>
      <c r="DL46" s="97"/>
      <c r="DM46" s="62" t="str">
        <f>IF(AND(DJ46=0,DK46=0),Desplegable!$B$446,IF(AND(DJ46&lt;&gt;0,DK46=""),Desplegable!$B$446,IF(AND('Metas por Proyecto'!DJ46=0,'Metas por Proyecto'!DK46&gt;0),Desplegable!$B$444,IF(AND('Metas por Proyecto'!DJ46&gt;0,'Metas por Proyecto'!DK46=0),Desplegable!$B$445,IF(AND('Metas por Proyecto'!DJ46&gt;0,'Metas por Proyecto'!DK46&gt;0),((DK46*100)/DJ46))))))</f>
        <v/>
      </c>
      <c r="DN46" s="97">
        <f t="shared" si="72"/>
        <v>1</v>
      </c>
      <c r="DO46" s="97">
        <f t="shared" si="73"/>
        <v>0</v>
      </c>
      <c r="DP46" s="63">
        <f>IF(AND(DN46=0,DO46=0),"",IF(AND(DN46=0,DO46&lt;&gt;0),Desplegable!$B$444,(DO46*100/DN46)))</f>
        <v>0</v>
      </c>
      <c r="DQ46" s="97">
        <f t="shared" si="74"/>
        <v>1</v>
      </c>
      <c r="DR46" s="97">
        <f t="shared" si="75"/>
        <v>0</v>
      </c>
      <c r="DS46" s="97">
        <f t="shared" si="76"/>
        <v>0</v>
      </c>
      <c r="DT46" s="63">
        <f t="shared" si="77"/>
        <v>0</v>
      </c>
      <c r="DU46" s="97"/>
    </row>
    <row r="47" spans="1:125" s="65" customFormat="1" ht="168.75">
      <c r="A47" s="53">
        <v>46</v>
      </c>
      <c r="B47" s="84" t="s">
        <v>620</v>
      </c>
      <c r="C47" s="54" t="s">
        <v>625</v>
      </c>
      <c r="D47" s="55" t="s">
        <v>79</v>
      </c>
      <c r="E47" s="55" t="s">
        <v>629</v>
      </c>
      <c r="F47" s="56" t="s">
        <v>111</v>
      </c>
      <c r="G47" s="55" t="s">
        <v>115</v>
      </c>
      <c r="H47" s="56" t="s">
        <v>295</v>
      </c>
      <c r="I47" s="55" t="s">
        <v>616</v>
      </c>
      <c r="J47" s="56" t="s">
        <v>575</v>
      </c>
      <c r="K47" s="55" t="s">
        <v>629</v>
      </c>
      <c r="L47" s="56" t="s">
        <v>155</v>
      </c>
      <c r="M47" s="56" t="s">
        <v>155</v>
      </c>
      <c r="N47" s="59" t="s">
        <v>144</v>
      </c>
      <c r="O47" s="56" t="s">
        <v>495</v>
      </c>
      <c r="P47" s="57" t="s">
        <v>460</v>
      </c>
      <c r="Q47" s="57" t="s">
        <v>463</v>
      </c>
      <c r="R47" s="58" t="s">
        <v>482</v>
      </c>
      <c r="S47" s="59"/>
      <c r="T47" s="59" t="s">
        <v>419</v>
      </c>
      <c r="U47" s="60" t="s">
        <v>429</v>
      </c>
      <c r="V47" s="60" t="s">
        <v>444</v>
      </c>
      <c r="W47" s="59"/>
      <c r="X47" s="59"/>
      <c r="Y47" s="56"/>
      <c r="Z47" s="56"/>
      <c r="AA47" s="56"/>
      <c r="AB47" s="56"/>
      <c r="AC47" s="53"/>
      <c r="AD47" s="53"/>
      <c r="AE47" s="53"/>
      <c r="AF47" s="53"/>
      <c r="AG47" s="56"/>
      <c r="AH47" s="60"/>
      <c r="AI47" s="53"/>
      <c r="AJ47" s="61"/>
      <c r="AK47" s="53"/>
      <c r="AL47" s="53"/>
      <c r="AM47" s="222">
        <v>1</v>
      </c>
      <c r="AN47" s="97"/>
      <c r="AO47" s="97">
        <v>0</v>
      </c>
      <c r="AP47" s="97"/>
      <c r="AQ47" s="62" t="str">
        <f>IF(AND(AN47=0,AO47=0),Desplegable!$B$446,IF(AND(AN47&lt;&gt;0,AO47=""),Desplegable!$B$446,IF(AND('Metas por Proyecto'!AN47=0,'Metas por Proyecto'!AO47&gt;0),Desplegable!$B$444,IF(AND('Metas por Proyecto'!AN47&gt;0,'Metas por Proyecto'!AO47=0),Desplegable!$B$445,IF(AND('Metas por Proyecto'!AN47&gt;0,'Metas por Proyecto'!AO47&gt;0),((AO47*100)/AN47))))))</f>
        <v/>
      </c>
      <c r="AR47" s="97"/>
      <c r="AS47" s="97">
        <v>0</v>
      </c>
      <c r="AT47" s="97"/>
      <c r="AU47" s="62" t="str">
        <f>IF(AND(AR47=0,AS47=0),Desplegable!$B$446,IF(AND(AR47&lt;&gt;0,AS47=""),Desplegable!$B$446,IF(AND('Metas por Proyecto'!AR47=0,'Metas por Proyecto'!AS47&gt;0),Desplegable!$B$444,IF(AND('Metas por Proyecto'!AR47&gt;0,'Metas por Proyecto'!AS47=0),Desplegable!$B$445,IF(AND('Metas por Proyecto'!AR47&gt;0,'Metas por Proyecto'!AS47&gt;0),((AS47*100)/AR47))))))</f>
        <v/>
      </c>
      <c r="AV47" s="97">
        <f t="shared" si="52"/>
        <v>0</v>
      </c>
      <c r="AW47" s="97">
        <f t="shared" si="53"/>
        <v>0</v>
      </c>
      <c r="AX47" s="62" t="str">
        <f>IF(AND(AV47=0,AW47=0),"",IF(AND(AV47=0,AW47&lt;&gt;0),Desplegable!$B$444,(AW47*100/AV47)))</f>
        <v/>
      </c>
      <c r="AY47" s="97"/>
      <c r="AZ47" s="97">
        <v>0</v>
      </c>
      <c r="BA47" s="97"/>
      <c r="BB47" s="62" t="str">
        <f>IF(AND(AY47=0,AZ47=0),Desplegable!$B$446,IF(AND(AY47&lt;&gt;0,AZ47=""),Desplegable!$B$446,IF(AND('Metas por Proyecto'!AY47=0,'Metas por Proyecto'!AZ47&gt;0),Desplegable!$B$444,IF(AND('Metas por Proyecto'!AY47&gt;0,'Metas por Proyecto'!AZ47=0),Desplegable!$B$445,IF(AND('Metas por Proyecto'!AY47&gt;0,'Metas por Proyecto'!AZ47&gt;0),((AZ47*100)/AY47))))))</f>
        <v/>
      </c>
      <c r="BC47" s="97">
        <f t="shared" si="54"/>
        <v>0</v>
      </c>
      <c r="BD47" s="97">
        <f t="shared" si="55"/>
        <v>0</v>
      </c>
      <c r="BE47" s="62" t="str">
        <f>IF(AND(BC47=0,BD47=0),"",IF(AND(BC47=0,BD47&lt;&gt;0),Desplegable!$B$444,(BD47*100/BC47)))</f>
        <v/>
      </c>
      <c r="BF47" s="97"/>
      <c r="BG47" s="97"/>
      <c r="BH47" s="97"/>
      <c r="BI47" s="62" t="str">
        <f>IF(AND(BF47=0,BG47=0),Desplegable!$B$446,IF(AND(BF47&lt;&gt;0,BG47=""),Desplegable!$B$446,IF(AND('Metas por Proyecto'!BF47=0,'Metas por Proyecto'!BG47&gt;0),Desplegable!$B$444,IF(AND('Metas por Proyecto'!BF47&gt;0,'Metas por Proyecto'!BG47=0),Desplegable!$B$445,IF(AND('Metas por Proyecto'!BF47&gt;0,'Metas por Proyecto'!BG47&gt;0),((BG47*100)/BF47))))))</f>
        <v/>
      </c>
      <c r="BJ47" s="97">
        <f t="shared" si="56"/>
        <v>0</v>
      </c>
      <c r="BK47" s="97">
        <f t="shared" si="57"/>
        <v>0</v>
      </c>
      <c r="BL47" s="62" t="str">
        <f>IF(AND(BJ47=0,BK47=0),"",IF(AND(BJ47=0,BK47&lt;&gt;0),Desplegable!$B$444,(BK47*100/BJ47)))</f>
        <v/>
      </c>
      <c r="BM47" s="97"/>
      <c r="BN47" s="97"/>
      <c r="BO47" s="97"/>
      <c r="BP47" s="62" t="str">
        <f>IF(AND(BM47=0,BN47=0),Desplegable!$B$446,IF(AND(BM47&lt;&gt;0,BN47=""),Desplegable!$B$446,IF(AND('Metas por Proyecto'!BM47=0,'Metas por Proyecto'!BN47&gt;0),Desplegable!$B$444,IF(AND('Metas por Proyecto'!BM47&gt;0,'Metas por Proyecto'!BN47=0),Desplegable!$B$445,IF(AND('Metas por Proyecto'!BM47&gt;0,'Metas por Proyecto'!BN47&gt;0),((BN47*100)/BM47))))))</f>
        <v/>
      </c>
      <c r="BQ47" s="97">
        <f t="shared" si="58"/>
        <v>0</v>
      </c>
      <c r="BR47" s="97">
        <f t="shared" si="59"/>
        <v>0</v>
      </c>
      <c r="BS47" s="62" t="str">
        <f>IF(AND(BQ47=0,BR47=0),"",IF(AND(BQ47=0,BR47&lt;&gt;0),Desplegable!$B$444,(BR47*100/BQ47)))</f>
        <v/>
      </c>
      <c r="BT47" s="97"/>
      <c r="BU47" s="97"/>
      <c r="BV47" s="97"/>
      <c r="BW47" s="62" t="str">
        <f>IF(AND(BT47=0,BU47=0),Desplegable!$B$446,IF(AND(BT47&lt;&gt;0,BU47=""),Desplegable!$B$446,IF(AND('Metas por Proyecto'!BT47=0,'Metas por Proyecto'!BU47&gt;0),Desplegable!$B$444,IF(AND('Metas por Proyecto'!BT47&gt;0,'Metas por Proyecto'!BU47=0),Desplegable!$B$445,IF(AND('Metas por Proyecto'!BT47&gt;0,'Metas por Proyecto'!BU47&gt;0),((BU47*100)/BT47))))))</f>
        <v/>
      </c>
      <c r="BX47" s="97">
        <f t="shared" si="60"/>
        <v>0</v>
      </c>
      <c r="BY47" s="97">
        <f t="shared" si="61"/>
        <v>0</v>
      </c>
      <c r="BZ47" s="62" t="str">
        <f>IF(AND(BX47=0,BY47=0),"",IF(AND(BX47=0,BY47&lt;&gt;0),Desplegable!$B$444,(BY47*100/BX47)))</f>
        <v/>
      </c>
      <c r="CA47" s="97"/>
      <c r="CB47" s="97"/>
      <c r="CC47" s="97"/>
      <c r="CD47" s="62" t="str">
        <f>IF(AND(CA47=0,CB47=0),Desplegable!$B$446,IF(AND(CA47&lt;&gt;0,CB47=""),Desplegable!$B$446,IF(AND('Metas por Proyecto'!CA47=0,'Metas por Proyecto'!CB47&gt;0),Desplegable!$B$444,IF(AND('Metas por Proyecto'!CA47&gt;0,'Metas por Proyecto'!CB47=0),Desplegable!$B$445,IF(AND('Metas por Proyecto'!CA47&gt;0,'Metas por Proyecto'!CB47&gt;0),((CB47*100)/CA47))))))</f>
        <v/>
      </c>
      <c r="CE47" s="97">
        <f t="shared" si="62"/>
        <v>0</v>
      </c>
      <c r="CF47" s="97">
        <f t="shared" si="63"/>
        <v>0</v>
      </c>
      <c r="CG47" s="62" t="str">
        <f>IF(AND(CE47=0,CF47=0),"",IF(AND(CE47=0,CF47&lt;&gt;0),Desplegable!$B$444,(CF47*100/CE47)))</f>
        <v/>
      </c>
      <c r="CH47" s="97"/>
      <c r="CI47" s="97"/>
      <c r="CJ47" s="97"/>
      <c r="CK47" s="62" t="str">
        <f>IF(AND(CH47=0,CI47=0),Desplegable!$B$446,IF(AND(CH47&lt;&gt;0,CI47=""),Desplegable!$B$446,IF(AND('Metas por Proyecto'!CH47=0,'Metas por Proyecto'!CI47&gt;0),Desplegable!$B$444,IF(AND('Metas por Proyecto'!CH47&gt;0,'Metas por Proyecto'!CI47=0),Desplegable!$B$445,IF(AND('Metas por Proyecto'!CH47&gt;0,'Metas por Proyecto'!CI47&gt;0),((CI47*100)/CH47))))))</f>
        <v/>
      </c>
      <c r="CL47" s="97">
        <f t="shared" si="64"/>
        <v>0</v>
      </c>
      <c r="CM47" s="97">
        <f t="shared" si="65"/>
        <v>0</v>
      </c>
      <c r="CN47" s="62" t="str">
        <f>IF(AND(CL47=0,CM47=0),"",IF(AND(CL47=0,CM47&lt;&gt;0),Desplegable!$B$444,(CM47*100/CL47)))</f>
        <v/>
      </c>
      <c r="CO47" s="97"/>
      <c r="CP47" s="97"/>
      <c r="CQ47" s="97"/>
      <c r="CR47" s="62" t="str">
        <f>IF(AND(CO47=0,CP47=0),Desplegable!$B$446,IF(AND(CO47&lt;&gt;0,CP47=""),Desplegable!$B$446,IF(AND('Metas por Proyecto'!CO47=0,'Metas por Proyecto'!CP47&gt;0),Desplegable!$B$444,IF(AND('Metas por Proyecto'!CO47&gt;0,'Metas por Proyecto'!CP47=0),Desplegable!$B$445,IF(AND('Metas por Proyecto'!CO47&gt;0,'Metas por Proyecto'!CP47&gt;0),((CP47*100)/CO47))))))</f>
        <v/>
      </c>
      <c r="CS47" s="97">
        <f t="shared" si="66"/>
        <v>0</v>
      </c>
      <c r="CT47" s="97">
        <f t="shared" si="67"/>
        <v>0</v>
      </c>
      <c r="CU47" s="62" t="str">
        <f>IF(AND(CS47=0,CT47=0),"",IF(AND(CS47=0,CT47&lt;&gt;0),Desplegable!$B$444,(CT47*100/CS47)))</f>
        <v/>
      </c>
      <c r="CV47" s="97"/>
      <c r="CW47" s="97"/>
      <c r="CX47" s="97"/>
      <c r="CY47" s="62" t="str">
        <f>IF(AND(CV47=0,CW47=0),Desplegable!$B$446,IF(AND(CV47&lt;&gt;0,CW47=""),Desplegable!$B$446,IF(AND('Metas por Proyecto'!CV47=0,'Metas por Proyecto'!CW47&gt;0),Desplegable!$B$444,IF(AND('Metas por Proyecto'!CV47&gt;0,'Metas por Proyecto'!CW47=0),Desplegable!$B$445,IF(AND('Metas por Proyecto'!CV47&gt;0,'Metas por Proyecto'!CW47&gt;0),((CW47*100)/CV47))))))</f>
        <v/>
      </c>
      <c r="CZ47" s="97">
        <f t="shared" si="68"/>
        <v>0</v>
      </c>
      <c r="DA47" s="97">
        <f t="shared" si="69"/>
        <v>0</v>
      </c>
      <c r="DB47" s="62" t="str">
        <f>IF(AND(CZ47=0,DA47=0),"",IF(AND(CZ47=0,DA47&lt;&gt;0),Desplegable!$B$444,(DA47*100/CZ47)))</f>
        <v/>
      </c>
      <c r="DC47" s="97"/>
      <c r="DD47" s="97"/>
      <c r="DE47" s="97"/>
      <c r="DF47" s="62" t="str">
        <f>IF(AND(DC47=0,DD47=0),Desplegable!$B$446,IF(AND(DC47&lt;&gt;0,DD47=""),Desplegable!$B$446,IF(AND('Metas por Proyecto'!DC47=0,'Metas por Proyecto'!DD47&gt;0),Desplegable!$B$444,IF(AND('Metas por Proyecto'!DC47&gt;0,'Metas por Proyecto'!DD47=0),Desplegable!$B$445,IF(AND('Metas por Proyecto'!DC47&gt;0,'Metas por Proyecto'!DD47&gt;0),((DD47*100)/DC47))))))</f>
        <v/>
      </c>
      <c r="DG47" s="97">
        <f t="shared" si="70"/>
        <v>0</v>
      </c>
      <c r="DH47" s="97">
        <f t="shared" si="71"/>
        <v>0</v>
      </c>
      <c r="DI47" s="62" t="str">
        <f>IF(AND(DG47=0,DH47=0),"",IF(AND(DG47=0,DH47&lt;&gt;0),Desplegable!$B$444,(DH47*100/DG47)))</f>
        <v/>
      </c>
      <c r="DJ47" s="97">
        <v>1</v>
      </c>
      <c r="DK47" s="97"/>
      <c r="DL47" s="97"/>
      <c r="DM47" s="62" t="str">
        <f>IF(AND(DJ47=0,DK47=0),Desplegable!$B$446,IF(AND(DJ47&lt;&gt;0,DK47=""),Desplegable!$B$446,IF(AND('Metas por Proyecto'!DJ47=0,'Metas por Proyecto'!DK47&gt;0),Desplegable!$B$444,IF(AND('Metas por Proyecto'!DJ47&gt;0,'Metas por Proyecto'!DK47=0),Desplegable!$B$445,IF(AND('Metas por Proyecto'!DJ47&gt;0,'Metas por Proyecto'!DK47&gt;0),((DK47*100)/DJ47))))))</f>
        <v/>
      </c>
      <c r="DN47" s="97">
        <f t="shared" si="72"/>
        <v>1</v>
      </c>
      <c r="DO47" s="97">
        <f t="shared" si="73"/>
        <v>0</v>
      </c>
      <c r="DP47" s="63">
        <f>IF(AND(DN47=0,DO47=0),"",IF(AND(DN47=0,DO47&lt;&gt;0),Desplegable!$B$444,(DO47*100/DN47)))</f>
        <v>0</v>
      </c>
      <c r="DQ47" s="97">
        <f t="shared" si="74"/>
        <v>1</v>
      </c>
      <c r="DR47" s="97">
        <f t="shared" si="75"/>
        <v>0</v>
      </c>
      <c r="DS47" s="97">
        <f t="shared" si="76"/>
        <v>0</v>
      </c>
      <c r="DT47" s="63">
        <f t="shared" si="77"/>
        <v>0</v>
      </c>
      <c r="DU47" s="97"/>
    </row>
    <row r="48" spans="1:125" s="65" customFormat="1" ht="168.75">
      <c r="A48" s="53">
        <v>47</v>
      </c>
      <c r="B48" s="84" t="s">
        <v>621</v>
      </c>
      <c r="C48" s="54" t="s">
        <v>626</v>
      </c>
      <c r="D48" s="55" t="s">
        <v>402</v>
      </c>
      <c r="E48" s="55" t="s">
        <v>629</v>
      </c>
      <c r="F48" s="56" t="s">
        <v>111</v>
      </c>
      <c r="G48" s="55" t="s">
        <v>115</v>
      </c>
      <c r="H48" s="56" t="s">
        <v>295</v>
      </c>
      <c r="I48" s="55" t="s">
        <v>616</v>
      </c>
      <c r="J48" s="56" t="s">
        <v>575</v>
      </c>
      <c r="K48" s="55" t="s">
        <v>629</v>
      </c>
      <c r="L48" s="56" t="s">
        <v>155</v>
      </c>
      <c r="M48" s="56" t="s">
        <v>155</v>
      </c>
      <c r="N48" s="59" t="s">
        <v>144</v>
      </c>
      <c r="O48" s="56" t="s">
        <v>495</v>
      </c>
      <c r="P48" s="57" t="s">
        <v>460</v>
      </c>
      <c r="Q48" s="57" t="s">
        <v>463</v>
      </c>
      <c r="R48" s="58" t="s">
        <v>482</v>
      </c>
      <c r="S48" s="59"/>
      <c r="T48" s="59" t="s">
        <v>419</v>
      </c>
      <c r="U48" s="60" t="s">
        <v>429</v>
      </c>
      <c r="V48" s="60" t="s">
        <v>444</v>
      </c>
      <c r="W48" s="59"/>
      <c r="X48" s="59"/>
      <c r="Y48" s="56"/>
      <c r="Z48" s="56"/>
      <c r="AA48" s="56"/>
      <c r="AB48" s="56"/>
      <c r="AC48" s="53"/>
      <c r="AD48" s="53"/>
      <c r="AE48" s="53"/>
      <c r="AF48" s="53"/>
      <c r="AG48" s="56"/>
      <c r="AH48" s="60"/>
      <c r="AI48" s="53"/>
      <c r="AJ48" s="61"/>
      <c r="AK48" s="53"/>
      <c r="AL48" s="53"/>
      <c r="AM48" s="222">
        <v>1</v>
      </c>
      <c r="AN48" s="97"/>
      <c r="AO48" s="97">
        <v>0</v>
      </c>
      <c r="AP48" s="97"/>
      <c r="AQ48" s="62" t="str">
        <f>IF(AND(AN48=0,AO48=0),Desplegable!$B$446,IF(AND(AN48&lt;&gt;0,AO48=""),Desplegable!$B$446,IF(AND('Metas por Proyecto'!AN48=0,'Metas por Proyecto'!AO48&gt;0),Desplegable!$B$444,IF(AND('Metas por Proyecto'!AN48&gt;0,'Metas por Proyecto'!AO48=0),Desplegable!$B$445,IF(AND('Metas por Proyecto'!AN48&gt;0,'Metas por Proyecto'!AO48&gt;0),((AO48*100)/AN48))))))</f>
        <v/>
      </c>
      <c r="AR48" s="97"/>
      <c r="AS48" s="97">
        <v>0</v>
      </c>
      <c r="AT48" s="97"/>
      <c r="AU48" s="62" t="str">
        <f>IF(AND(AR48=0,AS48=0),Desplegable!$B$446,IF(AND(AR48&lt;&gt;0,AS48=""),Desplegable!$B$446,IF(AND('Metas por Proyecto'!AR48=0,'Metas por Proyecto'!AS48&gt;0),Desplegable!$B$444,IF(AND('Metas por Proyecto'!AR48&gt;0,'Metas por Proyecto'!AS48=0),Desplegable!$B$445,IF(AND('Metas por Proyecto'!AR48&gt;0,'Metas por Proyecto'!AS48&gt;0),((AS48*100)/AR48))))))</f>
        <v/>
      </c>
      <c r="AV48" s="97">
        <f t="shared" si="52"/>
        <v>0</v>
      </c>
      <c r="AW48" s="97">
        <f t="shared" si="53"/>
        <v>0</v>
      </c>
      <c r="AX48" s="62" t="str">
        <f>IF(AND(AV48=0,AW48=0),"",IF(AND(AV48=0,AW48&lt;&gt;0),Desplegable!$B$444,(AW48*100/AV48)))</f>
        <v/>
      </c>
      <c r="AY48" s="97"/>
      <c r="AZ48" s="97">
        <v>0</v>
      </c>
      <c r="BA48" s="97"/>
      <c r="BB48" s="62" t="str">
        <f>IF(AND(AY48=0,AZ48=0),Desplegable!$B$446,IF(AND(AY48&lt;&gt;0,AZ48=""),Desplegable!$B$446,IF(AND('Metas por Proyecto'!AY48=0,'Metas por Proyecto'!AZ48&gt;0),Desplegable!$B$444,IF(AND('Metas por Proyecto'!AY48&gt;0,'Metas por Proyecto'!AZ48=0),Desplegable!$B$445,IF(AND('Metas por Proyecto'!AY48&gt;0,'Metas por Proyecto'!AZ48&gt;0),((AZ48*100)/AY48))))))</f>
        <v/>
      </c>
      <c r="BC48" s="97">
        <f t="shared" si="54"/>
        <v>0</v>
      </c>
      <c r="BD48" s="97">
        <f t="shared" si="55"/>
        <v>0</v>
      </c>
      <c r="BE48" s="62" t="str">
        <f>IF(AND(BC48=0,BD48=0),"",IF(AND(BC48=0,BD48&lt;&gt;0),Desplegable!$B$444,(BD48*100/BC48)))</f>
        <v/>
      </c>
      <c r="BF48" s="97"/>
      <c r="BG48" s="97"/>
      <c r="BH48" s="97"/>
      <c r="BI48" s="62" t="str">
        <f>IF(AND(BF48=0,BG48=0),Desplegable!$B$446,IF(AND(BF48&lt;&gt;0,BG48=""),Desplegable!$B$446,IF(AND('Metas por Proyecto'!BF48=0,'Metas por Proyecto'!BG48&gt;0),Desplegable!$B$444,IF(AND('Metas por Proyecto'!BF48&gt;0,'Metas por Proyecto'!BG48=0),Desplegable!$B$445,IF(AND('Metas por Proyecto'!BF48&gt;0,'Metas por Proyecto'!BG48&gt;0),((BG48*100)/BF48))))))</f>
        <v/>
      </c>
      <c r="BJ48" s="97">
        <f t="shared" si="56"/>
        <v>0</v>
      </c>
      <c r="BK48" s="97">
        <f t="shared" si="57"/>
        <v>0</v>
      </c>
      <c r="BL48" s="62" t="str">
        <f>IF(AND(BJ48=0,BK48=0),"",IF(AND(BJ48=0,BK48&lt;&gt;0),Desplegable!$B$444,(BK48*100/BJ48)))</f>
        <v/>
      </c>
      <c r="BM48" s="97"/>
      <c r="BN48" s="97"/>
      <c r="BO48" s="97"/>
      <c r="BP48" s="62" t="str">
        <f>IF(AND(BM48=0,BN48=0),Desplegable!$B$446,IF(AND(BM48&lt;&gt;0,BN48=""),Desplegable!$B$446,IF(AND('Metas por Proyecto'!BM48=0,'Metas por Proyecto'!BN48&gt;0),Desplegable!$B$444,IF(AND('Metas por Proyecto'!BM48&gt;0,'Metas por Proyecto'!BN48=0),Desplegable!$B$445,IF(AND('Metas por Proyecto'!BM48&gt;0,'Metas por Proyecto'!BN48&gt;0),((BN48*100)/BM48))))))</f>
        <v/>
      </c>
      <c r="BQ48" s="97">
        <f t="shared" si="58"/>
        <v>0</v>
      </c>
      <c r="BR48" s="97">
        <f t="shared" si="59"/>
        <v>0</v>
      </c>
      <c r="BS48" s="62" t="str">
        <f>IF(AND(BQ48=0,BR48=0),"",IF(AND(BQ48=0,BR48&lt;&gt;0),Desplegable!$B$444,(BR48*100/BQ48)))</f>
        <v/>
      </c>
      <c r="BT48" s="97"/>
      <c r="BU48" s="97"/>
      <c r="BV48" s="97"/>
      <c r="BW48" s="62" t="str">
        <f>IF(AND(BT48=0,BU48=0),Desplegable!$B$446,IF(AND(BT48&lt;&gt;0,BU48=""),Desplegable!$B$446,IF(AND('Metas por Proyecto'!BT48=0,'Metas por Proyecto'!BU48&gt;0),Desplegable!$B$444,IF(AND('Metas por Proyecto'!BT48&gt;0,'Metas por Proyecto'!BU48=0),Desplegable!$B$445,IF(AND('Metas por Proyecto'!BT48&gt;0,'Metas por Proyecto'!BU48&gt;0),((BU48*100)/BT48))))))</f>
        <v/>
      </c>
      <c r="BX48" s="97">
        <f t="shared" si="60"/>
        <v>0</v>
      </c>
      <c r="BY48" s="97">
        <f t="shared" si="61"/>
        <v>0</v>
      </c>
      <c r="BZ48" s="62" t="str">
        <f>IF(AND(BX48=0,BY48=0),"",IF(AND(BX48=0,BY48&lt;&gt;0),Desplegable!$B$444,(BY48*100/BX48)))</f>
        <v/>
      </c>
      <c r="CA48" s="97"/>
      <c r="CB48" s="97"/>
      <c r="CC48" s="97"/>
      <c r="CD48" s="62" t="str">
        <f>IF(AND(CA48=0,CB48=0),Desplegable!$B$446,IF(AND(CA48&lt;&gt;0,CB48=""),Desplegable!$B$446,IF(AND('Metas por Proyecto'!CA48=0,'Metas por Proyecto'!CB48&gt;0),Desplegable!$B$444,IF(AND('Metas por Proyecto'!CA48&gt;0,'Metas por Proyecto'!CB48=0),Desplegable!$B$445,IF(AND('Metas por Proyecto'!CA48&gt;0,'Metas por Proyecto'!CB48&gt;0),((CB48*100)/CA48))))))</f>
        <v/>
      </c>
      <c r="CE48" s="97">
        <f t="shared" si="62"/>
        <v>0</v>
      </c>
      <c r="CF48" s="97">
        <f t="shared" si="63"/>
        <v>0</v>
      </c>
      <c r="CG48" s="62" t="str">
        <f>IF(AND(CE48=0,CF48=0),"",IF(AND(CE48=0,CF48&lt;&gt;0),Desplegable!$B$444,(CF48*100/CE48)))</f>
        <v/>
      </c>
      <c r="CH48" s="97"/>
      <c r="CI48" s="97"/>
      <c r="CJ48" s="97"/>
      <c r="CK48" s="62" t="str">
        <f>IF(AND(CH48=0,CI48=0),Desplegable!$B$446,IF(AND(CH48&lt;&gt;0,CI48=""),Desplegable!$B$446,IF(AND('Metas por Proyecto'!CH48=0,'Metas por Proyecto'!CI48&gt;0),Desplegable!$B$444,IF(AND('Metas por Proyecto'!CH48&gt;0,'Metas por Proyecto'!CI48=0),Desplegable!$B$445,IF(AND('Metas por Proyecto'!CH48&gt;0,'Metas por Proyecto'!CI48&gt;0),((CI48*100)/CH48))))))</f>
        <v/>
      </c>
      <c r="CL48" s="97">
        <f t="shared" si="64"/>
        <v>0</v>
      </c>
      <c r="CM48" s="97">
        <f t="shared" si="65"/>
        <v>0</v>
      </c>
      <c r="CN48" s="62" t="str">
        <f>IF(AND(CL48=0,CM48=0),"",IF(AND(CL48=0,CM48&lt;&gt;0),Desplegable!$B$444,(CM48*100/CL48)))</f>
        <v/>
      </c>
      <c r="CO48" s="97"/>
      <c r="CP48" s="97"/>
      <c r="CQ48" s="97"/>
      <c r="CR48" s="62" t="str">
        <f>IF(AND(CO48=0,CP48=0),Desplegable!$B$446,IF(AND(CO48&lt;&gt;0,CP48=""),Desplegable!$B$446,IF(AND('Metas por Proyecto'!CO48=0,'Metas por Proyecto'!CP48&gt;0),Desplegable!$B$444,IF(AND('Metas por Proyecto'!CO48&gt;0,'Metas por Proyecto'!CP48=0),Desplegable!$B$445,IF(AND('Metas por Proyecto'!CO48&gt;0,'Metas por Proyecto'!CP48&gt;0),((CP48*100)/CO48))))))</f>
        <v/>
      </c>
      <c r="CS48" s="97">
        <f t="shared" si="66"/>
        <v>0</v>
      </c>
      <c r="CT48" s="97">
        <f t="shared" si="67"/>
        <v>0</v>
      </c>
      <c r="CU48" s="62" t="str">
        <f>IF(AND(CS48=0,CT48=0),"",IF(AND(CS48=0,CT48&lt;&gt;0),Desplegable!$B$444,(CT48*100/CS48)))</f>
        <v/>
      </c>
      <c r="CV48" s="97"/>
      <c r="CW48" s="97"/>
      <c r="CX48" s="97"/>
      <c r="CY48" s="62" t="str">
        <f>IF(AND(CV48=0,CW48=0),Desplegable!$B$446,IF(AND(CV48&lt;&gt;0,CW48=""),Desplegable!$B$446,IF(AND('Metas por Proyecto'!CV48=0,'Metas por Proyecto'!CW48&gt;0),Desplegable!$B$444,IF(AND('Metas por Proyecto'!CV48&gt;0,'Metas por Proyecto'!CW48=0),Desplegable!$B$445,IF(AND('Metas por Proyecto'!CV48&gt;0,'Metas por Proyecto'!CW48&gt;0),((CW48*100)/CV48))))))</f>
        <v/>
      </c>
      <c r="CZ48" s="97">
        <f t="shared" si="68"/>
        <v>0</v>
      </c>
      <c r="DA48" s="97">
        <f t="shared" si="69"/>
        <v>0</v>
      </c>
      <c r="DB48" s="62" t="str">
        <f>IF(AND(CZ48=0,DA48=0),"",IF(AND(CZ48=0,DA48&lt;&gt;0),Desplegable!$B$444,(DA48*100/CZ48)))</f>
        <v/>
      </c>
      <c r="DC48" s="97"/>
      <c r="DD48" s="97"/>
      <c r="DE48" s="97"/>
      <c r="DF48" s="62" t="str">
        <f>IF(AND(DC48=0,DD48=0),Desplegable!$B$446,IF(AND(DC48&lt;&gt;0,DD48=""),Desplegable!$B$446,IF(AND('Metas por Proyecto'!DC48=0,'Metas por Proyecto'!DD48&gt;0),Desplegable!$B$444,IF(AND('Metas por Proyecto'!DC48&gt;0,'Metas por Proyecto'!DD48=0),Desplegable!$B$445,IF(AND('Metas por Proyecto'!DC48&gt;0,'Metas por Proyecto'!DD48&gt;0),((DD48*100)/DC48))))))</f>
        <v/>
      </c>
      <c r="DG48" s="97">
        <f t="shared" si="70"/>
        <v>0</v>
      </c>
      <c r="DH48" s="97">
        <f t="shared" si="71"/>
        <v>0</v>
      </c>
      <c r="DI48" s="62" t="str">
        <f>IF(AND(DG48=0,DH48=0),"",IF(AND(DG48=0,DH48&lt;&gt;0),Desplegable!$B$444,(DH48*100/DG48)))</f>
        <v/>
      </c>
      <c r="DJ48" s="97">
        <v>1</v>
      </c>
      <c r="DK48" s="97"/>
      <c r="DL48" s="97"/>
      <c r="DM48" s="62" t="str">
        <f>IF(AND(DJ48=0,DK48=0),Desplegable!$B$446,IF(AND(DJ48&lt;&gt;0,DK48=""),Desplegable!$B$446,IF(AND('Metas por Proyecto'!DJ48=0,'Metas por Proyecto'!DK48&gt;0),Desplegable!$B$444,IF(AND('Metas por Proyecto'!DJ48&gt;0,'Metas por Proyecto'!DK48=0),Desplegable!$B$445,IF(AND('Metas por Proyecto'!DJ48&gt;0,'Metas por Proyecto'!DK48&gt;0),((DK48*100)/DJ48))))))</f>
        <v/>
      </c>
      <c r="DN48" s="97">
        <f t="shared" si="72"/>
        <v>1</v>
      </c>
      <c r="DO48" s="97">
        <f t="shared" si="73"/>
        <v>0</v>
      </c>
      <c r="DP48" s="63">
        <f>IF(AND(DN48=0,DO48=0),"",IF(AND(DN48=0,DO48&lt;&gt;0),Desplegable!$B$444,(DO48*100/DN48)))</f>
        <v>0</v>
      </c>
      <c r="DQ48" s="97">
        <f t="shared" si="74"/>
        <v>1</v>
      </c>
      <c r="DR48" s="97">
        <f t="shared" si="75"/>
        <v>0</v>
      </c>
      <c r="DS48" s="97">
        <f t="shared" si="76"/>
        <v>0</v>
      </c>
      <c r="DT48" s="63">
        <f t="shared" si="77"/>
        <v>0</v>
      </c>
      <c r="DU48" s="97"/>
    </row>
    <row r="49" spans="1:125" s="65" customFormat="1" ht="168.75">
      <c r="A49" s="53">
        <v>48</v>
      </c>
      <c r="B49" s="84" t="s">
        <v>622</v>
      </c>
      <c r="C49" s="54" t="s">
        <v>627</v>
      </c>
      <c r="D49" s="55" t="s">
        <v>402</v>
      </c>
      <c r="E49" s="55" t="s">
        <v>629</v>
      </c>
      <c r="F49" s="56" t="s">
        <v>111</v>
      </c>
      <c r="G49" s="55" t="s">
        <v>115</v>
      </c>
      <c r="H49" s="56" t="s">
        <v>295</v>
      </c>
      <c r="I49" s="55" t="s">
        <v>616</v>
      </c>
      <c r="J49" s="56" t="s">
        <v>575</v>
      </c>
      <c r="K49" s="55" t="s">
        <v>629</v>
      </c>
      <c r="L49" s="56" t="s">
        <v>155</v>
      </c>
      <c r="M49" s="56" t="s">
        <v>155</v>
      </c>
      <c r="N49" s="59" t="s">
        <v>144</v>
      </c>
      <c r="O49" s="56" t="s">
        <v>495</v>
      </c>
      <c r="P49" s="57" t="s">
        <v>460</v>
      </c>
      <c r="Q49" s="57" t="s">
        <v>463</v>
      </c>
      <c r="R49" s="58" t="s">
        <v>482</v>
      </c>
      <c r="S49" s="59"/>
      <c r="T49" s="59" t="s">
        <v>419</v>
      </c>
      <c r="U49" s="60" t="s">
        <v>429</v>
      </c>
      <c r="V49" s="60" t="s">
        <v>444</v>
      </c>
      <c r="W49" s="59"/>
      <c r="X49" s="59" t="s">
        <v>159</v>
      </c>
      <c r="Y49" s="56"/>
      <c r="Z49" s="56"/>
      <c r="AA49" s="56"/>
      <c r="AB49" s="56"/>
      <c r="AC49" s="53"/>
      <c r="AD49" s="53"/>
      <c r="AE49" s="53"/>
      <c r="AF49" s="53"/>
      <c r="AG49" s="56"/>
      <c r="AH49" s="60"/>
      <c r="AI49" s="53"/>
      <c r="AJ49" s="61"/>
      <c r="AK49" s="53"/>
      <c r="AL49" s="53"/>
      <c r="AM49" s="222">
        <v>1</v>
      </c>
      <c r="AN49" s="97"/>
      <c r="AO49" s="97">
        <v>0</v>
      </c>
      <c r="AP49" s="97"/>
      <c r="AQ49" s="62" t="str">
        <f>IF(AND(AN49=0,AO49=0),Desplegable!$B$446,IF(AND(AN49&lt;&gt;0,AO49=""),Desplegable!$B$446,IF(AND('Metas por Proyecto'!AN49=0,'Metas por Proyecto'!AO49&gt;0),Desplegable!$B$444,IF(AND('Metas por Proyecto'!AN49&gt;0,'Metas por Proyecto'!AO49=0),Desplegable!$B$445,IF(AND('Metas por Proyecto'!AN49&gt;0,'Metas por Proyecto'!AO49&gt;0),((AO49*100)/AN49))))))</f>
        <v/>
      </c>
      <c r="AR49" s="97"/>
      <c r="AS49" s="97">
        <v>0</v>
      </c>
      <c r="AT49" s="97"/>
      <c r="AU49" s="62" t="str">
        <f>IF(AND(AR49=0,AS49=0),Desplegable!$B$446,IF(AND(AR49&lt;&gt;0,AS49=""),Desplegable!$B$446,IF(AND('Metas por Proyecto'!AR49=0,'Metas por Proyecto'!AS49&gt;0),Desplegable!$B$444,IF(AND('Metas por Proyecto'!AR49&gt;0,'Metas por Proyecto'!AS49=0),Desplegable!$B$445,IF(AND('Metas por Proyecto'!AR49&gt;0,'Metas por Proyecto'!AS49&gt;0),((AS49*100)/AR49))))))</f>
        <v/>
      </c>
      <c r="AV49" s="97">
        <f t="shared" si="52"/>
        <v>0</v>
      </c>
      <c r="AW49" s="97">
        <f t="shared" si="53"/>
        <v>0</v>
      </c>
      <c r="AX49" s="62" t="str">
        <f>IF(AND(AV49=0,AW49=0),"",IF(AND(AV49=0,AW49&lt;&gt;0),Desplegable!$B$444,(AW49*100/AV49)))</f>
        <v/>
      </c>
      <c r="AY49" s="97"/>
      <c r="AZ49" s="97">
        <v>0</v>
      </c>
      <c r="BA49" s="97"/>
      <c r="BB49" s="62" t="str">
        <f>IF(AND(AY49=0,AZ49=0),Desplegable!$B$446,IF(AND(AY49&lt;&gt;0,AZ49=""),Desplegable!$B$446,IF(AND('Metas por Proyecto'!AY49=0,'Metas por Proyecto'!AZ49&gt;0),Desplegable!$B$444,IF(AND('Metas por Proyecto'!AY49&gt;0,'Metas por Proyecto'!AZ49=0),Desplegable!$B$445,IF(AND('Metas por Proyecto'!AY49&gt;0,'Metas por Proyecto'!AZ49&gt;0),((AZ49*100)/AY49))))))</f>
        <v/>
      </c>
      <c r="BC49" s="97">
        <f t="shared" si="54"/>
        <v>0</v>
      </c>
      <c r="BD49" s="97">
        <f t="shared" si="55"/>
        <v>0</v>
      </c>
      <c r="BE49" s="62" t="str">
        <f>IF(AND(BC49=0,BD49=0),"",IF(AND(BC49=0,BD49&lt;&gt;0),Desplegable!$B$444,(BD49*100/BC49)))</f>
        <v/>
      </c>
      <c r="BF49" s="97"/>
      <c r="BG49" s="97"/>
      <c r="BH49" s="97"/>
      <c r="BI49" s="62" t="str">
        <f>IF(AND(BF49=0,BG49=0),Desplegable!$B$446,IF(AND(BF49&lt;&gt;0,BG49=""),Desplegable!$B$446,IF(AND('Metas por Proyecto'!BF49=0,'Metas por Proyecto'!BG49&gt;0),Desplegable!$B$444,IF(AND('Metas por Proyecto'!BF49&gt;0,'Metas por Proyecto'!BG49=0),Desplegable!$B$445,IF(AND('Metas por Proyecto'!BF49&gt;0,'Metas por Proyecto'!BG49&gt;0),((BG49*100)/BF49))))))</f>
        <v/>
      </c>
      <c r="BJ49" s="97">
        <f t="shared" si="56"/>
        <v>0</v>
      </c>
      <c r="BK49" s="97">
        <f t="shared" si="57"/>
        <v>0</v>
      </c>
      <c r="BL49" s="62" t="str">
        <f>IF(AND(BJ49=0,BK49=0),"",IF(AND(BJ49=0,BK49&lt;&gt;0),Desplegable!$B$444,(BK49*100/BJ49)))</f>
        <v/>
      </c>
      <c r="BM49" s="97"/>
      <c r="BN49" s="97"/>
      <c r="BO49" s="97"/>
      <c r="BP49" s="62" t="str">
        <f>IF(AND(BM49=0,BN49=0),Desplegable!$B$446,IF(AND(BM49&lt;&gt;0,BN49=""),Desplegable!$B$446,IF(AND('Metas por Proyecto'!BM49=0,'Metas por Proyecto'!BN49&gt;0),Desplegable!$B$444,IF(AND('Metas por Proyecto'!BM49&gt;0,'Metas por Proyecto'!BN49=0),Desplegable!$B$445,IF(AND('Metas por Proyecto'!BM49&gt;0,'Metas por Proyecto'!BN49&gt;0),((BN49*100)/BM49))))))</f>
        <v/>
      </c>
      <c r="BQ49" s="97">
        <f t="shared" si="58"/>
        <v>0</v>
      </c>
      <c r="BR49" s="97">
        <f t="shared" si="59"/>
        <v>0</v>
      </c>
      <c r="BS49" s="62" t="str">
        <f>IF(AND(BQ49=0,BR49=0),"",IF(AND(BQ49=0,BR49&lt;&gt;0),Desplegable!$B$444,(BR49*100/BQ49)))</f>
        <v/>
      </c>
      <c r="BT49" s="97"/>
      <c r="BU49" s="97"/>
      <c r="BV49" s="97"/>
      <c r="BW49" s="62" t="str">
        <f>IF(AND(BT49=0,BU49=0),Desplegable!$B$446,IF(AND(BT49&lt;&gt;0,BU49=""),Desplegable!$B$446,IF(AND('Metas por Proyecto'!BT49=0,'Metas por Proyecto'!BU49&gt;0),Desplegable!$B$444,IF(AND('Metas por Proyecto'!BT49&gt;0,'Metas por Proyecto'!BU49=0),Desplegable!$B$445,IF(AND('Metas por Proyecto'!BT49&gt;0,'Metas por Proyecto'!BU49&gt;0),((BU49*100)/BT49))))))</f>
        <v/>
      </c>
      <c r="BX49" s="97">
        <f t="shared" si="60"/>
        <v>0</v>
      </c>
      <c r="BY49" s="97">
        <f t="shared" si="61"/>
        <v>0</v>
      </c>
      <c r="BZ49" s="62" t="str">
        <f>IF(AND(BX49=0,BY49=0),"",IF(AND(BX49=0,BY49&lt;&gt;0),Desplegable!$B$444,(BY49*100/BX49)))</f>
        <v/>
      </c>
      <c r="CA49" s="97"/>
      <c r="CB49" s="97"/>
      <c r="CC49" s="97"/>
      <c r="CD49" s="62" t="str">
        <f>IF(AND(CA49=0,CB49=0),Desplegable!$B$446,IF(AND(CA49&lt;&gt;0,CB49=""),Desplegable!$B$446,IF(AND('Metas por Proyecto'!CA49=0,'Metas por Proyecto'!CB49&gt;0),Desplegable!$B$444,IF(AND('Metas por Proyecto'!CA49&gt;0,'Metas por Proyecto'!CB49=0),Desplegable!$B$445,IF(AND('Metas por Proyecto'!CA49&gt;0,'Metas por Proyecto'!CB49&gt;0),((CB49*100)/CA49))))))</f>
        <v/>
      </c>
      <c r="CE49" s="97">
        <f t="shared" si="62"/>
        <v>0</v>
      </c>
      <c r="CF49" s="97">
        <f t="shared" si="63"/>
        <v>0</v>
      </c>
      <c r="CG49" s="62" t="str">
        <f>IF(AND(CE49=0,CF49=0),"",IF(AND(CE49=0,CF49&lt;&gt;0),Desplegable!$B$444,(CF49*100/CE49)))</f>
        <v/>
      </c>
      <c r="CH49" s="97"/>
      <c r="CI49" s="97"/>
      <c r="CJ49" s="97"/>
      <c r="CK49" s="62" t="str">
        <f>IF(AND(CH49=0,CI49=0),Desplegable!$B$446,IF(AND(CH49&lt;&gt;0,CI49=""),Desplegable!$B$446,IF(AND('Metas por Proyecto'!CH49=0,'Metas por Proyecto'!CI49&gt;0),Desplegable!$B$444,IF(AND('Metas por Proyecto'!CH49&gt;0,'Metas por Proyecto'!CI49=0),Desplegable!$B$445,IF(AND('Metas por Proyecto'!CH49&gt;0,'Metas por Proyecto'!CI49&gt;0),((CI49*100)/CH49))))))</f>
        <v/>
      </c>
      <c r="CL49" s="97">
        <f t="shared" si="64"/>
        <v>0</v>
      </c>
      <c r="CM49" s="97">
        <f t="shared" si="65"/>
        <v>0</v>
      </c>
      <c r="CN49" s="62" t="str">
        <f>IF(AND(CL49=0,CM49=0),"",IF(AND(CL49=0,CM49&lt;&gt;0),Desplegable!$B$444,(CM49*100/CL49)))</f>
        <v/>
      </c>
      <c r="CO49" s="97"/>
      <c r="CP49" s="97"/>
      <c r="CQ49" s="97"/>
      <c r="CR49" s="62" t="str">
        <f>IF(AND(CO49=0,CP49=0),Desplegable!$B$446,IF(AND(CO49&lt;&gt;0,CP49=""),Desplegable!$B$446,IF(AND('Metas por Proyecto'!CO49=0,'Metas por Proyecto'!CP49&gt;0),Desplegable!$B$444,IF(AND('Metas por Proyecto'!CO49&gt;0,'Metas por Proyecto'!CP49=0),Desplegable!$B$445,IF(AND('Metas por Proyecto'!CO49&gt;0,'Metas por Proyecto'!CP49&gt;0),((CP49*100)/CO49))))))</f>
        <v/>
      </c>
      <c r="CS49" s="97">
        <f t="shared" si="66"/>
        <v>0</v>
      </c>
      <c r="CT49" s="97">
        <f t="shared" si="67"/>
        <v>0</v>
      </c>
      <c r="CU49" s="62" t="str">
        <f>IF(AND(CS49=0,CT49=0),"",IF(AND(CS49=0,CT49&lt;&gt;0),Desplegable!$B$444,(CT49*100/CS49)))</f>
        <v/>
      </c>
      <c r="CV49" s="97"/>
      <c r="CW49" s="97"/>
      <c r="CX49" s="97"/>
      <c r="CY49" s="62" t="str">
        <f>IF(AND(CV49=0,CW49=0),Desplegable!$B$446,IF(AND(CV49&lt;&gt;0,CW49=""),Desplegable!$B$446,IF(AND('Metas por Proyecto'!CV49=0,'Metas por Proyecto'!CW49&gt;0),Desplegable!$B$444,IF(AND('Metas por Proyecto'!CV49&gt;0,'Metas por Proyecto'!CW49=0),Desplegable!$B$445,IF(AND('Metas por Proyecto'!CV49&gt;0,'Metas por Proyecto'!CW49&gt;0),((CW49*100)/CV49))))))</f>
        <v/>
      </c>
      <c r="CZ49" s="97">
        <f t="shared" si="68"/>
        <v>0</v>
      </c>
      <c r="DA49" s="97">
        <f t="shared" si="69"/>
        <v>0</v>
      </c>
      <c r="DB49" s="62" t="str">
        <f>IF(AND(CZ49=0,DA49=0),"",IF(AND(CZ49=0,DA49&lt;&gt;0),Desplegable!$B$444,(DA49*100/CZ49)))</f>
        <v/>
      </c>
      <c r="DC49" s="97"/>
      <c r="DD49" s="97"/>
      <c r="DE49" s="97"/>
      <c r="DF49" s="62" t="str">
        <f>IF(AND(DC49=0,DD49=0),Desplegable!$B$446,IF(AND(DC49&lt;&gt;0,DD49=""),Desplegable!$B$446,IF(AND('Metas por Proyecto'!DC49=0,'Metas por Proyecto'!DD49&gt;0),Desplegable!$B$444,IF(AND('Metas por Proyecto'!DC49&gt;0,'Metas por Proyecto'!DD49=0),Desplegable!$B$445,IF(AND('Metas por Proyecto'!DC49&gt;0,'Metas por Proyecto'!DD49&gt;0),((DD49*100)/DC49))))))</f>
        <v/>
      </c>
      <c r="DG49" s="97">
        <f t="shared" si="70"/>
        <v>0</v>
      </c>
      <c r="DH49" s="97">
        <f t="shared" si="71"/>
        <v>0</v>
      </c>
      <c r="DI49" s="62" t="str">
        <f>IF(AND(DG49=0,DH49=0),"",IF(AND(DG49=0,DH49&lt;&gt;0),Desplegable!$B$444,(DH49*100/DG49)))</f>
        <v/>
      </c>
      <c r="DJ49" s="97">
        <v>1</v>
      </c>
      <c r="DK49" s="97"/>
      <c r="DL49" s="97"/>
      <c r="DM49" s="62" t="str">
        <f>IF(AND(DJ49=0,DK49=0),Desplegable!$B$446,IF(AND(DJ49&lt;&gt;0,DK49=""),Desplegable!$B$446,IF(AND('Metas por Proyecto'!DJ49=0,'Metas por Proyecto'!DK49&gt;0),Desplegable!$B$444,IF(AND('Metas por Proyecto'!DJ49&gt;0,'Metas por Proyecto'!DK49=0),Desplegable!$B$445,IF(AND('Metas por Proyecto'!DJ49&gt;0,'Metas por Proyecto'!DK49&gt;0),((DK49*100)/DJ49))))))</f>
        <v/>
      </c>
      <c r="DN49" s="97">
        <f t="shared" si="72"/>
        <v>1</v>
      </c>
      <c r="DO49" s="97">
        <f t="shared" si="73"/>
        <v>0</v>
      </c>
      <c r="DP49" s="63">
        <f>IF(AND(DN49=0,DO49=0),"",IF(AND(DN49=0,DO49&lt;&gt;0),Desplegable!$B$444,(DO49*100/DN49)))</f>
        <v>0</v>
      </c>
      <c r="DQ49" s="97">
        <f t="shared" si="74"/>
        <v>1</v>
      </c>
      <c r="DR49" s="97">
        <f t="shared" si="75"/>
        <v>0</v>
      </c>
      <c r="DS49" s="97">
        <f t="shared" si="76"/>
        <v>0</v>
      </c>
      <c r="DT49" s="63">
        <f t="shared" si="77"/>
        <v>0</v>
      </c>
      <c r="DU49" s="97"/>
    </row>
    <row r="50" spans="1:125" s="65" customFormat="1" ht="168.75">
      <c r="A50" s="53">
        <v>49</v>
      </c>
      <c r="B50" s="84" t="s">
        <v>1615</v>
      </c>
      <c r="C50" s="54" t="s">
        <v>628</v>
      </c>
      <c r="D50" s="55" t="s">
        <v>402</v>
      </c>
      <c r="E50" s="55" t="s">
        <v>629</v>
      </c>
      <c r="F50" s="56" t="s">
        <v>111</v>
      </c>
      <c r="G50" s="55" t="s">
        <v>115</v>
      </c>
      <c r="H50" s="56" t="s">
        <v>295</v>
      </c>
      <c r="I50" s="55" t="s">
        <v>616</v>
      </c>
      <c r="J50" s="56" t="s">
        <v>575</v>
      </c>
      <c r="K50" s="55" t="s">
        <v>629</v>
      </c>
      <c r="L50" s="56" t="s">
        <v>155</v>
      </c>
      <c r="M50" s="56" t="s">
        <v>155</v>
      </c>
      <c r="N50" s="59" t="s">
        <v>144</v>
      </c>
      <c r="O50" s="56" t="s">
        <v>495</v>
      </c>
      <c r="P50" s="57" t="s">
        <v>460</v>
      </c>
      <c r="Q50" s="57" t="s">
        <v>463</v>
      </c>
      <c r="R50" s="58" t="s">
        <v>482</v>
      </c>
      <c r="S50" s="59"/>
      <c r="T50" s="59" t="s">
        <v>419</v>
      </c>
      <c r="U50" s="60" t="s">
        <v>429</v>
      </c>
      <c r="V50" s="60" t="s">
        <v>444</v>
      </c>
      <c r="W50" s="59"/>
      <c r="X50" s="59" t="s">
        <v>159</v>
      </c>
      <c r="Y50" s="56"/>
      <c r="Z50" s="56"/>
      <c r="AA50" s="56"/>
      <c r="AB50" s="56"/>
      <c r="AC50" s="53"/>
      <c r="AD50" s="53"/>
      <c r="AE50" s="53"/>
      <c r="AF50" s="53"/>
      <c r="AG50" s="56"/>
      <c r="AH50" s="60"/>
      <c r="AI50" s="53"/>
      <c r="AJ50" s="61"/>
      <c r="AK50" s="53"/>
      <c r="AL50" s="53"/>
      <c r="AM50" s="222">
        <v>8</v>
      </c>
      <c r="AN50" s="97"/>
      <c r="AO50" s="97">
        <v>0</v>
      </c>
      <c r="AP50" s="97"/>
      <c r="AQ50" s="62" t="str">
        <f>IF(AND(AN50=0,AO50=0),Desplegable!$B$446,IF(AND(AN50&lt;&gt;0,AO50=""),Desplegable!$B$446,IF(AND('Metas por Proyecto'!AN50=0,'Metas por Proyecto'!AO50&gt;0),Desplegable!$B$444,IF(AND('Metas por Proyecto'!AN50&gt;0,'Metas por Proyecto'!AO50=0),Desplegable!$B$445,IF(AND('Metas por Proyecto'!AN50&gt;0,'Metas por Proyecto'!AO50&gt;0),((AO50*100)/AN50))))))</f>
        <v/>
      </c>
      <c r="AR50" s="97"/>
      <c r="AS50" s="97">
        <v>0</v>
      </c>
      <c r="AT50" s="97"/>
      <c r="AU50" s="62" t="str">
        <f>IF(AND(AR50=0,AS50=0),Desplegable!$B$446,IF(AND(AR50&lt;&gt;0,AS50=""),Desplegable!$B$446,IF(AND('Metas por Proyecto'!AR50=0,'Metas por Proyecto'!AS50&gt;0),Desplegable!$B$444,IF(AND('Metas por Proyecto'!AR50&gt;0,'Metas por Proyecto'!AS50=0),Desplegable!$B$445,IF(AND('Metas por Proyecto'!AR50&gt;0,'Metas por Proyecto'!AS50&gt;0),((AS50*100)/AR50))))))</f>
        <v/>
      </c>
      <c r="AV50" s="97">
        <f t="shared" si="52"/>
        <v>0</v>
      </c>
      <c r="AW50" s="97">
        <f t="shared" si="53"/>
        <v>0</v>
      </c>
      <c r="AX50" s="62" t="str">
        <f>IF(AND(AV50=0,AW50=0),"",IF(AND(AV50=0,AW50&lt;&gt;0),Desplegable!$B$444,(AW50*100/AV50)))</f>
        <v/>
      </c>
      <c r="AY50" s="97">
        <v>1</v>
      </c>
      <c r="AZ50" s="97">
        <v>0</v>
      </c>
      <c r="BA50" s="97"/>
      <c r="BB50" s="62">
        <f>IF(AND(AY50=0,AZ50=0),Desplegable!$B$446,IF(AND(AY50&lt;&gt;0,AZ50=""),Desplegable!$B$446,IF(AND('Metas por Proyecto'!AY50=0,'Metas por Proyecto'!AZ50&gt;0),Desplegable!$B$444,IF(AND('Metas por Proyecto'!AY50&gt;0,'Metas por Proyecto'!AZ50=0),Desplegable!$B$445,IF(AND('Metas por Proyecto'!AY50&gt;0,'Metas por Proyecto'!AZ50&gt;0),((AZ50*100)/AY50))))))</f>
        <v>0</v>
      </c>
      <c r="BC50" s="97">
        <f t="shared" si="54"/>
        <v>1</v>
      </c>
      <c r="BD50" s="97">
        <f t="shared" si="55"/>
        <v>0</v>
      </c>
      <c r="BE50" s="62">
        <f>IF(AND(BC50=0,BD50=0),"",IF(AND(BC50=0,BD50&lt;&gt;0),Desplegable!$B$444,(BD50*100/BC50)))</f>
        <v>0</v>
      </c>
      <c r="BF50" s="97"/>
      <c r="BG50" s="97"/>
      <c r="BH50" s="97"/>
      <c r="BI50" s="62" t="str">
        <f>IF(AND(BF50=0,BG50=0),Desplegable!$B$446,IF(AND(BF50&lt;&gt;0,BG50=""),Desplegable!$B$446,IF(AND('Metas por Proyecto'!BF50=0,'Metas por Proyecto'!BG50&gt;0),Desplegable!$B$444,IF(AND('Metas por Proyecto'!BF50&gt;0,'Metas por Proyecto'!BG50=0),Desplegable!$B$445,IF(AND('Metas por Proyecto'!BF50&gt;0,'Metas por Proyecto'!BG50&gt;0),((BG50*100)/BF50))))))</f>
        <v/>
      </c>
      <c r="BJ50" s="97">
        <f t="shared" si="56"/>
        <v>1</v>
      </c>
      <c r="BK50" s="97">
        <f t="shared" si="57"/>
        <v>0</v>
      </c>
      <c r="BL50" s="62">
        <f>IF(AND(BJ50=0,BK50=0),"",IF(AND(BJ50=0,BK50&lt;&gt;0),Desplegable!$B$444,(BK50*100/BJ50)))</f>
        <v>0</v>
      </c>
      <c r="BM50" s="97"/>
      <c r="BN50" s="97"/>
      <c r="BO50" s="97"/>
      <c r="BP50" s="62" t="str">
        <f>IF(AND(BM50=0,BN50=0),Desplegable!$B$446,IF(AND(BM50&lt;&gt;0,BN50=""),Desplegable!$B$446,IF(AND('Metas por Proyecto'!BM50=0,'Metas por Proyecto'!BN50&gt;0),Desplegable!$B$444,IF(AND('Metas por Proyecto'!BM50&gt;0,'Metas por Proyecto'!BN50=0),Desplegable!$B$445,IF(AND('Metas por Proyecto'!BM50&gt;0,'Metas por Proyecto'!BN50&gt;0),((BN50*100)/BM50))))))</f>
        <v/>
      </c>
      <c r="BQ50" s="97">
        <f t="shared" si="58"/>
        <v>1</v>
      </c>
      <c r="BR50" s="97">
        <f t="shared" si="59"/>
        <v>0</v>
      </c>
      <c r="BS50" s="62">
        <f>IF(AND(BQ50=0,BR50=0),"",IF(AND(BQ50=0,BR50&lt;&gt;0),Desplegable!$B$444,(BR50*100/BQ50)))</f>
        <v>0</v>
      </c>
      <c r="BT50" s="97">
        <v>1</v>
      </c>
      <c r="BU50" s="97"/>
      <c r="BV50" s="97"/>
      <c r="BW50" s="62" t="str">
        <f>IF(AND(BT50=0,BU50=0),Desplegable!$B$446,IF(AND(BT50&lt;&gt;0,BU50=""),Desplegable!$B$446,IF(AND('Metas por Proyecto'!BT50=0,'Metas por Proyecto'!BU50&gt;0),Desplegable!$B$444,IF(AND('Metas por Proyecto'!BT50&gt;0,'Metas por Proyecto'!BU50=0),Desplegable!$B$445,IF(AND('Metas por Proyecto'!BT50&gt;0,'Metas por Proyecto'!BU50&gt;0),((BU50*100)/BT50))))))</f>
        <v/>
      </c>
      <c r="BX50" s="97">
        <f t="shared" si="60"/>
        <v>2</v>
      </c>
      <c r="BY50" s="97">
        <f t="shared" si="61"/>
        <v>0</v>
      </c>
      <c r="BZ50" s="62">
        <f>IF(AND(BX50=0,BY50=0),"",IF(AND(BX50=0,BY50&lt;&gt;0),Desplegable!$B$444,(BY50*100/BX50)))</f>
        <v>0</v>
      </c>
      <c r="CA50" s="97">
        <v>1</v>
      </c>
      <c r="CB50" s="97"/>
      <c r="CC50" s="97"/>
      <c r="CD50" s="62" t="str">
        <f>IF(AND(CA50=0,CB50=0),Desplegable!$B$446,IF(AND(CA50&lt;&gt;0,CB50=""),Desplegable!$B$446,IF(AND('Metas por Proyecto'!CA50=0,'Metas por Proyecto'!CB50&gt;0),Desplegable!$B$444,IF(AND('Metas por Proyecto'!CA50&gt;0,'Metas por Proyecto'!CB50=0),Desplegable!$B$445,IF(AND('Metas por Proyecto'!CA50&gt;0,'Metas por Proyecto'!CB50&gt;0),((CB50*100)/CA50))))))</f>
        <v/>
      </c>
      <c r="CE50" s="97">
        <f t="shared" si="62"/>
        <v>3</v>
      </c>
      <c r="CF50" s="97">
        <f t="shared" si="63"/>
        <v>0</v>
      </c>
      <c r="CG50" s="62">
        <f>IF(AND(CE50=0,CF50=0),"",IF(AND(CE50=0,CF50&lt;&gt;0),Desplegable!$B$444,(CF50*100/CE50)))</f>
        <v>0</v>
      </c>
      <c r="CH50" s="97">
        <v>1</v>
      </c>
      <c r="CI50" s="97"/>
      <c r="CJ50" s="97"/>
      <c r="CK50" s="62" t="str">
        <f>IF(AND(CH50=0,CI50=0),Desplegable!$B$446,IF(AND(CH50&lt;&gt;0,CI50=""),Desplegable!$B$446,IF(AND('Metas por Proyecto'!CH50=0,'Metas por Proyecto'!CI50&gt;0),Desplegable!$B$444,IF(AND('Metas por Proyecto'!CH50&gt;0,'Metas por Proyecto'!CI50=0),Desplegable!$B$445,IF(AND('Metas por Proyecto'!CH50&gt;0,'Metas por Proyecto'!CI50&gt;0),((CI50*100)/CH50))))))</f>
        <v/>
      </c>
      <c r="CL50" s="97">
        <f t="shared" si="64"/>
        <v>4</v>
      </c>
      <c r="CM50" s="97">
        <f t="shared" si="65"/>
        <v>0</v>
      </c>
      <c r="CN50" s="62">
        <f>IF(AND(CL50=0,CM50=0),"",IF(AND(CL50=0,CM50&lt;&gt;0),Desplegable!$B$444,(CM50*100/CL50)))</f>
        <v>0</v>
      </c>
      <c r="CO50" s="97"/>
      <c r="CP50" s="97"/>
      <c r="CQ50" s="97"/>
      <c r="CR50" s="62" t="str">
        <f>IF(AND(CO50=0,CP50=0),Desplegable!$B$446,IF(AND(CO50&lt;&gt;0,CP50=""),Desplegable!$B$446,IF(AND('Metas por Proyecto'!CO50=0,'Metas por Proyecto'!CP50&gt;0),Desplegable!$B$444,IF(AND('Metas por Proyecto'!CO50&gt;0,'Metas por Proyecto'!CP50=0),Desplegable!$B$445,IF(AND('Metas por Proyecto'!CO50&gt;0,'Metas por Proyecto'!CP50&gt;0),((CP50*100)/CO50))))))</f>
        <v/>
      </c>
      <c r="CS50" s="97">
        <f t="shared" si="66"/>
        <v>4</v>
      </c>
      <c r="CT50" s="97">
        <f t="shared" si="67"/>
        <v>0</v>
      </c>
      <c r="CU50" s="62">
        <f>IF(AND(CS50=0,CT50=0),"",IF(AND(CS50=0,CT50&lt;&gt;0),Desplegable!$B$444,(CT50*100/CS50)))</f>
        <v>0</v>
      </c>
      <c r="CV50" s="97">
        <v>1</v>
      </c>
      <c r="CW50" s="97"/>
      <c r="CX50" s="97"/>
      <c r="CY50" s="62" t="str">
        <f>IF(AND(CV50=0,CW50=0),Desplegable!$B$446,IF(AND(CV50&lt;&gt;0,CW50=""),Desplegable!$B$446,IF(AND('Metas por Proyecto'!CV50=0,'Metas por Proyecto'!CW50&gt;0),Desplegable!$B$444,IF(AND('Metas por Proyecto'!CV50&gt;0,'Metas por Proyecto'!CW50=0),Desplegable!$B$445,IF(AND('Metas por Proyecto'!CV50&gt;0,'Metas por Proyecto'!CW50&gt;0),((CW50*100)/CV50))))))</f>
        <v/>
      </c>
      <c r="CZ50" s="97">
        <f t="shared" si="68"/>
        <v>5</v>
      </c>
      <c r="DA50" s="97">
        <f t="shared" si="69"/>
        <v>0</v>
      </c>
      <c r="DB50" s="62">
        <f>IF(AND(CZ50=0,DA50=0),"",IF(AND(CZ50=0,DA50&lt;&gt;0),Desplegable!$B$444,(DA50*100/CZ50)))</f>
        <v>0</v>
      </c>
      <c r="DC50" s="97">
        <v>1</v>
      </c>
      <c r="DD50" s="97"/>
      <c r="DE50" s="97"/>
      <c r="DF50" s="62" t="str">
        <f>IF(AND(DC50=0,DD50=0),Desplegable!$B$446,IF(AND(DC50&lt;&gt;0,DD50=""),Desplegable!$B$446,IF(AND('Metas por Proyecto'!DC50=0,'Metas por Proyecto'!DD50&gt;0),Desplegable!$B$444,IF(AND('Metas por Proyecto'!DC50&gt;0,'Metas por Proyecto'!DD50=0),Desplegable!$B$445,IF(AND('Metas por Proyecto'!DC50&gt;0,'Metas por Proyecto'!DD50&gt;0),((DD50*100)/DC50))))))</f>
        <v/>
      </c>
      <c r="DG50" s="97">
        <f t="shared" si="70"/>
        <v>6</v>
      </c>
      <c r="DH50" s="97">
        <f t="shared" si="71"/>
        <v>0</v>
      </c>
      <c r="DI50" s="62">
        <f>IF(AND(DG50=0,DH50=0),"",IF(AND(DG50=0,DH50&lt;&gt;0),Desplegable!$B$444,(DH50*100/DG50)))</f>
        <v>0</v>
      </c>
      <c r="DJ50" s="97">
        <v>2</v>
      </c>
      <c r="DK50" s="97"/>
      <c r="DL50" s="97"/>
      <c r="DM50" s="62" t="str">
        <f>IF(AND(DJ50=0,DK50=0),Desplegable!$B$446,IF(AND(DJ50&lt;&gt;0,DK50=""),Desplegable!$B$446,IF(AND('Metas por Proyecto'!DJ50=0,'Metas por Proyecto'!DK50&gt;0),Desplegable!$B$444,IF(AND('Metas por Proyecto'!DJ50&gt;0,'Metas por Proyecto'!DK50=0),Desplegable!$B$445,IF(AND('Metas por Proyecto'!DJ50&gt;0,'Metas por Proyecto'!DK50&gt;0),((DK50*100)/DJ50))))))</f>
        <v/>
      </c>
      <c r="DN50" s="97">
        <f t="shared" si="72"/>
        <v>8</v>
      </c>
      <c r="DO50" s="97">
        <f t="shared" si="73"/>
        <v>0</v>
      </c>
      <c r="DP50" s="63">
        <f>IF(AND(DN50=0,DO50=0),"",IF(AND(DN50=0,DO50&lt;&gt;0),Desplegable!$B$444,(DO50*100/DN50)))</f>
        <v>0</v>
      </c>
      <c r="DQ50" s="97">
        <f t="shared" si="74"/>
        <v>8</v>
      </c>
      <c r="DR50" s="97">
        <f t="shared" si="75"/>
        <v>0</v>
      </c>
      <c r="DS50" s="97">
        <f t="shared" si="76"/>
        <v>0</v>
      </c>
      <c r="DT50" s="63">
        <f t="shared" si="77"/>
        <v>0</v>
      </c>
      <c r="DU50" s="97"/>
    </row>
    <row r="51" spans="1:125" s="66" customFormat="1" ht="169.5" thickBot="1">
      <c r="A51" s="53">
        <v>50</v>
      </c>
      <c r="B51" s="84" t="s">
        <v>1616</v>
      </c>
      <c r="C51" s="54" t="s">
        <v>627</v>
      </c>
      <c r="D51" s="55" t="s">
        <v>402</v>
      </c>
      <c r="E51" s="55" t="s">
        <v>629</v>
      </c>
      <c r="F51" s="56" t="s">
        <v>111</v>
      </c>
      <c r="G51" s="55" t="s">
        <v>115</v>
      </c>
      <c r="H51" s="56" t="s">
        <v>295</v>
      </c>
      <c r="I51" s="55" t="s">
        <v>616</v>
      </c>
      <c r="J51" s="56" t="s">
        <v>575</v>
      </c>
      <c r="K51" s="55" t="s">
        <v>629</v>
      </c>
      <c r="L51" s="56" t="s">
        <v>155</v>
      </c>
      <c r="M51" s="56" t="s">
        <v>155</v>
      </c>
      <c r="N51" s="59" t="s">
        <v>144</v>
      </c>
      <c r="O51" s="56" t="s">
        <v>495</v>
      </c>
      <c r="P51" s="57" t="s">
        <v>460</v>
      </c>
      <c r="Q51" s="57" t="s">
        <v>463</v>
      </c>
      <c r="R51" s="58" t="s">
        <v>482</v>
      </c>
      <c r="S51" s="59"/>
      <c r="T51" s="59" t="s">
        <v>419</v>
      </c>
      <c r="U51" s="60" t="s">
        <v>429</v>
      </c>
      <c r="V51" s="60" t="s">
        <v>444</v>
      </c>
      <c r="W51" s="59"/>
      <c r="X51" s="59" t="s">
        <v>159</v>
      </c>
      <c r="Y51" s="56"/>
      <c r="Z51" s="56"/>
      <c r="AA51" s="56"/>
      <c r="AB51" s="56"/>
      <c r="AC51" s="53"/>
      <c r="AD51" s="53"/>
      <c r="AE51" s="53"/>
      <c r="AF51" s="53"/>
      <c r="AG51" s="56"/>
      <c r="AH51" s="60"/>
      <c r="AI51" s="53"/>
      <c r="AJ51" s="61"/>
      <c r="AK51" s="53"/>
      <c r="AL51" s="53"/>
      <c r="AM51" s="222">
        <v>4</v>
      </c>
      <c r="AN51" s="97"/>
      <c r="AO51" s="97">
        <v>0</v>
      </c>
      <c r="AP51" s="97"/>
      <c r="AQ51" s="62" t="str">
        <f>IF(AND(AN51=0,AO51=0),Desplegable!$B$446,IF(AND(AN51&lt;&gt;0,AO51=""),Desplegable!$B$446,IF(AND('Metas por Proyecto'!AN51=0,'Metas por Proyecto'!AO51&gt;0),Desplegable!$B$444,IF(AND('Metas por Proyecto'!AN51&gt;0,'Metas por Proyecto'!AO51=0),Desplegable!$B$445,IF(AND('Metas por Proyecto'!AN51&gt;0,'Metas por Proyecto'!AO51&gt;0),((AO51*100)/AN51))))))</f>
        <v/>
      </c>
      <c r="AR51" s="97"/>
      <c r="AS51" s="97">
        <v>0</v>
      </c>
      <c r="AT51" s="97"/>
      <c r="AU51" s="62" t="str">
        <f>IF(AND(AR51=0,AS51=0),Desplegable!$B$446,IF(AND(AR51&lt;&gt;0,AS51=""),Desplegable!$B$446,IF(AND('Metas por Proyecto'!AR51=0,'Metas por Proyecto'!AS51&gt;0),Desplegable!$B$444,IF(AND('Metas por Proyecto'!AR51&gt;0,'Metas por Proyecto'!AS51=0),Desplegable!$B$445,IF(AND('Metas por Proyecto'!AR51&gt;0,'Metas por Proyecto'!AS51&gt;0),((AS51*100)/AR51))))))</f>
        <v/>
      </c>
      <c r="AV51" s="97">
        <f t="shared" si="52"/>
        <v>0</v>
      </c>
      <c r="AW51" s="97">
        <f t="shared" si="53"/>
        <v>0</v>
      </c>
      <c r="AX51" s="62" t="str">
        <f>IF(AND(AV51=0,AW51=0),"",IF(AND(AV51=0,AW51&lt;&gt;0),Desplegable!$B$444,(AW51*100/AV51)))</f>
        <v/>
      </c>
      <c r="AY51" s="97"/>
      <c r="AZ51" s="97">
        <v>0</v>
      </c>
      <c r="BA51" s="97"/>
      <c r="BB51" s="62" t="str">
        <f>IF(AND(AY51=0,AZ51=0),Desplegable!$B$446,IF(AND(AY51&lt;&gt;0,AZ51=""),Desplegable!$B$446,IF(AND('Metas por Proyecto'!AY51=0,'Metas por Proyecto'!AZ51&gt;0),Desplegable!$B$444,IF(AND('Metas por Proyecto'!AY51&gt;0,'Metas por Proyecto'!AZ51=0),Desplegable!$B$445,IF(AND('Metas por Proyecto'!AY51&gt;0,'Metas por Proyecto'!AZ51&gt;0),((AZ51*100)/AY51))))))</f>
        <v/>
      </c>
      <c r="BC51" s="97">
        <f t="shared" si="54"/>
        <v>0</v>
      </c>
      <c r="BD51" s="97">
        <f t="shared" si="55"/>
        <v>0</v>
      </c>
      <c r="BE51" s="62" t="str">
        <f>IF(AND(BC51=0,BD51=0),"",IF(AND(BC51=0,BD51&lt;&gt;0),Desplegable!$B$444,(BD51*100/BC51)))</f>
        <v/>
      </c>
      <c r="BF51" s="97"/>
      <c r="BG51" s="97"/>
      <c r="BH51" s="97"/>
      <c r="BI51" s="62" t="str">
        <f>IF(AND(BF51=0,BG51=0),Desplegable!$B$446,IF(AND(BF51&lt;&gt;0,BG51=""),Desplegable!$B$446,IF(AND('Metas por Proyecto'!BF51=0,'Metas por Proyecto'!BG51&gt;0),Desplegable!$B$444,IF(AND('Metas por Proyecto'!BF51&gt;0,'Metas por Proyecto'!BG51=0),Desplegable!$B$445,IF(AND('Metas por Proyecto'!BF51&gt;0,'Metas por Proyecto'!BG51&gt;0),((BG51*100)/BF51))))))</f>
        <v/>
      </c>
      <c r="BJ51" s="97">
        <f t="shared" si="56"/>
        <v>0</v>
      </c>
      <c r="BK51" s="97">
        <f t="shared" si="57"/>
        <v>0</v>
      </c>
      <c r="BL51" s="62" t="str">
        <f>IF(AND(BJ51=0,BK51=0),"",IF(AND(BJ51=0,BK51&lt;&gt;0),Desplegable!$B$444,(BK51*100/BJ51)))</f>
        <v/>
      </c>
      <c r="BM51" s="97"/>
      <c r="BN51" s="97"/>
      <c r="BO51" s="97"/>
      <c r="BP51" s="62" t="str">
        <f>IF(AND(BM51=0,BN51=0),Desplegable!$B$446,IF(AND(BM51&lt;&gt;0,BN51=""),Desplegable!$B$446,IF(AND('Metas por Proyecto'!BM51=0,'Metas por Proyecto'!BN51&gt;0),Desplegable!$B$444,IF(AND('Metas por Proyecto'!BM51&gt;0,'Metas por Proyecto'!BN51=0),Desplegable!$B$445,IF(AND('Metas por Proyecto'!BM51&gt;0,'Metas por Proyecto'!BN51&gt;0),((BN51*100)/BM51))))))</f>
        <v/>
      </c>
      <c r="BQ51" s="97">
        <f t="shared" si="58"/>
        <v>0</v>
      </c>
      <c r="BR51" s="97">
        <f t="shared" si="59"/>
        <v>0</v>
      </c>
      <c r="BS51" s="62" t="str">
        <f>IF(AND(BQ51=0,BR51=0),"",IF(AND(BQ51=0,BR51&lt;&gt;0),Desplegable!$B$444,(BR51*100/BQ51)))</f>
        <v/>
      </c>
      <c r="BT51" s="97"/>
      <c r="BU51" s="97"/>
      <c r="BV51" s="97"/>
      <c r="BW51" s="62" t="str">
        <f>IF(AND(BT51=0,BU51=0),Desplegable!$B$446,IF(AND(BT51&lt;&gt;0,BU51=""),Desplegable!$B$446,IF(AND('Metas por Proyecto'!BT51=0,'Metas por Proyecto'!BU51&gt;0),Desplegable!$B$444,IF(AND('Metas por Proyecto'!BT51&gt;0,'Metas por Proyecto'!BU51=0),Desplegable!$B$445,IF(AND('Metas por Proyecto'!BT51&gt;0,'Metas por Proyecto'!BU51&gt;0),((BU51*100)/BT51))))))</f>
        <v/>
      </c>
      <c r="BX51" s="97">
        <f t="shared" si="60"/>
        <v>0</v>
      </c>
      <c r="BY51" s="97">
        <f t="shared" si="61"/>
        <v>0</v>
      </c>
      <c r="BZ51" s="62" t="str">
        <f>IF(AND(BX51=0,BY51=0),"",IF(AND(BX51=0,BY51&lt;&gt;0),Desplegable!$B$444,(BY51*100/BX51)))</f>
        <v/>
      </c>
      <c r="CA51" s="97"/>
      <c r="CB51" s="97"/>
      <c r="CC51" s="97"/>
      <c r="CD51" s="62" t="str">
        <f>IF(AND(CA51=0,CB51=0),Desplegable!$B$446,IF(AND(CA51&lt;&gt;0,CB51=""),Desplegable!$B$446,IF(AND('Metas por Proyecto'!CA51=0,'Metas por Proyecto'!CB51&gt;0),Desplegable!$B$444,IF(AND('Metas por Proyecto'!CA51&gt;0,'Metas por Proyecto'!CB51=0),Desplegable!$B$445,IF(AND('Metas por Proyecto'!CA51&gt;0,'Metas por Proyecto'!CB51&gt;0),((CB51*100)/CA51))))))</f>
        <v/>
      </c>
      <c r="CE51" s="97">
        <f t="shared" si="62"/>
        <v>0</v>
      </c>
      <c r="CF51" s="97">
        <f t="shared" si="63"/>
        <v>0</v>
      </c>
      <c r="CG51" s="62" t="str">
        <f>IF(AND(CE51=0,CF51=0),"",IF(AND(CE51=0,CF51&lt;&gt;0),Desplegable!$B$444,(CF51*100/CE51)))</f>
        <v/>
      </c>
      <c r="CH51" s="97"/>
      <c r="CI51" s="97"/>
      <c r="CJ51" s="97"/>
      <c r="CK51" s="62" t="str">
        <f>IF(AND(CH51=0,CI51=0),Desplegable!$B$446,IF(AND(CH51&lt;&gt;0,CI51=""),Desplegable!$B$446,IF(AND('Metas por Proyecto'!CH51=0,'Metas por Proyecto'!CI51&gt;0),Desplegable!$B$444,IF(AND('Metas por Proyecto'!CH51&gt;0,'Metas por Proyecto'!CI51=0),Desplegable!$B$445,IF(AND('Metas por Proyecto'!CH51&gt;0,'Metas por Proyecto'!CI51&gt;0),((CI51*100)/CH51))))))</f>
        <v/>
      </c>
      <c r="CL51" s="97">
        <f t="shared" si="64"/>
        <v>0</v>
      </c>
      <c r="CM51" s="97">
        <f t="shared" si="65"/>
        <v>0</v>
      </c>
      <c r="CN51" s="62" t="str">
        <f>IF(AND(CL51=0,CM51=0),"",IF(AND(CL51=0,CM51&lt;&gt;0),Desplegable!$B$444,(CM51*100/CL51)))</f>
        <v/>
      </c>
      <c r="CO51" s="97">
        <v>1</v>
      </c>
      <c r="CP51" s="97"/>
      <c r="CQ51" s="97"/>
      <c r="CR51" s="62" t="str">
        <f>IF(AND(CO51=0,CP51=0),Desplegable!$B$446,IF(AND(CO51&lt;&gt;0,CP51=""),Desplegable!$B$446,IF(AND('Metas por Proyecto'!CO51=0,'Metas por Proyecto'!CP51&gt;0),Desplegable!$B$444,IF(AND('Metas por Proyecto'!CO51&gt;0,'Metas por Proyecto'!CP51=0),Desplegable!$B$445,IF(AND('Metas por Proyecto'!CO51&gt;0,'Metas por Proyecto'!CP51&gt;0),((CP51*100)/CO51))))))</f>
        <v/>
      </c>
      <c r="CS51" s="97">
        <f t="shared" si="66"/>
        <v>1</v>
      </c>
      <c r="CT51" s="97">
        <f t="shared" si="67"/>
        <v>0</v>
      </c>
      <c r="CU51" s="62">
        <f>IF(AND(CS51=0,CT51=0),"",IF(AND(CS51=0,CT51&lt;&gt;0),Desplegable!$B$444,(CT51*100/CS51)))</f>
        <v>0</v>
      </c>
      <c r="CV51" s="97">
        <v>1</v>
      </c>
      <c r="CW51" s="97"/>
      <c r="CX51" s="97"/>
      <c r="CY51" s="62" t="str">
        <f>IF(AND(CV51=0,CW51=0),Desplegable!$B$446,IF(AND(CV51&lt;&gt;0,CW51=""),Desplegable!$B$446,IF(AND('Metas por Proyecto'!CV51=0,'Metas por Proyecto'!CW51&gt;0),Desplegable!$B$444,IF(AND('Metas por Proyecto'!CV51&gt;0,'Metas por Proyecto'!CW51=0),Desplegable!$B$445,IF(AND('Metas por Proyecto'!CV51&gt;0,'Metas por Proyecto'!CW51&gt;0),((CW51*100)/CV51))))))</f>
        <v/>
      </c>
      <c r="CZ51" s="97">
        <f t="shared" si="68"/>
        <v>2</v>
      </c>
      <c r="DA51" s="97">
        <f t="shared" si="69"/>
        <v>0</v>
      </c>
      <c r="DB51" s="62">
        <f>IF(AND(CZ51=0,DA51=0),"",IF(AND(CZ51=0,DA51&lt;&gt;0),Desplegable!$B$444,(DA51*100/CZ51)))</f>
        <v>0</v>
      </c>
      <c r="DC51" s="97">
        <v>1</v>
      </c>
      <c r="DD51" s="97"/>
      <c r="DE51" s="97"/>
      <c r="DF51" s="62" t="str">
        <f>IF(AND(DC51=0,DD51=0),Desplegable!$B$446,IF(AND(DC51&lt;&gt;0,DD51=""),Desplegable!$B$446,IF(AND('Metas por Proyecto'!DC51=0,'Metas por Proyecto'!DD51&gt;0),Desplegable!$B$444,IF(AND('Metas por Proyecto'!DC51&gt;0,'Metas por Proyecto'!DD51=0),Desplegable!$B$445,IF(AND('Metas por Proyecto'!DC51&gt;0,'Metas por Proyecto'!DD51&gt;0),((DD51*100)/DC51))))))</f>
        <v/>
      </c>
      <c r="DG51" s="97">
        <f t="shared" si="70"/>
        <v>3</v>
      </c>
      <c r="DH51" s="97">
        <f t="shared" si="71"/>
        <v>0</v>
      </c>
      <c r="DI51" s="62">
        <f>IF(AND(DG51=0,DH51=0),"",IF(AND(DG51=0,DH51&lt;&gt;0),Desplegable!$B$444,(DH51*100/DG51)))</f>
        <v>0</v>
      </c>
      <c r="DJ51" s="97">
        <v>1</v>
      </c>
      <c r="DK51" s="97"/>
      <c r="DL51" s="97"/>
      <c r="DM51" s="62" t="str">
        <f>IF(AND(DJ51=0,DK51=0),Desplegable!$B$446,IF(AND(DJ51&lt;&gt;0,DK51=""),Desplegable!$B$446,IF(AND('Metas por Proyecto'!DJ51=0,'Metas por Proyecto'!DK51&gt;0),Desplegable!$B$444,IF(AND('Metas por Proyecto'!DJ51&gt;0,'Metas por Proyecto'!DK51=0),Desplegable!$B$445,IF(AND('Metas por Proyecto'!DJ51&gt;0,'Metas por Proyecto'!DK51&gt;0),((DK51*100)/DJ51))))))</f>
        <v/>
      </c>
      <c r="DN51" s="97">
        <f t="shared" si="72"/>
        <v>4</v>
      </c>
      <c r="DO51" s="97">
        <f t="shared" si="73"/>
        <v>0</v>
      </c>
      <c r="DP51" s="63">
        <f>IF(AND(DN51=0,DO51=0),"",IF(AND(DN51=0,DO51&lt;&gt;0),Desplegable!$B$444,(DO51*100/DN51)))</f>
        <v>0</v>
      </c>
      <c r="DQ51" s="97">
        <f t="shared" si="74"/>
        <v>4</v>
      </c>
      <c r="DR51" s="97">
        <f t="shared" si="75"/>
        <v>0</v>
      </c>
      <c r="DS51" s="97">
        <f t="shared" si="76"/>
        <v>0</v>
      </c>
      <c r="DT51" s="63">
        <f t="shared" si="77"/>
        <v>0</v>
      </c>
      <c r="DU51" s="97"/>
    </row>
    <row r="52" spans="1:125" s="67" customFormat="1" ht="169.5" customHeight="1" thickTop="1">
      <c r="A52" s="53">
        <v>51</v>
      </c>
      <c r="B52" s="84" t="s">
        <v>632</v>
      </c>
      <c r="C52" s="54" t="s">
        <v>79</v>
      </c>
      <c r="D52" s="92" t="s">
        <v>79</v>
      </c>
      <c r="E52" s="55" t="s">
        <v>631</v>
      </c>
      <c r="F52" s="56" t="s">
        <v>111</v>
      </c>
      <c r="G52" s="55" t="s">
        <v>115</v>
      </c>
      <c r="H52" s="56" t="s">
        <v>295</v>
      </c>
      <c r="I52" s="55" t="s">
        <v>616</v>
      </c>
      <c r="J52" s="56" t="s">
        <v>304</v>
      </c>
      <c r="K52" s="55" t="s">
        <v>631</v>
      </c>
      <c r="L52" s="56" t="s">
        <v>155</v>
      </c>
      <c r="M52" s="56" t="s">
        <v>155</v>
      </c>
      <c r="N52" s="59" t="s">
        <v>144</v>
      </c>
      <c r="O52" s="56" t="s">
        <v>154</v>
      </c>
      <c r="P52" s="57" t="s">
        <v>460</v>
      </c>
      <c r="Q52" s="57" t="s">
        <v>464</v>
      </c>
      <c r="R52" s="58" t="s">
        <v>579</v>
      </c>
      <c r="S52" s="59"/>
      <c r="T52" s="59" t="s">
        <v>417</v>
      </c>
      <c r="U52" s="60" t="s">
        <v>432</v>
      </c>
      <c r="V52" s="60" t="s">
        <v>441</v>
      </c>
      <c r="W52" s="59"/>
      <c r="X52" s="59"/>
      <c r="Y52" s="56"/>
      <c r="Z52" s="56"/>
      <c r="AA52" s="56"/>
      <c r="AB52" s="56"/>
      <c r="AC52" s="53"/>
      <c r="AD52" s="53"/>
      <c r="AE52" s="53"/>
      <c r="AF52" s="53"/>
      <c r="AG52" s="56"/>
      <c r="AH52" s="60"/>
      <c r="AI52" s="53"/>
      <c r="AJ52" s="61"/>
      <c r="AK52" s="53"/>
      <c r="AL52" s="53"/>
      <c r="AM52" s="222">
        <v>1</v>
      </c>
      <c r="AN52" s="97"/>
      <c r="AO52" s="97">
        <v>0</v>
      </c>
      <c r="AP52" s="97"/>
      <c r="AQ52" s="62" t="str">
        <f>IF(AND(AN52=0,AO52=0),Desplegable!$B$446,IF(AND(AN52&lt;&gt;0,AO52=""),Desplegable!$B$446,IF(AND('Metas por Proyecto'!AN52=0,'Metas por Proyecto'!AO52&gt;0),Desplegable!$B$444,IF(AND('Metas por Proyecto'!AN52&gt;0,'Metas por Proyecto'!AO52=0),Desplegable!$B$445,IF(AND('Metas por Proyecto'!AN52&gt;0,'Metas por Proyecto'!AO52&gt;0),((AO52*100)/AN52))))))</f>
        <v/>
      </c>
      <c r="AR52" s="97"/>
      <c r="AS52" s="97">
        <v>0</v>
      </c>
      <c r="AT52" s="97"/>
      <c r="AU52" s="62" t="str">
        <f>IF(AND(AR52=0,AS52=0),Desplegable!$B$446,IF(AND(AR52&lt;&gt;0,AS52=""),Desplegable!$B$446,IF(AND('Metas por Proyecto'!AR52=0,'Metas por Proyecto'!AS52&gt;0),Desplegable!$B$444,IF(AND('Metas por Proyecto'!AR52&gt;0,'Metas por Proyecto'!AS52=0),Desplegable!$B$445,IF(AND('Metas por Proyecto'!AR52&gt;0,'Metas por Proyecto'!AS52&gt;0),((AS52*100)/AR52))))))</f>
        <v/>
      </c>
      <c r="AV52" s="97">
        <f t="shared" si="52"/>
        <v>0</v>
      </c>
      <c r="AW52" s="97">
        <f t="shared" si="53"/>
        <v>0</v>
      </c>
      <c r="AX52" s="62" t="str">
        <f>IF(AND(AV52=0,AW52=0),"",IF(AND(AV52=0,AW52&lt;&gt;0),Desplegable!$B$444,(AW52*100/AV52)))</f>
        <v/>
      </c>
      <c r="AY52" s="97"/>
      <c r="AZ52" s="97">
        <v>0</v>
      </c>
      <c r="BA52" s="97" t="s">
        <v>1296</v>
      </c>
      <c r="BB52" s="62" t="str">
        <f>IF(AND(AY52=0,AZ52=0),Desplegable!$B$446,IF(AND(AY52&lt;&gt;0,AZ52=""),Desplegable!$B$446,IF(AND('Metas por Proyecto'!AY52=0,'Metas por Proyecto'!AZ52&gt;0),Desplegable!$B$444,IF(AND('Metas por Proyecto'!AY52&gt;0,'Metas por Proyecto'!AZ52=0),Desplegable!$B$445,IF(AND('Metas por Proyecto'!AY52&gt;0,'Metas por Proyecto'!AZ52&gt;0),((AZ52*100)/AY52))))))</f>
        <v/>
      </c>
      <c r="BC52" s="97">
        <f t="shared" si="54"/>
        <v>0</v>
      </c>
      <c r="BD52" s="97">
        <f t="shared" si="55"/>
        <v>0</v>
      </c>
      <c r="BE52" s="62" t="str">
        <f>IF(AND(BC52=0,BD52=0),"",IF(AND(BC52=0,BD52&lt;&gt;0),Desplegable!$B$444,(BD52*100/BC52)))</f>
        <v/>
      </c>
      <c r="BF52" s="97"/>
      <c r="BG52" s="97"/>
      <c r="BH52" s="97"/>
      <c r="BI52" s="62" t="str">
        <f>IF(AND(BF52=0,BG52=0),Desplegable!$B$446,IF(AND(BF52&lt;&gt;0,BG52=""),Desplegable!$B$446,IF(AND('Metas por Proyecto'!BF52=0,'Metas por Proyecto'!BG52&gt;0),Desplegable!$B$444,IF(AND('Metas por Proyecto'!BF52&gt;0,'Metas por Proyecto'!BG52=0),Desplegable!$B$445,IF(AND('Metas por Proyecto'!BF52&gt;0,'Metas por Proyecto'!BG52&gt;0),((BG52*100)/BF52))))))</f>
        <v/>
      </c>
      <c r="BJ52" s="97">
        <f t="shared" si="56"/>
        <v>0</v>
      </c>
      <c r="BK52" s="97">
        <f t="shared" si="57"/>
        <v>0</v>
      </c>
      <c r="BL52" s="62" t="str">
        <f>IF(AND(BJ52=0,BK52=0),"",IF(AND(BJ52=0,BK52&lt;&gt;0),Desplegable!$B$444,(BK52*100/BJ52)))</f>
        <v/>
      </c>
      <c r="BM52" s="97"/>
      <c r="BN52" s="97"/>
      <c r="BO52" s="97"/>
      <c r="BP52" s="62" t="str">
        <f>IF(AND(BM52=0,BN52=0),Desplegable!$B$446,IF(AND(BM52&lt;&gt;0,BN52=""),Desplegable!$B$446,IF(AND('Metas por Proyecto'!BM52=0,'Metas por Proyecto'!BN52&gt;0),Desplegable!$B$444,IF(AND('Metas por Proyecto'!BM52&gt;0,'Metas por Proyecto'!BN52=0),Desplegable!$B$445,IF(AND('Metas por Proyecto'!BM52&gt;0,'Metas por Proyecto'!BN52&gt;0),((BN52*100)/BM52))))))</f>
        <v/>
      </c>
      <c r="BQ52" s="97">
        <f t="shared" si="58"/>
        <v>0</v>
      </c>
      <c r="BR52" s="97">
        <f t="shared" si="59"/>
        <v>0</v>
      </c>
      <c r="BS52" s="62" t="str">
        <f>IF(AND(BQ52=0,BR52=0),"",IF(AND(BQ52=0,BR52&lt;&gt;0),Desplegable!$B$444,(BR52*100/BQ52)))</f>
        <v/>
      </c>
      <c r="BT52" s="97"/>
      <c r="BU52" s="97"/>
      <c r="BV52" s="97"/>
      <c r="BW52" s="62" t="str">
        <f>IF(AND(BT52=0,BU52=0),Desplegable!$B$446,IF(AND(BT52&lt;&gt;0,BU52=""),Desplegable!$B$446,IF(AND('Metas por Proyecto'!BT52=0,'Metas por Proyecto'!BU52&gt;0),Desplegable!$B$444,IF(AND('Metas por Proyecto'!BT52&gt;0,'Metas por Proyecto'!BU52=0),Desplegable!$B$445,IF(AND('Metas por Proyecto'!BT52&gt;0,'Metas por Proyecto'!BU52&gt;0),((BU52*100)/BT52))))))</f>
        <v/>
      </c>
      <c r="BX52" s="97">
        <f t="shared" si="60"/>
        <v>0</v>
      </c>
      <c r="BY52" s="97">
        <f t="shared" si="61"/>
        <v>0</v>
      </c>
      <c r="BZ52" s="62" t="str">
        <f>IF(AND(BX52=0,BY52=0),"",IF(AND(BX52=0,BY52&lt;&gt;0),Desplegable!$B$444,(BY52*100/BX52)))</f>
        <v/>
      </c>
      <c r="CA52" s="97"/>
      <c r="CB52" s="97"/>
      <c r="CC52" s="97"/>
      <c r="CD52" s="62" t="str">
        <f>IF(AND(CA52=0,CB52=0),Desplegable!$B$446,IF(AND(CA52&lt;&gt;0,CB52=""),Desplegable!$B$446,IF(AND('Metas por Proyecto'!CA52=0,'Metas por Proyecto'!CB52&gt;0),Desplegable!$B$444,IF(AND('Metas por Proyecto'!CA52&gt;0,'Metas por Proyecto'!CB52=0),Desplegable!$B$445,IF(AND('Metas por Proyecto'!CA52&gt;0,'Metas por Proyecto'!CB52&gt;0),((CB52*100)/CA52))))))</f>
        <v/>
      </c>
      <c r="CE52" s="97">
        <f t="shared" si="62"/>
        <v>0</v>
      </c>
      <c r="CF52" s="97">
        <f t="shared" si="63"/>
        <v>0</v>
      </c>
      <c r="CG52" s="62" t="str">
        <f>IF(AND(CE52=0,CF52=0),"",IF(AND(CE52=0,CF52&lt;&gt;0),Desplegable!$B$444,(CF52*100/CE52)))</f>
        <v/>
      </c>
      <c r="CH52" s="97"/>
      <c r="CI52" s="97"/>
      <c r="CJ52" s="97"/>
      <c r="CK52" s="62" t="str">
        <f>IF(AND(CH52=0,CI52=0),Desplegable!$B$446,IF(AND(CH52&lt;&gt;0,CI52=""),Desplegable!$B$446,IF(AND('Metas por Proyecto'!CH52=0,'Metas por Proyecto'!CI52&gt;0),Desplegable!$B$444,IF(AND('Metas por Proyecto'!CH52&gt;0,'Metas por Proyecto'!CI52=0),Desplegable!$B$445,IF(AND('Metas por Proyecto'!CH52&gt;0,'Metas por Proyecto'!CI52&gt;0),((CI52*100)/CH52))))))</f>
        <v/>
      </c>
      <c r="CL52" s="97">
        <f t="shared" si="64"/>
        <v>0</v>
      </c>
      <c r="CM52" s="97">
        <f t="shared" si="65"/>
        <v>0</v>
      </c>
      <c r="CN52" s="62" t="str">
        <f>IF(AND(CL52=0,CM52=0),"",IF(AND(CL52=0,CM52&lt;&gt;0),Desplegable!$B$444,(CM52*100/CL52)))</f>
        <v/>
      </c>
      <c r="CO52" s="97"/>
      <c r="CP52" s="97"/>
      <c r="CQ52" s="97"/>
      <c r="CR52" s="62" t="str">
        <f>IF(AND(CO52=0,CP52=0),Desplegable!$B$446,IF(AND(CO52&lt;&gt;0,CP52=""),Desplegable!$B$446,IF(AND('Metas por Proyecto'!CO52=0,'Metas por Proyecto'!CP52&gt;0),Desplegable!$B$444,IF(AND('Metas por Proyecto'!CO52&gt;0,'Metas por Proyecto'!CP52=0),Desplegable!$B$445,IF(AND('Metas por Proyecto'!CO52&gt;0,'Metas por Proyecto'!CP52&gt;0),((CP52*100)/CO52))))))</f>
        <v/>
      </c>
      <c r="CS52" s="97">
        <f t="shared" si="66"/>
        <v>0</v>
      </c>
      <c r="CT52" s="97">
        <f t="shared" si="67"/>
        <v>0</v>
      </c>
      <c r="CU52" s="62" t="str">
        <f>IF(AND(CS52=0,CT52=0),"",IF(AND(CS52=0,CT52&lt;&gt;0),Desplegable!$B$444,(CT52*100/CS52)))</f>
        <v/>
      </c>
      <c r="CV52" s="97"/>
      <c r="CW52" s="97"/>
      <c r="CX52" s="97"/>
      <c r="CY52" s="62" t="str">
        <f>IF(AND(CV52=0,CW52=0),Desplegable!$B$446,IF(AND(CV52&lt;&gt;0,CW52=""),Desplegable!$B$446,IF(AND('Metas por Proyecto'!CV52=0,'Metas por Proyecto'!CW52&gt;0),Desplegable!$B$444,IF(AND('Metas por Proyecto'!CV52&gt;0,'Metas por Proyecto'!CW52=0),Desplegable!$B$445,IF(AND('Metas por Proyecto'!CV52&gt;0,'Metas por Proyecto'!CW52&gt;0),((CW52*100)/CV52))))))</f>
        <v/>
      </c>
      <c r="CZ52" s="97">
        <f t="shared" si="68"/>
        <v>0</v>
      </c>
      <c r="DA52" s="97">
        <f t="shared" si="69"/>
        <v>0</v>
      </c>
      <c r="DB52" s="62" t="str">
        <f>IF(AND(CZ52=0,DA52=0),"",IF(AND(CZ52=0,DA52&lt;&gt;0),Desplegable!$B$444,(DA52*100/CZ52)))</f>
        <v/>
      </c>
      <c r="DC52" s="97"/>
      <c r="DD52" s="97"/>
      <c r="DE52" s="97"/>
      <c r="DF52" s="62" t="str">
        <f>IF(AND(DC52=0,DD52=0),Desplegable!$B$446,IF(AND(DC52&lt;&gt;0,DD52=""),Desplegable!$B$446,IF(AND('Metas por Proyecto'!DC52=0,'Metas por Proyecto'!DD52&gt;0),Desplegable!$B$444,IF(AND('Metas por Proyecto'!DC52&gt;0,'Metas por Proyecto'!DD52=0),Desplegable!$B$445,IF(AND('Metas por Proyecto'!DC52&gt;0,'Metas por Proyecto'!DD52&gt;0),((DD52*100)/DC52))))))</f>
        <v/>
      </c>
      <c r="DG52" s="97">
        <f t="shared" si="70"/>
        <v>0</v>
      </c>
      <c r="DH52" s="97">
        <f t="shared" si="71"/>
        <v>0</v>
      </c>
      <c r="DI52" s="62" t="str">
        <f>IF(AND(DG52=0,DH52=0),"",IF(AND(DG52=0,DH52&lt;&gt;0),Desplegable!$B$444,(DH52*100/DG52)))</f>
        <v/>
      </c>
      <c r="DJ52" s="97"/>
      <c r="DK52" s="97"/>
      <c r="DL52" s="97"/>
      <c r="DM52" s="62" t="str">
        <f>IF(AND(DJ52=0,DK52=0),Desplegable!$B$446,IF(AND(DJ52&lt;&gt;0,DK52=""),Desplegable!$B$446,IF(AND('Metas por Proyecto'!DJ52=0,'Metas por Proyecto'!DK52&gt;0),Desplegable!$B$444,IF(AND('Metas por Proyecto'!DJ52&gt;0,'Metas por Proyecto'!DK52=0),Desplegable!$B$445,IF(AND('Metas por Proyecto'!DJ52&gt;0,'Metas por Proyecto'!DK52&gt;0),((DK52*100)/DJ52))))))</f>
        <v/>
      </c>
      <c r="DN52" s="97">
        <f t="shared" si="72"/>
        <v>0</v>
      </c>
      <c r="DO52" s="97">
        <f t="shared" si="73"/>
        <v>0</v>
      </c>
      <c r="DP52" s="63" t="str">
        <f>IF(AND(DN52=0,DO52=0),"",IF(AND(DN52=0,DO52&lt;&gt;0),Desplegable!$B$444,(DO52*100/DN52)))</f>
        <v/>
      </c>
      <c r="DQ52" s="97">
        <f t="shared" si="74"/>
        <v>0</v>
      </c>
      <c r="DR52" s="97">
        <f t="shared" si="75"/>
        <v>1</v>
      </c>
      <c r="DS52" s="97">
        <f t="shared" si="76"/>
        <v>0</v>
      </c>
      <c r="DT52" s="63" t="str">
        <f t="shared" si="77"/>
        <v/>
      </c>
      <c r="DU52" s="97"/>
    </row>
    <row r="53" spans="1:125" s="67" customFormat="1" ht="168.75">
      <c r="A53" s="53">
        <v>52</v>
      </c>
      <c r="B53" s="84" t="s">
        <v>630</v>
      </c>
      <c r="C53" s="54" t="s">
        <v>78</v>
      </c>
      <c r="D53" s="93" t="s">
        <v>78</v>
      </c>
      <c r="E53" s="55" t="s">
        <v>631</v>
      </c>
      <c r="F53" s="56" t="s">
        <v>111</v>
      </c>
      <c r="G53" s="55" t="s">
        <v>115</v>
      </c>
      <c r="H53" s="56" t="s">
        <v>295</v>
      </c>
      <c r="I53" s="55" t="s">
        <v>616</v>
      </c>
      <c r="J53" s="56" t="s">
        <v>304</v>
      </c>
      <c r="K53" s="55" t="s">
        <v>631</v>
      </c>
      <c r="L53" s="56" t="s">
        <v>155</v>
      </c>
      <c r="M53" s="56" t="s">
        <v>155</v>
      </c>
      <c r="N53" s="59" t="s">
        <v>144</v>
      </c>
      <c r="O53" s="56" t="s">
        <v>154</v>
      </c>
      <c r="P53" s="57" t="s">
        <v>460</v>
      </c>
      <c r="Q53" s="57" t="s">
        <v>464</v>
      </c>
      <c r="R53" s="58" t="s">
        <v>579</v>
      </c>
      <c r="S53" s="59"/>
      <c r="T53" s="59" t="s">
        <v>417</v>
      </c>
      <c r="U53" s="60" t="s">
        <v>432</v>
      </c>
      <c r="V53" s="60" t="s">
        <v>441</v>
      </c>
      <c r="W53" s="59"/>
      <c r="X53" s="59"/>
      <c r="Y53" s="56"/>
      <c r="Z53" s="56"/>
      <c r="AA53" s="56"/>
      <c r="AB53" s="56"/>
      <c r="AC53" s="53"/>
      <c r="AD53" s="53"/>
      <c r="AE53" s="53"/>
      <c r="AF53" s="53"/>
      <c r="AG53" s="56"/>
      <c r="AH53" s="60"/>
      <c r="AI53" s="53"/>
      <c r="AJ53" s="61"/>
      <c r="AK53" s="53"/>
      <c r="AL53" s="53"/>
      <c r="AM53" s="222">
        <v>1</v>
      </c>
      <c r="AN53" s="97"/>
      <c r="AO53" s="97">
        <v>0</v>
      </c>
      <c r="AP53" s="97"/>
      <c r="AQ53" s="62" t="str">
        <f>IF(AND(AN53=0,AO53=0),Desplegable!$B$446,IF(AND(AN53&lt;&gt;0,AO53=""),Desplegable!$B$446,IF(AND('Metas por Proyecto'!AN53=0,'Metas por Proyecto'!AO53&gt;0),Desplegable!$B$444,IF(AND('Metas por Proyecto'!AN53&gt;0,'Metas por Proyecto'!AO53=0),Desplegable!$B$445,IF(AND('Metas por Proyecto'!AN53&gt;0,'Metas por Proyecto'!AO53&gt;0),((AO53*100)/AN53))))))</f>
        <v/>
      </c>
      <c r="AR53" s="97"/>
      <c r="AS53" s="97">
        <v>0</v>
      </c>
      <c r="AT53" s="97"/>
      <c r="AU53" s="62" t="str">
        <f>IF(AND(AR53=0,AS53=0),Desplegable!$B$446,IF(AND(AR53&lt;&gt;0,AS53=""),Desplegable!$B$446,IF(AND('Metas por Proyecto'!AR53=0,'Metas por Proyecto'!AS53&gt;0),Desplegable!$B$444,IF(AND('Metas por Proyecto'!AR53&gt;0,'Metas por Proyecto'!AS53=0),Desplegable!$B$445,IF(AND('Metas por Proyecto'!AR53&gt;0,'Metas por Proyecto'!AS53&gt;0),((AS53*100)/AR53))))))</f>
        <v/>
      </c>
      <c r="AV53" s="97">
        <f t="shared" si="52"/>
        <v>0</v>
      </c>
      <c r="AW53" s="97">
        <f t="shared" si="53"/>
        <v>0</v>
      </c>
      <c r="AX53" s="62" t="str">
        <f>IF(AND(AV53=0,AW53=0),"",IF(AND(AV53=0,AW53&lt;&gt;0),Desplegable!$B$444,(AW53*100/AV53)))</f>
        <v/>
      </c>
      <c r="AY53" s="97"/>
      <c r="AZ53" s="97">
        <v>0</v>
      </c>
      <c r="BA53" s="97" t="s">
        <v>1296</v>
      </c>
      <c r="BB53" s="62" t="str">
        <f>IF(AND(AY53=0,AZ53=0),Desplegable!$B$446,IF(AND(AY53&lt;&gt;0,AZ53=""),Desplegable!$B$446,IF(AND('Metas por Proyecto'!AY53=0,'Metas por Proyecto'!AZ53&gt;0),Desplegable!$B$444,IF(AND('Metas por Proyecto'!AY53&gt;0,'Metas por Proyecto'!AZ53=0),Desplegable!$B$445,IF(AND('Metas por Proyecto'!AY53&gt;0,'Metas por Proyecto'!AZ53&gt;0),((AZ53*100)/AY53))))))</f>
        <v/>
      </c>
      <c r="BC53" s="97">
        <f t="shared" si="54"/>
        <v>0</v>
      </c>
      <c r="BD53" s="97">
        <f t="shared" si="55"/>
        <v>0</v>
      </c>
      <c r="BE53" s="62" t="str">
        <f>IF(AND(BC53=0,BD53=0),"",IF(AND(BC53=0,BD53&lt;&gt;0),Desplegable!$B$444,(BD53*100/BC53)))</f>
        <v/>
      </c>
      <c r="BF53" s="97"/>
      <c r="BG53" s="97"/>
      <c r="BH53" s="97"/>
      <c r="BI53" s="62" t="str">
        <f>IF(AND(BF53=0,BG53=0),Desplegable!$B$446,IF(AND(BF53&lt;&gt;0,BG53=""),Desplegable!$B$446,IF(AND('Metas por Proyecto'!BF53=0,'Metas por Proyecto'!BG53&gt;0),Desplegable!$B$444,IF(AND('Metas por Proyecto'!BF53&gt;0,'Metas por Proyecto'!BG53=0),Desplegable!$B$445,IF(AND('Metas por Proyecto'!BF53&gt;0,'Metas por Proyecto'!BG53&gt;0),((BG53*100)/BF53))))))</f>
        <v/>
      </c>
      <c r="BJ53" s="97">
        <f t="shared" si="56"/>
        <v>0</v>
      </c>
      <c r="BK53" s="97">
        <f t="shared" si="57"/>
        <v>0</v>
      </c>
      <c r="BL53" s="62" t="str">
        <f>IF(AND(BJ53=0,BK53=0),"",IF(AND(BJ53=0,BK53&lt;&gt;0),Desplegable!$B$444,(BK53*100/BJ53)))</f>
        <v/>
      </c>
      <c r="BM53" s="97"/>
      <c r="BN53" s="97"/>
      <c r="BO53" s="97"/>
      <c r="BP53" s="62" t="str">
        <f>IF(AND(BM53=0,BN53=0),Desplegable!$B$446,IF(AND(BM53&lt;&gt;0,BN53=""),Desplegable!$B$446,IF(AND('Metas por Proyecto'!BM53=0,'Metas por Proyecto'!BN53&gt;0),Desplegable!$B$444,IF(AND('Metas por Proyecto'!BM53&gt;0,'Metas por Proyecto'!BN53=0),Desplegable!$B$445,IF(AND('Metas por Proyecto'!BM53&gt;0,'Metas por Proyecto'!BN53&gt;0),((BN53*100)/BM53))))))</f>
        <v/>
      </c>
      <c r="BQ53" s="97">
        <f t="shared" si="58"/>
        <v>0</v>
      </c>
      <c r="BR53" s="97">
        <f t="shared" si="59"/>
        <v>0</v>
      </c>
      <c r="BS53" s="62" t="str">
        <f>IF(AND(BQ53=0,BR53=0),"",IF(AND(BQ53=0,BR53&lt;&gt;0),Desplegable!$B$444,(BR53*100/BQ53)))</f>
        <v/>
      </c>
      <c r="BT53" s="97"/>
      <c r="BU53" s="97"/>
      <c r="BV53" s="97"/>
      <c r="BW53" s="62" t="str">
        <f>IF(AND(BT53=0,BU53=0),Desplegable!$B$446,IF(AND(BT53&lt;&gt;0,BU53=""),Desplegable!$B$446,IF(AND('Metas por Proyecto'!BT53=0,'Metas por Proyecto'!BU53&gt;0),Desplegable!$B$444,IF(AND('Metas por Proyecto'!BT53&gt;0,'Metas por Proyecto'!BU53=0),Desplegable!$B$445,IF(AND('Metas por Proyecto'!BT53&gt;0,'Metas por Proyecto'!BU53&gt;0),((BU53*100)/BT53))))))</f>
        <v/>
      </c>
      <c r="BX53" s="97">
        <f t="shared" si="60"/>
        <v>0</v>
      </c>
      <c r="BY53" s="97">
        <f t="shared" si="61"/>
        <v>0</v>
      </c>
      <c r="BZ53" s="62" t="str">
        <f>IF(AND(BX53=0,BY53=0),"",IF(AND(BX53=0,BY53&lt;&gt;0),Desplegable!$B$444,(BY53*100/BX53)))</f>
        <v/>
      </c>
      <c r="CA53" s="97"/>
      <c r="CB53" s="97"/>
      <c r="CC53" s="97"/>
      <c r="CD53" s="62" t="str">
        <f>IF(AND(CA53=0,CB53=0),Desplegable!$B$446,IF(AND(CA53&lt;&gt;0,CB53=""),Desplegable!$B$446,IF(AND('Metas por Proyecto'!CA53=0,'Metas por Proyecto'!CB53&gt;0),Desplegable!$B$444,IF(AND('Metas por Proyecto'!CA53&gt;0,'Metas por Proyecto'!CB53=0),Desplegable!$B$445,IF(AND('Metas por Proyecto'!CA53&gt;0,'Metas por Proyecto'!CB53&gt;0),((CB53*100)/CA53))))))</f>
        <v/>
      </c>
      <c r="CE53" s="97">
        <f t="shared" si="62"/>
        <v>0</v>
      </c>
      <c r="CF53" s="97">
        <f t="shared" si="63"/>
        <v>0</v>
      </c>
      <c r="CG53" s="62" t="str">
        <f>IF(AND(CE53=0,CF53=0),"",IF(AND(CE53=0,CF53&lt;&gt;0),Desplegable!$B$444,(CF53*100/CE53)))</f>
        <v/>
      </c>
      <c r="CH53" s="97"/>
      <c r="CI53" s="97"/>
      <c r="CJ53" s="97"/>
      <c r="CK53" s="62" t="str">
        <f>IF(AND(CH53=0,CI53=0),Desplegable!$B$446,IF(AND(CH53&lt;&gt;0,CI53=""),Desplegable!$B$446,IF(AND('Metas por Proyecto'!CH53=0,'Metas por Proyecto'!CI53&gt;0),Desplegable!$B$444,IF(AND('Metas por Proyecto'!CH53&gt;0,'Metas por Proyecto'!CI53=0),Desplegable!$B$445,IF(AND('Metas por Proyecto'!CH53&gt;0,'Metas por Proyecto'!CI53&gt;0),((CI53*100)/CH53))))))</f>
        <v/>
      </c>
      <c r="CL53" s="97">
        <f t="shared" si="64"/>
        <v>0</v>
      </c>
      <c r="CM53" s="97">
        <f t="shared" si="65"/>
        <v>0</v>
      </c>
      <c r="CN53" s="62" t="str">
        <f>IF(AND(CL53=0,CM53=0),"",IF(AND(CL53=0,CM53&lt;&gt;0),Desplegable!$B$444,(CM53*100/CL53)))</f>
        <v/>
      </c>
      <c r="CO53" s="97"/>
      <c r="CP53" s="97"/>
      <c r="CQ53" s="97"/>
      <c r="CR53" s="62" t="str">
        <f>IF(AND(CO53=0,CP53=0),Desplegable!$B$446,IF(AND(CO53&lt;&gt;0,CP53=""),Desplegable!$B$446,IF(AND('Metas por Proyecto'!CO53=0,'Metas por Proyecto'!CP53&gt;0),Desplegable!$B$444,IF(AND('Metas por Proyecto'!CO53&gt;0,'Metas por Proyecto'!CP53=0),Desplegable!$B$445,IF(AND('Metas por Proyecto'!CO53&gt;0,'Metas por Proyecto'!CP53&gt;0),((CP53*100)/CO53))))))</f>
        <v/>
      </c>
      <c r="CS53" s="97">
        <f t="shared" si="66"/>
        <v>0</v>
      </c>
      <c r="CT53" s="97">
        <f t="shared" si="67"/>
        <v>0</v>
      </c>
      <c r="CU53" s="62" t="str">
        <f>IF(AND(CS53=0,CT53=0),"",IF(AND(CS53=0,CT53&lt;&gt;0),Desplegable!$B$444,(CT53*100/CS53)))</f>
        <v/>
      </c>
      <c r="CV53" s="97"/>
      <c r="CW53" s="97"/>
      <c r="CX53" s="97"/>
      <c r="CY53" s="62" t="str">
        <f>IF(AND(CV53=0,CW53=0),Desplegable!$B$446,IF(AND(CV53&lt;&gt;0,CW53=""),Desplegable!$B$446,IF(AND('Metas por Proyecto'!CV53=0,'Metas por Proyecto'!CW53&gt;0),Desplegable!$B$444,IF(AND('Metas por Proyecto'!CV53&gt;0,'Metas por Proyecto'!CW53=0),Desplegable!$B$445,IF(AND('Metas por Proyecto'!CV53&gt;0,'Metas por Proyecto'!CW53&gt;0),((CW53*100)/CV53))))))</f>
        <v/>
      </c>
      <c r="CZ53" s="97">
        <f t="shared" si="68"/>
        <v>0</v>
      </c>
      <c r="DA53" s="97">
        <f t="shared" si="69"/>
        <v>0</v>
      </c>
      <c r="DB53" s="62" t="str">
        <f>IF(AND(CZ53=0,DA53=0),"",IF(AND(CZ53=0,DA53&lt;&gt;0),Desplegable!$B$444,(DA53*100/CZ53)))</f>
        <v/>
      </c>
      <c r="DC53" s="97"/>
      <c r="DD53" s="97"/>
      <c r="DE53" s="97"/>
      <c r="DF53" s="62" t="str">
        <f>IF(AND(DC53=0,DD53=0),Desplegable!$B$446,IF(AND(DC53&lt;&gt;0,DD53=""),Desplegable!$B$446,IF(AND('Metas por Proyecto'!DC53=0,'Metas por Proyecto'!DD53&gt;0),Desplegable!$B$444,IF(AND('Metas por Proyecto'!DC53&gt;0,'Metas por Proyecto'!DD53=0),Desplegable!$B$445,IF(AND('Metas por Proyecto'!DC53&gt;0,'Metas por Proyecto'!DD53&gt;0),((DD53*100)/DC53))))))</f>
        <v/>
      </c>
      <c r="DG53" s="97">
        <f t="shared" si="70"/>
        <v>0</v>
      </c>
      <c r="DH53" s="97">
        <f t="shared" si="71"/>
        <v>0</v>
      </c>
      <c r="DI53" s="62" t="str">
        <f>IF(AND(DG53=0,DH53=0),"",IF(AND(DG53=0,DH53&lt;&gt;0),Desplegable!$B$444,(DH53*100/DG53)))</f>
        <v/>
      </c>
      <c r="DJ53" s="97"/>
      <c r="DK53" s="97"/>
      <c r="DL53" s="97"/>
      <c r="DM53" s="62" t="str">
        <f>IF(AND(DJ53=0,DK53=0),Desplegable!$B$446,IF(AND(DJ53&lt;&gt;0,DK53=""),Desplegable!$B$446,IF(AND('Metas por Proyecto'!DJ53=0,'Metas por Proyecto'!DK53&gt;0),Desplegable!$B$444,IF(AND('Metas por Proyecto'!DJ53&gt;0,'Metas por Proyecto'!DK53=0),Desplegable!$B$445,IF(AND('Metas por Proyecto'!DJ53&gt;0,'Metas por Proyecto'!DK53&gt;0),((DK53*100)/DJ53))))))</f>
        <v/>
      </c>
      <c r="DN53" s="97">
        <f t="shared" si="72"/>
        <v>0</v>
      </c>
      <c r="DO53" s="97">
        <f t="shared" si="73"/>
        <v>0</v>
      </c>
      <c r="DP53" s="63" t="str">
        <f>IF(AND(DN53=0,DO53=0),"",IF(AND(DN53=0,DO53&lt;&gt;0),Desplegable!$B$444,(DO53*100/DN53)))</f>
        <v/>
      </c>
      <c r="DQ53" s="97">
        <f t="shared" si="74"/>
        <v>0</v>
      </c>
      <c r="DR53" s="97">
        <f t="shared" si="75"/>
        <v>1</v>
      </c>
      <c r="DS53" s="97">
        <f t="shared" si="76"/>
        <v>0</v>
      </c>
      <c r="DT53" s="63" t="str">
        <f t="shared" si="77"/>
        <v/>
      </c>
      <c r="DU53" s="97"/>
    </row>
    <row r="54" spans="1:125" s="67" customFormat="1" ht="168.75">
      <c r="A54" s="53">
        <v>53</v>
      </c>
      <c r="B54" s="84" t="s">
        <v>633</v>
      </c>
      <c r="C54" s="54" t="s">
        <v>79</v>
      </c>
      <c r="D54" s="55" t="s">
        <v>79</v>
      </c>
      <c r="E54" s="55" t="s">
        <v>631</v>
      </c>
      <c r="F54" s="56" t="s">
        <v>111</v>
      </c>
      <c r="G54" s="55" t="s">
        <v>115</v>
      </c>
      <c r="H54" s="56" t="s">
        <v>295</v>
      </c>
      <c r="I54" s="55" t="s">
        <v>616</v>
      </c>
      <c r="J54" s="56" t="s">
        <v>304</v>
      </c>
      <c r="K54" s="55" t="s">
        <v>631</v>
      </c>
      <c r="L54" s="56" t="s">
        <v>155</v>
      </c>
      <c r="M54" s="56" t="s">
        <v>155</v>
      </c>
      <c r="N54" s="59" t="s">
        <v>144</v>
      </c>
      <c r="O54" s="56" t="s">
        <v>154</v>
      </c>
      <c r="P54" s="57" t="s">
        <v>460</v>
      </c>
      <c r="Q54" s="57" t="s">
        <v>464</v>
      </c>
      <c r="R54" s="58" t="s">
        <v>579</v>
      </c>
      <c r="S54" s="59"/>
      <c r="T54" s="59" t="s">
        <v>417</v>
      </c>
      <c r="U54" s="60" t="s">
        <v>432</v>
      </c>
      <c r="V54" s="60" t="s">
        <v>441</v>
      </c>
      <c r="W54" s="59"/>
      <c r="X54" s="59"/>
      <c r="Y54" s="56"/>
      <c r="Z54" s="56"/>
      <c r="AA54" s="56"/>
      <c r="AB54" s="56"/>
      <c r="AC54" s="53"/>
      <c r="AD54" s="53"/>
      <c r="AE54" s="53"/>
      <c r="AF54" s="53"/>
      <c r="AG54" s="56"/>
      <c r="AH54" s="60"/>
      <c r="AI54" s="53"/>
      <c r="AJ54" s="61"/>
      <c r="AK54" s="53"/>
      <c r="AL54" s="53"/>
      <c r="AM54" s="222">
        <v>1</v>
      </c>
      <c r="AN54" s="97"/>
      <c r="AO54" s="97">
        <v>0</v>
      </c>
      <c r="AP54" s="97"/>
      <c r="AQ54" s="62" t="str">
        <f>IF(AND(AN54=0,AO54=0),Desplegable!$B$446,IF(AND(AN54&lt;&gt;0,AO54=""),Desplegable!$B$446,IF(AND('Metas por Proyecto'!AN54=0,'Metas por Proyecto'!AO54&gt;0),Desplegable!$B$444,IF(AND('Metas por Proyecto'!AN54&gt;0,'Metas por Proyecto'!AO54=0),Desplegable!$B$445,IF(AND('Metas por Proyecto'!AN54&gt;0,'Metas por Proyecto'!AO54&gt;0),((AO54*100)/AN54))))))</f>
        <v/>
      </c>
      <c r="AR54" s="97"/>
      <c r="AS54" s="97">
        <v>0</v>
      </c>
      <c r="AT54" s="97"/>
      <c r="AU54" s="62" t="str">
        <f>IF(AND(AR54=0,AS54=0),Desplegable!$B$446,IF(AND(AR54&lt;&gt;0,AS54=""),Desplegable!$B$446,IF(AND('Metas por Proyecto'!AR54=0,'Metas por Proyecto'!AS54&gt;0),Desplegable!$B$444,IF(AND('Metas por Proyecto'!AR54&gt;0,'Metas por Proyecto'!AS54=0),Desplegable!$B$445,IF(AND('Metas por Proyecto'!AR54&gt;0,'Metas por Proyecto'!AS54&gt;0),((AS54*100)/AR54))))))</f>
        <v/>
      </c>
      <c r="AV54" s="97">
        <f t="shared" si="52"/>
        <v>0</v>
      </c>
      <c r="AW54" s="97">
        <f t="shared" si="53"/>
        <v>0</v>
      </c>
      <c r="AX54" s="62" t="str">
        <f>IF(AND(AV54=0,AW54=0),"",IF(AND(AV54=0,AW54&lt;&gt;0),Desplegable!$B$444,(AW54*100/AV54)))</f>
        <v/>
      </c>
      <c r="AY54" s="97"/>
      <c r="AZ54" s="97">
        <v>0</v>
      </c>
      <c r="BA54" s="97" t="s">
        <v>1296</v>
      </c>
      <c r="BB54" s="62" t="str">
        <f>IF(AND(AY54=0,AZ54=0),Desplegable!$B$446,IF(AND(AY54&lt;&gt;0,AZ54=""),Desplegable!$B$446,IF(AND('Metas por Proyecto'!AY54=0,'Metas por Proyecto'!AZ54&gt;0),Desplegable!$B$444,IF(AND('Metas por Proyecto'!AY54&gt;0,'Metas por Proyecto'!AZ54=0),Desplegable!$B$445,IF(AND('Metas por Proyecto'!AY54&gt;0,'Metas por Proyecto'!AZ54&gt;0),((AZ54*100)/AY54))))))</f>
        <v/>
      </c>
      <c r="BC54" s="97">
        <f t="shared" si="54"/>
        <v>0</v>
      </c>
      <c r="BD54" s="97">
        <f t="shared" si="55"/>
        <v>0</v>
      </c>
      <c r="BE54" s="62" t="str">
        <f>IF(AND(BC54=0,BD54=0),"",IF(AND(BC54=0,BD54&lt;&gt;0),Desplegable!$B$444,(BD54*100/BC54)))</f>
        <v/>
      </c>
      <c r="BF54" s="97"/>
      <c r="BG54" s="97"/>
      <c r="BH54" s="97"/>
      <c r="BI54" s="62" t="str">
        <f>IF(AND(BF54=0,BG54=0),Desplegable!$B$446,IF(AND(BF54&lt;&gt;0,BG54=""),Desplegable!$B$446,IF(AND('Metas por Proyecto'!BF54=0,'Metas por Proyecto'!BG54&gt;0),Desplegable!$B$444,IF(AND('Metas por Proyecto'!BF54&gt;0,'Metas por Proyecto'!BG54=0),Desplegable!$B$445,IF(AND('Metas por Proyecto'!BF54&gt;0,'Metas por Proyecto'!BG54&gt;0),((BG54*100)/BF54))))))</f>
        <v/>
      </c>
      <c r="BJ54" s="97">
        <f t="shared" si="56"/>
        <v>0</v>
      </c>
      <c r="BK54" s="97">
        <f t="shared" si="57"/>
        <v>0</v>
      </c>
      <c r="BL54" s="62" t="str">
        <f>IF(AND(BJ54=0,BK54=0),"",IF(AND(BJ54=0,BK54&lt;&gt;0),Desplegable!$B$444,(BK54*100/BJ54)))</f>
        <v/>
      </c>
      <c r="BM54" s="97"/>
      <c r="BN54" s="97"/>
      <c r="BO54" s="97"/>
      <c r="BP54" s="62" t="str">
        <f>IF(AND(BM54=0,BN54=0),Desplegable!$B$446,IF(AND(BM54&lt;&gt;0,BN54=""),Desplegable!$B$446,IF(AND('Metas por Proyecto'!BM54=0,'Metas por Proyecto'!BN54&gt;0),Desplegable!$B$444,IF(AND('Metas por Proyecto'!BM54&gt;0,'Metas por Proyecto'!BN54=0),Desplegable!$B$445,IF(AND('Metas por Proyecto'!BM54&gt;0,'Metas por Proyecto'!BN54&gt;0),((BN54*100)/BM54))))))</f>
        <v/>
      </c>
      <c r="BQ54" s="97">
        <f t="shared" si="58"/>
        <v>0</v>
      </c>
      <c r="BR54" s="97">
        <f t="shared" si="59"/>
        <v>0</v>
      </c>
      <c r="BS54" s="62" t="str">
        <f>IF(AND(BQ54=0,BR54=0),"",IF(AND(BQ54=0,BR54&lt;&gt;0),Desplegable!$B$444,(BR54*100/BQ54)))</f>
        <v/>
      </c>
      <c r="BT54" s="97"/>
      <c r="BU54" s="97"/>
      <c r="BV54" s="97"/>
      <c r="BW54" s="62" t="str">
        <f>IF(AND(BT54=0,BU54=0),Desplegable!$B$446,IF(AND(BT54&lt;&gt;0,BU54=""),Desplegable!$B$446,IF(AND('Metas por Proyecto'!BT54=0,'Metas por Proyecto'!BU54&gt;0),Desplegable!$B$444,IF(AND('Metas por Proyecto'!BT54&gt;0,'Metas por Proyecto'!BU54=0),Desplegable!$B$445,IF(AND('Metas por Proyecto'!BT54&gt;0,'Metas por Proyecto'!BU54&gt;0),((BU54*100)/BT54))))))</f>
        <v/>
      </c>
      <c r="BX54" s="97">
        <f t="shared" si="60"/>
        <v>0</v>
      </c>
      <c r="BY54" s="97">
        <f t="shared" si="61"/>
        <v>0</v>
      </c>
      <c r="BZ54" s="62" t="str">
        <f>IF(AND(BX54=0,BY54=0),"",IF(AND(BX54=0,BY54&lt;&gt;0),Desplegable!$B$444,(BY54*100/BX54)))</f>
        <v/>
      </c>
      <c r="CA54" s="97"/>
      <c r="CB54" s="97"/>
      <c r="CC54" s="97"/>
      <c r="CD54" s="62" t="str">
        <f>IF(AND(CA54=0,CB54=0),Desplegable!$B$446,IF(AND(CA54&lt;&gt;0,CB54=""),Desplegable!$B$446,IF(AND('Metas por Proyecto'!CA54=0,'Metas por Proyecto'!CB54&gt;0),Desplegable!$B$444,IF(AND('Metas por Proyecto'!CA54&gt;0,'Metas por Proyecto'!CB54=0),Desplegable!$B$445,IF(AND('Metas por Proyecto'!CA54&gt;0,'Metas por Proyecto'!CB54&gt;0),((CB54*100)/CA54))))))</f>
        <v/>
      </c>
      <c r="CE54" s="97">
        <f t="shared" si="62"/>
        <v>0</v>
      </c>
      <c r="CF54" s="97">
        <f t="shared" si="63"/>
        <v>0</v>
      </c>
      <c r="CG54" s="62" t="str">
        <f>IF(AND(CE54=0,CF54=0),"",IF(AND(CE54=0,CF54&lt;&gt;0),Desplegable!$B$444,(CF54*100/CE54)))</f>
        <v/>
      </c>
      <c r="CH54" s="97"/>
      <c r="CI54" s="97"/>
      <c r="CJ54" s="97"/>
      <c r="CK54" s="62" t="str">
        <f>IF(AND(CH54=0,CI54=0),Desplegable!$B$446,IF(AND(CH54&lt;&gt;0,CI54=""),Desplegable!$B$446,IF(AND('Metas por Proyecto'!CH54=0,'Metas por Proyecto'!CI54&gt;0),Desplegable!$B$444,IF(AND('Metas por Proyecto'!CH54&gt;0,'Metas por Proyecto'!CI54=0),Desplegable!$B$445,IF(AND('Metas por Proyecto'!CH54&gt;0,'Metas por Proyecto'!CI54&gt;0),((CI54*100)/CH54))))))</f>
        <v/>
      </c>
      <c r="CL54" s="97">
        <f t="shared" si="64"/>
        <v>0</v>
      </c>
      <c r="CM54" s="97">
        <f t="shared" si="65"/>
        <v>0</v>
      </c>
      <c r="CN54" s="62" t="str">
        <f>IF(AND(CL54=0,CM54=0),"",IF(AND(CL54=0,CM54&lt;&gt;0),Desplegable!$B$444,(CM54*100/CL54)))</f>
        <v/>
      </c>
      <c r="CO54" s="97"/>
      <c r="CP54" s="97"/>
      <c r="CQ54" s="97"/>
      <c r="CR54" s="62" t="str">
        <f>IF(AND(CO54=0,CP54=0),Desplegable!$B$446,IF(AND(CO54&lt;&gt;0,CP54=""),Desplegable!$B$446,IF(AND('Metas por Proyecto'!CO54=0,'Metas por Proyecto'!CP54&gt;0),Desplegable!$B$444,IF(AND('Metas por Proyecto'!CO54&gt;0,'Metas por Proyecto'!CP54=0),Desplegable!$B$445,IF(AND('Metas por Proyecto'!CO54&gt;0,'Metas por Proyecto'!CP54&gt;0),((CP54*100)/CO54))))))</f>
        <v/>
      </c>
      <c r="CS54" s="97">
        <f t="shared" si="66"/>
        <v>0</v>
      </c>
      <c r="CT54" s="97">
        <f t="shared" si="67"/>
        <v>0</v>
      </c>
      <c r="CU54" s="62" t="str">
        <f>IF(AND(CS54=0,CT54=0),"",IF(AND(CS54=0,CT54&lt;&gt;0),Desplegable!$B$444,(CT54*100/CS54)))</f>
        <v/>
      </c>
      <c r="CV54" s="97"/>
      <c r="CW54" s="97"/>
      <c r="CX54" s="97"/>
      <c r="CY54" s="62" t="str">
        <f>IF(AND(CV54=0,CW54=0),Desplegable!$B$446,IF(AND(CV54&lt;&gt;0,CW54=""),Desplegable!$B$446,IF(AND('Metas por Proyecto'!CV54=0,'Metas por Proyecto'!CW54&gt;0),Desplegable!$B$444,IF(AND('Metas por Proyecto'!CV54&gt;0,'Metas por Proyecto'!CW54=0),Desplegable!$B$445,IF(AND('Metas por Proyecto'!CV54&gt;0,'Metas por Proyecto'!CW54&gt;0),((CW54*100)/CV54))))))</f>
        <v/>
      </c>
      <c r="CZ54" s="97">
        <f t="shared" si="68"/>
        <v>0</v>
      </c>
      <c r="DA54" s="97">
        <f t="shared" si="69"/>
        <v>0</v>
      </c>
      <c r="DB54" s="62" t="str">
        <f>IF(AND(CZ54=0,DA54=0),"",IF(AND(CZ54=0,DA54&lt;&gt;0),Desplegable!$B$444,(DA54*100/CZ54)))</f>
        <v/>
      </c>
      <c r="DC54" s="97"/>
      <c r="DD54" s="97"/>
      <c r="DE54" s="97"/>
      <c r="DF54" s="62" t="str">
        <f>IF(AND(DC54=0,DD54=0),Desplegable!$B$446,IF(AND(DC54&lt;&gt;0,DD54=""),Desplegable!$B$446,IF(AND('Metas por Proyecto'!DC54=0,'Metas por Proyecto'!DD54&gt;0),Desplegable!$B$444,IF(AND('Metas por Proyecto'!DC54&gt;0,'Metas por Proyecto'!DD54=0),Desplegable!$B$445,IF(AND('Metas por Proyecto'!DC54&gt;0,'Metas por Proyecto'!DD54&gt;0),((DD54*100)/DC54))))))</f>
        <v/>
      </c>
      <c r="DG54" s="97">
        <f t="shared" si="70"/>
        <v>0</v>
      </c>
      <c r="DH54" s="97">
        <f t="shared" si="71"/>
        <v>0</v>
      </c>
      <c r="DI54" s="62" t="str">
        <f>IF(AND(DG54=0,DH54=0),"",IF(AND(DG54=0,DH54&lt;&gt;0),Desplegable!$B$444,(DH54*100/DG54)))</f>
        <v/>
      </c>
      <c r="DJ54" s="97"/>
      <c r="DK54" s="97"/>
      <c r="DL54" s="97"/>
      <c r="DM54" s="62" t="str">
        <f>IF(AND(DJ54=0,DK54=0),Desplegable!$B$446,IF(AND(DJ54&lt;&gt;0,DK54=""),Desplegable!$B$446,IF(AND('Metas por Proyecto'!DJ54=0,'Metas por Proyecto'!DK54&gt;0),Desplegable!$B$444,IF(AND('Metas por Proyecto'!DJ54&gt;0,'Metas por Proyecto'!DK54=0),Desplegable!$B$445,IF(AND('Metas por Proyecto'!DJ54&gt;0,'Metas por Proyecto'!DK54&gt;0),((DK54*100)/DJ54))))))</f>
        <v/>
      </c>
      <c r="DN54" s="97">
        <f t="shared" si="72"/>
        <v>0</v>
      </c>
      <c r="DO54" s="97">
        <f t="shared" si="73"/>
        <v>0</v>
      </c>
      <c r="DP54" s="63" t="str">
        <f>IF(AND(DN54=0,DO54=0),"",IF(AND(DN54=0,DO54&lt;&gt;0),Desplegable!$B$444,(DO54*100/DN54)))</f>
        <v/>
      </c>
      <c r="DQ54" s="97">
        <f t="shared" si="74"/>
        <v>0</v>
      </c>
      <c r="DR54" s="97">
        <f t="shared" si="75"/>
        <v>1</v>
      </c>
      <c r="DS54" s="97">
        <f t="shared" si="76"/>
        <v>0</v>
      </c>
      <c r="DT54" s="63" t="str">
        <f t="shared" si="77"/>
        <v/>
      </c>
      <c r="DU54" s="97"/>
    </row>
    <row r="55" spans="1:125" s="67" customFormat="1" ht="168.75">
      <c r="A55" s="53">
        <v>54</v>
      </c>
      <c r="B55" s="84" t="s">
        <v>634</v>
      </c>
      <c r="C55" s="54" t="s">
        <v>78</v>
      </c>
      <c r="D55" s="55" t="s">
        <v>78</v>
      </c>
      <c r="E55" s="55" t="s">
        <v>631</v>
      </c>
      <c r="F55" s="56" t="s">
        <v>111</v>
      </c>
      <c r="G55" s="55" t="s">
        <v>115</v>
      </c>
      <c r="H55" s="56" t="s">
        <v>295</v>
      </c>
      <c r="I55" s="55" t="s">
        <v>616</v>
      </c>
      <c r="J55" s="56" t="s">
        <v>304</v>
      </c>
      <c r="K55" s="55" t="s">
        <v>631</v>
      </c>
      <c r="L55" s="56" t="s">
        <v>155</v>
      </c>
      <c r="M55" s="56" t="s">
        <v>155</v>
      </c>
      <c r="N55" s="59" t="s">
        <v>144</v>
      </c>
      <c r="O55" s="56" t="s">
        <v>154</v>
      </c>
      <c r="P55" s="57" t="s">
        <v>460</v>
      </c>
      <c r="Q55" s="57" t="s">
        <v>464</v>
      </c>
      <c r="R55" s="58" t="s">
        <v>579</v>
      </c>
      <c r="S55" s="59"/>
      <c r="T55" s="59" t="s">
        <v>417</v>
      </c>
      <c r="U55" s="60" t="s">
        <v>432</v>
      </c>
      <c r="V55" s="60" t="s">
        <v>441</v>
      </c>
      <c r="W55" s="59"/>
      <c r="X55" s="59"/>
      <c r="Y55" s="56"/>
      <c r="Z55" s="56"/>
      <c r="AA55" s="56"/>
      <c r="AB55" s="56"/>
      <c r="AC55" s="53"/>
      <c r="AD55" s="53"/>
      <c r="AE55" s="53"/>
      <c r="AF55" s="53"/>
      <c r="AG55" s="56"/>
      <c r="AH55" s="60"/>
      <c r="AI55" s="53"/>
      <c r="AJ55" s="61"/>
      <c r="AK55" s="53"/>
      <c r="AL55" s="53"/>
      <c r="AM55" s="222">
        <v>2</v>
      </c>
      <c r="AN55" s="97"/>
      <c r="AO55" s="97">
        <v>0</v>
      </c>
      <c r="AP55" s="97"/>
      <c r="AQ55" s="62" t="str">
        <f>IF(AND(AN55=0,AO55=0),Desplegable!$B$446,IF(AND(AN55&lt;&gt;0,AO55=""),Desplegable!$B$446,IF(AND('Metas por Proyecto'!AN55=0,'Metas por Proyecto'!AO55&gt;0),Desplegable!$B$444,IF(AND('Metas por Proyecto'!AN55&gt;0,'Metas por Proyecto'!AO55=0),Desplegable!$B$445,IF(AND('Metas por Proyecto'!AN55&gt;0,'Metas por Proyecto'!AO55&gt;0),((AO55*100)/AN55))))))</f>
        <v/>
      </c>
      <c r="AR55" s="97"/>
      <c r="AS55" s="97">
        <v>0</v>
      </c>
      <c r="AT55" s="97"/>
      <c r="AU55" s="62" t="str">
        <f>IF(AND(AR55=0,AS55=0),Desplegable!$B$446,IF(AND(AR55&lt;&gt;0,AS55=""),Desplegable!$B$446,IF(AND('Metas por Proyecto'!AR55=0,'Metas por Proyecto'!AS55&gt;0),Desplegable!$B$444,IF(AND('Metas por Proyecto'!AR55&gt;0,'Metas por Proyecto'!AS55=0),Desplegable!$B$445,IF(AND('Metas por Proyecto'!AR55&gt;0,'Metas por Proyecto'!AS55&gt;0),((AS55*100)/AR55))))))</f>
        <v/>
      </c>
      <c r="AV55" s="97">
        <f t="shared" si="52"/>
        <v>0</v>
      </c>
      <c r="AW55" s="97">
        <f t="shared" si="53"/>
        <v>0</v>
      </c>
      <c r="AX55" s="62" t="str">
        <f>IF(AND(AV55=0,AW55=0),"",IF(AND(AV55=0,AW55&lt;&gt;0),Desplegable!$B$444,(AW55*100/AV55)))</f>
        <v/>
      </c>
      <c r="AY55" s="97"/>
      <c r="AZ55" s="97">
        <v>0</v>
      </c>
      <c r="BA55" s="97" t="s">
        <v>1296</v>
      </c>
      <c r="BB55" s="62" t="str">
        <f>IF(AND(AY55=0,AZ55=0),Desplegable!$B$446,IF(AND(AY55&lt;&gt;0,AZ55=""),Desplegable!$B$446,IF(AND('Metas por Proyecto'!AY55=0,'Metas por Proyecto'!AZ55&gt;0),Desplegable!$B$444,IF(AND('Metas por Proyecto'!AY55&gt;0,'Metas por Proyecto'!AZ55=0),Desplegable!$B$445,IF(AND('Metas por Proyecto'!AY55&gt;0,'Metas por Proyecto'!AZ55&gt;0),((AZ55*100)/AY55))))))</f>
        <v/>
      </c>
      <c r="BC55" s="97">
        <f t="shared" si="54"/>
        <v>0</v>
      </c>
      <c r="BD55" s="97">
        <f t="shared" si="55"/>
        <v>0</v>
      </c>
      <c r="BE55" s="62" t="str">
        <f>IF(AND(BC55=0,BD55=0),"",IF(AND(BC55=0,BD55&lt;&gt;0),Desplegable!$B$444,(BD55*100/BC55)))</f>
        <v/>
      </c>
      <c r="BF55" s="97"/>
      <c r="BG55" s="97"/>
      <c r="BH55" s="97"/>
      <c r="BI55" s="62" t="str">
        <f>IF(AND(BF55=0,BG55=0),Desplegable!$B$446,IF(AND(BF55&lt;&gt;0,BG55=""),Desplegable!$B$446,IF(AND('Metas por Proyecto'!BF55=0,'Metas por Proyecto'!BG55&gt;0),Desplegable!$B$444,IF(AND('Metas por Proyecto'!BF55&gt;0,'Metas por Proyecto'!BG55=0),Desplegable!$B$445,IF(AND('Metas por Proyecto'!BF55&gt;0,'Metas por Proyecto'!BG55&gt;0),((BG55*100)/BF55))))))</f>
        <v/>
      </c>
      <c r="BJ55" s="97">
        <f t="shared" si="56"/>
        <v>0</v>
      </c>
      <c r="BK55" s="97">
        <f t="shared" si="57"/>
        <v>0</v>
      </c>
      <c r="BL55" s="62" t="str">
        <f>IF(AND(BJ55=0,BK55=0),"",IF(AND(BJ55=0,BK55&lt;&gt;0),Desplegable!$B$444,(BK55*100/BJ55)))</f>
        <v/>
      </c>
      <c r="BM55" s="97"/>
      <c r="BN55" s="97"/>
      <c r="BO55" s="97"/>
      <c r="BP55" s="62" t="str">
        <f>IF(AND(BM55=0,BN55=0),Desplegable!$B$446,IF(AND(BM55&lt;&gt;0,BN55=""),Desplegable!$B$446,IF(AND('Metas por Proyecto'!BM55=0,'Metas por Proyecto'!BN55&gt;0),Desplegable!$B$444,IF(AND('Metas por Proyecto'!BM55&gt;0,'Metas por Proyecto'!BN55=0),Desplegable!$B$445,IF(AND('Metas por Proyecto'!BM55&gt;0,'Metas por Proyecto'!BN55&gt;0),((BN55*100)/BM55))))))</f>
        <v/>
      </c>
      <c r="BQ55" s="97">
        <f t="shared" si="58"/>
        <v>0</v>
      </c>
      <c r="BR55" s="97">
        <f t="shared" si="59"/>
        <v>0</v>
      </c>
      <c r="BS55" s="62" t="str">
        <f>IF(AND(BQ55=0,BR55=0),"",IF(AND(BQ55=0,BR55&lt;&gt;0),Desplegable!$B$444,(BR55*100/BQ55)))</f>
        <v/>
      </c>
      <c r="BT55" s="97">
        <v>1</v>
      </c>
      <c r="BU55" s="97"/>
      <c r="BV55" s="97"/>
      <c r="BW55" s="62" t="str">
        <f>IF(AND(BT55=0,BU55=0),Desplegable!$B$446,IF(AND(BT55&lt;&gt;0,BU55=""),Desplegable!$B$446,IF(AND('Metas por Proyecto'!BT55=0,'Metas por Proyecto'!BU55&gt;0),Desplegable!$B$444,IF(AND('Metas por Proyecto'!BT55&gt;0,'Metas por Proyecto'!BU55=0),Desplegable!$B$445,IF(AND('Metas por Proyecto'!BT55&gt;0,'Metas por Proyecto'!BU55&gt;0),((BU55*100)/BT55))))))</f>
        <v/>
      </c>
      <c r="BX55" s="97">
        <f t="shared" si="60"/>
        <v>1</v>
      </c>
      <c r="BY55" s="97">
        <f t="shared" si="61"/>
        <v>0</v>
      </c>
      <c r="BZ55" s="62">
        <f>IF(AND(BX55=0,BY55=0),"",IF(AND(BX55=0,BY55&lt;&gt;0),Desplegable!$B$444,(BY55*100/BX55)))</f>
        <v>0</v>
      </c>
      <c r="CA55" s="97"/>
      <c r="CB55" s="97"/>
      <c r="CC55" s="97"/>
      <c r="CD55" s="62" t="str">
        <f>IF(AND(CA55=0,CB55=0),Desplegable!$B$446,IF(AND(CA55&lt;&gt;0,CB55=""),Desplegable!$B$446,IF(AND('Metas por Proyecto'!CA55=0,'Metas por Proyecto'!CB55&gt;0),Desplegable!$B$444,IF(AND('Metas por Proyecto'!CA55&gt;0,'Metas por Proyecto'!CB55=0),Desplegable!$B$445,IF(AND('Metas por Proyecto'!CA55&gt;0,'Metas por Proyecto'!CB55&gt;0),((CB55*100)/CA55))))))</f>
        <v/>
      </c>
      <c r="CE55" s="97">
        <f t="shared" si="62"/>
        <v>1</v>
      </c>
      <c r="CF55" s="97">
        <f t="shared" si="63"/>
        <v>0</v>
      </c>
      <c r="CG55" s="62">
        <f>IF(AND(CE55=0,CF55=0),"",IF(AND(CE55=0,CF55&lt;&gt;0),Desplegable!$B$444,(CF55*100/CE55)))</f>
        <v>0</v>
      </c>
      <c r="CH55" s="97"/>
      <c r="CI55" s="97"/>
      <c r="CJ55" s="97"/>
      <c r="CK55" s="62" t="str">
        <f>IF(AND(CH55=0,CI55=0),Desplegable!$B$446,IF(AND(CH55&lt;&gt;0,CI55=""),Desplegable!$B$446,IF(AND('Metas por Proyecto'!CH55=0,'Metas por Proyecto'!CI55&gt;0),Desplegable!$B$444,IF(AND('Metas por Proyecto'!CH55&gt;0,'Metas por Proyecto'!CI55=0),Desplegable!$B$445,IF(AND('Metas por Proyecto'!CH55&gt;0,'Metas por Proyecto'!CI55&gt;0),((CI55*100)/CH55))))))</f>
        <v/>
      </c>
      <c r="CL55" s="97">
        <f t="shared" si="64"/>
        <v>1</v>
      </c>
      <c r="CM55" s="97">
        <f t="shared" si="65"/>
        <v>0</v>
      </c>
      <c r="CN55" s="62">
        <f>IF(AND(CL55=0,CM55=0),"",IF(AND(CL55=0,CM55&lt;&gt;0),Desplegable!$B$444,(CM55*100/CL55)))</f>
        <v>0</v>
      </c>
      <c r="CO55" s="97"/>
      <c r="CP55" s="97"/>
      <c r="CQ55" s="97"/>
      <c r="CR55" s="62" t="str">
        <f>IF(AND(CO55=0,CP55=0),Desplegable!$B$446,IF(AND(CO55&lt;&gt;0,CP55=""),Desplegable!$B$446,IF(AND('Metas por Proyecto'!CO55=0,'Metas por Proyecto'!CP55&gt;0),Desplegable!$B$444,IF(AND('Metas por Proyecto'!CO55&gt;0,'Metas por Proyecto'!CP55=0),Desplegable!$B$445,IF(AND('Metas por Proyecto'!CO55&gt;0,'Metas por Proyecto'!CP55&gt;0),((CP55*100)/CO55))))))</f>
        <v/>
      </c>
      <c r="CS55" s="97">
        <f t="shared" si="66"/>
        <v>1</v>
      </c>
      <c r="CT55" s="97">
        <f t="shared" si="67"/>
        <v>0</v>
      </c>
      <c r="CU55" s="62">
        <f>IF(AND(CS55=0,CT55=0),"",IF(AND(CS55=0,CT55&lt;&gt;0),Desplegable!$B$444,(CT55*100/CS55)))</f>
        <v>0</v>
      </c>
      <c r="CV55" s="97"/>
      <c r="CW55" s="97"/>
      <c r="CX55" s="97"/>
      <c r="CY55" s="62" t="str">
        <f>IF(AND(CV55=0,CW55=0),Desplegable!$B$446,IF(AND(CV55&lt;&gt;0,CW55=""),Desplegable!$B$446,IF(AND('Metas por Proyecto'!CV55=0,'Metas por Proyecto'!CW55&gt;0),Desplegable!$B$444,IF(AND('Metas por Proyecto'!CV55&gt;0,'Metas por Proyecto'!CW55=0),Desplegable!$B$445,IF(AND('Metas por Proyecto'!CV55&gt;0,'Metas por Proyecto'!CW55&gt;0),((CW55*100)/CV55))))))</f>
        <v/>
      </c>
      <c r="CZ55" s="97">
        <f t="shared" si="68"/>
        <v>1</v>
      </c>
      <c r="DA55" s="97">
        <f t="shared" si="69"/>
        <v>0</v>
      </c>
      <c r="DB55" s="62">
        <f>IF(AND(CZ55=0,DA55=0),"",IF(AND(CZ55=0,DA55&lt;&gt;0),Desplegable!$B$444,(DA55*100/CZ55)))</f>
        <v>0</v>
      </c>
      <c r="DC55" s="97"/>
      <c r="DD55" s="97"/>
      <c r="DE55" s="97"/>
      <c r="DF55" s="62" t="str">
        <f>IF(AND(DC55=0,DD55=0),Desplegable!$B$446,IF(AND(DC55&lt;&gt;0,DD55=""),Desplegable!$B$446,IF(AND('Metas por Proyecto'!DC55=0,'Metas por Proyecto'!DD55&gt;0),Desplegable!$B$444,IF(AND('Metas por Proyecto'!DC55&gt;0,'Metas por Proyecto'!DD55=0),Desplegable!$B$445,IF(AND('Metas por Proyecto'!DC55&gt;0,'Metas por Proyecto'!DD55&gt;0),((DD55*100)/DC55))))))</f>
        <v/>
      </c>
      <c r="DG55" s="97">
        <f t="shared" si="70"/>
        <v>1</v>
      </c>
      <c r="DH55" s="97">
        <f t="shared" si="71"/>
        <v>0</v>
      </c>
      <c r="DI55" s="62">
        <f>IF(AND(DG55=0,DH55=0),"",IF(AND(DG55=0,DH55&lt;&gt;0),Desplegable!$B$444,(DH55*100/DG55)))</f>
        <v>0</v>
      </c>
      <c r="DJ55" s="97"/>
      <c r="DK55" s="97"/>
      <c r="DL55" s="97"/>
      <c r="DM55" s="62" t="str">
        <f>IF(AND(DJ55=0,DK55=0),Desplegable!$B$446,IF(AND(DJ55&lt;&gt;0,DK55=""),Desplegable!$B$446,IF(AND('Metas por Proyecto'!DJ55=0,'Metas por Proyecto'!DK55&gt;0),Desplegable!$B$444,IF(AND('Metas por Proyecto'!DJ55&gt;0,'Metas por Proyecto'!DK55=0),Desplegable!$B$445,IF(AND('Metas por Proyecto'!DJ55&gt;0,'Metas por Proyecto'!DK55&gt;0),((DK55*100)/DJ55))))))</f>
        <v/>
      </c>
      <c r="DN55" s="97">
        <f t="shared" si="72"/>
        <v>1</v>
      </c>
      <c r="DO55" s="97">
        <f t="shared" si="73"/>
        <v>0</v>
      </c>
      <c r="DP55" s="63">
        <f>IF(AND(DN55=0,DO55=0),"",IF(AND(DN55=0,DO55&lt;&gt;0),Desplegable!$B$444,(DO55*100/DN55)))</f>
        <v>0</v>
      </c>
      <c r="DQ55" s="97">
        <f t="shared" si="74"/>
        <v>1</v>
      </c>
      <c r="DR55" s="97">
        <f t="shared" si="75"/>
        <v>1</v>
      </c>
      <c r="DS55" s="97">
        <f t="shared" si="76"/>
        <v>0</v>
      </c>
      <c r="DT55" s="63">
        <f t="shared" si="77"/>
        <v>0</v>
      </c>
      <c r="DU55" s="97"/>
    </row>
    <row r="56" spans="1:125" s="67" customFormat="1" ht="168.75">
      <c r="A56" s="53">
        <v>55</v>
      </c>
      <c r="B56" s="84" t="s">
        <v>635</v>
      </c>
      <c r="C56" s="54" t="s">
        <v>79</v>
      </c>
      <c r="D56" s="55" t="s">
        <v>79</v>
      </c>
      <c r="E56" s="55" t="s">
        <v>631</v>
      </c>
      <c r="F56" s="56" t="s">
        <v>111</v>
      </c>
      <c r="G56" s="55" t="s">
        <v>115</v>
      </c>
      <c r="H56" s="56" t="s">
        <v>295</v>
      </c>
      <c r="I56" s="55" t="s">
        <v>616</v>
      </c>
      <c r="J56" s="56" t="s">
        <v>304</v>
      </c>
      <c r="K56" s="55" t="s">
        <v>631</v>
      </c>
      <c r="L56" s="56" t="s">
        <v>155</v>
      </c>
      <c r="M56" s="56" t="s">
        <v>155</v>
      </c>
      <c r="N56" s="59" t="s">
        <v>144</v>
      </c>
      <c r="O56" s="56" t="s">
        <v>154</v>
      </c>
      <c r="P56" s="57" t="s">
        <v>460</v>
      </c>
      <c r="Q56" s="57" t="s">
        <v>464</v>
      </c>
      <c r="R56" s="58" t="s">
        <v>579</v>
      </c>
      <c r="S56" s="59"/>
      <c r="T56" s="59" t="s">
        <v>417</v>
      </c>
      <c r="U56" s="60" t="s">
        <v>432</v>
      </c>
      <c r="V56" s="60" t="s">
        <v>441</v>
      </c>
      <c r="W56" s="59"/>
      <c r="X56" s="59"/>
      <c r="Y56" s="56"/>
      <c r="Z56" s="56"/>
      <c r="AA56" s="56"/>
      <c r="AB56" s="56"/>
      <c r="AC56" s="53"/>
      <c r="AD56" s="53"/>
      <c r="AE56" s="53"/>
      <c r="AF56" s="53"/>
      <c r="AG56" s="56"/>
      <c r="AH56" s="60"/>
      <c r="AI56" s="53"/>
      <c r="AJ56" s="61"/>
      <c r="AK56" s="53"/>
      <c r="AL56" s="53"/>
      <c r="AM56" s="222">
        <v>1</v>
      </c>
      <c r="AN56" s="97"/>
      <c r="AO56" s="97">
        <v>0</v>
      </c>
      <c r="AP56" s="97"/>
      <c r="AQ56" s="62" t="str">
        <f>IF(AND(AN56=0,AO56=0),Desplegable!$B$446,IF(AND(AN56&lt;&gt;0,AO56=""),Desplegable!$B$446,IF(AND('Metas por Proyecto'!AN56=0,'Metas por Proyecto'!AO56&gt;0),Desplegable!$B$444,IF(AND('Metas por Proyecto'!AN56&gt;0,'Metas por Proyecto'!AO56=0),Desplegable!$B$445,IF(AND('Metas por Proyecto'!AN56&gt;0,'Metas por Proyecto'!AO56&gt;0),((AO56*100)/AN56))))))</f>
        <v/>
      </c>
      <c r="AR56" s="97"/>
      <c r="AS56" s="97">
        <v>0</v>
      </c>
      <c r="AT56" s="97"/>
      <c r="AU56" s="62" t="str">
        <f>IF(AND(AR56=0,AS56=0),Desplegable!$B$446,IF(AND(AR56&lt;&gt;0,AS56=""),Desplegable!$B$446,IF(AND('Metas por Proyecto'!AR56=0,'Metas por Proyecto'!AS56&gt;0),Desplegable!$B$444,IF(AND('Metas por Proyecto'!AR56&gt;0,'Metas por Proyecto'!AS56=0),Desplegable!$B$445,IF(AND('Metas por Proyecto'!AR56&gt;0,'Metas por Proyecto'!AS56&gt;0),((AS56*100)/AR56))))))</f>
        <v/>
      </c>
      <c r="AV56" s="97">
        <f t="shared" si="52"/>
        <v>0</v>
      </c>
      <c r="AW56" s="97">
        <f t="shared" si="53"/>
        <v>0</v>
      </c>
      <c r="AX56" s="62" t="str">
        <f>IF(AND(AV56=0,AW56=0),"",IF(AND(AV56=0,AW56&lt;&gt;0),Desplegable!$B$444,(AW56*100/AV56)))</f>
        <v/>
      </c>
      <c r="AY56" s="97"/>
      <c r="AZ56" s="97">
        <v>0</v>
      </c>
      <c r="BA56" s="97" t="s">
        <v>1296</v>
      </c>
      <c r="BB56" s="62" t="str">
        <f>IF(AND(AY56=0,AZ56=0),Desplegable!$B$446,IF(AND(AY56&lt;&gt;0,AZ56=""),Desplegable!$B$446,IF(AND('Metas por Proyecto'!AY56=0,'Metas por Proyecto'!AZ56&gt;0),Desplegable!$B$444,IF(AND('Metas por Proyecto'!AY56&gt;0,'Metas por Proyecto'!AZ56=0),Desplegable!$B$445,IF(AND('Metas por Proyecto'!AY56&gt;0,'Metas por Proyecto'!AZ56&gt;0),((AZ56*100)/AY56))))))</f>
        <v/>
      </c>
      <c r="BC56" s="97">
        <f t="shared" si="54"/>
        <v>0</v>
      </c>
      <c r="BD56" s="97">
        <f t="shared" si="55"/>
        <v>0</v>
      </c>
      <c r="BE56" s="62" t="str">
        <f>IF(AND(BC56=0,BD56=0),"",IF(AND(BC56=0,BD56&lt;&gt;0),Desplegable!$B$444,(BD56*100/BC56)))</f>
        <v/>
      </c>
      <c r="BF56" s="97"/>
      <c r="BG56" s="97"/>
      <c r="BH56" s="97"/>
      <c r="BI56" s="62" t="str">
        <f>IF(AND(BF56=0,BG56=0),Desplegable!$B$446,IF(AND(BF56&lt;&gt;0,BG56=""),Desplegable!$B$446,IF(AND('Metas por Proyecto'!BF56=0,'Metas por Proyecto'!BG56&gt;0),Desplegable!$B$444,IF(AND('Metas por Proyecto'!BF56&gt;0,'Metas por Proyecto'!BG56=0),Desplegable!$B$445,IF(AND('Metas por Proyecto'!BF56&gt;0,'Metas por Proyecto'!BG56&gt;0),((BG56*100)/BF56))))))</f>
        <v/>
      </c>
      <c r="BJ56" s="97">
        <f t="shared" si="56"/>
        <v>0</v>
      </c>
      <c r="BK56" s="97">
        <f t="shared" si="57"/>
        <v>0</v>
      </c>
      <c r="BL56" s="62" t="str">
        <f>IF(AND(BJ56=0,BK56=0),"",IF(AND(BJ56=0,BK56&lt;&gt;0),Desplegable!$B$444,(BK56*100/BJ56)))</f>
        <v/>
      </c>
      <c r="BM56" s="97"/>
      <c r="BN56" s="97"/>
      <c r="BO56" s="97"/>
      <c r="BP56" s="62" t="str">
        <f>IF(AND(BM56=0,BN56=0),Desplegable!$B$446,IF(AND(BM56&lt;&gt;0,BN56=""),Desplegable!$B$446,IF(AND('Metas por Proyecto'!BM56=0,'Metas por Proyecto'!BN56&gt;0),Desplegable!$B$444,IF(AND('Metas por Proyecto'!BM56&gt;0,'Metas por Proyecto'!BN56=0),Desplegable!$B$445,IF(AND('Metas por Proyecto'!BM56&gt;0,'Metas por Proyecto'!BN56&gt;0),((BN56*100)/BM56))))))</f>
        <v/>
      </c>
      <c r="BQ56" s="97">
        <f t="shared" si="58"/>
        <v>0</v>
      </c>
      <c r="BR56" s="97">
        <f t="shared" si="59"/>
        <v>0</v>
      </c>
      <c r="BS56" s="62" t="str">
        <f>IF(AND(BQ56=0,BR56=0),"",IF(AND(BQ56=0,BR56&lt;&gt;0),Desplegable!$B$444,(BR56*100/BQ56)))</f>
        <v/>
      </c>
      <c r="BT56" s="97"/>
      <c r="BU56" s="97"/>
      <c r="BV56" s="97"/>
      <c r="BW56" s="62" t="str">
        <f>IF(AND(BT56=0,BU56=0),Desplegable!$B$446,IF(AND(BT56&lt;&gt;0,BU56=""),Desplegable!$B$446,IF(AND('Metas por Proyecto'!BT56=0,'Metas por Proyecto'!BU56&gt;0),Desplegable!$B$444,IF(AND('Metas por Proyecto'!BT56&gt;0,'Metas por Proyecto'!BU56=0),Desplegable!$B$445,IF(AND('Metas por Proyecto'!BT56&gt;0,'Metas por Proyecto'!BU56&gt;0),((BU56*100)/BT56))))))</f>
        <v/>
      </c>
      <c r="BX56" s="97">
        <f t="shared" si="60"/>
        <v>0</v>
      </c>
      <c r="BY56" s="97">
        <f t="shared" si="61"/>
        <v>0</v>
      </c>
      <c r="BZ56" s="62" t="str">
        <f>IF(AND(BX56=0,BY56=0),"",IF(AND(BX56=0,BY56&lt;&gt;0),Desplegable!$B$444,(BY56*100/BX56)))</f>
        <v/>
      </c>
      <c r="CA56" s="97"/>
      <c r="CB56" s="97"/>
      <c r="CC56" s="97"/>
      <c r="CD56" s="62" t="str">
        <f>IF(AND(CA56=0,CB56=0),Desplegable!$B$446,IF(AND(CA56&lt;&gt;0,CB56=""),Desplegable!$B$446,IF(AND('Metas por Proyecto'!CA56=0,'Metas por Proyecto'!CB56&gt;0),Desplegable!$B$444,IF(AND('Metas por Proyecto'!CA56&gt;0,'Metas por Proyecto'!CB56=0),Desplegable!$B$445,IF(AND('Metas por Proyecto'!CA56&gt;0,'Metas por Proyecto'!CB56&gt;0),((CB56*100)/CA56))))))</f>
        <v/>
      </c>
      <c r="CE56" s="97">
        <f t="shared" si="62"/>
        <v>0</v>
      </c>
      <c r="CF56" s="97">
        <f t="shared" si="63"/>
        <v>0</v>
      </c>
      <c r="CG56" s="62" t="str">
        <f>IF(AND(CE56=0,CF56=0),"",IF(AND(CE56=0,CF56&lt;&gt;0),Desplegable!$B$444,(CF56*100/CE56)))</f>
        <v/>
      </c>
      <c r="CH56" s="97"/>
      <c r="CI56" s="97"/>
      <c r="CJ56" s="97"/>
      <c r="CK56" s="62" t="str">
        <f>IF(AND(CH56=0,CI56=0),Desplegable!$B$446,IF(AND(CH56&lt;&gt;0,CI56=""),Desplegable!$B$446,IF(AND('Metas por Proyecto'!CH56=0,'Metas por Proyecto'!CI56&gt;0),Desplegable!$B$444,IF(AND('Metas por Proyecto'!CH56&gt;0,'Metas por Proyecto'!CI56=0),Desplegable!$B$445,IF(AND('Metas por Proyecto'!CH56&gt;0,'Metas por Proyecto'!CI56&gt;0),((CI56*100)/CH56))))))</f>
        <v/>
      </c>
      <c r="CL56" s="97">
        <f t="shared" si="64"/>
        <v>0</v>
      </c>
      <c r="CM56" s="97">
        <f t="shared" si="65"/>
        <v>0</v>
      </c>
      <c r="CN56" s="62" t="str">
        <f>IF(AND(CL56=0,CM56=0),"",IF(AND(CL56=0,CM56&lt;&gt;0),Desplegable!$B$444,(CM56*100/CL56)))</f>
        <v/>
      </c>
      <c r="CO56" s="97"/>
      <c r="CP56" s="97"/>
      <c r="CQ56" s="97"/>
      <c r="CR56" s="62" t="str">
        <f>IF(AND(CO56=0,CP56=0),Desplegable!$B$446,IF(AND(CO56&lt;&gt;0,CP56=""),Desplegable!$B$446,IF(AND('Metas por Proyecto'!CO56=0,'Metas por Proyecto'!CP56&gt;0),Desplegable!$B$444,IF(AND('Metas por Proyecto'!CO56&gt;0,'Metas por Proyecto'!CP56=0),Desplegable!$B$445,IF(AND('Metas por Proyecto'!CO56&gt;0,'Metas por Proyecto'!CP56&gt;0),((CP56*100)/CO56))))))</f>
        <v/>
      </c>
      <c r="CS56" s="97">
        <f t="shared" si="66"/>
        <v>0</v>
      </c>
      <c r="CT56" s="97">
        <f t="shared" si="67"/>
        <v>0</v>
      </c>
      <c r="CU56" s="62" t="str">
        <f>IF(AND(CS56=0,CT56=0),"",IF(AND(CS56=0,CT56&lt;&gt;0),Desplegable!$B$444,(CT56*100/CS56)))</f>
        <v/>
      </c>
      <c r="CV56" s="97"/>
      <c r="CW56" s="97"/>
      <c r="CX56" s="97"/>
      <c r="CY56" s="62" t="str">
        <f>IF(AND(CV56=0,CW56=0),Desplegable!$B$446,IF(AND(CV56&lt;&gt;0,CW56=""),Desplegable!$B$446,IF(AND('Metas por Proyecto'!CV56=0,'Metas por Proyecto'!CW56&gt;0),Desplegable!$B$444,IF(AND('Metas por Proyecto'!CV56&gt;0,'Metas por Proyecto'!CW56=0),Desplegable!$B$445,IF(AND('Metas por Proyecto'!CV56&gt;0,'Metas por Proyecto'!CW56&gt;0),((CW56*100)/CV56))))))</f>
        <v/>
      </c>
      <c r="CZ56" s="97">
        <f t="shared" si="68"/>
        <v>0</v>
      </c>
      <c r="DA56" s="97">
        <f t="shared" si="69"/>
        <v>0</v>
      </c>
      <c r="DB56" s="62" t="str">
        <f>IF(AND(CZ56=0,DA56=0),"",IF(AND(CZ56=0,DA56&lt;&gt;0),Desplegable!$B$444,(DA56*100/CZ56)))</f>
        <v/>
      </c>
      <c r="DC56" s="97"/>
      <c r="DD56" s="97"/>
      <c r="DE56" s="97"/>
      <c r="DF56" s="62" t="str">
        <f>IF(AND(DC56=0,DD56=0),Desplegable!$B$446,IF(AND(DC56&lt;&gt;0,DD56=""),Desplegable!$B$446,IF(AND('Metas por Proyecto'!DC56=0,'Metas por Proyecto'!DD56&gt;0),Desplegable!$B$444,IF(AND('Metas por Proyecto'!DC56&gt;0,'Metas por Proyecto'!DD56=0),Desplegable!$B$445,IF(AND('Metas por Proyecto'!DC56&gt;0,'Metas por Proyecto'!DD56&gt;0),((DD56*100)/DC56))))))</f>
        <v/>
      </c>
      <c r="DG56" s="97">
        <f t="shared" si="70"/>
        <v>0</v>
      </c>
      <c r="DH56" s="97">
        <f t="shared" si="71"/>
        <v>0</v>
      </c>
      <c r="DI56" s="62" t="str">
        <f>IF(AND(DG56=0,DH56=0),"",IF(AND(DG56=0,DH56&lt;&gt;0),Desplegable!$B$444,(DH56*100/DG56)))</f>
        <v/>
      </c>
      <c r="DJ56" s="97"/>
      <c r="DK56" s="97"/>
      <c r="DL56" s="97"/>
      <c r="DM56" s="62" t="str">
        <f>IF(AND(DJ56=0,DK56=0),Desplegable!$B$446,IF(AND(DJ56&lt;&gt;0,DK56=""),Desplegable!$B$446,IF(AND('Metas por Proyecto'!DJ56=0,'Metas por Proyecto'!DK56&gt;0),Desplegable!$B$444,IF(AND('Metas por Proyecto'!DJ56&gt;0,'Metas por Proyecto'!DK56=0),Desplegable!$B$445,IF(AND('Metas por Proyecto'!DJ56&gt;0,'Metas por Proyecto'!DK56&gt;0),((DK56*100)/DJ56))))))</f>
        <v/>
      </c>
      <c r="DN56" s="97">
        <f t="shared" si="72"/>
        <v>0</v>
      </c>
      <c r="DO56" s="97">
        <f t="shared" si="73"/>
        <v>0</v>
      </c>
      <c r="DP56" s="63" t="str">
        <f>IF(AND(DN56=0,DO56=0),"",IF(AND(DN56=0,DO56&lt;&gt;0),Desplegable!$B$444,(DO56*100/DN56)))</f>
        <v/>
      </c>
      <c r="DQ56" s="97">
        <f t="shared" si="74"/>
        <v>0</v>
      </c>
      <c r="DR56" s="97">
        <f t="shared" si="75"/>
        <v>1</v>
      </c>
      <c r="DS56" s="97">
        <f t="shared" si="76"/>
        <v>0</v>
      </c>
      <c r="DT56" s="63" t="str">
        <f t="shared" si="77"/>
        <v/>
      </c>
      <c r="DU56" s="97"/>
    </row>
    <row r="57" spans="1:125" s="67" customFormat="1" ht="168.75">
      <c r="A57" s="53">
        <v>56</v>
      </c>
      <c r="B57" s="84" t="s">
        <v>636</v>
      </c>
      <c r="C57" s="54" t="s">
        <v>82</v>
      </c>
      <c r="D57" s="55" t="s">
        <v>82</v>
      </c>
      <c r="E57" s="55" t="s">
        <v>631</v>
      </c>
      <c r="F57" s="56" t="s">
        <v>111</v>
      </c>
      <c r="G57" s="55" t="s">
        <v>115</v>
      </c>
      <c r="H57" s="56" t="s">
        <v>295</v>
      </c>
      <c r="I57" s="55" t="s">
        <v>616</v>
      </c>
      <c r="J57" s="56" t="s">
        <v>304</v>
      </c>
      <c r="K57" s="55" t="s">
        <v>631</v>
      </c>
      <c r="L57" s="56" t="s">
        <v>155</v>
      </c>
      <c r="M57" s="56" t="s">
        <v>155</v>
      </c>
      <c r="N57" s="59" t="s">
        <v>144</v>
      </c>
      <c r="O57" s="56" t="s">
        <v>154</v>
      </c>
      <c r="P57" s="57" t="s">
        <v>460</v>
      </c>
      <c r="Q57" s="57" t="s">
        <v>464</v>
      </c>
      <c r="R57" s="58" t="s">
        <v>579</v>
      </c>
      <c r="S57" s="59"/>
      <c r="T57" s="59" t="s">
        <v>417</v>
      </c>
      <c r="U57" s="60" t="s">
        <v>432</v>
      </c>
      <c r="V57" s="60" t="s">
        <v>441</v>
      </c>
      <c r="W57" s="59"/>
      <c r="X57" s="59"/>
      <c r="Y57" s="56"/>
      <c r="Z57" s="56"/>
      <c r="AA57" s="56"/>
      <c r="AB57" s="56"/>
      <c r="AC57" s="53"/>
      <c r="AD57" s="53"/>
      <c r="AE57" s="53"/>
      <c r="AF57" s="53"/>
      <c r="AG57" s="56"/>
      <c r="AH57" s="60"/>
      <c r="AI57" s="53"/>
      <c r="AJ57" s="61"/>
      <c r="AK57" s="53"/>
      <c r="AL57" s="53"/>
      <c r="AM57" s="222">
        <v>1</v>
      </c>
      <c r="AN57" s="97"/>
      <c r="AO57" s="97">
        <v>0</v>
      </c>
      <c r="AP57" s="97"/>
      <c r="AQ57" s="62" t="str">
        <f>IF(AND(AN57=0,AO57=0),Desplegable!$B$446,IF(AND(AN57&lt;&gt;0,AO57=""),Desplegable!$B$446,IF(AND('Metas por Proyecto'!AN57=0,'Metas por Proyecto'!AO57&gt;0),Desplegable!$B$444,IF(AND('Metas por Proyecto'!AN57&gt;0,'Metas por Proyecto'!AO57=0),Desplegable!$B$445,IF(AND('Metas por Proyecto'!AN57&gt;0,'Metas por Proyecto'!AO57&gt;0),((AO57*100)/AN57))))))</f>
        <v/>
      </c>
      <c r="AR57" s="97"/>
      <c r="AS57" s="97">
        <v>0</v>
      </c>
      <c r="AT57" s="97"/>
      <c r="AU57" s="62" t="str">
        <f>IF(AND(AR57=0,AS57=0),Desplegable!$B$446,IF(AND(AR57&lt;&gt;0,AS57=""),Desplegable!$B$446,IF(AND('Metas por Proyecto'!AR57=0,'Metas por Proyecto'!AS57&gt;0),Desplegable!$B$444,IF(AND('Metas por Proyecto'!AR57&gt;0,'Metas por Proyecto'!AS57=0),Desplegable!$B$445,IF(AND('Metas por Proyecto'!AR57&gt;0,'Metas por Proyecto'!AS57&gt;0),((AS57*100)/AR57))))))</f>
        <v/>
      </c>
      <c r="AV57" s="97">
        <f t="shared" si="52"/>
        <v>0</v>
      </c>
      <c r="AW57" s="97">
        <f t="shared" si="53"/>
        <v>0</v>
      </c>
      <c r="AX57" s="62" t="str">
        <f>IF(AND(AV57=0,AW57=0),"",IF(AND(AV57=0,AW57&lt;&gt;0),Desplegable!$B$444,(AW57*100/AV57)))</f>
        <v/>
      </c>
      <c r="AY57" s="97"/>
      <c r="AZ57" s="97">
        <v>0</v>
      </c>
      <c r="BA57" s="97" t="s">
        <v>1296</v>
      </c>
      <c r="BB57" s="62" t="str">
        <f>IF(AND(AY57=0,AZ57=0),Desplegable!$B$446,IF(AND(AY57&lt;&gt;0,AZ57=""),Desplegable!$B$446,IF(AND('Metas por Proyecto'!AY57=0,'Metas por Proyecto'!AZ57&gt;0),Desplegable!$B$444,IF(AND('Metas por Proyecto'!AY57&gt;0,'Metas por Proyecto'!AZ57=0),Desplegable!$B$445,IF(AND('Metas por Proyecto'!AY57&gt;0,'Metas por Proyecto'!AZ57&gt;0),((AZ57*100)/AY57))))))</f>
        <v/>
      </c>
      <c r="BC57" s="97">
        <f t="shared" si="54"/>
        <v>0</v>
      </c>
      <c r="BD57" s="97">
        <f t="shared" si="55"/>
        <v>0</v>
      </c>
      <c r="BE57" s="62" t="str">
        <f>IF(AND(BC57=0,BD57=0),"",IF(AND(BC57=0,BD57&lt;&gt;0),Desplegable!$B$444,(BD57*100/BC57)))</f>
        <v/>
      </c>
      <c r="BF57" s="97"/>
      <c r="BG57" s="97"/>
      <c r="BH57" s="97"/>
      <c r="BI57" s="62" t="str">
        <f>IF(AND(BF57=0,BG57=0),Desplegable!$B$446,IF(AND(BF57&lt;&gt;0,BG57=""),Desplegable!$B$446,IF(AND('Metas por Proyecto'!BF57=0,'Metas por Proyecto'!BG57&gt;0),Desplegable!$B$444,IF(AND('Metas por Proyecto'!BF57&gt;0,'Metas por Proyecto'!BG57=0),Desplegable!$B$445,IF(AND('Metas por Proyecto'!BF57&gt;0,'Metas por Proyecto'!BG57&gt;0),((BG57*100)/BF57))))))</f>
        <v/>
      </c>
      <c r="BJ57" s="97">
        <f t="shared" si="56"/>
        <v>0</v>
      </c>
      <c r="BK57" s="97">
        <f t="shared" si="57"/>
        <v>0</v>
      </c>
      <c r="BL57" s="62" t="str">
        <f>IF(AND(BJ57=0,BK57=0),"",IF(AND(BJ57=0,BK57&lt;&gt;0),Desplegable!$B$444,(BK57*100/BJ57)))</f>
        <v/>
      </c>
      <c r="BM57" s="97"/>
      <c r="BN57" s="97"/>
      <c r="BO57" s="97"/>
      <c r="BP57" s="62" t="str">
        <f>IF(AND(BM57=0,BN57=0),Desplegable!$B$446,IF(AND(BM57&lt;&gt;0,BN57=""),Desplegable!$B$446,IF(AND('Metas por Proyecto'!BM57=0,'Metas por Proyecto'!BN57&gt;0),Desplegable!$B$444,IF(AND('Metas por Proyecto'!BM57&gt;0,'Metas por Proyecto'!BN57=0),Desplegable!$B$445,IF(AND('Metas por Proyecto'!BM57&gt;0,'Metas por Proyecto'!BN57&gt;0),((BN57*100)/BM57))))))</f>
        <v/>
      </c>
      <c r="BQ57" s="97">
        <f t="shared" si="58"/>
        <v>0</v>
      </c>
      <c r="BR57" s="97">
        <f t="shared" si="59"/>
        <v>0</v>
      </c>
      <c r="BS57" s="62" t="str">
        <f>IF(AND(BQ57=0,BR57=0),"",IF(AND(BQ57=0,BR57&lt;&gt;0),Desplegable!$B$444,(BR57*100/BQ57)))</f>
        <v/>
      </c>
      <c r="BT57" s="97">
        <v>0.5</v>
      </c>
      <c r="BU57" s="97"/>
      <c r="BV57" s="97"/>
      <c r="BW57" s="62" t="str">
        <f>IF(AND(BT57=0,BU57=0),Desplegable!$B$446,IF(AND(BT57&lt;&gt;0,BU57=""),Desplegable!$B$446,IF(AND('Metas por Proyecto'!BT57=0,'Metas por Proyecto'!BU57&gt;0),Desplegable!$B$444,IF(AND('Metas por Proyecto'!BT57&gt;0,'Metas por Proyecto'!BU57=0),Desplegable!$B$445,IF(AND('Metas por Proyecto'!BT57&gt;0,'Metas por Proyecto'!BU57&gt;0),((BU57*100)/BT57))))))</f>
        <v/>
      </c>
      <c r="BX57" s="97">
        <f t="shared" si="60"/>
        <v>0.5</v>
      </c>
      <c r="BY57" s="97">
        <f t="shared" si="61"/>
        <v>0</v>
      </c>
      <c r="BZ57" s="62">
        <f>IF(AND(BX57=0,BY57=0),"",IF(AND(BX57=0,BY57&lt;&gt;0),Desplegable!$B$444,(BY57*100/BX57)))</f>
        <v>0</v>
      </c>
      <c r="CA57" s="97"/>
      <c r="CB57" s="97"/>
      <c r="CC57" s="97"/>
      <c r="CD57" s="62" t="str">
        <f>IF(AND(CA57=0,CB57=0),Desplegable!$B$446,IF(AND(CA57&lt;&gt;0,CB57=""),Desplegable!$B$446,IF(AND('Metas por Proyecto'!CA57=0,'Metas por Proyecto'!CB57&gt;0),Desplegable!$B$444,IF(AND('Metas por Proyecto'!CA57&gt;0,'Metas por Proyecto'!CB57=0),Desplegable!$B$445,IF(AND('Metas por Proyecto'!CA57&gt;0,'Metas por Proyecto'!CB57&gt;0),((CB57*100)/CA57))))))</f>
        <v/>
      </c>
      <c r="CE57" s="97">
        <f t="shared" si="62"/>
        <v>0.5</v>
      </c>
      <c r="CF57" s="97">
        <f t="shared" si="63"/>
        <v>0</v>
      </c>
      <c r="CG57" s="62">
        <f>IF(AND(CE57=0,CF57=0),"",IF(AND(CE57=0,CF57&lt;&gt;0),Desplegable!$B$444,(CF57*100/CE57)))</f>
        <v>0</v>
      </c>
      <c r="CH57" s="97"/>
      <c r="CI57" s="97"/>
      <c r="CJ57" s="97"/>
      <c r="CK57" s="62" t="str">
        <f>IF(AND(CH57=0,CI57=0),Desplegable!$B$446,IF(AND(CH57&lt;&gt;0,CI57=""),Desplegable!$B$446,IF(AND('Metas por Proyecto'!CH57=0,'Metas por Proyecto'!CI57&gt;0),Desplegable!$B$444,IF(AND('Metas por Proyecto'!CH57&gt;0,'Metas por Proyecto'!CI57=0),Desplegable!$B$445,IF(AND('Metas por Proyecto'!CH57&gt;0,'Metas por Proyecto'!CI57&gt;0),((CI57*100)/CH57))))))</f>
        <v/>
      </c>
      <c r="CL57" s="97">
        <f t="shared" si="64"/>
        <v>0.5</v>
      </c>
      <c r="CM57" s="97">
        <f t="shared" si="65"/>
        <v>0</v>
      </c>
      <c r="CN57" s="62">
        <f>IF(AND(CL57=0,CM57=0),"",IF(AND(CL57=0,CM57&lt;&gt;0),Desplegable!$B$444,(CM57*100/CL57)))</f>
        <v>0</v>
      </c>
      <c r="CO57" s="97"/>
      <c r="CP57" s="97"/>
      <c r="CQ57" s="97"/>
      <c r="CR57" s="62" t="str">
        <f>IF(AND(CO57=0,CP57=0),Desplegable!$B$446,IF(AND(CO57&lt;&gt;0,CP57=""),Desplegable!$B$446,IF(AND('Metas por Proyecto'!CO57=0,'Metas por Proyecto'!CP57&gt;0),Desplegable!$B$444,IF(AND('Metas por Proyecto'!CO57&gt;0,'Metas por Proyecto'!CP57=0),Desplegable!$B$445,IF(AND('Metas por Proyecto'!CO57&gt;0,'Metas por Proyecto'!CP57&gt;0),((CP57*100)/CO57))))))</f>
        <v/>
      </c>
      <c r="CS57" s="97">
        <f t="shared" si="66"/>
        <v>0.5</v>
      </c>
      <c r="CT57" s="97">
        <f t="shared" si="67"/>
        <v>0</v>
      </c>
      <c r="CU57" s="62">
        <f>IF(AND(CS57=0,CT57=0),"",IF(AND(CS57=0,CT57&lt;&gt;0),Desplegable!$B$444,(CT57*100/CS57)))</f>
        <v>0</v>
      </c>
      <c r="CV57" s="97"/>
      <c r="CW57" s="97"/>
      <c r="CX57" s="97"/>
      <c r="CY57" s="62" t="str">
        <f>IF(AND(CV57=0,CW57=0),Desplegable!$B$446,IF(AND(CV57&lt;&gt;0,CW57=""),Desplegable!$B$446,IF(AND('Metas por Proyecto'!CV57=0,'Metas por Proyecto'!CW57&gt;0),Desplegable!$B$444,IF(AND('Metas por Proyecto'!CV57&gt;0,'Metas por Proyecto'!CW57=0),Desplegable!$B$445,IF(AND('Metas por Proyecto'!CV57&gt;0,'Metas por Proyecto'!CW57&gt;0),((CW57*100)/CV57))))))</f>
        <v/>
      </c>
      <c r="CZ57" s="97">
        <f t="shared" si="68"/>
        <v>0.5</v>
      </c>
      <c r="DA57" s="97">
        <f t="shared" si="69"/>
        <v>0</v>
      </c>
      <c r="DB57" s="62">
        <f>IF(AND(CZ57=0,DA57=0),"",IF(AND(CZ57=0,DA57&lt;&gt;0),Desplegable!$B$444,(DA57*100/CZ57)))</f>
        <v>0</v>
      </c>
      <c r="DC57" s="97"/>
      <c r="DD57" s="97"/>
      <c r="DE57" s="97"/>
      <c r="DF57" s="62" t="str">
        <f>IF(AND(DC57=0,DD57=0),Desplegable!$B$446,IF(AND(DC57&lt;&gt;0,DD57=""),Desplegable!$B$446,IF(AND('Metas por Proyecto'!DC57=0,'Metas por Proyecto'!DD57&gt;0),Desplegable!$B$444,IF(AND('Metas por Proyecto'!DC57&gt;0,'Metas por Proyecto'!DD57=0),Desplegable!$B$445,IF(AND('Metas por Proyecto'!DC57&gt;0,'Metas por Proyecto'!DD57&gt;0),((DD57*100)/DC57))))))</f>
        <v/>
      </c>
      <c r="DG57" s="97">
        <f t="shared" si="70"/>
        <v>0.5</v>
      </c>
      <c r="DH57" s="97">
        <f t="shared" si="71"/>
        <v>0</v>
      </c>
      <c r="DI57" s="62">
        <f>IF(AND(DG57=0,DH57=0),"",IF(AND(DG57=0,DH57&lt;&gt;0),Desplegable!$B$444,(DH57*100/DG57)))</f>
        <v>0</v>
      </c>
      <c r="DJ57" s="97"/>
      <c r="DK57" s="97"/>
      <c r="DL57" s="97"/>
      <c r="DM57" s="62" t="str">
        <f>IF(AND(DJ57=0,DK57=0),Desplegable!$B$446,IF(AND(DJ57&lt;&gt;0,DK57=""),Desplegable!$B$446,IF(AND('Metas por Proyecto'!DJ57=0,'Metas por Proyecto'!DK57&gt;0),Desplegable!$B$444,IF(AND('Metas por Proyecto'!DJ57&gt;0,'Metas por Proyecto'!DK57=0),Desplegable!$B$445,IF(AND('Metas por Proyecto'!DJ57&gt;0,'Metas por Proyecto'!DK57&gt;0),((DK57*100)/DJ57))))))</f>
        <v/>
      </c>
      <c r="DN57" s="97">
        <f t="shared" si="72"/>
        <v>0.5</v>
      </c>
      <c r="DO57" s="97">
        <f t="shared" si="73"/>
        <v>0</v>
      </c>
      <c r="DP57" s="63">
        <f>IF(AND(DN57=0,DO57=0),"",IF(AND(DN57=0,DO57&lt;&gt;0),Desplegable!$B$444,(DO57*100/DN57)))</f>
        <v>0</v>
      </c>
      <c r="DQ57" s="97">
        <f t="shared" si="74"/>
        <v>0.5</v>
      </c>
      <c r="DR57" s="97">
        <f t="shared" si="75"/>
        <v>0.5</v>
      </c>
      <c r="DS57" s="97">
        <f t="shared" si="76"/>
        <v>0</v>
      </c>
      <c r="DT57" s="63">
        <f t="shared" si="77"/>
        <v>0</v>
      </c>
      <c r="DU57" s="97"/>
    </row>
    <row r="58" spans="1:125" s="67" customFormat="1" ht="409.5">
      <c r="A58" s="53">
        <v>57</v>
      </c>
      <c r="B58" s="84" t="s">
        <v>637</v>
      </c>
      <c r="C58" s="54" t="s">
        <v>645</v>
      </c>
      <c r="D58" s="55" t="s">
        <v>645</v>
      </c>
      <c r="E58" s="55" t="s">
        <v>631</v>
      </c>
      <c r="F58" s="56" t="s">
        <v>111</v>
      </c>
      <c r="G58" s="55" t="s">
        <v>115</v>
      </c>
      <c r="H58" s="56" t="s">
        <v>295</v>
      </c>
      <c r="I58" s="55" t="s">
        <v>616</v>
      </c>
      <c r="J58" s="56" t="s">
        <v>304</v>
      </c>
      <c r="K58" s="55" t="s">
        <v>631</v>
      </c>
      <c r="L58" s="56" t="s">
        <v>155</v>
      </c>
      <c r="M58" s="56" t="s">
        <v>155</v>
      </c>
      <c r="N58" s="59" t="s">
        <v>144</v>
      </c>
      <c r="O58" s="56" t="s">
        <v>154</v>
      </c>
      <c r="P58" s="57" t="s">
        <v>460</v>
      </c>
      <c r="Q58" s="57" t="s">
        <v>464</v>
      </c>
      <c r="R58" s="58" t="s">
        <v>579</v>
      </c>
      <c r="S58" s="59"/>
      <c r="T58" s="59" t="s">
        <v>417</v>
      </c>
      <c r="U58" s="60" t="s">
        <v>432</v>
      </c>
      <c r="V58" s="60" t="s">
        <v>441</v>
      </c>
      <c r="W58" s="59"/>
      <c r="X58" s="59"/>
      <c r="Y58" s="56"/>
      <c r="Z58" s="56"/>
      <c r="AA58" s="56"/>
      <c r="AB58" s="56"/>
      <c r="AC58" s="53"/>
      <c r="AD58" s="53"/>
      <c r="AE58" s="53"/>
      <c r="AF58" s="53"/>
      <c r="AG58" s="56"/>
      <c r="AH58" s="60"/>
      <c r="AI58" s="53"/>
      <c r="AJ58" s="61"/>
      <c r="AK58" s="53"/>
      <c r="AL58" s="53"/>
      <c r="AM58" s="222">
        <v>1</v>
      </c>
      <c r="AN58" s="97">
        <v>1</v>
      </c>
      <c r="AO58" s="97">
        <v>1</v>
      </c>
      <c r="AP58" s="97"/>
      <c r="AQ58" s="62">
        <f>IF(AND(AN58=0,AO58=0),Desplegable!$B$446,IF(AND(AN58&lt;&gt;0,AO58=""),Desplegable!$B$446,IF(AND('Metas por Proyecto'!AN58=0,'Metas por Proyecto'!AO58&gt;0),Desplegable!$B$444,IF(AND('Metas por Proyecto'!AN58&gt;0,'Metas por Proyecto'!AO58=0),Desplegable!$B$445,IF(AND('Metas por Proyecto'!AN58&gt;0,'Metas por Proyecto'!AO58&gt;0),((AO58*100)/AN58))))))</f>
        <v>100</v>
      </c>
      <c r="AR58" s="97">
        <v>1</v>
      </c>
      <c r="AS58" s="97">
        <v>1</v>
      </c>
      <c r="AT58" s="97"/>
      <c r="AU58" s="62">
        <f>IF(AND(AR58=0,AS58=0),Desplegable!$B$446,IF(AND(AR58&lt;&gt;0,AS58=""),Desplegable!$B$446,IF(AND('Metas por Proyecto'!AR58=0,'Metas por Proyecto'!AS58&gt;0),Desplegable!$B$444,IF(AND('Metas por Proyecto'!AR58&gt;0,'Metas por Proyecto'!AS58=0),Desplegable!$B$445,IF(AND('Metas por Proyecto'!AR58&gt;0,'Metas por Proyecto'!AS58&gt;0),((AS58*100)/AR58))))))</f>
        <v>100</v>
      </c>
      <c r="AV58" s="97">
        <f t="shared" si="52"/>
        <v>2</v>
      </c>
      <c r="AW58" s="97">
        <f t="shared" si="53"/>
        <v>2</v>
      </c>
      <c r="AX58" s="62">
        <f>IF(AND(AV58=0,AW58=0),"",IF(AND(AV58=0,AW58&lt;&gt;0),Desplegable!$B$444,(AW58*100/AV58)))</f>
        <v>100</v>
      </c>
      <c r="AY58" s="97">
        <v>1</v>
      </c>
      <c r="AZ58" s="97">
        <v>1</v>
      </c>
      <c r="BA58" s="97" t="s">
        <v>1297</v>
      </c>
      <c r="BB58" s="62">
        <f>IF(AND(AY58=0,AZ58=0),Desplegable!$B$446,IF(AND(AY58&lt;&gt;0,AZ58=""),Desplegable!$B$446,IF(AND('Metas por Proyecto'!AY58=0,'Metas por Proyecto'!AZ58&gt;0),Desplegable!$B$444,IF(AND('Metas por Proyecto'!AY58&gt;0,'Metas por Proyecto'!AZ58=0),Desplegable!$B$445,IF(AND('Metas por Proyecto'!AY58&gt;0,'Metas por Proyecto'!AZ58&gt;0),((AZ58*100)/AY58))))))</f>
        <v>100</v>
      </c>
      <c r="BC58" s="97">
        <f t="shared" si="54"/>
        <v>3</v>
      </c>
      <c r="BD58" s="97">
        <f t="shared" si="55"/>
        <v>3</v>
      </c>
      <c r="BE58" s="62">
        <f>IF(AND(BC58=0,BD58=0),"",IF(AND(BC58=0,BD58&lt;&gt;0),Desplegable!$B$444,(BD58*100/BC58)))</f>
        <v>100</v>
      </c>
      <c r="BF58" s="97">
        <v>1</v>
      </c>
      <c r="BG58" s="97"/>
      <c r="BH58" s="97"/>
      <c r="BI58" s="62" t="str">
        <f>IF(AND(BF58=0,BG58=0),Desplegable!$B$446,IF(AND(BF58&lt;&gt;0,BG58=""),Desplegable!$B$446,IF(AND('Metas por Proyecto'!BF58=0,'Metas por Proyecto'!BG58&gt;0),Desplegable!$B$444,IF(AND('Metas por Proyecto'!BF58&gt;0,'Metas por Proyecto'!BG58=0),Desplegable!$B$445,IF(AND('Metas por Proyecto'!BF58&gt;0,'Metas por Proyecto'!BG58&gt;0),((BG58*100)/BF58))))))</f>
        <v/>
      </c>
      <c r="BJ58" s="97">
        <f t="shared" si="56"/>
        <v>4</v>
      </c>
      <c r="BK58" s="97">
        <f t="shared" si="57"/>
        <v>3</v>
      </c>
      <c r="BL58" s="62">
        <f>IF(AND(BJ58=0,BK58=0),"",IF(AND(BJ58=0,BK58&lt;&gt;0),Desplegable!$B$444,(BK58*100/BJ58)))</f>
        <v>75</v>
      </c>
      <c r="BM58" s="97">
        <v>1</v>
      </c>
      <c r="BN58" s="97"/>
      <c r="BO58" s="97"/>
      <c r="BP58" s="62" t="str">
        <f>IF(AND(BM58=0,BN58=0),Desplegable!$B$446,IF(AND(BM58&lt;&gt;0,BN58=""),Desplegable!$B$446,IF(AND('Metas por Proyecto'!BM58=0,'Metas por Proyecto'!BN58&gt;0),Desplegable!$B$444,IF(AND('Metas por Proyecto'!BM58&gt;0,'Metas por Proyecto'!BN58=0),Desplegable!$B$445,IF(AND('Metas por Proyecto'!BM58&gt;0,'Metas por Proyecto'!BN58&gt;0),((BN58*100)/BM58))))))</f>
        <v/>
      </c>
      <c r="BQ58" s="97">
        <f t="shared" si="58"/>
        <v>5</v>
      </c>
      <c r="BR58" s="97">
        <f t="shared" si="59"/>
        <v>3</v>
      </c>
      <c r="BS58" s="62">
        <f>IF(AND(BQ58=0,BR58=0),"",IF(AND(BQ58=0,BR58&lt;&gt;0),Desplegable!$B$444,(BR58*100/BQ58)))</f>
        <v>60</v>
      </c>
      <c r="BT58" s="97">
        <v>1</v>
      </c>
      <c r="BU58" s="97"/>
      <c r="BV58" s="97"/>
      <c r="BW58" s="62" t="str">
        <f>IF(AND(BT58=0,BU58=0),Desplegable!$B$446,IF(AND(BT58&lt;&gt;0,BU58=""),Desplegable!$B$446,IF(AND('Metas por Proyecto'!BT58=0,'Metas por Proyecto'!BU58&gt;0),Desplegable!$B$444,IF(AND('Metas por Proyecto'!BT58&gt;0,'Metas por Proyecto'!BU58=0),Desplegable!$B$445,IF(AND('Metas por Proyecto'!BT58&gt;0,'Metas por Proyecto'!BU58&gt;0),((BU58*100)/BT58))))))</f>
        <v/>
      </c>
      <c r="BX58" s="97">
        <f t="shared" si="60"/>
        <v>6</v>
      </c>
      <c r="BY58" s="97">
        <f t="shared" si="61"/>
        <v>3</v>
      </c>
      <c r="BZ58" s="62">
        <f>IF(AND(BX58=0,BY58=0),"",IF(AND(BX58=0,BY58&lt;&gt;0),Desplegable!$B$444,(BY58*100/BX58)))</f>
        <v>50</v>
      </c>
      <c r="CA58" s="97">
        <v>1</v>
      </c>
      <c r="CB58" s="97"/>
      <c r="CC58" s="97"/>
      <c r="CD58" s="62" t="str">
        <f>IF(AND(CA58=0,CB58=0),Desplegable!$B$446,IF(AND(CA58&lt;&gt;0,CB58=""),Desplegable!$B$446,IF(AND('Metas por Proyecto'!CA58=0,'Metas por Proyecto'!CB58&gt;0),Desplegable!$B$444,IF(AND('Metas por Proyecto'!CA58&gt;0,'Metas por Proyecto'!CB58=0),Desplegable!$B$445,IF(AND('Metas por Proyecto'!CA58&gt;0,'Metas por Proyecto'!CB58&gt;0),((CB58*100)/CA58))))))</f>
        <v/>
      </c>
      <c r="CE58" s="97">
        <f t="shared" si="62"/>
        <v>7</v>
      </c>
      <c r="CF58" s="97">
        <f t="shared" si="63"/>
        <v>3</v>
      </c>
      <c r="CG58" s="62">
        <f>IF(AND(CE58=0,CF58=0),"",IF(AND(CE58=0,CF58&lt;&gt;0),Desplegable!$B$444,(CF58*100/CE58)))</f>
        <v>42.857142857142854</v>
      </c>
      <c r="CH58" s="97">
        <v>1</v>
      </c>
      <c r="CI58" s="97"/>
      <c r="CJ58" s="97"/>
      <c r="CK58" s="62" t="str">
        <f>IF(AND(CH58=0,CI58=0),Desplegable!$B$446,IF(AND(CH58&lt;&gt;0,CI58=""),Desplegable!$B$446,IF(AND('Metas por Proyecto'!CH58=0,'Metas por Proyecto'!CI58&gt;0),Desplegable!$B$444,IF(AND('Metas por Proyecto'!CH58&gt;0,'Metas por Proyecto'!CI58=0),Desplegable!$B$445,IF(AND('Metas por Proyecto'!CH58&gt;0,'Metas por Proyecto'!CI58&gt;0),((CI58*100)/CH58))))))</f>
        <v/>
      </c>
      <c r="CL58" s="97">
        <f t="shared" si="64"/>
        <v>8</v>
      </c>
      <c r="CM58" s="97">
        <f t="shared" si="65"/>
        <v>3</v>
      </c>
      <c r="CN58" s="62">
        <f>IF(AND(CL58=0,CM58=0),"",IF(AND(CL58=0,CM58&lt;&gt;0),Desplegable!$B$444,(CM58*100/CL58)))</f>
        <v>37.5</v>
      </c>
      <c r="CO58" s="97"/>
      <c r="CP58" s="97"/>
      <c r="CQ58" s="97"/>
      <c r="CR58" s="62" t="str">
        <f>IF(AND(CO58=0,CP58=0),Desplegable!$B$446,IF(AND(CO58&lt;&gt;0,CP58=""),Desplegable!$B$446,IF(AND('Metas por Proyecto'!CO58=0,'Metas por Proyecto'!CP58&gt;0),Desplegable!$B$444,IF(AND('Metas por Proyecto'!CO58&gt;0,'Metas por Proyecto'!CP58=0),Desplegable!$B$445,IF(AND('Metas por Proyecto'!CO58&gt;0,'Metas por Proyecto'!CP58&gt;0),((CP58*100)/CO58))))))</f>
        <v/>
      </c>
      <c r="CS58" s="97">
        <f t="shared" si="66"/>
        <v>8</v>
      </c>
      <c r="CT58" s="97">
        <f t="shared" si="67"/>
        <v>3</v>
      </c>
      <c r="CU58" s="62">
        <f>IF(AND(CS58=0,CT58=0),"",IF(AND(CS58=0,CT58&lt;&gt;0),Desplegable!$B$444,(CT58*100/CS58)))</f>
        <v>37.5</v>
      </c>
      <c r="CV58" s="97"/>
      <c r="CW58" s="97"/>
      <c r="CX58" s="97"/>
      <c r="CY58" s="62" t="str">
        <f>IF(AND(CV58=0,CW58=0),Desplegable!$B$446,IF(AND(CV58&lt;&gt;0,CW58=""),Desplegable!$B$446,IF(AND('Metas por Proyecto'!CV58=0,'Metas por Proyecto'!CW58&gt;0),Desplegable!$B$444,IF(AND('Metas por Proyecto'!CV58&gt;0,'Metas por Proyecto'!CW58=0),Desplegable!$B$445,IF(AND('Metas por Proyecto'!CV58&gt;0,'Metas por Proyecto'!CW58&gt;0),((CW58*100)/CV58))))))</f>
        <v/>
      </c>
      <c r="CZ58" s="97">
        <f t="shared" si="68"/>
        <v>8</v>
      </c>
      <c r="DA58" s="97">
        <f t="shared" si="69"/>
        <v>3</v>
      </c>
      <c r="DB58" s="62">
        <f>IF(AND(CZ58=0,DA58=0),"",IF(AND(CZ58=0,DA58&lt;&gt;0),Desplegable!$B$444,(DA58*100/CZ58)))</f>
        <v>37.5</v>
      </c>
      <c r="DC58" s="97"/>
      <c r="DD58" s="97"/>
      <c r="DE58" s="97"/>
      <c r="DF58" s="62" t="str">
        <f>IF(AND(DC58=0,DD58=0),Desplegable!$B$446,IF(AND(DC58&lt;&gt;0,DD58=""),Desplegable!$B$446,IF(AND('Metas por Proyecto'!DC58=0,'Metas por Proyecto'!DD58&gt;0),Desplegable!$B$444,IF(AND('Metas por Proyecto'!DC58&gt;0,'Metas por Proyecto'!DD58=0),Desplegable!$B$445,IF(AND('Metas por Proyecto'!DC58&gt;0,'Metas por Proyecto'!DD58&gt;0),((DD58*100)/DC58))))))</f>
        <v/>
      </c>
      <c r="DG58" s="97">
        <f t="shared" si="70"/>
        <v>8</v>
      </c>
      <c r="DH58" s="97">
        <f t="shared" si="71"/>
        <v>3</v>
      </c>
      <c r="DI58" s="62">
        <f>IF(AND(DG58=0,DH58=0),"",IF(AND(DG58=0,DH58&lt;&gt;0),Desplegable!$B$444,(DH58*100/DG58)))</f>
        <v>37.5</v>
      </c>
      <c r="DJ58" s="97"/>
      <c r="DK58" s="97"/>
      <c r="DL58" s="97"/>
      <c r="DM58" s="62" t="str">
        <f>IF(AND(DJ58=0,DK58=0),Desplegable!$B$446,IF(AND(DJ58&lt;&gt;0,DK58=""),Desplegable!$B$446,IF(AND('Metas por Proyecto'!DJ58=0,'Metas por Proyecto'!DK58&gt;0),Desplegable!$B$444,IF(AND('Metas por Proyecto'!DJ58&gt;0,'Metas por Proyecto'!DK58=0),Desplegable!$B$445,IF(AND('Metas por Proyecto'!DJ58&gt;0,'Metas por Proyecto'!DK58&gt;0),((DK58*100)/DJ58))))))</f>
        <v/>
      </c>
      <c r="DN58" s="97">
        <f t="shared" si="72"/>
        <v>8</v>
      </c>
      <c r="DO58" s="97">
        <f t="shared" si="73"/>
        <v>3</v>
      </c>
      <c r="DP58" s="63">
        <f>IF(AND(DN58=0,DO58=0),"",IF(AND(DN58=0,DO58&lt;&gt;0),Desplegable!$B$444,(DO58*100/DN58)))</f>
        <v>37.5</v>
      </c>
      <c r="DQ58" s="97">
        <f t="shared" si="74"/>
        <v>8</v>
      </c>
      <c r="DR58" s="97">
        <f t="shared" si="75"/>
        <v>-7</v>
      </c>
      <c r="DS58" s="97">
        <f t="shared" si="76"/>
        <v>3</v>
      </c>
      <c r="DT58" s="63">
        <f t="shared" si="77"/>
        <v>37.5</v>
      </c>
      <c r="DU58" s="97"/>
    </row>
    <row r="59" spans="1:125" s="67" customFormat="1" ht="168.75">
      <c r="A59" s="53">
        <v>58</v>
      </c>
      <c r="B59" s="84" t="s">
        <v>638</v>
      </c>
      <c r="C59" s="54" t="s">
        <v>79</v>
      </c>
      <c r="D59" s="55" t="s">
        <v>79</v>
      </c>
      <c r="E59" s="55" t="s">
        <v>631</v>
      </c>
      <c r="F59" s="56" t="s">
        <v>111</v>
      </c>
      <c r="G59" s="55" t="s">
        <v>115</v>
      </c>
      <c r="H59" s="56" t="s">
        <v>295</v>
      </c>
      <c r="I59" s="55" t="s">
        <v>616</v>
      </c>
      <c r="J59" s="56" t="s">
        <v>304</v>
      </c>
      <c r="K59" s="55" t="s">
        <v>631</v>
      </c>
      <c r="L59" s="56" t="s">
        <v>155</v>
      </c>
      <c r="M59" s="56" t="s">
        <v>155</v>
      </c>
      <c r="N59" s="59" t="s">
        <v>144</v>
      </c>
      <c r="O59" s="56" t="s">
        <v>154</v>
      </c>
      <c r="P59" s="57" t="s">
        <v>460</v>
      </c>
      <c r="Q59" s="57" t="s">
        <v>464</v>
      </c>
      <c r="R59" s="58" t="s">
        <v>579</v>
      </c>
      <c r="S59" s="59"/>
      <c r="T59" s="59" t="s">
        <v>417</v>
      </c>
      <c r="U59" s="60" t="s">
        <v>432</v>
      </c>
      <c r="V59" s="60" t="s">
        <v>441</v>
      </c>
      <c r="W59" s="59"/>
      <c r="X59" s="59"/>
      <c r="Y59" s="56"/>
      <c r="Z59" s="56"/>
      <c r="AA59" s="56"/>
      <c r="AB59" s="56"/>
      <c r="AC59" s="53"/>
      <c r="AD59" s="53"/>
      <c r="AE59" s="53"/>
      <c r="AF59" s="53"/>
      <c r="AG59" s="56"/>
      <c r="AH59" s="60"/>
      <c r="AI59" s="53"/>
      <c r="AJ59" s="61"/>
      <c r="AK59" s="53"/>
      <c r="AL59" s="53"/>
      <c r="AM59" s="222">
        <v>1</v>
      </c>
      <c r="AN59" s="97"/>
      <c r="AO59" s="97">
        <v>0</v>
      </c>
      <c r="AP59" s="97"/>
      <c r="AQ59" s="62" t="str">
        <f>IF(AND(AN59=0,AO59=0),Desplegable!$B$446,IF(AND(AN59&lt;&gt;0,AO59=""),Desplegable!$B$446,IF(AND('Metas por Proyecto'!AN59=0,'Metas por Proyecto'!AO59&gt;0),Desplegable!$B$444,IF(AND('Metas por Proyecto'!AN59&gt;0,'Metas por Proyecto'!AO59=0),Desplegable!$B$445,IF(AND('Metas por Proyecto'!AN59&gt;0,'Metas por Proyecto'!AO59&gt;0),((AO59*100)/AN59))))))</f>
        <v/>
      </c>
      <c r="AR59" s="97"/>
      <c r="AS59" s="97">
        <v>0</v>
      </c>
      <c r="AT59" s="97"/>
      <c r="AU59" s="62" t="str">
        <f>IF(AND(AR59=0,AS59=0),Desplegable!$B$446,IF(AND(AR59&lt;&gt;0,AS59=""),Desplegable!$B$446,IF(AND('Metas por Proyecto'!AR59=0,'Metas por Proyecto'!AS59&gt;0),Desplegable!$B$444,IF(AND('Metas por Proyecto'!AR59&gt;0,'Metas por Proyecto'!AS59=0),Desplegable!$B$445,IF(AND('Metas por Proyecto'!AR59&gt;0,'Metas por Proyecto'!AS59&gt;0),((AS59*100)/AR59))))))</f>
        <v/>
      </c>
      <c r="AV59" s="97">
        <f t="shared" si="52"/>
        <v>0</v>
      </c>
      <c r="AW59" s="97">
        <f t="shared" si="53"/>
        <v>0</v>
      </c>
      <c r="AX59" s="62" t="str">
        <f>IF(AND(AV59=0,AW59=0),"",IF(AND(AV59=0,AW59&lt;&gt;0),Desplegable!$B$444,(AW59*100/AV59)))</f>
        <v/>
      </c>
      <c r="AY59" s="97"/>
      <c r="AZ59" s="97">
        <v>0</v>
      </c>
      <c r="BA59" s="97" t="s">
        <v>1296</v>
      </c>
      <c r="BB59" s="62" t="str">
        <f>IF(AND(AY59=0,AZ59=0),Desplegable!$B$446,IF(AND(AY59&lt;&gt;0,AZ59=""),Desplegable!$B$446,IF(AND('Metas por Proyecto'!AY59=0,'Metas por Proyecto'!AZ59&gt;0),Desplegable!$B$444,IF(AND('Metas por Proyecto'!AY59&gt;0,'Metas por Proyecto'!AZ59=0),Desplegable!$B$445,IF(AND('Metas por Proyecto'!AY59&gt;0,'Metas por Proyecto'!AZ59&gt;0),((AZ59*100)/AY59))))))</f>
        <v/>
      </c>
      <c r="BC59" s="97">
        <f t="shared" si="54"/>
        <v>0</v>
      </c>
      <c r="BD59" s="97">
        <f t="shared" si="55"/>
        <v>0</v>
      </c>
      <c r="BE59" s="62" t="str">
        <f>IF(AND(BC59=0,BD59=0),"",IF(AND(BC59=0,BD59&lt;&gt;0),Desplegable!$B$444,(BD59*100/BC59)))</f>
        <v/>
      </c>
      <c r="BF59" s="97"/>
      <c r="BG59" s="97"/>
      <c r="BH59" s="97"/>
      <c r="BI59" s="62" t="str">
        <f>IF(AND(BF59=0,BG59=0),Desplegable!$B$446,IF(AND(BF59&lt;&gt;0,BG59=""),Desplegable!$B$446,IF(AND('Metas por Proyecto'!BF59=0,'Metas por Proyecto'!BG59&gt;0),Desplegable!$B$444,IF(AND('Metas por Proyecto'!BF59&gt;0,'Metas por Proyecto'!BG59=0),Desplegable!$B$445,IF(AND('Metas por Proyecto'!BF59&gt;0,'Metas por Proyecto'!BG59&gt;0),((BG59*100)/BF59))))))</f>
        <v/>
      </c>
      <c r="BJ59" s="97">
        <f t="shared" si="56"/>
        <v>0</v>
      </c>
      <c r="BK59" s="97">
        <f t="shared" si="57"/>
        <v>0</v>
      </c>
      <c r="BL59" s="62" t="str">
        <f>IF(AND(BJ59=0,BK59=0),"",IF(AND(BJ59=0,BK59&lt;&gt;0),Desplegable!$B$444,(BK59*100/BJ59)))</f>
        <v/>
      </c>
      <c r="BM59" s="97"/>
      <c r="BN59" s="97"/>
      <c r="BO59" s="97"/>
      <c r="BP59" s="62" t="str">
        <f>IF(AND(BM59=0,BN59=0),Desplegable!$B$446,IF(AND(BM59&lt;&gt;0,BN59=""),Desplegable!$B$446,IF(AND('Metas por Proyecto'!BM59=0,'Metas por Proyecto'!BN59&gt;0),Desplegable!$B$444,IF(AND('Metas por Proyecto'!BM59&gt;0,'Metas por Proyecto'!BN59=0),Desplegable!$B$445,IF(AND('Metas por Proyecto'!BM59&gt;0,'Metas por Proyecto'!BN59&gt;0),((BN59*100)/BM59))))))</f>
        <v/>
      </c>
      <c r="BQ59" s="97">
        <f t="shared" si="58"/>
        <v>0</v>
      </c>
      <c r="BR59" s="97">
        <f t="shared" si="59"/>
        <v>0</v>
      </c>
      <c r="BS59" s="62" t="str">
        <f>IF(AND(BQ59=0,BR59=0),"",IF(AND(BQ59=0,BR59&lt;&gt;0),Desplegable!$B$444,(BR59*100/BQ59)))</f>
        <v/>
      </c>
      <c r="BT59" s="97"/>
      <c r="BU59" s="97"/>
      <c r="BV59" s="97"/>
      <c r="BW59" s="62" t="str">
        <f>IF(AND(BT59=0,BU59=0),Desplegable!$B$446,IF(AND(BT59&lt;&gt;0,BU59=""),Desplegable!$B$446,IF(AND('Metas por Proyecto'!BT59=0,'Metas por Proyecto'!BU59&gt;0),Desplegable!$B$444,IF(AND('Metas por Proyecto'!BT59&gt;0,'Metas por Proyecto'!BU59=0),Desplegable!$B$445,IF(AND('Metas por Proyecto'!BT59&gt;0,'Metas por Proyecto'!BU59&gt;0),((BU59*100)/BT59))))))</f>
        <v/>
      </c>
      <c r="BX59" s="97">
        <f t="shared" si="60"/>
        <v>0</v>
      </c>
      <c r="BY59" s="97">
        <f t="shared" si="61"/>
        <v>0</v>
      </c>
      <c r="BZ59" s="62" t="str">
        <f>IF(AND(BX59=0,BY59=0),"",IF(AND(BX59=0,BY59&lt;&gt;0),Desplegable!$B$444,(BY59*100/BX59)))</f>
        <v/>
      </c>
      <c r="CA59" s="97"/>
      <c r="CB59" s="97"/>
      <c r="CC59" s="97"/>
      <c r="CD59" s="62" t="str">
        <f>IF(AND(CA59=0,CB59=0),Desplegable!$B$446,IF(AND(CA59&lt;&gt;0,CB59=""),Desplegable!$B$446,IF(AND('Metas por Proyecto'!CA59=0,'Metas por Proyecto'!CB59&gt;0),Desplegable!$B$444,IF(AND('Metas por Proyecto'!CA59&gt;0,'Metas por Proyecto'!CB59=0),Desplegable!$B$445,IF(AND('Metas por Proyecto'!CA59&gt;0,'Metas por Proyecto'!CB59&gt;0),((CB59*100)/CA59))))))</f>
        <v/>
      </c>
      <c r="CE59" s="97">
        <f t="shared" si="62"/>
        <v>0</v>
      </c>
      <c r="CF59" s="97">
        <f t="shared" si="63"/>
        <v>0</v>
      </c>
      <c r="CG59" s="62" t="str">
        <f>IF(AND(CE59=0,CF59=0),"",IF(AND(CE59=0,CF59&lt;&gt;0),Desplegable!$B$444,(CF59*100/CE59)))</f>
        <v/>
      </c>
      <c r="CH59" s="97"/>
      <c r="CI59" s="97"/>
      <c r="CJ59" s="97"/>
      <c r="CK59" s="62" t="str">
        <f>IF(AND(CH59=0,CI59=0),Desplegable!$B$446,IF(AND(CH59&lt;&gt;0,CI59=""),Desplegable!$B$446,IF(AND('Metas por Proyecto'!CH59=0,'Metas por Proyecto'!CI59&gt;0),Desplegable!$B$444,IF(AND('Metas por Proyecto'!CH59&gt;0,'Metas por Proyecto'!CI59=0),Desplegable!$B$445,IF(AND('Metas por Proyecto'!CH59&gt;0,'Metas por Proyecto'!CI59&gt;0),((CI59*100)/CH59))))))</f>
        <v/>
      </c>
      <c r="CL59" s="97">
        <f t="shared" si="64"/>
        <v>0</v>
      </c>
      <c r="CM59" s="97">
        <f t="shared" si="65"/>
        <v>0</v>
      </c>
      <c r="CN59" s="62" t="str">
        <f>IF(AND(CL59=0,CM59=0),"",IF(AND(CL59=0,CM59&lt;&gt;0),Desplegable!$B$444,(CM59*100/CL59)))</f>
        <v/>
      </c>
      <c r="CO59" s="97"/>
      <c r="CP59" s="97"/>
      <c r="CQ59" s="97"/>
      <c r="CR59" s="62" t="str">
        <f>IF(AND(CO59=0,CP59=0),Desplegable!$B$446,IF(AND(CO59&lt;&gt;0,CP59=""),Desplegable!$B$446,IF(AND('Metas por Proyecto'!CO59=0,'Metas por Proyecto'!CP59&gt;0),Desplegable!$B$444,IF(AND('Metas por Proyecto'!CO59&gt;0,'Metas por Proyecto'!CP59=0),Desplegable!$B$445,IF(AND('Metas por Proyecto'!CO59&gt;0,'Metas por Proyecto'!CP59&gt;0),((CP59*100)/CO59))))))</f>
        <v/>
      </c>
      <c r="CS59" s="97">
        <f t="shared" si="66"/>
        <v>0</v>
      </c>
      <c r="CT59" s="97">
        <f t="shared" si="67"/>
        <v>0</v>
      </c>
      <c r="CU59" s="62" t="str">
        <f>IF(AND(CS59=0,CT59=0),"",IF(AND(CS59=0,CT59&lt;&gt;0),Desplegable!$B$444,(CT59*100/CS59)))</f>
        <v/>
      </c>
      <c r="CV59" s="97"/>
      <c r="CW59" s="97"/>
      <c r="CX59" s="97"/>
      <c r="CY59" s="62" t="str">
        <f>IF(AND(CV59=0,CW59=0),Desplegable!$B$446,IF(AND(CV59&lt;&gt;0,CW59=""),Desplegable!$B$446,IF(AND('Metas por Proyecto'!CV59=0,'Metas por Proyecto'!CW59&gt;0),Desplegable!$B$444,IF(AND('Metas por Proyecto'!CV59&gt;0,'Metas por Proyecto'!CW59=0),Desplegable!$B$445,IF(AND('Metas por Proyecto'!CV59&gt;0,'Metas por Proyecto'!CW59&gt;0),((CW59*100)/CV59))))))</f>
        <v/>
      </c>
      <c r="CZ59" s="97">
        <f t="shared" si="68"/>
        <v>0</v>
      </c>
      <c r="DA59" s="97">
        <f t="shared" si="69"/>
        <v>0</v>
      </c>
      <c r="DB59" s="62" t="str">
        <f>IF(AND(CZ59=0,DA59=0),"",IF(AND(CZ59=0,DA59&lt;&gt;0),Desplegable!$B$444,(DA59*100/CZ59)))</f>
        <v/>
      </c>
      <c r="DC59" s="97"/>
      <c r="DD59" s="97"/>
      <c r="DE59" s="97"/>
      <c r="DF59" s="62" t="str">
        <f>IF(AND(DC59=0,DD59=0),Desplegable!$B$446,IF(AND(DC59&lt;&gt;0,DD59=""),Desplegable!$B$446,IF(AND('Metas por Proyecto'!DC59=0,'Metas por Proyecto'!DD59&gt;0),Desplegable!$B$444,IF(AND('Metas por Proyecto'!DC59&gt;0,'Metas por Proyecto'!DD59=0),Desplegable!$B$445,IF(AND('Metas por Proyecto'!DC59&gt;0,'Metas por Proyecto'!DD59&gt;0),((DD59*100)/DC59))))))</f>
        <v/>
      </c>
      <c r="DG59" s="97">
        <f t="shared" si="70"/>
        <v>0</v>
      </c>
      <c r="DH59" s="97">
        <f t="shared" si="71"/>
        <v>0</v>
      </c>
      <c r="DI59" s="62" t="str">
        <f>IF(AND(DG59=0,DH59=0),"",IF(AND(DG59=0,DH59&lt;&gt;0),Desplegable!$B$444,(DH59*100/DG59)))</f>
        <v/>
      </c>
      <c r="DJ59" s="97"/>
      <c r="DK59" s="97"/>
      <c r="DL59" s="97"/>
      <c r="DM59" s="62" t="str">
        <f>IF(AND(DJ59=0,DK59=0),Desplegable!$B$446,IF(AND(DJ59&lt;&gt;0,DK59=""),Desplegable!$B$446,IF(AND('Metas por Proyecto'!DJ59=0,'Metas por Proyecto'!DK59&gt;0),Desplegable!$B$444,IF(AND('Metas por Proyecto'!DJ59&gt;0,'Metas por Proyecto'!DK59=0),Desplegable!$B$445,IF(AND('Metas por Proyecto'!DJ59&gt;0,'Metas por Proyecto'!DK59&gt;0),((DK59*100)/DJ59))))))</f>
        <v/>
      </c>
      <c r="DN59" s="97">
        <f t="shared" si="72"/>
        <v>0</v>
      </c>
      <c r="DO59" s="97">
        <f t="shared" si="73"/>
        <v>0</v>
      </c>
      <c r="DP59" s="63" t="str">
        <f>IF(AND(DN59=0,DO59=0),"",IF(AND(DN59=0,DO59&lt;&gt;0),Desplegable!$B$444,(DO59*100/DN59)))</f>
        <v/>
      </c>
      <c r="DQ59" s="97">
        <f t="shared" si="74"/>
        <v>0</v>
      </c>
      <c r="DR59" s="97">
        <f t="shared" si="75"/>
        <v>1</v>
      </c>
      <c r="DS59" s="97">
        <f t="shared" si="76"/>
        <v>0</v>
      </c>
      <c r="DT59" s="63" t="str">
        <f t="shared" si="77"/>
        <v/>
      </c>
      <c r="DU59" s="97"/>
    </row>
    <row r="60" spans="1:125" s="67" customFormat="1" ht="168.75">
      <c r="A60" s="53">
        <v>59</v>
      </c>
      <c r="B60" s="84" t="s">
        <v>639</v>
      </c>
      <c r="C60" s="54" t="s">
        <v>79</v>
      </c>
      <c r="D60" s="55" t="s">
        <v>79</v>
      </c>
      <c r="E60" s="55" t="s">
        <v>631</v>
      </c>
      <c r="F60" s="56" t="s">
        <v>111</v>
      </c>
      <c r="G60" s="55" t="s">
        <v>115</v>
      </c>
      <c r="H60" s="56" t="s">
        <v>295</v>
      </c>
      <c r="I60" s="55" t="s">
        <v>616</v>
      </c>
      <c r="J60" s="56" t="s">
        <v>304</v>
      </c>
      <c r="K60" s="55" t="s">
        <v>631</v>
      </c>
      <c r="L60" s="56" t="s">
        <v>155</v>
      </c>
      <c r="M60" s="56" t="s">
        <v>155</v>
      </c>
      <c r="N60" s="59" t="s">
        <v>144</v>
      </c>
      <c r="O60" s="56" t="s">
        <v>154</v>
      </c>
      <c r="P60" s="57" t="s">
        <v>460</v>
      </c>
      <c r="Q60" s="57" t="s">
        <v>464</v>
      </c>
      <c r="R60" s="58" t="s">
        <v>579</v>
      </c>
      <c r="S60" s="59"/>
      <c r="T60" s="59" t="s">
        <v>417</v>
      </c>
      <c r="U60" s="60" t="s">
        <v>432</v>
      </c>
      <c r="V60" s="60" t="s">
        <v>441</v>
      </c>
      <c r="W60" s="59"/>
      <c r="X60" s="59"/>
      <c r="Y60" s="56"/>
      <c r="Z60" s="56"/>
      <c r="AA60" s="56"/>
      <c r="AB60" s="56"/>
      <c r="AC60" s="53"/>
      <c r="AD60" s="53"/>
      <c r="AE60" s="53"/>
      <c r="AF60" s="53"/>
      <c r="AG60" s="56"/>
      <c r="AH60" s="60"/>
      <c r="AI60" s="53"/>
      <c r="AJ60" s="61"/>
      <c r="AK60" s="53"/>
      <c r="AL60" s="53"/>
      <c r="AM60" s="222">
        <v>1</v>
      </c>
      <c r="AN60" s="97"/>
      <c r="AO60" s="97">
        <v>0</v>
      </c>
      <c r="AP60" s="97"/>
      <c r="AQ60" s="62" t="str">
        <f>IF(AND(AN60=0,AO60=0),Desplegable!$B$446,IF(AND(AN60&lt;&gt;0,AO60=""),Desplegable!$B$446,IF(AND('Metas por Proyecto'!AN60=0,'Metas por Proyecto'!AO60&gt;0),Desplegable!$B$444,IF(AND('Metas por Proyecto'!AN60&gt;0,'Metas por Proyecto'!AO60=0),Desplegable!$B$445,IF(AND('Metas por Proyecto'!AN60&gt;0,'Metas por Proyecto'!AO60&gt;0),((AO60*100)/AN60))))))</f>
        <v/>
      </c>
      <c r="AR60" s="97"/>
      <c r="AS60" s="97">
        <v>0</v>
      </c>
      <c r="AT60" s="97"/>
      <c r="AU60" s="62" t="str">
        <f>IF(AND(AR60=0,AS60=0),Desplegable!$B$446,IF(AND(AR60&lt;&gt;0,AS60=""),Desplegable!$B$446,IF(AND('Metas por Proyecto'!AR60=0,'Metas por Proyecto'!AS60&gt;0),Desplegable!$B$444,IF(AND('Metas por Proyecto'!AR60&gt;0,'Metas por Proyecto'!AS60=0),Desplegable!$B$445,IF(AND('Metas por Proyecto'!AR60&gt;0,'Metas por Proyecto'!AS60&gt;0),((AS60*100)/AR60))))))</f>
        <v/>
      </c>
      <c r="AV60" s="97">
        <f t="shared" si="52"/>
        <v>0</v>
      </c>
      <c r="AW60" s="97">
        <f t="shared" si="53"/>
        <v>0</v>
      </c>
      <c r="AX60" s="62" t="str">
        <f>IF(AND(AV60=0,AW60=0),"",IF(AND(AV60=0,AW60&lt;&gt;0),Desplegable!$B$444,(AW60*100/AV60)))</f>
        <v/>
      </c>
      <c r="AY60" s="97"/>
      <c r="AZ60" s="97">
        <v>0</v>
      </c>
      <c r="BA60" s="97" t="s">
        <v>1296</v>
      </c>
      <c r="BB60" s="62" t="str">
        <f>IF(AND(AY60=0,AZ60=0),Desplegable!$B$446,IF(AND(AY60&lt;&gt;0,AZ60=""),Desplegable!$B$446,IF(AND('Metas por Proyecto'!AY60=0,'Metas por Proyecto'!AZ60&gt;0),Desplegable!$B$444,IF(AND('Metas por Proyecto'!AY60&gt;0,'Metas por Proyecto'!AZ60=0),Desplegable!$B$445,IF(AND('Metas por Proyecto'!AY60&gt;0,'Metas por Proyecto'!AZ60&gt;0),((AZ60*100)/AY60))))))</f>
        <v/>
      </c>
      <c r="BC60" s="97">
        <f t="shared" si="54"/>
        <v>0</v>
      </c>
      <c r="BD60" s="97">
        <f t="shared" si="55"/>
        <v>0</v>
      </c>
      <c r="BE60" s="62" t="str">
        <f>IF(AND(BC60=0,BD60=0),"",IF(AND(BC60=0,BD60&lt;&gt;0),Desplegable!$B$444,(BD60*100/BC60)))</f>
        <v/>
      </c>
      <c r="BF60" s="97"/>
      <c r="BG60" s="97"/>
      <c r="BH60" s="97"/>
      <c r="BI60" s="62" t="str">
        <f>IF(AND(BF60=0,BG60=0),Desplegable!$B$446,IF(AND(BF60&lt;&gt;0,BG60=""),Desplegable!$B$446,IF(AND('Metas por Proyecto'!BF60=0,'Metas por Proyecto'!BG60&gt;0),Desplegable!$B$444,IF(AND('Metas por Proyecto'!BF60&gt;0,'Metas por Proyecto'!BG60=0),Desplegable!$B$445,IF(AND('Metas por Proyecto'!BF60&gt;0,'Metas por Proyecto'!BG60&gt;0),((BG60*100)/BF60))))))</f>
        <v/>
      </c>
      <c r="BJ60" s="97">
        <f t="shared" si="56"/>
        <v>0</v>
      </c>
      <c r="BK60" s="97">
        <f t="shared" si="57"/>
        <v>0</v>
      </c>
      <c r="BL60" s="62" t="str">
        <f>IF(AND(BJ60=0,BK60=0),"",IF(AND(BJ60=0,BK60&lt;&gt;0),Desplegable!$B$444,(BK60*100/BJ60)))</f>
        <v/>
      </c>
      <c r="BM60" s="97"/>
      <c r="BN60" s="97"/>
      <c r="BO60" s="97"/>
      <c r="BP60" s="62" t="str">
        <f>IF(AND(BM60=0,BN60=0),Desplegable!$B$446,IF(AND(BM60&lt;&gt;0,BN60=""),Desplegable!$B$446,IF(AND('Metas por Proyecto'!BM60=0,'Metas por Proyecto'!BN60&gt;0),Desplegable!$B$444,IF(AND('Metas por Proyecto'!BM60&gt;0,'Metas por Proyecto'!BN60=0),Desplegable!$B$445,IF(AND('Metas por Proyecto'!BM60&gt;0,'Metas por Proyecto'!BN60&gt;0),((BN60*100)/BM60))))))</f>
        <v/>
      </c>
      <c r="BQ60" s="97">
        <f t="shared" si="58"/>
        <v>0</v>
      </c>
      <c r="BR60" s="97">
        <f t="shared" si="59"/>
        <v>0</v>
      </c>
      <c r="BS60" s="62" t="str">
        <f>IF(AND(BQ60=0,BR60=0),"",IF(AND(BQ60=0,BR60&lt;&gt;0),Desplegable!$B$444,(BR60*100/BQ60)))</f>
        <v/>
      </c>
      <c r="BT60" s="97"/>
      <c r="BU60" s="97"/>
      <c r="BV60" s="97"/>
      <c r="BW60" s="62" t="str">
        <f>IF(AND(BT60=0,BU60=0),Desplegable!$B$446,IF(AND(BT60&lt;&gt;0,BU60=""),Desplegable!$B$446,IF(AND('Metas por Proyecto'!BT60=0,'Metas por Proyecto'!BU60&gt;0),Desplegable!$B$444,IF(AND('Metas por Proyecto'!BT60&gt;0,'Metas por Proyecto'!BU60=0),Desplegable!$B$445,IF(AND('Metas por Proyecto'!BT60&gt;0,'Metas por Proyecto'!BU60&gt;0),((BU60*100)/BT60))))))</f>
        <v/>
      </c>
      <c r="BX60" s="97">
        <f t="shared" si="60"/>
        <v>0</v>
      </c>
      <c r="BY60" s="97">
        <f t="shared" si="61"/>
        <v>0</v>
      </c>
      <c r="BZ60" s="62" t="str">
        <f>IF(AND(BX60=0,BY60=0),"",IF(AND(BX60=0,BY60&lt;&gt;0),Desplegable!$B$444,(BY60*100/BX60)))</f>
        <v/>
      </c>
      <c r="CA60" s="97"/>
      <c r="CB60" s="97"/>
      <c r="CC60" s="97"/>
      <c r="CD60" s="62" t="str">
        <f>IF(AND(CA60=0,CB60=0),Desplegable!$B$446,IF(AND(CA60&lt;&gt;0,CB60=""),Desplegable!$B$446,IF(AND('Metas por Proyecto'!CA60=0,'Metas por Proyecto'!CB60&gt;0),Desplegable!$B$444,IF(AND('Metas por Proyecto'!CA60&gt;0,'Metas por Proyecto'!CB60=0),Desplegable!$B$445,IF(AND('Metas por Proyecto'!CA60&gt;0,'Metas por Proyecto'!CB60&gt;0),((CB60*100)/CA60))))))</f>
        <v/>
      </c>
      <c r="CE60" s="97">
        <f t="shared" si="62"/>
        <v>0</v>
      </c>
      <c r="CF60" s="97">
        <f t="shared" si="63"/>
        <v>0</v>
      </c>
      <c r="CG60" s="62" t="str">
        <f>IF(AND(CE60=0,CF60=0),"",IF(AND(CE60=0,CF60&lt;&gt;0),Desplegable!$B$444,(CF60*100/CE60)))</f>
        <v/>
      </c>
      <c r="CH60" s="97"/>
      <c r="CI60" s="97"/>
      <c r="CJ60" s="97"/>
      <c r="CK60" s="62" t="str">
        <f>IF(AND(CH60=0,CI60=0),Desplegable!$B$446,IF(AND(CH60&lt;&gt;0,CI60=""),Desplegable!$B$446,IF(AND('Metas por Proyecto'!CH60=0,'Metas por Proyecto'!CI60&gt;0),Desplegable!$B$444,IF(AND('Metas por Proyecto'!CH60&gt;0,'Metas por Proyecto'!CI60=0),Desplegable!$B$445,IF(AND('Metas por Proyecto'!CH60&gt;0,'Metas por Proyecto'!CI60&gt;0),((CI60*100)/CH60))))))</f>
        <v/>
      </c>
      <c r="CL60" s="97">
        <f t="shared" si="64"/>
        <v>0</v>
      </c>
      <c r="CM60" s="97">
        <f t="shared" si="65"/>
        <v>0</v>
      </c>
      <c r="CN60" s="62" t="str">
        <f>IF(AND(CL60=0,CM60=0),"",IF(AND(CL60=0,CM60&lt;&gt;0),Desplegable!$B$444,(CM60*100/CL60)))</f>
        <v/>
      </c>
      <c r="CO60" s="97"/>
      <c r="CP60" s="97"/>
      <c r="CQ60" s="97"/>
      <c r="CR60" s="62" t="str">
        <f>IF(AND(CO60=0,CP60=0),Desplegable!$B$446,IF(AND(CO60&lt;&gt;0,CP60=""),Desplegable!$B$446,IF(AND('Metas por Proyecto'!CO60=0,'Metas por Proyecto'!CP60&gt;0),Desplegable!$B$444,IF(AND('Metas por Proyecto'!CO60&gt;0,'Metas por Proyecto'!CP60=0),Desplegable!$B$445,IF(AND('Metas por Proyecto'!CO60&gt;0,'Metas por Proyecto'!CP60&gt;0),((CP60*100)/CO60))))))</f>
        <v/>
      </c>
      <c r="CS60" s="97">
        <f t="shared" si="66"/>
        <v>0</v>
      </c>
      <c r="CT60" s="97">
        <f t="shared" si="67"/>
        <v>0</v>
      </c>
      <c r="CU60" s="62" t="str">
        <f>IF(AND(CS60=0,CT60=0),"",IF(AND(CS60=0,CT60&lt;&gt;0),Desplegable!$B$444,(CT60*100/CS60)))</f>
        <v/>
      </c>
      <c r="CV60" s="97"/>
      <c r="CW60" s="97"/>
      <c r="CX60" s="97"/>
      <c r="CY60" s="62" t="str">
        <f>IF(AND(CV60=0,CW60=0),Desplegable!$B$446,IF(AND(CV60&lt;&gt;0,CW60=""),Desplegable!$B$446,IF(AND('Metas por Proyecto'!CV60=0,'Metas por Proyecto'!CW60&gt;0),Desplegable!$B$444,IF(AND('Metas por Proyecto'!CV60&gt;0,'Metas por Proyecto'!CW60=0),Desplegable!$B$445,IF(AND('Metas por Proyecto'!CV60&gt;0,'Metas por Proyecto'!CW60&gt;0),((CW60*100)/CV60))))))</f>
        <v/>
      </c>
      <c r="CZ60" s="97">
        <f t="shared" si="68"/>
        <v>0</v>
      </c>
      <c r="DA60" s="97">
        <f t="shared" si="69"/>
        <v>0</v>
      </c>
      <c r="DB60" s="62" t="str">
        <f>IF(AND(CZ60=0,DA60=0),"",IF(AND(CZ60=0,DA60&lt;&gt;0),Desplegable!$B$444,(DA60*100/CZ60)))</f>
        <v/>
      </c>
      <c r="DC60" s="97"/>
      <c r="DD60" s="97"/>
      <c r="DE60" s="97"/>
      <c r="DF60" s="62" t="str">
        <f>IF(AND(DC60=0,DD60=0),Desplegable!$B$446,IF(AND(DC60&lt;&gt;0,DD60=""),Desplegable!$B$446,IF(AND('Metas por Proyecto'!DC60=0,'Metas por Proyecto'!DD60&gt;0),Desplegable!$B$444,IF(AND('Metas por Proyecto'!DC60&gt;0,'Metas por Proyecto'!DD60=0),Desplegable!$B$445,IF(AND('Metas por Proyecto'!DC60&gt;0,'Metas por Proyecto'!DD60&gt;0),((DD60*100)/DC60))))))</f>
        <v/>
      </c>
      <c r="DG60" s="97">
        <f t="shared" si="70"/>
        <v>0</v>
      </c>
      <c r="DH60" s="97">
        <f t="shared" si="71"/>
        <v>0</v>
      </c>
      <c r="DI60" s="62" t="str">
        <f>IF(AND(DG60=0,DH60=0),"",IF(AND(DG60=0,DH60&lt;&gt;0),Desplegable!$B$444,(DH60*100/DG60)))</f>
        <v/>
      </c>
      <c r="DJ60" s="97"/>
      <c r="DK60" s="97"/>
      <c r="DL60" s="97"/>
      <c r="DM60" s="62" t="str">
        <f>IF(AND(DJ60=0,DK60=0),Desplegable!$B$446,IF(AND(DJ60&lt;&gt;0,DK60=""),Desplegable!$B$446,IF(AND('Metas por Proyecto'!DJ60=0,'Metas por Proyecto'!DK60&gt;0),Desplegable!$B$444,IF(AND('Metas por Proyecto'!DJ60&gt;0,'Metas por Proyecto'!DK60=0),Desplegable!$B$445,IF(AND('Metas por Proyecto'!DJ60&gt;0,'Metas por Proyecto'!DK60&gt;0),((DK60*100)/DJ60))))))</f>
        <v/>
      </c>
      <c r="DN60" s="97">
        <f t="shared" si="72"/>
        <v>0</v>
      </c>
      <c r="DO60" s="97">
        <f t="shared" si="73"/>
        <v>0</v>
      </c>
      <c r="DP60" s="63" t="str">
        <f>IF(AND(DN60=0,DO60=0),"",IF(AND(DN60=0,DO60&lt;&gt;0),Desplegable!$B$444,(DO60*100/DN60)))</f>
        <v/>
      </c>
      <c r="DQ60" s="97">
        <f t="shared" si="74"/>
        <v>0</v>
      </c>
      <c r="DR60" s="97">
        <f t="shared" si="75"/>
        <v>1</v>
      </c>
      <c r="DS60" s="97">
        <f t="shared" si="76"/>
        <v>0</v>
      </c>
      <c r="DT60" s="63" t="str">
        <f t="shared" si="77"/>
        <v/>
      </c>
      <c r="DU60" s="97"/>
    </row>
    <row r="61" spans="1:125" s="67" customFormat="1" ht="168.75">
      <c r="A61" s="53">
        <v>60</v>
      </c>
      <c r="B61" s="84" t="s">
        <v>640</v>
      </c>
      <c r="C61" s="54" t="s">
        <v>79</v>
      </c>
      <c r="D61" s="55" t="s">
        <v>79</v>
      </c>
      <c r="E61" s="55" t="s">
        <v>631</v>
      </c>
      <c r="F61" s="56" t="s">
        <v>111</v>
      </c>
      <c r="G61" s="55" t="s">
        <v>115</v>
      </c>
      <c r="H61" s="56" t="s">
        <v>295</v>
      </c>
      <c r="I61" s="55" t="s">
        <v>616</v>
      </c>
      <c r="J61" s="56" t="s">
        <v>304</v>
      </c>
      <c r="K61" s="55" t="s">
        <v>631</v>
      </c>
      <c r="L61" s="56" t="s">
        <v>155</v>
      </c>
      <c r="M61" s="56" t="s">
        <v>155</v>
      </c>
      <c r="N61" s="59" t="s">
        <v>144</v>
      </c>
      <c r="O61" s="56" t="s">
        <v>154</v>
      </c>
      <c r="P61" s="57" t="s">
        <v>460</v>
      </c>
      <c r="Q61" s="57" t="s">
        <v>464</v>
      </c>
      <c r="R61" s="58" t="s">
        <v>579</v>
      </c>
      <c r="S61" s="59"/>
      <c r="T61" s="59" t="s">
        <v>417</v>
      </c>
      <c r="U61" s="60" t="s">
        <v>432</v>
      </c>
      <c r="V61" s="60" t="s">
        <v>441</v>
      </c>
      <c r="W61" s="59"/>
      <c r="X61" s="59"/>
      <c r="Y61" s="56"/>
      <c r="Z61" s="56"/>
      <c r="AA61" s="56"/>
      <c r="AB61" s="56"/>
      <c r="AC61" s="53"/>
      <c r="AD61" s="53"/>
      <c r="AE61" s="53"/>
      <c r="AF61" s="53"/>
      <c r="AG61" s="56"/>
      <c r="AH61" s="60"/>
      <c r="AI61" s="53"/>
      <c r="AJ61" s="61"/>
      <c r="AK61" s="53"/>
      <c r="AL61" s="53"/>
      <c r="AM61" s="222">
        <v>2</v>
      </c>
      <c r="AN61" s="97"/>
      <c r="AO61" s="97">
        <v>0</v>
      </c>
      <c r="AP61" s="97"/>
      <c r="AQ61" s="62" t="str">
        <f>IF(AND(AN61=0,AO61=0),Desplegable!$B$446,IF(AND(AN61&lt;&gt;0,AO61=""),Desplegable!$B$446,IF(AND('Metas por Proyecto'!AN61=0,'Metas por Proyecto'!AO61&gt;0),Desplegable!$B$444,IF(AND('Metas por Proyecto'!AN61&gt;0,'Metas por Proyecto'!AO61=0),Desplegable!$B$445,IF(AND('Metas por Proyecto'!AN61&gt;0,'Metas por Proyecto'!AO61&gt;0),((AO61*100)/AN61))))))</f>
        <v/>
      </c>
      <c r="AR61" s="97"/>
      <c r="AS61" s="97">
        <v>0</v>
      </c>
      <c r="AT61" s="97"/>
      <c r="AU61" s="62" t="str">
        <f>IF(AND(AR61=0,AS61=0),Desplegable!$B$446,IF(AND(AR61&lt;&gt;0,AS61=""),Desplegable!$B$446,IF(AND('Metas por Proyecto'!AR61=0,'Metas por Proyecto'!AS61&gt;0),Desplegable!$B$444,IF(AND('Metas por Proyecto'!AR61&gt;0,'Metas por Proyecto'!AS61=0),Desplegable!$B$445,IF(AND('Metas por Proyecto'!AR61&gt;0,'Metas por Proyecto'!AS61&gt;0),((AS61*100)/AR61))))))</f>
        <v/>
      </c>
      <c r="AV61" s="97">
        <f t="shared" si="52"/>
        <v>0</v>
      </c>
      <c r="AW61" s="97">
        <f t="shared" si="53"/>
        <v>0</v>
      </c>
      <c r="AX61" s="62" t="str">
        <f>IF(AND(AV61=0,AW61=0),"",IF(AND(AV61=0,AW61&lt;&gt;0),Desplegable!$B$444,(AW61*100/AV61)))</f>
        <v/>
      </c>
      <c r="AY61" s="97"/>
      <c r="AZ61" s="97">
        <v>0</v>
      </c>
      <c r="BA61" s="97" t="s">
        <v>1296</v>
      </c>
      <c r="BB61" s="62" t="str">
        <f>IF(AND(AY61=0,AZ61=0),Desplegable!$B$446,IF(AND(AY61&lt;&gt;0,AZ61=""),Desplegable!$B$446,IF(AND('Metas por Proyecto'!AY61=0,'Metas por Proyecto'!AZ61&gt;0),Desplegable!$B$444,IF(AND('Metas por Proyecto'!AY61&gt;0,'Metas por Proyecto'!AZ61=0),Desplegable!$B$445,IF(AND('Metas por Proyecto'!AY61&gt;0,'Metas por Proyecto'!AZ61&gt;0),((AZ61*100)/AY61))))))</f>
        <v/>
      </c>
      <c r="BC61" s="97">
        <f t="shared" si="54"/>
        <v>0</v>
      </c>
      <c r="BD61" s="97">
        <f t="shared" si="55"/>
        <v>0</v>
      </c>
      <c r="BE61" s="62" t="str">
        <f>IF(AND(BC61=0,BD61=0),"",IF(AND(BC61=0,BD61&lt;&gt;0),Desplegable!$B$444,(BD61*100/BC61)))</f>
        <v/>
      </c>
      <c r="BF61" s="97"/>
      <c r="BG61" s="97"/>
      <c r="BH61" s="97"/>
      <c r="BI61" s="62" t="str">
        <f>IF(AND(BF61=0,BG61=0),Desplegable!$B$446,IF(AND(BF61&lt;&gt;0,BG61=""),Desplegable!$B$446,IF(AND('Metas por Proyecto'!BF61=0,'Metas por Proyecto'!BG61&gt;0),Desplegable!$B$444,IF(AND('Metas por Proyecto'!BF61&gt;0,'Metas por Proyecto'!BG61=0),Desplegable!$B$445,IF(AND('Metas por Proyecto'!BF61&gt;0,'Metas por Proyecto'!BG61&gt;0),((BG61*100)/BF61))))))</f>
        <v/>
      </c>
      <c r="BJ61" s="97">
        <f t="shared" si="56"/>
        <v>0</v>
      </c>
      <c r="BK61" s="97">
        <f t="shared" si="57"/>
        <v>0</v>
      </c>
      <c r="BL61" s="62" t="str">
        <f>IF(AND(BJ61=0,BK61=0),"",IF(AND(BJ61=0,BK61&lt;&gt;0),Desplegable!$B$444,(BK61*100/BJ61)))</f>
        <v/>
      </c>
      <c r="BM61" s="97"/>
      <c r="BN61" s="97"/>
      <c r="BO61" s="97"/>
      <c r="BP61" s="62" t="str">
        <f>IF(AND(BM61=0,BN61=0),Desplegable!$B$446,IF(AND(BM61&lt;&gt;0,BN61=""),Desplegable!$B$446,IF(AND('Metas por Proyecto'!BM61=0,'Metas por Proyecto'!BN61&gt;0),Desplegable!$B$444,IF(AND('Metas por Proyecto'!BM61&gt;0,'Metas por Proyecto'!BN61=0),Desplegable!$B$445,IF(AND('Metas por Proyecto'!BM61&gt;0,'Metas por Proyecto'!BN61&gt;0),((BN61*100)/BM61))))))</f>
        <v/>
      </c>
      <c r="BQ61" s="97">
        <f t="shared" si="58"/>
        <v>0</v>
      </c>
      <c r="BR61" s="97">
        <f t="shared" si="59"/>
        <v>0</v>
      </c>
      <c r="BS61" s="62" t="str">
        <f>IF(AND(BQ61=0,BR61=0),"",IF(AND(BQ61=0,BR61&lt;&gt;0),Desplegable!$B$444,(BR61*100/BQ61)))</f>
        <v/>
      </c>
      <c r="BT61" s="97"/>
      <c r="BU61" s="97"/>
      <c r="BV61" s="97"/>
      <c r="BW61" s="62" t="str">
        <f>IF(AND(BT61=0,BU61=0),Desplegable!$B$446,IF(AND(BT61&lt;&gt;0,BU61=""),Desplegable!$B$446,IF(AND('Metas por Proyecto'!BT61=0,'Metas por Proyecto'!BU61&gt;0),Desplegable!$B$444,IF(AND('Metas por Proyecto'!BT61&gt;0,'Metas por Proyecto'!BU61=0),Desplegable!$B$445,IF(AND('Metas por Proyecto'!BT61&gt;0,'Metas por Proyecto'!BU61&gt;0),((BU61*100)/BT61))))))</f>
        <v/>
      </c>
      <c r="BX61" s="97">
        <f t="shared" si="60"/>
        <v>0</v>
      </c>
      <c r="BY61" s="97">
        <f t="shared" si="61"/>
        <v>0</v>
      </c>
      <c r="BZ61" s="62" t="str">
        <f>IF(AND(BX61=0,BY61=0),"",IF(AND(BX61=0,BY61&lt;&gt;0),Desplegable!$B$444,(BY61*100/BX61)))</f>
        <v/>
      </c>
      <c r="CA61" s="97"/>
      <c r="CB61" s="97"/>
      <c r="CC61" s="97"/>
      <c r="CD61" s="62" t="str">
        <f>IF(AND(CA61=0,CB61=0),Desplegable!$B$446,IF(AND(CA61&lt;&gt;0,CB61=""),Desplegable!$B$446,IF(AND('Metas por Proyecto'!CA61=0,'Metas por Proyecto'!CB61&gt;0),Desplegable!$B$444,IF(AND('Metas por Proyecto'!CA61&gt;0,'Metas por Proyecto'!CB61=0),Desplegable!$B$445,IF(AND('Metas por Proyecto'!CA61&gt;0,'Metas por Proyecto'!CB61&gt;0),((CB61*100)/CA61))))))</f>
        <v/>
      </c>
      <c r="CE61" s="97">
        <f t="shared" si="62"/>
        <v>0</v>
      </c>
      <c r="CF61" s="97">
        <f t="shared" si="63"/>
        <v>0</v>
      </c>
      <c r="CG61" s="62" t="str">
        <f>IF(AND(CE61=0,CF61=0),"",IF(AND(CE61=0,CF61&lt;&gt;0),Desplegable!$B$444,(CF61*100/CE61)))</f>
        <v/>
      </c>
      <c r="CH61" s="97"/>
      <c r="CI61" s="97"/>
      <c r="CJ61" s="97"/>
      <c r="CK61" s="62" t="str">
        <f>IF(AND(CH61=0,CI61=0),Desplegable!$B$446,IF(AND(CH61&lt;&gt;0,CI61=""),Desplegable!$B$446,IF(AND('Metas por Proyecto'!CH61=0,'Metas por Proyecto'!CI61&gt;0),Desplegable!$B$444,IF(AND('Metas por Proyecto'!CH61&gt;0,'Metas por Proyecto'!CI61=0),Desplegable!$B$445,IF(AND('Metas por Proyecto'!CH61&gt;0,'Metas por Proyecto'!CI61&gt;0),((CI61*100)/CH61))))))</f>
        <v/>
      </c>
      <c r="CL61" s="97">
        <f t="shared" si="64"/>
        <v>0</v>
      </c>
      <c r="CM61" s="97">
        <f t="shared" si="65"/>
        <v>0</v>
      </c>
      <c r="CN61" s="62" t="str">
        <f>IF(AND(CL61=0,CM61=0),"",IF(AND(CL61=0,CM61&lt;&gt;0),Desplegable!$B$444,(CM61*100/CL61)))</f>
        <v/>
      </c>
      <c r="CO61" s="97"/>
      <c r="CP61" s="97"/>
      <c r="CQ61" s="97"/>
      <c r="CR61" s="62" t="str">
        <f>IF(AND(CO61=0,CP61=0),Desplegable!$B$446,IF(AND(CO61&lt;&gt;0,CP61=""),Desplegable!$B$446,IF(AND('Metas por Proyecto'!CO61=0,'Metas por Proyecto'!CP61&gt;0),Desplegable!$B$444,IF(AND('Metas por Proyecto'!CO61&gt;0,'Metas por Proyecto'!CP61=0),Desplegable!$B$445,IF(AND('Metas por Proyecto'!CO61&gt;0,'Metas por Proyecto'!CP61&gt;0),((CP61*100)/CO61))))))</f>
        <v/>
      </c>
      <c r="CS61" s="97">
        <f t="shared" si="66"/>
        <v>0</v>
      </c>
      <c r="CT61" s="97">
        <f t="shared" si="67"/>
        <v>0</v>
      </c>
      <c r="CU61" s="62" t="str">
        <f>IF(AND(CS61=0,CT61=0),"",IF(AND(CS61=0,CT61&lt;&gt;0),Desplegable!$B$444,(CT61*100/CS61)))</f>
        <v/>
      </c>
      <c r="CV61" s="97"/>
      <c r="CW61" s="97"/>
      <c r="CX61" s="97"/>
      <c r="CY61" s="62" t="str">
        <f>IF(AND(CV61=0,CW61=0),Desplegable!$B$446,IF(AND(CV61&lt;&gt;0,CW61=""),Desplegable!$B$446,IF(AND('Metas por Proyecto'!CV61=0,'Metas por Proyecto'!CW61&gt;0),Desplegable!$B$444,IF(AND('Metas por Proyecto'!CV61&gt;0,'Metas por Proyecto'!CW61=0),Desplegable!$B$445,IF(AND('Metas por Proyecto'!CV61&gt;0,'Metas por Proyecto'!CW61&gt;0),((CW61*100)/CV61))))))</f>
        <v/>
      </c>
      <c r="CZ61" s="97">
        <f t="shared" si="68"/>
        <v>0</v>
      </c>
      <c r="DA61" s="97">
        <f t="shared" si="69"/>
        <v>0</v>
      </c>
      <c r="DB61" s="62" t="str">
        <f>IF(AND(CZ61=0,DA61=0),"",IF(AND(CZ61=0,DA61&lt;&gt;0),Desplegable!$B$444,(DA61*100/CZ61)))</f>
        <v/>
      </c>
      <c r="DC61" s="97"/>
      <c r="DD61" s="97"/>
      <c r="DE61" s="97"/>
      <c r="DF61" s="62" t="str">
        <f>IF(AND(DC61=0,DD61=0),Desplegable!$B$446,IF(AND(DC61&lt;&gt;0,DD61=""),Desplegable!$B$446,IF(AND('Metas por Proyecto'!DC61=0,'Metas por Proyecto'!DD61&gt;0),Desplegable!$B$444,IF(AND('Metas por Proyecto'!DC61&gt;0,'Metas por Proyecto'!DD61=0),Desplegable!$B$445,IF(AND('Metas por Proyecto'!DC61&gt;0,'Metas por Proyecto'!DD61&gt;0),((DD61*100)/DC61))))))</f>
        <v/>
      </c>
      <c r="DG61" s="97">
        <f t="shared" si="70"/>
        <v>0</v>
      </c>
      <c r="DH61" s="97">
        <f t="shared" si="71"/>
        <v>0</v>
      </c>
      <c r="DI61" s="62" t="str">
        <f>IF(AND(DG61=0,DH61=0),"",IF(AND(DG61=0,DH61&lt;&gt;0),Desplegable!$B$444,(DH61*100/DG61)))</f>
        <v/>
      </c>
      <c r="DJ61" s="97"/>
      <c r="DK61" s="97"/>
      <c r="DL61" s="97"/>
      <c r="DM61" s="62" t="str">
        <f>IF(AND(DJ61=0,DK61=0),Desplegable!$B$446,IF(AND(DJ61&lt;&gt;0,DK61=""),Desplegable!$B$446,IF(AND('Metas por Proyecto'!DJ61=0,'Metas por Proyecto'!DK61&gt;0),Desplegable!$B$444,IF(AND('Metas por Proyecto'!DJ61&gt;0,'Metas por Proyecto'!DK61=0),Desplegable!$B$445,IF(AND('Metas por Proyecto'!DJ61&gt;0,'Metas por Proyecto'!DK61&gt;0),((DK61*100)/DJ61))))))</f>
        <v/>
      </c>
      <c r="DN61" s="97">
        <f t="shared" si="72"/>
        <v>0</v>
      </c>
      <c r="DO61" s="97">
        <f t="shared" si="73"/>
        <v>0</v>
      </c>
      <c r="DP61" s="63" t="str">
        <f>IF(AND(DN61=0,DO61=0),"",IF(AND(DN61=0,DO61&lt;&gt;0),Desplegable!$B$444,(DO61*100/DN61)))</f>
        <v/>
      </c>
      <c r="DQ61" s="97">
        <f t="shared" si="74"/>
        <v>0</v>
      </c>
      <c r="DR61" s="97">
        <f t="shared" si="75"/>
        <v>2</v>
      </c>
      <c r="DS61" s="97">
        <f t="shared" si="76"/>
        <v>0</v>
      </c>
      <c r="DT61" s="63" t="str">
        <f t="shared" si="77"/>
        <v/>
      </c>
      <c r="DU61" s="97"/>
    </row>
    <row r="62" spans="1:125" s="67" customFormat="1" ht="168.75">
      <c r="A62" s="53">
        <v>61</v>
      </c>
      <c r="B62" s="84" t="s">
        <v>641</v>
      </c>
      <c r="C62" s="54" t="s">
        <v>79</v>
      </c>
      <c r="D62" s="55" t="s">
        <v>79</v>
      </c>
      <c r="E62" s="55" t="s">
        <v>631</v>
      </c>
      <c r="F62" s="56" t="s">
        <v>111</v>
      </c>
      <c r="G62" s="55" t="s">
        <v>115</v>
      </c>
      <c r="H62" s="56" t="s">
        <v>295</v>
      </c>
      <c r="I62" s="55" t="s">
        <v>616</v>
      </c>
      <c r="J62" s="56" t="s">
        <v>304</v>
      </c>
      <c r="K62" s="55" t="s">
        <v>631</v>
      </c>
      <c r="L62" s="56" t="s">
        <v>155</v>
      </c>
      <c r="M62" s="56" t="s">
        <v>155</v>
      </c>
      <c r="N62" s="59" t="s">
        <v>144</v>
      </c>
      <c r="O62" s="56" t="s">
        <v>495</v>
      </c>
      <c r="P62" s="57" t="s">
        <v>460</v>
      </c>
      <c r="Q62" s="57" t="s">
        <v>463</v>
      </c>
      <c r="R62" s="58" t="s">
        <v>482</v>
      </c>
      <c r="S62" s="59"/>
      <c r="T62" s="59" t="s">
        <v>419</v>
      </c>
      <c r="U62" s="60" t="s">
        <v>429</v>
      </c>
      <c r="V62" s="60" t="s">
        <v>444</v>
      </c>
      <c r="W62" s="59"/>
      <c r="X62" s="59"/>
      <c r="Y62" s="56"/>
      <c r="Z62" s="56"/>
      <c r="AA62" s="56"/>
      <c r="AB62" s="56"/>
      <c r="AC62" s="53"/>
      <c r="AD62" s="53"/>
      <c r="AE62" s="53"/>
      <c r="AF62" s="53"/>
      <c r="AG62" s="56"/>
      <c r="AH62" s="60"/>
      <c r="AI62" s="53"/>
      <c r="AJ62" s="61"/>
      <c r="AK62" s="53"/>
      <c r="AL62" s="53"/>
      <c r="AM62" s="222">
        <v>1</v>
      </c>
      <c r="AN62" s="97"/>
      <c r="AO62" s="97">
        <v>0</v>
      </c>
      <c r="AP62" s="97"/>
      <c r="AQ62" s="62" t="str">
        <f>IF(AND(AN62=0,AO62=0),Desplegable!$B$446,IF(AND(AN62&lt;&gt;0,AO62=""),Desplegable!$B$446,IF(AND('Metas por Proyecto'!AN62=0,'Metas por Proyecto'!AO62&gt;0),Desplegable!$B$444,IF(AND('Metas por Proyecto'!AN62&gt;0,'Metas por Proyecto'!AO62=0),Desplegable!$B$445,IF(AND('Metas por Proyecto'!AN62&gt;0,'Metas por Proyecto'!AO62&gt;0),((AO62*100)/AN62))))))</f>
        <v/>
      </c>
      <c r="AR62" s="97"/>
      <c r="AS62" s="97">
        <v>0</v>
      </c>
      <c r="AT62" s="97"/>
      <c r="AU62" s="62" t="str">
        <f>IF(AND(AR62=0,AS62=0),Desplegable!$B$446,IF(AND(AR62&lt;&gt;0,AS62=""),Desplegable!$B$446,IF(AND('Metas por Proyecto'!AR62=0,'Metas por Proyecto'!AS62&gt;0),Desplegable!$B$444,IF(AND('Metas por Proyecto'!AR62&gt;0,'Metas por Proyecto'!AS62=0),Desplegable!$B$445,IF(AND('Metas por Proyecto'!AR62&gt;0,'Metas por Proyecto'!AS62&gt;0),((AS62*100)/AR62))))))</f>
        <v/>
      </c>
      <c r="AV62" s="97">
        <f t="shared" si="52"/>
        <v>0</v>
      </c>
      <c r="AW62" s="97">
        <f t="shared" si="53"/>
        <v>0</v>
      </c>
      <c r="AX62" s="62" t="str">
        <f>IF(AND(AV62=0,AW62=0),"",IF(AND(AV62=0,AW62&lt;&gt;0),Desplegable!$B$444,(AW62*100/AV62)))</f>
        <v/>
      </c>
      <c r="AY62" s="97"/>
      <c r="AZ62" s="97">
        <v>0</v>
      </c>
      <c r="BA62" s="97" t="s">
        <v>1296</v>
      </c>
      <c r="BB62" s="62" t="str">
        <f>IF(AND(AY62=0,AZ62=0),Desplegable!$B$446,IF(AND(AY62&lt;&gt;0,AZ62=""),Desplegable!$B$446,IF(AND('Metas por Proyecto'!AY62=0,'Metas por Proyecto'!AZ62&gt;0),Desplegable!$B$444,IF(AND('Metas por Proyecto'!AY62&gt;0,'Metas por Proyecto'!AZ62=0),Desplegable!$B$445,IF(AND('Metas por Proyecto'!AY62&gt;0,'Metas por Proyecto'!AZ62&gt;0),((AZ62*100)/AY62))))))</f>
        <v/>
      </c>
      <c r="BC62" s="97">
        <f t="shared" si="54"/>
        <v>0</v>
      </c>
      <c r="BD62" s="97">
        <f t="shared" si="55"/>
        <v>0</v>
      </c>
      <c r="BE62" s="62" t="str">
        <f>IF(AND(BC62=0,BD62=0),"",IF(AND(BC62=0,BD62&lt;&gt;0),Desplegable!$B$444,(BD62*100/BC62)))</f>
        <v/>
      </c>
      <c r="BF62" s="97"/>
      <c r="BG62" s="97"/>
      <c r="BH62" s="97"/>
      <c r="BI62" s="62" t="str">
        <f>IF(AND(BF62=0,BG62=0),Desplegable!$B$446,IF(AND(BF62&lt;&gt;0,BG62=""),Desplegable!$B$446,IF(AND('Metas por Proyecto'!BF62=0,'Metas por Proyecto'!BG62&gt;0),Desplegable!$B$444,IF(AND('Metas por Proyecto'!BF62&gt;0,'Metas por Proyecto'!BG62=0),Desplegable!$B$445,IF(AND('Metas por Proyecto'!BF62&gt;0,'Metas por Proyecto'!BG62&gt;0),((BG62*100)/BF62))))))</f>
        <v/>
      </c>
      <c r="BJ62" s="97">
        <f t="shared" si="56"/>
        <v>0</v>
      </c>
      <c r="BK62" s="97">
        <f t="shared" si="57"/>
        <v>0</v>
      </c>
      <c r="BL62" s="62" t="str">
        <f>IF(AND(BJ62=0,BK62=0),"",IF(AND(BJ62=0,BK62&lt;&gt;0),Desplegable!$B$444,(BK62*100/BJ62)))</f>
        <v/>
      </c>
      <c r="BM62" s="97"/>
      <c r="BN62" s="97"/>
      <c r="BO62" s="97"/>
      <c r="BP62" s="62" t="str">
        <f>IF(AND(BM62=0,BN62=0),Desplegable!$B$446,IF(AND(BM62&lt;&gt;0,BN62=""),Desplegable!$B$446,IF(AND('Metas por Proyecto'!BM62=0,'Metas por Proyecto'!BN62&gt;0),Desplegable!$B$444,IF(AND('Metas por Proyecto'!BM62&gt;0,'Metas por Proyecto'!BN62=0),Desplegable!$B$445,IF(AND('Metas por Proyecto'!BM62&gt;0,'Metas por Proyecto'!BN62&gt;0),((BN62*100)/BM62))))))</f>
        <v/>
      </c>
      <c r="BQ62" s="97">
        <f t="shared" si="58"/>
        <v>0</v>
      </c>
      <c r="BR62" s="97">
        <f t="shared" si="59"/>
        <v>0</v>
      </c>
      <c r="BS62" s="62" t="str">
        <f>IF(AND(BQ62=0,BR62=0),"",IF(AND(BQ62=0,BR62&lt;&gt;0),Desplegable!$B$444,(BR62*100/BQ62)))</f>
        <v/>
      </c>
      <c r="BT62" s="97"/>
      <c r="BU62" s="97"/>
      <c r="BV62" s="97"/>
      <c r="BW62" s="62" t="str">
        <f>IF(AND(BT62=0,BU62=0),Desplegable!$B$446,IF(AND(BT62&lt;&gt;0,BU62=""),Desplegable!$B$446,IF(AND('Metas por Proyecto'!BT62=0,'Metas por Proyecto'!BU62&gt;0),Desplegable!$B$444,IF(AND('Metas por Proyecto'!BT62&gt;0,'Metas por Proyecto'!BU62=0),Desplegable!$B$445,IF(AND('Metas por Proyecto'!BT62&gt;0,'Metas por Proyecto'!BU62&gt;0),((BU62*100)/BT62))))))</f>
        <v/>
      </c>
      <c r="BX62" s="97">
        <f t="shared" si="60"/>
        <v>0</v>
      </c>
      <c r="BY62" s="97">
        <f t="shared" si="61"/>
        <v>0</v>
      </c>
      <c r="BZ62" s="62" t="str">
        <f>IF(AND(BX62=0,BY62=0),"",IF(AND(BX62=0,BY62&lt;&gt;0),Desplegable!$B$444,(BY62*100/BX62)))</f>
        <v/>
      </c>
      <c r="CA62" s="97"/>
      <c r="CB62" s="97"/>
      <c r="CC62" s="97"/>
      <c r="CD62" s="62" t="str">
        <f>IF(AND(CA62=0,CB62=0),Desplegable!$B$446,IF(AND(CA62&lt;&gt;0,CB62=""),Desplegable!$B$446,IF(AND('Metas por Proyecto'!CA62=0,'Metas por Proyecto'!CB62&gt;0),Desplegable!$B$444,IF(AND('Metas por Proyecto'!CA62&gt;0,'Metas por Proyecto'!CB62=0),Desplegable!$B$445,IF(AND('Metas por Proyecto'!CA62&gt;0,'Metas por Proyecto'!CB62&gt;0),((CB62*100)/CA62))))))</f>
        <v/>
      </c>
      <c r="CE62" s="97">
        <f t="shared" si="62"/>
        <v>0</v>
      </c>
      <c r="CF62" s="97">
        <f t="shared" si="63"/>
        <v>0</v>
      </c>
      <c r="CG62" s="62" t="str">
        <f>IF(AND(CE62=0,CF62=0),"",IF(AND(CE62=0,CF62&lt;&gt;0),Desplegable!$B$444,(CF62*100/CE62)))</f>
        <v/>
      </c>
      <c r="CH62" s="97"/>
      <c r="CI62" s="97"/>
      <c r="CJ62" s="97"/>
      <c r="CK62" s="62" t="str">
        <f>IF(AND(CH62=0,CI62=0),Desplegable!$B$446,IF(AND(CH62&lt;&gt;0,CI62=""),Desplegable!$B$446,IF(AND('Metas por Proyecto'!CH62=0,'Metas por Proyecto'!CI62&gt;0),Desplegable!$B$444,IF(AND('Metas por Proyecto'!CH62&gt;0,'Metas por Proyecto'!CI62=0),Desplegable!$B$445,IF(AND('Metas por Proyecto'!CH62&gt;0,'Metas por Proyecto'!CI62&gt;0),((CI62*100)/CH62))))))</f>
        <v/>
      </c>
      <c r="CL62" s="97">
        <f t="shared" si="64"/>
        <v>0</v>
      </c>
      <c r="CM62" s="97">
        <f t="shared" si="65"/>
        <v>0</v>
      </c>
      <c r="CN62" s="62" t="str">
        <f>IF(AND(CL62=0,CM62=0),"",IF(AND(CL62=0,CM62&lt;&gt;0),Desplegable!$B$444,(CM62*100/CL62)))</f>
        <v/>
      </c>
      <c r="CO62" s="97"/>
      <c r="CP62" s="97"/>
      <c r="CQ62" s="97"/>
      <c r="CR62" s="62" t="str">
        <f>IF(AND(CO62=0,CP62=0),Desplegable!$B$446,IF(AND(CO62&lt;&gt;0,CP62=""),Desplegable!$B$446,IF(AND('Metas por Proyecto'!CO62=0,'Metas por Proyecto'!CP62&gt;0),Desplegable!$B$444,IF(AND('Metas por Proyecto'!CO62&gt;0,'Metas por Proyecto'!CP62=0),Desplegable!$B$445,IF(AND('Metas por Proyecto'!CO62&gt;0,'Metas por Proyecto'!CP62&gt;0),((CP62*100)/CO62))))))</f>
        <v/>
      </c>
      <c r="CS62" s="97">
        <f t="shared" si="66"/>
        <v>0</v>
      </c>
      <c r="CT62" s="97">
        <f t="shared" si="67"/>
        <v>0</v>
      </c>
      <c r="CU62" s="62" t="str">
        <f>IF(AND(CS62=0,CT62=0),"",IF(AND(CS62=0,CT62&lt;&gt;0),Desplegable!$B$444,(CT62*100/CS62)))</f>
        <v/>
      </c>
      <c r="CV62" s="97"/>
      <c r="CW62" s="97"/>
      <c r="CX62" s="97"/>
      <c r="CY62" s="62" t="str">
        <f>IF(AND(CV62=0,CW62=0),Desplegable!$B$446,IF(AND(CV62&lt;&gt;0,CW62=""),Desplegable!$B$446,IF(AND('Metas por Proyecto'!CV62=0,'Metas por Proyecto'!CW62&gt;0),Desplegable!$B$444,IF(AND('Metas por Proyecto'!CV62&gt;0,'Metas por Proyecto'!CW62=0),Desplegable!$B$445,IF(AND('Metas por Proyecto'!CV62&gt;0,'Metas por Proyecto'!CW62&gt;0),((CW62*100)/CV62))))))</f>
        <v/>
      </c>
      <c r="CZ62" s="97">
        <f t="shared" si="68"/>
        <v>0</v>
      </c>
      <c r="DA62" s="97">
        <f t="shared" si="69"/>
        <v>0</v>
      </c>
      <c r="DB62" s="62" t="str">
        <f>IF(AND(CZ62=0,DA62=0),"",IF(AND(CZ62=0,DA62&lt;&gt;0),Desplegable!$B$444,(DA62*100/CZ62)))</f>
        <v/>
      </c>
      <c r="DC62" s="97"/>
      <c r="DD62" s="97"/>
      <c r="DE62" s="97"/>
      <c r="DF62" s="62" t="str">
        <f>IF(AND(DC62=0,DD62=0),Desplegable!$B$446,IF(AND(DC62&lt;&gt;0,DD62=""),Desplegable!$B$446,IF(AND('Metas por Proyecto'!DC62=0,'Metas por Proyecto'!DD62&gt;0),Desplegable!$B$444,IF(AND('Metas por Proyecto'!DC62&gt;0,'Metas por Proyecto'!DD62=0),Desplegable!$B$445,IF(AND('Metas por Proyecto'!DC62&gt;0,'Metas por Proyecto'!DD62&gt;0),((DD62*100)/DC62))))))</f>
        <v/>
      </c>
      <c r="DG62" s="97">
        <f t="shared" si="70"/>
        <v>0</v>
      </c>
      <c r="DH62" s="97">
        <f t="shared" si="71"/>
        <v>0</v>
      </c>
      <c r="DI62" s="62" t="str">
        <f>IF(AND(DG62=0,DH62=0),"",IF(AND(DG62=0,DH62&lt;&gt;0),Desplegable!$B$444,(DH62*100/DG62)))</f>
        <v/>
      </c>
      <c r="DJ62" s="97"/>
      <c r="DK62" s="97"/>
      <c r="DL62" s="97"/>
      <c r="DM62" s="62" t="str">
        <f>IF(AND(DJ62=0,DK62=0),Desplegable!$B$446,IF(AND(DJ62&lt;&gt;0,DK62=""),Desplegable!$B$446,IF(AND('Metas por Proyecto'!DJ62=0,'Metas por Proyecto'!DK62&gt;0),Desplegable!$B$444,IF(AND('Metas por Proyecto'!DJ62&gt;0,'Metas por Proyecto'!DK62=0),Desplegable!$B$445,IF(AND('Metas por Proyecto'!DJ62&gt;0,'Metas por Proyecto'!DK62&gt;0),((DK62*100)/DJ62))))))</f>
        <v/>
      </c>
      <c r="DN62" s="97">
        <f t="shared" si="72"/>
        <v>0</v>
      </c>
      <c r="DO62" s="97">
        <f t="shared" si="73"/>
        <v>0</v>
      </c>
      <c r="DP62" s="63" t="str">
        <f>IF(AND(DN62=0,DO62=0),"",IF(AND(DN62=0,DO62&lt;&gt;0),Desplegable!$B$444,(DO62*100/DN62)))</f>
        <v/>
      </c>
      <c r="DQ62" s="97">
        <f t="shared" si="74"/>
        <v>0</v>
      </c>
      <c r="DR62" s="97">
        <f t="shared" si="75"/>
        <v>1</v>
      </c>
      <c r="DS62" s="97">
        <f t="shared" si="76"/>
        <v>0</v>
      </c>
      <c r="DT62" s="63" t="str">
        <f t="shared" si="77"/>
        <v/>
      </c>
      <c r="DU62" s="97"/>
    </row>
    <row r="63" spans="1:125" s="67" customFormat="1" ht="409.5">
      <c r="A63" s="53">
        <v>62</v>
      </c>
      <c r="B63" s="84" t="s">
        <v>642</v>
      </c>
      <c r="C63" s="54" t="s">
        <v>79</v>
      </c>
      <c r="D63" s="55" t="s">
        <v>79</v>
      </c>
      <c r="E63" s="55" t="s">
        <v>631</v>
      </c>
      <c r="F63" s="56" t="s">
        <v>111</v>
      </c>
      <c r="G63" s="55" t="s">
        <v>115</v>
      </c>
      <c r="H63" s="56" t="s">
        <v>295</v>
      </c>
      <c r="I63" s="55" t="s">
        <v>616</v>
      </c>
      <c r="J63" s="56" t="s">
        <v>304</v>
      </c>
      <c r="K63" s="55" t="s">
        <v>631</v>
      </c>
      <c r="L63" s="56" t="s">
        <v>155</v>
      </c>
      <c r="M63" s="56" t="s">
        <v>155</v>
      </c>
      <c r="N63" s="59" t="s">
        <v>144</v>
      </c>
      <c r="O63" s="56" t="s">
        <v>154</v>
      </c>
      <c r="P63" s="57" t="s">
        <v>460</v>
      </c>
      <c r="Q63" s="57" t="s">
        <v>464</v>
      </c>
      <c r="R63" s="58" t="s">
        <v>579</v>
      </c>
      <c r="S63" s="59"/>
      <c r="T63" s="59" t="s">
        <v>417</v>
      </c>
      <c r="U63" s="60" t="s">
        <v>432</v>
      </c>
      <c r="V63" s="60" t="s">
        <v>441</v>
      </c>
      <c r="W63" s="59"/>
      <c r="X63" s="59"/>
      <c r="Y63" s="56"/>
      <c r="Z63" s="56"/>
      <c r="AA63" s="56"/>
      <c r="AB63" s="56"/>
      <c r="AC63" s="53"/>
      <c r="AD63" s="53"/>
      <c r="AE63" s="53"/>
      <c r="AF63" s="53"/>
      <c r="AG63" s="56"/>
      <c r="AH63" s="60"/>
      <c r="AI63" s="53"/>
      <c r="AJ63" s="61"/>
      <c r="AK63" s="53"/>
      <c r="AL63" s="53"/>
      <c r="AM63" s="222">
        <v>1</v>
      </c>
      <c r="AN63" s="97">
        <v>1</v>
      </c>
      <c r="AO63" s="97">
        <v>1</v>
      </c>
      <c r="AP63" s="97"/>
      <c r="AQ63" s="62">
        <f>IF(AND(AN63=0,AO63=0),Desplegable!$B$446,IF(AND(AN63&lt;&gt;0,AO63=""),Desplegable!$B$446,IF(AND('Metas por Proyecto'!AN63=0,'Metas por Proyecto'!AO63&gt;0),Desplegable!$B$444,IF(AND('Metas por Proyecto'!AN63&gt;0,'Metas por Proyecto'!AO63=0),Desplegable!$B$445,IF(AND('Metas por Proyecto'!AN63&gt;0,'Metas por Proyecto'!AO63&gt;0),((AO63*100)/AN63))))))</f>
        <v>100</v>
      </c>
      <c r="AR63" s="97">
        <v>1</v>
      </c>
      <c r="AS63" s="97">
        <v>1</v>
      </c>
      <c r="AT63" s="97"/>
      <c r="AU63" s="62">
        <f>IF(AND(AR63=0,AS63=0),Desplegable!$B$446,IF(AND(AR63&lt;&gt;0,AS63=""),Desplegable!$B$446,IF(AND('Metas por Proyecto'!AR63=0,'Metas por Proyecto'!AS63&gt;0),Desplegable!$B$444,IF(AND('Metas por Proyecto'!AR63&gt;0,'Metas por Proyecto'!AS63=0),Desplegable!$B$445,IF(AND('Metas por Proyecto'!AR63&gt;0,'Metas por Proyecto'!AS63&gt;0),((AS63*100)/AR63))))))</f>
        <v>100</v>
      </c>
      <c r="AV63" s="97">
        <f t="shared" si="52"/>
        <v>2</v>
      </c>
      <c r="AW63" s="97">
        <f t="shared" si="53"/>
        <v>2</v>
      </c>
      <c r="AX63" s="62">
        <f>IF(AND(AV63=0,AW63=0),"",IF(AND(AV63=0,AW63&lt;&gt;0),Desplegable!$B$444,(AW63*100/AV63)))</f>
        <v>100</v>
      </c>
      <c r="AY63" s="97">
        <v>1</v>
      </c>
      <c r="AZ63" s="97">
        <v>1</v>
      </c>
      <c r="BA63" s="97" t="s">
        <v>1298</v>
      </c>
      <c r="BB63" s="62">
        <f>IF(AND(AY63=0,AZ63=0),Desplegable!$B$446,IF(AND(AY63&lt;&gt;0,AZ63=""),Desplegable!$B$446,IF(AND('Metas por Proyecto'!AY63=0,'Metas por Proyecto'!AZ63&gt;0),Desplegable!$B$444,IF(AND('Metas por Proyecto'!AY63&gt;0,'Metas por Proyecto'!AZ63=0),Desplegable!$B$445,IF(AND('Metas por Proyecto'!AY63&gt;0,'Metas por Proyecto'!AZ63&gt;0),((AZ63*100)/AY63))))))</f>
        <v>100</v>
      </c>
      <c r="BC63" s="97">
        <f t="shared" si="54"/>
        <v>3</v>
      </c>
      <c r="BD63" s="97">
        <f t="shared" si="55"/>
        <v>3</v>
      </c>
      <c r="BE63" s="62">
        <f>IF(AND(BC63=0,BD63=0),"",IF(AND(BC63=0,BD63&lt;&gt;0),Desplegable!$B$444,(BD63*100/BC63)))</f>
        <v>100</v>
      </c>
      <c r="BF63" s="97">
        <v>1</v>
      </c>
      <c r="BG63" s="97"/>
      <c r="BH63" s="97"/>
      <c r="BI63" s="62" t="str">
        <f>IF(AND(BF63=0,BG63=0),Desplegable!$B$446,IF(AND(BF63&lt;&gt;0,BG63=""),Desplegable!$B$446,IF(AND('Metas por Proyecto'!BF63=0,'Metas por Proyecto'!BG63&gt;0),Desplegable!$B$444,IF(AND('Metas por Proyecto'!BF63&gt;0,'Metas por Proyecto'!BG63=0),Desplegable!$B$445,IF(AND('Metas por Proyecto'!BF63&gt;0,'Metas por Proyecto'!BG63&gt;0),((BG63*100)/BF63))))))</f>
        <v/>
      </c>
      <c r="BJ63" s="97">
        <f t="shared" si="56"/>
        <v>4</v>
      </c>
      <c r="BK63" s="97">
        <f t="shared" si="57"/>
        <v>3</v>
      </c>
      <c r="BL63" s="62">
        <f>IF(AND(BJ63=0,BK63=0),"",IF(AND(BJ63=0,BK63&lt;&gt;0),Desplegable!$B$444,(BK63*100/BJ63)))</f>
        <v>75</v>
      </c>
      <c r="BM63" s="97">
        <v>1</v>
      </c>
      <c r="BN63" s="97"/>
      <c r="BO63" s="97"/>
      <c r="BP63" s="62" t="str">
        <f>IF(AND(BM63=0,BN63=0),Desplegable!$B$446,IF(AND(BM63&lt;&gt;0,BN63=""),Desplegable!$B$446,IF(AND('Metas por Proyecto'!BM63=0,'Metas por Proyecto'!BN63&gt;0),Desplegable!$B$444,IF(AND('Metas por Proyecto'!BM63&gt;0,'Metas por Proyecto'!BN63=0),Desplegable!$B$445,IF(AND('Metas por Proyecto'!BM63&gt;0,'Metas por Proyecto'!BN63&gt;0),((BN63*100)/BM63))))))</f>
        <v/>
      </c>
      <c r="BQ63" s="97">
        <f t="shared" si="58"/>
        <v>5</v>
      </c>
      <c r="BR63" s="97">
        <f t="shared" si="59"/>
        <v>3</v>
      </c>
      <c r="BS63" s="62">
        <f>IF(AND(BQ63=0,BR63=0),"",IF(AND(BQ63=0,BR63&lt;&gt;0),Desplegable!$B$444,(BR63*100/BQ63)))</f>
        <v>60</v>
      </c>
      <c r="BT63" s="97">
        <v>1</v>
      </c>
      <c r="BU63" s="97"/>
      <c r="BV63" s="97"/>
      <c r="BW63" s="62" t="str">
        <f>IF(AND(BT63=0,BU63=0),Desplegable!$B$446,IF(AND(BT63&lt;&gt;0,BU63=""),Desplegable!$B$446,IF(AND('Metas por Proyecto'!BT63=0,'Metas por Proyecto'!BU63&gt;0),Desplegable!$B$444,IF(AND('Metas por Proyecto'!BT63&gt;0,'Metas por Proyecto'!BU63=0),Desplegable!$B$445,IF(AND('Metas por Proyecto'!BT63&gt;0,'Metas por Proyecto'!BU63&gt;0),((BU63*100)/BT63))))))</f>
        <v/>
      </c>
      <c r="BX63" s="97">
        <f t="shared" si="60"/>
        <v>6</v>
      </c>
      <c r="BY63" s="97">
        <f t="shared" si="61"/>
        <v>3</v>
      </c>
      <c r="BZ63" s="62">
        <f>IF(AND(BX63=0,BY63=0),"",IF(AND(BX63=0,BY63&lt;&gt;0),Desplegable!$B$444,(BY63*100/BX63)))</f>
        <v>50</v>
      </c>
      <c r="CA63" s="97">
        <v>1</v>
      </c>
      <c r="CB63" s="97"/>
      <c r="CC63" s="97"/>
      <c r="CD63" s="62" t="str">
        <f>IF(AND(CA63=0,CB63=0),Desplegable!$B$446,IF(AND(CA63&lt;&gt;0,CB63=""),Desplegable!$B$446,IF(AND('Metas por Proyecto'!CA63=0,'Metas por Proyecto'!CB63&gt;0),Desplegable!$B$444,IF(AND('Metas por Proyecto'!CA63&gt;0,'Metas por Proyecto'!CB63=0),Desplegable!$B$445,IF(AND('Metas por Proyecto'!CA63&gt;0,'Metas por Proyecto'!CB63&gt;0),((CB63*100)/CA63))))))</f>
        <v/>
      </c>
      <c r="CE63" s="97">
        <f t="shared" si="62"/>
        <v>7</v>
      </c>
      <c r="CF63" s="97">
        <f t="shared" si="63"/>
        <v>3</v>
      </c>
      <c r="CG63" s="62">
        <f>IF(AND(CE63=0,CF63=0),"",IF(AND(CE63=0,CF63&lt;&gt;0),Desplegable!$B$444,(CF63*100/CE63)))</f>
        <v>42.857142857142854</v>
      </c>
      <c r="CH63" s="97">
        <v>1</v>
      </c>
      <c r="CI63" s="97"/>
      <c r="CJ63" s="97"/>
      <c r="CK63" s="62" t="str">
        <f>IF(AND(CH63=0,CI63=0),Desplegable!$B$446,IF(AND(CH63&lt;&gt;0,CI63=""),Desplegable!$B$446,IF(AND('Metas por Proyecto'!CH63=0,'Metas por Proyecto'!CI63&gt;0),Desplegable!$B$444,IF(AND('Metas por Proyecto'!CH63&gt;0,'Metas por Proyecto'!CI63=0),Desplegable!$B$445,IF(AND('Metas por Proyecto'!CH63&gt;0,'Metas por Proyecto'!CI63&gt;0),((CI63*100)/CH63))))))</f>
        <v/>
      </c>
      <c r="CL63" s="97">
        <f t="shared" si="64"/>
        <v>8</v>
      </c>
      <c r="CM63" s="97">
        <f t="shared" si="65"/>
        <v>3</v>
      </c>
      <c r="CN63" s="62">
        <f>IF(AND(CL63=0,CM63=0),"",IF(AND(CL63=0,CM63&lt;&gt;0),Desplegable!$B$444,(CM63*100/CL63)))</f>
        <v>37.5</v>
      </c>
      <c r="CO63" s="97"/>
      <c r="CP63" s="97"/>
      <c r="CQ63" s="97"/>
      <c r="CR63" s="62" t="str">
        <f>IF(AND(CO63=0,CP63=0),Desplegable!$B$446,IF(AND(CO63&lt;&gt;0,CP63=""),Desplegable!$B$446,IF(AND('Metas por Proyecto'!CO63=0,'Metas por Proyecto'!CP63&gt;0),Desplegable!$B$444,IF(AND('Metas por Proyecto'!CO63&gt;0,'Metas por Proyecto'!CP63=0),Desplegable!$B$445,IF(AND('Metas por Proyecto'!CO63&gt;0,'Metas por Proyecto'!CP63&gt;0),((CP63*100)/CO63))))))</f>
        <v/>
      </c>
      <c r="CS63" s="97">
        <f t="shared" si="66"/>
        <v>8</v>
      </c>
      <c r="CT63" s="97">
        <f t="shared" si="67"/>
        <v>3</v>
      </c>
      <c r="CU63" s="62">
        <f>IF(AND(CS63=0,CT63=0),"",IF(AND(CS63=0,CT63&lt;&gt;0),Desplegable!$B$444,(CT63*100/CS63)))</f>
        <v>37.5</v>
      </c>
      <c r="CV63" s="97"/>
      <c r="CW63" s="97"/>
      <c r="CX63" s="97"/>
      <c r="CY63" s="62" t="str">
        <f>IF(AND(CV63=0,CW63=0),Desplegable!$B$446,IF(AND(CV63&lt;&gt;0,CW63=""),Desplegable!$B$446,IF(AND('Metas por Proyecto'!CV63=0,'Metas por Proyecto'!CW63&gt;0),Desplegable!$B$444,IF(AND('Metas por Proyecto'!CV63&gt;0,'Metas por Proyecto'!CW63=0),Desplegable!$B$445,IF(AND('Metas por Proyecto'!CV63&gt;0,'Metas por Proyecto'!CW63&gt;0),((CW63*100)/CV63))))))</f>
        <v/>
      </c>
      <c r="CZ63" s="97">
        <f t="shared" si="68"/>
        <v>8</v>
      </c>
      <c r="DA63" s="97">
        <f t="shared" si="69"/>
        <v>3</v>
      </c>
      <c r="DB63" s="62">
        <f>IF(AND(CZ63=0,DA63=0),"",IF(AND(CZ63=0,DA63&lt;&gt;0),Desplegable!$B$444,(DA63*100/CZ63)))</f>
        <v>37.5</v>
      </c>
      <c r="DC63" s="97"/>
      <c r="DD63" s="97"/>
      <c r="DE63" s="97"/>
      <c r="DF63" s="62" t="str">
        <f>IF(AND(DC63=0,DD63=0),Desplegable!$B$446,IF(AND(DC63&lt;&gt;0,DD63=""),Desplegable!$B$446,IF(AND('Metas por Proyecto'!DC63=0,'Metas por Proyecto'!DD63&gt;0),Desplegable!$B$444,IF(AND('Metas por Proyecto'!DC63&gt;0,'Metas por Proyecto'!DD63=0),Desplegable!$B$445,IF(AND('Metas por Proyecto'!DC63&gt;0,'Metas por Proyecto'!DD63&gt;0),((DD63*100)/DC63))))))</f>
        <v/>
      </c>
      <c r="DG63" s="97">
        <f t="shared" si="70"/>
        <v>8</v>
      </c>
      <c r="DH63" s="97">
        <f t="shared" si="71"/>
        <v>3</v>
      </c>
      <c r="DI63" s="62">
        <f>IF(AND(DG63=0,DH63=0),"",IF(AND(DG63=0,DH63&lt;&gt;0),Desplegable!$B$444,(DH63*100/DG63)))</f>
        <v>37.5</v>
      </c>
      <c r="DJ63" s="97"/>
      <c r="DK63" s="97"/>
      <c r="DL63" s="97"/>
      <c r="DM63" s="62" t="str">
        <f>IF(AND(DJ63=0,DK63=0),Desplegable!$B$446,IF(AND(DJ63&lt;&gt;0,DK63=""),Desplegable!$B$446,IF(AND('Metas por Proyecto'!DJ63=0,'Metas por Proyecto'!DK63&gt;0),Desplegable!$B$444,IF(AND('Metas por Proyecto'!DJ63&gt;0,'Metas por Proyecto'!DK63=0),Desplegable!$B$445,IF(AND('Metas por Proyecto'!DJ63&gt;0,'Metas por Proyecto'!DK63&gt;0),((DK63*100)/DJ63))))))</f>
        <v/>
      </c>
      <c r="DN63" s="97">
        <f t="shared" si="72"/>
        <v>8</v>
      </c>
      <c r="DO63" s="97">
        <f t="shared" si="73"/>
        <v>3</v>
      </c>
      <c r="DP63" s="63">
        <f>IF(AND(DN63=0,DO63=0),"",IF(AND(DN63=0,DO63&lt;&gt;0),Desplegable!$B$444,(DO63*100/DN63)))</f>
        <v>37.5</v>
      </c>
      <c r="DQ63" s="97">
        <f t="shared" si="74"/>
        <v>8</v>
      </c>
      <c r="DR63" s="97">
        <f t="shared" si="75"/>
        <v>-7</v>
      </c>
      <c r="DS63" s="97">
        <f t="shared" si="76"/>
        <v>3</v>
      </c>
      <c r="DT63" s="63">
        <f t="shared" si="77"/>
        <v>37.5</v>
      </c>
      <c r="DU63" s="97"/>
    </row>
    <row r="64" spans="1:125" s="67" customFormat="1" ht="409.5">
      <c r="A64" s="53">
        <v>63</v>
      </c>
      <c r="B64" s="84" t="s">
        <v>643</v>
      </c>
      <c r="C64" s="54" t="s">
        <v>646</v>
      </c>
      <c r="D64" s="55" t="s">
        <v>646</v>
      </c>
      <c r="E64" s="55" t="s">
        <v>631</v>
      </c>
      <c r="F64" s="56" t="s">
        <v>111</v>
      </c>
      <c r="G64" s="55" t="s">
        <v>115</v>
      </c>
      <c r="H64" s="56" t="s">
        <v>295</v>
      </c>
      <c r="I64" s="55" t="s">
        <v>616</v>
      </c>
      <c r="J64" s="56" t="s">
        <v>304</v>
      </c>
      <c r="K64" s="55" t="s">
        <v>631</v>
      </c>
      <c r="L64" s="56" t="s">
        <v>155</v>
      </c>
      <c r="M64" s="56" t="s">
        <v>155</v>
      </c>
      <c r="N64" s="59" t="s">
        <v>144</v>
      </c>
      <c r="O64" s="56" t="s">
        <v>154</v>
      </c>
      <c r="P64" s="57" t="s">
        <v>460</v>
      </c>
      <c r="Q64" s="57" t="s">
        <v>464</v>
      </c>
      <c r="R64" s="58" t="s">
        <v>579</v>
      </c>
      <c r="S64" s="59"/>
      <c r="T64" s="59" t="s">
        <v>417</v>
      </c>
      <c r="U64" s="60" t="s">
        <v>432</v>
      </c>
      <c r="V64" s="60" t="s">
        <v>441</v>
      </c>
      <c r="W64" s="59"/>
      <c r="X64" s="59"/>
      <c r="Y64" s="56"/>
      <c r="Z64" s="56"/>
      <c r="AA64" s="56"/>
      <c r="AB64" s="56"/>
      <c r="AC64" s="53"/>
      <c r="AD64" s="53"/>
      <c r="AE64" s="53"/>
      <c r="AF64" s="53"/>
      <c r="AG64" s="56"/>
      <c r="AH64" s="60"/>
      <c r="AI64" s="53"/>
      <c r="AJ64" s="61"/>
      <c r="AK64" s="53"/>
      <c r="AL64" s="53"/>
      <c r="AM64" s="222">
        <v>0.8</v>
      </c>
      <c r="AN64" s="97">
        <v>0.8</v>
      </c>
      <c r="AO64" s="97">
        <v>1</v>
      </c>
      <c r="AP64" s="97"/>
      <c r="AQ64" s="62">
        <f>IF(AND(AN64=0,AO64=0),Desplegable!$B$446,IF(AND(AN64&lt;&gt;0,AO64=""),Desplegable!$B$446,IF(AND('Metas por Proyecto'!AN64=0,'Metas por Proyecto'!AO64&gt;0),Desplegable!$B$444,IF(AND('Metas por Proyecto'!AN64&gt;0,'Metas por Proyecto'!AO64=0),Desplegable!$B$445,IF(AND('Metas por Proyecto'!AN64&gt;0,'Metas por Proyecto'!AO64&gt;0),((AO64*100)/AN64))))))</f>
        <v>125</v>
      </c>
      <c r="AR64" s="97">
        <v>0.8</v>
      </c>
      <c r="AS64" s="97">
        <v>1</v>
      </c>
      <c r="AT64" s="97"/>
      <c r="AU64" s="62">
        <f>IF(AND(AR64=0,AS64=0),Desplegable!$B$446,IF(AND(AR64&lt;&gt;0,AS64=""),Desplegable!$B$446,IF(AND('Metas por Proyecto'!AR64=0,'Metas por Proyecto'!AS64&gt;0),Desplegable!$B$444,IF(AND('Metas por Proyecto'!AR64&gt;0,'Metas por Proyecto'!AS64=0),Desplegable!$B$445,IF(AND('Metas por Proyecto'!AR64&gt;0,'Metas por Proyecto'!AS64&gt;0),((AS64*100)/AR64))))))</f>
        <v>125</v>
      </c>
      <c r="AV64" s="97">
        <f t="shared" si="52"/>
        <v>1.6</v>
      </c>
      <c r="AW64" s="97">
        <f t="shared" si="53"/>
        <v>2</v>
      </c>
      <c r="AX64" s="62">
        <f>IF(AND(AV64=0,AW64=0),"",IF(AND(AV64=0,AW64&lt;&gt;0),Desplegable!$B$444,(AW64*100/AV64)))</f>
        <v>125</v>
      </c>
      <c r="AY64" s="97">
        <v>0.8</v>
      </c>
      <c r="AZ64" s="97">
        <v>1</v>
      </c>
      <c r="BA64" s="97" t="s">
        <v>1299</v>
      </c>
      <c r="BB64" s="62">
        <f>IF(AND(AY64=0,AZ64=0),Desplegable!$B$446,IF(AND(AY64&lt;&gt;0,AZ64=""),Desplegable!$B$446,IF(AND('Metas por Proyecto'!AY64=0,'Metas por Proyecto'!AZ64&gt;0),Desplegable!$B$444,IF(AND('Metas por Proyecto'!AY64&gt;0,'Metas por Proyecto'!AZ64=0),Desplegable!$B$445,IF(AND('Metas por Proyecto'!AY64&gt;0,'Metas por Proyecto'!AZ64&gt;0),((AZ64*100)/AY64))))))</f>
        <v>125</v>
      </c>
      <c r="BC64" s="97">
        <f t="shared" si="54"/>
        <v>2.4000000000000004</v>
      </c>
      <c r="BD64" s="97">
        <f t="shared" si="55"/>
        <v>3</v>
      </c>
      <c r="BE64" s="62">
        <f>IF(AND(BC64=0,BD64=0),"",IF(AND(BC64=0,BD64&lt;&gt;0),Desplegable!$B$444,(BD64*100/BC64)))</f>
        <v>124.99999999999999</v>
      </c>
      <c r="BF64" s="97">
        <v>0.8</v>
      </c>
      <c r="BG64" s="97"/>
      <c r="BH64" s="97"/>
      <c r="BI64" s="62" t="str">
        <f>IF(AND(BF64=0,BG64=0),Desplegable!$B$446,IF(AND(BF64&lt;&gt;0,BG64=""),Desplegable!$B$446,IF(AND('Metas por Proyecto'!BF64=0,'Metas por Proyecto'!BG64&gt;0),Desplegable!$B$444,IF(AND('Metas por Proyecto'!BF64&gt;0,'Metas por Proyecto'!BG64=0),Desplegable!$B$445,IF(AND('Metas por Proyecto'!BF64&gt;0,'Metas por Proyecto'!BG64&gt;0),((BG64*100)/BF64))))))</f>
        <v/>
      </c>
      <c r="BJ64" s="97">
        <f t="shared" si="56"/>
        <v>3.2</v>
      </c>
      <c r="BK64" s="97">
        <f t="shared" si="57"/>
        <v>3</v>
      </c>
      <c r="BL64" s="62">
        <f>IF(AND(BJ64=0,BK64=0),"",IF(AND(BJ64=0,BK64&lt;&gt;0),Desplegable!$B$444,(BK64*100/BJ64)))</f>
        <v>93.75</v>
      </c>
      <c r="BM64" s="97">
        <v>0.8</v>
      </c>
      <c r="BN64" s="97"/>
      <c r="BO64" s="97"/>
      <c r="BP64" s="62" t="str">
        <f>IF(AND(BM64=0,BN64=0),Desplegable!$B$446,IF(AND(BM64&lt;&gt;0,BN64=""),Desplegable!$B$446,IF(AND('Metas por Proyecto'!BM64=0,'Metas por Proyecto'!BN64&gt;0),Desplegable!$B$444,IF(AND('Metas por Proyecto'!BM64&gt;0,'Metas por Proyecto'!BN64=0),Desplegable!$B$445,IF(AND('Metas por Proyecto'!BM64&gt;0,'Metas por Proyecto'!BN64&gt;0),((BN64*100)/BM64))))))</f>
        <v/>
      </c>
      <c r="BQ64" s="97">
        <f t="shared" si="58"/>
        <v>4</v>
      </c>
      <c r="BR64" s="97">
        <f t="shared" si="59"/>
        <v>3</v>
      </c>
      <c r="BS64" s="62">
        <f>IF(AND(BQ64=0,BR64=0),"",IF(AND(BQ64=0,BR64&lt;&gt;0),Desplegable!$B$444,(BR64*100/BQ64)))</f>
        <v>75</v>
      </c>
      <c r="BT64" s="97">
        <v>0.8</v>
      </c>
      <c r="BU64" s="97"/>
      <c r="BV64" s="97"/>
      <c r="BW64" s="62" t="str">
        <f>IF(AND(BT64=0,BU64=0),Desplegable!$B$446,IF(AND(BT64&lt;&gt;0,BU64=""),Desplegable!$B$446,IF(AND('Metas por Proyecto'!BT64=0,'Metas por Proyecto'!BU64&gt;0),Desplegable!$B$444,IF(AND('Metas por Proyecto'!BT64&gt;0,'Metas por Proyecto'!BU64=0),Desplegable!$B$445,IF(AND('Metas por Proyecto'!BT64&gt;0,'Metas por Proyecto'!BU64&gt;0),((BU64*100)/BT64))))))</f>
        <v/>
      </c>
      <c r="BX64" s="97">
        <f t="shared" si="60"/>
        <v>4.8</v>
      </c>
      <c r="BY64" s="97">
        <f t="shared" si="61"/>
        <v>3</v>
      </c>
      <c r="BZ64" s="62">
        <f>IF(AND(BX64=0,BY64=0),"",IF(AND(BX64=0,BY64&lt;&gt;0),Desplegable!$B$444,(BY64*100/BX64)))</f>
        <v>62.5</v>
      </c>
      <c r="CA64" s="97">
        <v>0.8</v>
      </c>
      <c r="CB64" s="97"/>
      <c r="CC64" s="97"/>
      <c r="CD64" s="62" t="str">
        <f>IF(AND(CA64=0,CB64=0),Desplegable!$B$446,IF(AND(CA64&lt;&gt;0,CB64=""),Desplegable!$B$446,IF(AND('Metas por Proyecto'!CA64=0,'Metas por Proyecto'!CB64&gt;0),Desplegable!$B$444,IF(AND('Metas por Proyecto'!CA64&gt;0,'Metas por Proyecto'!CB64=0),Desplegable!$B$445,IF(AND('Metas por Proyecto'!CA64&gt;0,'Metas por Proyecto'!CB64&gt;0),((CB64*100)/CA64))))))</f>
        <v/>
      </c>
      <c r="CE64" s="97">
        <f t="shared" si="62"/>
        <v>5.6</v>
      </c>
      <c r="CF64" s="97">
        <f t="shared" si="63"/>
        <v>3</v>
      </c>
      <c r="CG64" s="62">
        <f>IF(AND(CE64=0,CF64=0),"",IF(AND(CE64=0,CF64&lt;&gt;0),Desplegable!$B$444,(CF64*100/CE64)))</f>
        <v>53.571428571428577</v>
      </c>
      <c r="CH64" s="97">
        <v>0.8</v>
      </c>
      <c r="CI64" s="97"/>
      <c r="CJ64" s="97"/>
      <c r="CK64" s="62" t="str">
        <f>IF(AND(CH64=0,CI64=0),Desplegable!$B$446,IF(AND(CH64&lt;&gt;0,CI64=""),Desplegable!$B$446,IF(AND('Metas por Proyecto'!CH64=0,'Metas por Proyecto'!CI64&gt;0),Desplegable!$B$444,IF(AND('Metas por Proyecto'!CH64&gt;0,'Metas por Proyecto'!CI64=0),Desplegable!$B$445,IF(AND('Metas por Proyecto'!CH64&gt;0,'Metas por Proyecto'!CI64&gt;0),((CI64*100)/CH64))))))</f>
        <v/>
      </c>
      <c r="CL64" s="97">
        <f t="shared" si="64"/>
        <v>6.3999999999999995</v>
      </c>
      <c r="CM64" s="97">
        <f t="shared" si="65"/>
        <v>3</v>
      </c>
      <c r="CN64" s="62">
        <f>IF(AND(CL64=0,CM64=0),"",IF(AND(CL64=0,CM64&lt;&gt;0),Desplegable!$B$444,(CM64*100/CL64)))</f>
        <v>46.875000000000007</v>
      </c>
      <c r="CO64" s="97"/>
      <c r="CP64" s="97"/>
      <c r="CQ64" s="97"/>
      <c r="CR64" s="62" t="str">
        <f>IF(AND(CO64=0,CP64=0),Desplegable!$B$446,IF(AND(CO64&lt;&gt;0,CP64=""),Desplegable!$B$446,IF(AND('Metas por Proyecto'!CO64=0,'Metas por Proyecto'!CP64&gt;0),Desplegable!$B$444,IF(AND('Metas por Proyecto'!CO64&gt;0,'Metas por Proyecto'!CP64=0),Desplegable!$B$445,IF(AND('Metas por Proyecto'!CO64&gt;0,'Metas por Proyecto'!CP64&gt;0),((CP64*100)/CO64))))))</f>
        <v/>
      </c>
      <c r="CS64" s="97">
        <f t="shared" si="66"/>
        <v>6.3999999999999995</v>
      </c>
      <c r="CT64" s="97">
        <f t="shared" si="67"/>
        <v>3</v>
      </c>
      <c r="CU64" s="62">
        <f>IF(AND(CS64=0,CT64=0),"",IF(AND(CS64=0,CT64&lt;&gt;0),Desplegable!$B$444,(CT64*100/CS64)))</f>
        <v>46.875000000000007</v>
      </c>
      <c r="CV64" s="97"/>
      <c r="CW64" s="97"/>
      <c r="CX64" s="97"/>
      <c r="CY64" s="62" t="str">
        <f>IF(AND(CV64=0,CW64=0),Desplegable!$B$446,IF(AND(CV64&lt;&gt;0,CW64=""),Desplegable!$B$446,IF(AND('Metas por Proyecto'!CV64=0,'Metas por Proyecto'!CW64&gt;0),Desplegable!$B$444,IF(AND('Metas por Proyecto'!CV64&gt;0,'Metas por Proyecto'!CW64=0),Desplegable!$B$445,IF(AND('Metas por Proyecto'!CV64&gt;0,'Metas por Proyecto'!CW64&gt;0),((CW64*100)/CV64))))))</f>
        <v/>
      </c>
      <c r="CZ64" s="97">
        <f t="shared" si="68"/>
        <v>6.3999999999999995</v>
      </c>
      <c r="DA64" s="97">
        <f t="shared" si="69"/>
        <v>3</v>
      </c>
      <c r="DB64" s="62">
        <f>IF(AND(CZ64=0,DA64=0),"",IF(AND(CZ64=0,DA64&lt;&gt;0),Desplegable!$B$444,(DA64*100/CZ64)))</f>
        <v>46.875000000000007</v>
      </c>
      <c r="DC64" s="97"/>
      <c r="DD64" s="97"/>
      <c r="DE64" s="97"/>
      <c r="DF64" s="62" t="str">
        <f>IF(AND(DC64=0,DD64=0),Desplegable!$B$446,IF(AND(DC64&lt;&gt;0,DD64=""),Desplegable!$B$446,IF(AND('Metas por Proyecto'!DC64=0,'Metas por Proyecto'!DD64&gt;0),Desplegable!$B$444,IF(AND('Metas por Proyecto'!DC64&gt;0,'Metas por Proyecto'!DD64=0),Desplegable!$B$445,IF(AND('Metas por Proyecto'!DC64&gt;0,'Metas por Proyecto'!DD64&gt;0),((DD64*100)/DC64))))))</f>
        <v/>
      </c>
      <c r="DG64" s="97">
        <f t="shared" si="70"/>
        <v>6.3999999999999995</v>
      </c>
      <c r="DH64" s="97">
        <f t="shared" si="71"/>
        <v>3</v>
      </c>
      <c r="DI64" s="62">
        <f>IF(AND(DG64=0,DH64=0),"",IF(AND(DG64=0,DH64&lt;&gt;0),Desplegable!$B$444,(DH64*100/DG64)))</f>
        <v>46.875000000000007</v>
      </c>
      <c r="DJ64" s="97"/>
      <c r="DK64" s="97"/>
      <c r="DL64" s="97"/>
      <c r="DM64" s="62" t="str">
        <f>IF(AND(DJ64=0,DK64=0),Desplegable!$B$446,IF(AND(DJ64&lt;&gt;0,DK64=""),Desplegable!$B$446,IF(AND('Metas por Proyecto'!DJ64=0,'Metas por Proyecto'!DK64&gt;0),Desplegable!$B$444,IF(AND('Metas por Proyecto'!DJ64&gt;0,'Metas por Proyecto'!DK64=0),Desplegable!$B$445,IF(AND('Metas por Proyecto'!DJ64&gt;0,'Metas por Proyecto'!DK64&gt;0),((DK64*100)/DJ64))))))</f>
        <v/>
      </c>
      <c r="DN64" s="97">
        <f t="shared" si="72"/>
        <v>6.3999999999999995</v>
      </c>
      <c r="DO64" s="97">
        <f t="shared" si="73"/>
        <v>3</v>
      </c>
      <c r="DP64" s="63">
        <f>IF(AND(DN64=0,DO64=0),"",IF(AND(DN64=0,DO64&lt;&gt;0),Desplegable!$B$444,(DO64*100/DN64)))</f>
        <v>46.875000000000007</v>
      </c>
      <c r="DQ64" s="97">
        <f t="shared" si="74"/>
        <v>6.3999999999999995</v>
      </c>
      <c r="DR64" s="97">
        <f t="shared" si="75"/>
        <v>-5.6</v>
      </c>
      <c r="DS64" s="97">
        <f t="shared" si="76"/>
        <v>3</v>
      </c>
      <c r="DT64" s="63">
        <f t="shared" si="77"/>
        <v>46.875000000000007</v>
      </c>
      <c r="DU64" s="97"/>
    </row>
    <row r="65" spans="1:125" s="67" customFormat="1" ht="168.75">
      <c r="A65" s="53">
        <v>64</v>
      </c>
      <c r="B65" s="84" t="s">
        <v>644</v>
      </c>
      <c r="C65" s="54" t="s">
        <v>1447</v>
      </c>
      <c r="D65" s="55" t="s">
        <v>77</v>
      </c>
      <c r="E65" s="55" t="s">
        <v>631</v>
      </c>
      <c r="F65" s="56" t="s">
        <v>111</v>
      </c>
      <c r="G65" s="55" t="s">
        <v>115</v>
      </c>
      <c r="H65" s="56" t="s">
        <v>295</v>
      </c>
      <c r="I65" s="55" t="s">
        <v>616</v>
      </c>
      <c r="J65" s="56" t="s">
        <v>304</v>
      </c>
      <c r="K65" s="55" t="s">
        <v>631</v>
      </c>
      <c r="L65" s="56" t="s">
        <v>155</v>
      </c>
      <c r="M65" s="56" t="s">
        <v>155</v>
      </c>
      <c r="N65" s="59" t="s">
        <v>144</v>
      </c>
      <c r="O65" s="56" t="s">
        <v>495</v>
      </c>
      <c r="P65" s="57" t="s">
        <v>460</v>
      </c>
      <c r="Q65" s="57" t="s">
        <v>463</v>
      </c>
      <c r="R65" s="58" t="s">
        <v>482</v>
      </c>
      <c r="S65" s="59"/>
      <c r="T65" s="59" t="s">
        <v>419</v>
      </c>
      <c r="U65" s="60" t="s">
        <v>429</v>
      </c>
      <c r="V65" s="60" t="s">
        <v>444</v>
      </c>
      <c r="W65" s="59"/>
      <c r="X65" s="59"/>
      <c r="Y65" s="56"/>
      <c r="Z65" s="56"/>
      <c r="AA65" s="56"/>
      <c r="AB65" s="56"/>
      <c r="AC65" s="53"/>
      <c r="AD65" s="53"/>
      <c r="AE65" s="53"/>
      <c r="AF65" s="53"/>
      <c r="AG65" s="56"/>
      <c r="AH65" s="60"/>
      <c r="AI65" s="53"/>
      <c r="AJ65" s="61"/>
      <c r="AK65" s="53"/>
      <c r="AL65" s="53"/>
      <c r="AM65" s="222">
        <v>1</v>
      </c>
      <c r="AN65" s="97"/>
      <c r="AO65" s="97">
        <v>0</v>
      </c>
      <c r="AP65" s="97"/>
      <c r="AQ65" s="62" t="str">
        <f>IF(AND(AN65=0,AO65=0),Desplegable!$B$446,IF(AND(AN65&lt;&gt;0,AO65=""),Desplegable!$B$446,IF(AND('Metas por Proyecto'!AN65=0,'Metas por Proyecto'!AO65&gt;0),Desplegable!$B$444,IF(AND('Metas por Proyecto'!AN65&gt;0,'Metas por Proyecto'!AO65=0),Desplegable!$B$445,IF(AND('Metas por Proyecto'!AN65&gt;0,'Metas por Proyecto'!AO65&gt;0),((AO65*100)/AN65))))))</f>
        <v/>
      </c>
      <c r="AR65" s="97"/>
      <c r="AS65" s="97">
        <v>0</v>
      </c>
      <c r="AT65" s="97"/>
      <c r="AU65" s="62" t="str">
        <f>IF(AND(AR65=0,AS65=0),Desplegable!$B$446,IF(AND(AR65&lt;&gt;0,AS65=""),Desplegable!$B$446,IF(AND('Metas por Proyecto'!AR65=0,'Metas por Proyecto'!AS65&gt;0),Desplegable!$B$444,IF(AND('Metas por Proyecto'!AR65&gt;0,'Metas por Proyecto'!AS65=0),Desplegable!$B$445,IF(AND('Metas por Proyecto'!AR65&gt;0,'Metas por Proyecto'!AS65&gt;0),((AS65*100)/AR65))))))</f>
        <v/>
      </c>
      <c r="AV65" s="97">
        <f t="shared" si="52"/>
        <v>0</v>
      </c>
      <c r="AW65" s="97">
        <f t="shared" si="53"/>
        <v>0</v>
      </c>
      <c r="AX65" s="62" t="str">
        <f>IF(AND(AV65=0,AW65=0),"",IF(AND(AV65=0,AW65&lt;&gt;0),Desplegable!$B$444,(AW65*100/AV65)))</f>
        <v/>
      </c>
      <c r="AY65" s="97"/>
      <c r="AZ65" s="97">
        <v>0</v>
      </c>
      <c r="BA65" s="97" t="s">
        <v>1296</v>
      </c>
      <c r="BB65" s="62" t="str">
        <f>IF(AND(AY65=0,AZ65=0),Desplegable!$B$446,IF(AND(AY65&lt;&gt;0,AZ65=""),Desplegable!$B$446,IF(AND('Metas por Proyecto'!AY65=0,'Metas por Proyecto'!AZ65&gt;0),Desplegable!$B$444,IF(AND('Metas por Proyecto'!AY65&gt;0,'Metas por Proyecto'!AZ65=0),Desplegable!$B$445,IF(AND('Metas por Proyecto'!AY65&gt;0,'Metas por Proyecto'!AZ65&gt;0),((AZ65*100)/AY65))))))</f>
        <v/>
      </c>
      <c r="BC65" s="97">
        <f t="shared" si="54"/>
        <v>0</v>
      </c>
      <c r="BD65" s="97">
        <f t="shared" si="55"/>
        <v>0</v>
      </c>
      <c r="BE65" s="62" t="str">
        <f>IF(AND(BC65=0,BD65=0),"",IF(AND(BC65=0,BD65&lt;&gt;0),Desplegable!$B$444,(BD65*100/BC65)))</f>
        <v/>
      </c>
      <c r="BF65" s="97"/>
      <c r="BG65" s="97"/>
      <c r="BH65" s="97"/>
      <c r="BI65" s="62" t="str">
        <f>IF(AND(BF65=0,BG65=0),Desplegable!$B$446,IF(AND(BF65&lt;&gt;0,BG65=""),Desplegable!$B$446,IF(AND('Metas por Proyecto'!BF65=0,'Metas por Proyecto'!BG65&gt;0),Desplegable!$B$444,IF(AND('Metas por Proyecto'!BF65&gt;0,'Metas por Proyecto'!BG65=0),Desplegable!$B$445,IF(AND('Metas por Proyecto'!BF65&gt;0,'Metas por Proyecto'!BG65&gt;0),((BG65*100)/BF65))))))</f>
        <v/>
      </c>
      <c r="BJ65" s="97">
        <f t="shared" si="56"/>
        <v>0</v>
      </c>
      <c r="BK65" s="97">
        <f t="shared" si="57"/>
        <v>0</v>
      </c>
      <c r="BL65" s="62" t="str">
        <f>IF(AND(BJ65=0,BK65=0),"",IF(AND(BJ65=0,BK65&lt;&gt;0),Desplegable!$B$444,(BK65*100/BJ65)))</f>
        <v/>
      </c>
      <c r="BM65" s="97"/>
      <c r="BN65" s="97"/>
      <c r="BO65" s="97"/>
      <c r="BP65" s="62" t="str">
        <f>IF(AND(BM65=0,BN65=0),Desplegable!$B$446,IF(AND(BM65&lt;&gt;0,BN65=""),Desplegable!$B$446,IF(AND('Metas por Proyecto'!BM65=0,'Metas por Proyecto'!BN65&gt;0),Desplegable!$B$444,IF(AND('Metas por Proyecto'!BM65&gt;0,'Metas por Proyecto'!BN65=0),Desplegable!$B$445,IF(AND('Metas por Proyecto'!BM65&gt;0,'Metas por Proyecto'!BN65&gt;0),((BN65*100)/BM65))))))</f>
        <v/>
      </c>
      <c r="BQ65" s="97">
        <f t="shared" si="58"/>
        <v>0</v>
      </c>
      <c r="BR65" s="97">
        <f t="shared" si="59"/>
        <v>0</v>
      </c>
      <c r="BS65" s="62" t="str">
        <f>IF(AND(BQ65=0,BR65=0),"",IF(AND(BQ65=0,BR65&lt;&gt;0),Desplegable!$B$444,(BR65*100/BQ65)))</f>
        <v/>
      </c>
      <c r="BT65" s="97"/>
      <c r="BU65" s="97"/>
      <c r="BV65" s="97"/>
      <c r="BW65" s="62" t="str">
        <f>IF(AND(BT65=0,BU65=0),Desplegable!$B$446,IF(AND(BT65&lt;&gt;0,BU65=""),Desplegable!$B$446,IF(AND('Metas por Proyecto'!BT65=0,'Metas por Proyecto'!BU65&gt;0),Desplegable!$B$444,IF(AND('Metas por Proyecto'!BT65&gt;0,'Metas por Proyecto'!BU65=0),Desplegable!$B$445,IF(AND('Metas por Proyecto'!BT65&gt;0,'Metas por Proyecto'!BU65&gt;0),((BU65*100)/BT65))))))</f>
        <v/>
      </c>
      <c r="BX65" s="97">
        <f t="shared" si="60"/>
        <v>0</v>
      </c>
      <c r="BY65" s="97">
        <f t="shared" si="61"/>
        <v>0</v>
      </c>
      <c r="BZ65" s="62" t="str">
        <f>IF(AND(BX65=0,BY65=0),"",IF(AND(BX65=0,BY65&lt;&gt;0),Desplegable!$B$444,(BY65*100/BX65)))</f>
        <v/>
      </c>
      <c r="CA65" s="97"/>
      <c r="CB65" s="97"/>
      <c r="CC65" s="97"/>
      <c r="CD65" s="62" t="str">
        <f>IF(AND(CA65=0,CB65=0),Desplegable!$B$446,IF(AND(CA65&lt;&gt;0,CB65=""),Desplegable!$B$446,IF(AND('Metas por Proyecto'!CA65=0,'Metas por Proyecto'!CB65&gt;0),Desplegable!$B$444,IF(AND('Metas por Proyecto'!CA65&gt;0,'Metas por Proyecto'!CB65=0),Desplegable!$B$445,IF(AND('Metas por Proyecto'!CA65&gt;0,'Metas por Proyecto'!CB65&gt;0),((CB65*100)/CA65))))))</f>
        <v/>
      </c>
      <c r="CE65" s="97">
        <f t="shared" si="62"/>
        <v>0</v>
      </c>
      <c r="CF65" s="97">
        <f t="shared" si="63"/>
        <v>0</v>
      </c>
      <c r="CG65" s="62" t="str">
        <f>IF(AND(CE65=0,CF65=0),"",IF(AND(CE65=0,CF65&lt;&gt;0),Desplegable!$B$444,(CF65*100/CE65)))</f>
        <v/>
      </c>
      <c r="CH65" s="97"/>
      <c r="CI65" s="97"/>
      <c r="CJ65" s="97"/>
      <c r="CK65" s="62" t="str">
        <f>IF(AND(CH65=0,CI65=0),Desplegable!$B$446,IF(AND(CH65&lt;&gt;0,CI65=""),Desplegable!$B$446,IF(AND('Metas por Proyecto'!CH65=0,'Metas por Proyecto'!CI65&gt;0),Desplegable!$B$444,IF(AND('Metas por Proyecto'!CH65&gt;0,'Metas por Proyecto'!CI65=0),Desplegable!$B$445,IF(AND('Metas por Proyecto'!CH65&gt;0,'Metas por Proyecto'!CI65&gt;0),((CI65*100)/CH65))))))</f>
        <v/>
      </c>
      <c r="CL65" s="97">
        <f t="shared" si="64"/>
        <v>0</v>
      </c>
      <c r="CM65" s="97">
        <f t="shared" si="65"/>
        <v>0</v>
      </c>
      <c r="CN65" s="62" t="str">
        <f>IF(AND(CL65=0,CM65=0),"",IF(AND(CL65=0,CM65&lt;&gt;0),Desplegable!$B$444,(CM65*100/CL65)))</f>
        <v/>
      </c>
      <c r="CO65" s="97"/>
      <c r="CP65" s="97"/>
      <c r="CQ65" s="97"/>
      <c r="CR65" s="62" t="str">
        <f>IF(AND(CO65=0,CP65=0),Desplegable!$B$446,IF(AND(CO65&lt;&gt;0,CP65=""),Desplegable!$B$446,IF(AND('Metas por Proyecto'!CO65=0,'Metas por Proyecto'!CP65&gt;0),Desplegable!$B$444,IF(AND('Metas por Proyecto'!CO65&gt;0,'Metas por Proyecto'!CP65=0),Desplegable!$B$445,IF(AND('Metas por Proyecto'!CO65&gt;0,'Metas por Proyecto'!CP65&gt;0),((CP65*100)/CO65))))))</f>
        <v/>
      </c>
      <c r="CS65" s="97">
        <f t="shared" si="66"/>
        <v>0</v>
      </c>
      <c r="CT65" s="97">
        <f t="shared" si="67"/>
        <v>0</v>
      </c>
      <c r="CU65" s="62" t="str">
        <f>IF(AND(CS65=0,CT65=0),"",IF(AND(CS65=0,CT65&lt;&gt;0),Desplegable!$B$444,(CT65*100/CS65)))</f>
        <v/>
      </c>
      <c r="CV65" s="97"/>
      <c r="CW65" s="97"/>
      <c r="CX65" s="97"/>
      <c r="CY65" s="62" t="str">
        <f>IF(AND(CV65=0,CW65=0),Desplegable!$B$446,IF(AND(CV65&lt;&gt;0,CW65=""),Desplegable!$B$446,IF(AND('Metas por Proyecto'!CV65=0,'Metas por Proyecto'!CW65&gt;0),Desplegable!$B$444,IF(AND('Metas por Proyecto'!CV65&gt;0,'Metas por Proyecto'!CW65=0),Desplegable!$B$445,IF(AND('Metas por Proyecto'!CV65&gt;0,'Metas por Proyecto'!CW65&gt;0),((CW65*100)/CV65))))))</f>
        <v/>
      </c>
      <c r="CZ65" s="97">
        <f t="shared" si="68"/>
        <v>0</v>
      </c>
      <c r="DA65" s="97">
        <f t="shared" si="69"/>
        <v>0</v>
      </c>
      <c r="DB65" s="62" t="str">
        <f>IF(AND(CZ65=0,DA65=0),"",IF(AND(CZ65=0,DA65&lt;&gt;0),Desplegable!$B$444,(DA65*100/CZ65)))</f>
        <v/>
      </c>
      <c r="DC65" s="97"/>
      <c r="DD65" s="97"/>
      <c r="DE65" s="97"/>
      <c r="DF65" s="62" t="str">
        <f>IF(AND(DC65=0,DD65=0),Desplegable!$B$446,IF(AND(DC65&lt;&gt;0,DD65=""),Desplegable!$B$446,IF(AND('Metas por Proyecto'!DC65=0,'Metas por Proyecto'!DD65&gt;0),Desplegable!$B$444,IF(AND('Metas por Proyecto'!DC65&gt;0,'Metas por Proyecto'!DD65=0),Desplegable!$B$445,IF(AND('Metas por Proyecto'!DC65&gt;0,'Metas por Proyecto'!DD65&gt;0),((DD65*100)/DC65))))))</f>
        <v/>
      </c>
      <c r="DG65" s="97">
        <f t="shared" si="70"/>
        <v>0</v>
      </c>
      <c r="DH65" s="97">
        <f t="shared" si="71"/>
        <v>0</v>
      </c>
      <c r="DI65" s="62" t="str">
        <f>IF(AND(DG65=0,DH65=0),"",IF(AND(DG65=0,DH65&lt;&gt;0),Desplegable!$B$444,(DH65*100/DG65)))</f>
        <v/>
      </c>
      <c r="DJ65" s="97"/>
      <c r="DK65" s="97"/>
      <c r="DL65" s="97"/>
      <c r="DM65" s="62" t="str">
        <f>IF(AND(DJ65=0,DK65=0),Desplegable!$B$446,IF(AND(DJ65&lt;&gt;0,DK65=""),Desplegable!$B$446,IF(AND('Metas por Proyecto'!DJ65=0,'Metas por Proyecto'!DK65&gt;0),Desplegable!$B$444,IF(AND('Metas por Proyecto'!DJ65&gt;0,'Metas por Proyecto'!DK65=0),Desplegable!$B$445,IF(AND('Metas por Proyecto'!DJ65&gt;0,'Metas por Proyecto'!DK65&gt;0),((DK65*100)/DJ65))))))</f>
        <v/>
      </c>
      <c r="DN65" s="97">
        <f t="shared" si="72"/>
        <v>0</v>
      </c>
      <c r="DO65" s="97">
        <f t="shared" si="73"/>
        <v>0</v>
      </c>
      <c r="DP65" s="63" t="str">
        <f>IF(AND(DN65=0,DO65=0),"",IF(AND(DN65=0,DO65&lt;&gt;0),Desplegable!$B$444,(DO65*100/DN65)))</f>
        <v/>
      </c>
      <c r="DQ65" s="97">
        <f t="shared" si="74"/>
        <v>0</v>
      </c>
      <c r="DR65" s="97">
        <f t="shared" si="75"/>
        <v>1</v>
      </c>
      <c r="DS65" s="97">
        <f t="shared" si="76"/>
        <v>0</v>
      </c>
      <c r="DT65" s="63" t="str">
        <f t="shared" si="77"/>
        <v/>
      </c>
      <c r="DU65" s="97"/>
    </row>
    <row r="66" spans="1:125" s="67" customFormat="1" ht="93.75" customHeight="1">
      <c r="A66" s="53">
        <v>65</v>
      </c>
      <c r="B66" s="84" t="s">
        <v>647</v>
      </c>
      <c r="C66" s="54" t="s">
        <v>1447</v>
      </c>
      <c r="D66" s="55" t="s">
        <v>77</v>
      </c>
      <c r="E66" s="55" t="s">
        <v>631</v>
      </c>
      <c r="F66" s="56" t="s">
        <v>111</v>
      </c>
      <c r="G66" s="55" t="s">
        <v>115</v>
      </c>
      <c r="H66" s="56" t="s">
        <v>295</v>
      </c>
      <c r="I66" s="55" t="s">
        <v>616</v>
      </c>
      <c r="J66" s="56" t="s">
        <v>304</v>
      </c>
      <c r="K66" s="55" t="s">
        <v>631</v>
      </c>
      <c r="L66" s="56" t="s">
        <v>155</v>
      </c>
      <c r="M66" s="56" t="s">
        <v>155</v>
      </c>
      <c r="N66" s="59" t="s">
        <v>144</v>
      </c>
      <c r="O66" s="56" t="s">
        <v>495</v>
      </c>
      <c r="P66" s="57" t="s">
        <v>460</v>
      </c>
      <c r="Q66" s="57" t="s">
        <v>463</v>
      </c>
      <c r="R66" s="58" t="s">
        <v>482</v>
      </c>
      <c r="S66" s="59"/>
      <c r="T66" s="59" t="s">
        <v>419</v>
      </c>
      <c r="U66" s="60" t="s">
        <v>429</v>
      </c>
      <c r="V66" s="60" t="s">
        <v>444</v>
      </c>
      <c r="W66" s="59"/>
      <c r="X66" s="59"/>
      <c r="Y66" s="56"/>
      <c r="Z66" s="56"/>
      <c r="AA66" s="56"/>
      <c r="AB66" s="56"/>
      <c r="AC66" s="53"/>
      <c r="AD66" s="53"/>
      <c r="AE66" s="53"/>
      <c r="AF66" s="53"/>
      <c r="AG66" s="56"/>
      <c r="AH66" s="60"/>
      <c r="AI66" s="53"/>
      <c r="AJ66" s="61"/>
      <c r="AK66" s="53"/>
      <c r="AL66" s="53"/>
      <c r="AM66" s="222">
        <v>1</v>
      </c>
      <c r="AN66" s="97"/>
      <c r="AO66" s="97">
        <v>0</v>
      </c>
      <c r="AP66" s="97"/>
      <c r="AQ66" s="62" t="str">
        <f>IF(AND(AN66=0,AO66=0),Desplegable!$B$446,IF(AND(AN66&lt;&gt;0,AO66=""),Desplegable!$B$446,IF(AND('Metas por Proyecto'!AN66=0,'Metas por Proyecto'!AO66&gt;0),Desplegable!$B$444,IF(AND('Metas por Proyecto'!AN66&gt;0,'Metas por Proyecto'!AO66=0),Desplegable!$B$445,IF(AND('Metas por Proyecto'!AN66&gt;0,'Metas por Proyecto'!AO66&gt;0),((AO66*100)/AN66))))))</f>
        <v/>
      </c>
      <c r="AR66" s="97"/>
      <c r="AS66" s="97">
        <v>0</v>
      </c>
      <c r="AT66" s="97"/>
      <c r="AU66" s="62" t="str">
        <f>IF(AND(AR66=0,AS66=0),Desplegable!$B$446,IF(AND(AR66&lt;&gt;0,AS66=""),Desplegable!$B$446,IF(AND('Metas por Proyecto'!AR66=0,'Metas por Proyecto'!AS66&gt;0),Desplegable!$B$444,IF(AND('Metas por Proyecto'!AR66&gt;0,'Metas por Proyecto'!AS66=0),Desplegable!$B$445,IF(AND('Metas por Proyecto'!AR66&gt;0,'Metas por Proyecto'!AS66&gt;0),((AS66*100)/AR66))))))</f>
        <v/>
      </c>
      <c r="AV66" s="97">
        <f t="shared" si="52"/>
        <v>0</v>
      </c>
      <c r="AW66" s="97">
        <f t="shared" si="53"/>
        <v>0</v>
      </c>
      <c r="AX66" s="62" t="str">
        <f>IF(AND(AV66=0,AW66=0),"",IF(AND(AV66=0,AW66&lt;&gt;0),Desplegable!$B$444,(AW66*100/AV66)))</f>
        <v/>
      </c>
      <c r="AY66" s="97"/>
      <c r="AZ66" s="97">
        <v>0</v>
      </c>
      <c r="BA66" s="97" t="s">
        <v>1296</v>
      </c>
      <c r="BB66" s="62" t="str">
        <f>IF(AND(AY66=0,AZ66=0),Desplegable!$B$446,IF(AND(AY66&lt;&gt;0,AZ66=""),Desplegable!$B$446,IF(AND('Metas por Proyecto'!AY66=0,'Metas por Proyecto'!AZ66&gt;0),Desplegable!$B$444,IF(AND('Metas por Proyecto'!AY66&gt;0,'Metas por Proyecto'!AZ66=0),Desplegable!$B$445,IF(AND('Metas por Proyecto'!AY66&gt;0,'Metas por Proyecto'!AZ66&gt;0),((AZ66*100)/AY66))))))</f>
        <v/>
      </c>
      <c r="BC66" s="97">
        <f t="shared" si="54"/>
        <v>0</v>
      </c>
      <c r="BD66" s="97">
        <f t="shared" si="55"/>
        <v>0</v>
      </c>
      <c r="BE66" s="62" t="str">
        <f>IF(AND(BC66=0,BD66=0),"",IF(AND(BC66=0,BD66&lt;&gt;0),Desplegable!$B$444,(BD66*100/BC66)))</f>
        <v/>
      </c>
      <c r="BF66" s="97"/>
      <c r="BG66" s="97"/>
      <c r="BH66" s="97"/>
      <c r="BI66" s="62" t="str">
        <f>IF(AND(BF66=0,BG66=0),Desplegable!$B$446,IF(AND(BF66&lt;&gt;0,BG66=""),Desplegable!$B$446,IF(AND('Metas por Proyecto'!BF66=0,'Metas por Proyecto'!BG66&gt;0),Desplegable!$B$444,IF(AND('Metas por Proyecto'!BF66&gt;0,'Metas por Proyecto'!BG66=0),Desplegable!$B$445,IF(AND('Metas por Proyecto'!BF66&gt;0,'Metas por Proyecto'!BG66&gt;0),((BG66*100)/BF66))))))</f>
        <v/>
      </c>
      <c r="BJ66" s="97">
        <f t="shared" si="56"/>
        <v>0</v>
      </c>
      <c r="BK66" s="97">
        <f t="shared" si="57"/>
        <v>0</v>
      </c>
      <c r="BL66" s="62" t="str">
        <f>IF(AND(BJ66=0,BK66=0),"",IF(AND(BJ66=0,BK66&lt;&gt;0),Desplegable!$B$444,(BK66*100/BJ66)))</f>
        <v/>
      </c>
      <c r="BM66" s="97"/>
      <c r="BN66" s="97"/>
      <c r="BO66" s="97"/>
      <c r="BP66" s="62" t="str">
        <f>IF(AND(BM66=0,BN66=0),Desplegable!$B$446,IF(AND(BM66&lt;&gt;0,BN66=""),Desplegable!$B$446,IF(AND('Metas por Proyecto'!BM66=0,'Metas por Proyecto'!BN66&gt;0),Desplegable!$B$444,IF(AND('Metas por Proyecto'!BM66&gt;0,'Metas por Proyecto'!BN66=0),Desplegable!$B$445,IF(AND('Metas por Proyecto'!BM66&gt;0,'Metas por Proyecto'!BN66&gt;0),((BN66*100)/BM66))))))</f>
        <v/>
      </c>
      <c r="BQ66" s="97">
        <f t="shared" si="58"/>
        <v>0</v>
      </c>
      <c r="BR66" s="97">
        <f t="shared" si="59"/>
        <v>0</v>
      </c>
      <c r="BS66" s="62" t="str">
        <f>IF(AND(BQ66=0,BR66=0),"",IF(AND(BQ66=0,BR66&lt;&gt;0),Desplegable!$B$444,(BR66*100/BQ66)))</f>
        <v/>
      </c>
      <c r="BT66" s="97"/>
      <c r="BU66" s="97"/>
      <c r="BV66" s="97"/>
      <c r="BW66" s="62" t="str">
        <f>IF(AND(BT66=0,BU66=0),Desplegable!$B$446,IF(AND(BT66&lt;&gt;0,BU66=""),Desplegable!$B$446,IF(AND('Metas por Proyecto'!BT66=0,'Metas por Proyecto'!BU66&gt;0),Desplegable!$B$444,IF(AND('Metas por Proyecto'!BT66&gt;0,'Metas por Proyecto'!BU66=0),Desplegable!$B$445,IF(AND('Metas por Proyecto'!BT66&gt;0,'Metas por Proyecto'!BU66&gt;0),((BU66*100)/BT66))))))</f>
        <v/>
      </c>
      <c r="BX66" s="97">
        <f t="shared" si="60"/>
        <v>0</v>
      </c>
      <c r="BY66" s="97">
        <f t="shared" si="61"/>
        <v>0</v>
      </c>
      <c r="BZ66" s="62" t="str">
        <f>IF(AND(BX66=0,BY66=0),"",IF(AND(BX66=0,BY66&lt;&gt;0),Desplegable!$B$444,(BY66*100/BX66)))</f>
        <v/>
      </c>
      <c r="CA66" s="97"/>
      <c r="CB66" s="97"/>
      <c r="CC66" s="97"/>
      <c r="CD66" s="62" t="str">
        <f>IF(AND(CA66=0,CB66=0),Desplegable!$B$446,IF(AND(CA66&lt;&gt;0,CB66=""),Desplegable!$B$446,IF(AND('Metas por Proyecto'!CA66=0,'Metas por Proyecto'!CB66&gt;0),Desplegable!$B$444,IF(AND('Metas por Proyecto'!CA66&gt;0,'Metas por Proyecto'!CB66=0),Desplegable!$B$445,IF(AND('Metas por Proyecto'!CA66&gt;0,'Metas por Proyecto'!CB66&gt;0),((CB66*100)/CA66))))))</f>
        <v/>
      </c>
      <c r="CE66" s="97">
        <f t="shared" si="62"/>
        <v>0</v>
      </c>
      <c r="CF66" s="97">
        <f t="shared" si="63"/>
        <v>0</v>
      </c>
      <c r="CG66" s="62" t="str">
        <f>IF(AND(CE66=0,CF66=0),"",IF(AND(CE66=0,CF66&lt;&gt;0),Desplegable!$B$444,(CF66*100/CE66)))</f>
        <v/>
      </c>
      <c r="CH66" s="97"/>
      <c r="CI66" s="97"/>
      <c r="CJ66" s="97"/>
      <c r="CK66" s="62" t="str">
        <f>IF(AND(CH66=0,CI66=0),Desplegable!$B$446,IF(AND(CH66&lt;&gt;0,CI66=""),Desplegable!$B$446,IF(AND('Metas por Proyecto'!CH66=0,'Metas por Proyecto'!CI66&gt;0),Desplegable!$B$444,IF(AND('Metas por Proyecto'!CH66&gt;0,'Metas por Proyecto'!CI66=0),Desplegable!$B$445,IF(AND('Metas por Proyecto'!CH66&gt;0,'Metas por Proyecto'!CI66&gt;0),((CI66*100)/CH66))))))</f>
        <v/>
      </c>
      <c r="CL66" s="97">
        <f t="shared" si="64"/>
        <v>0</v>
      </c>
      <c r="CM66" s="97">
        <f t="shared" si="65"/>
        <v>0</v>
      </c>
      <c r="CN66" s="62" t="str">
        <f>IF(AND(CL66=0,CM66=0),"",IF(AND(CL66=0,CM66&lt;&gt;0),Desplegable!$B$444,(CM66*100/CL66)))</f>
        <v/>
      </c>
      <c r="CO66" s="97"/>
      <c r="CP66" s="97"/>
      <c r="CQ66" s="97"/>
      <c r="CR66" s="62" t="str">
        <f>IF(AND(CO66=0,CP66=0),Desplegable!$B$446,IF(AND(CO66&lt;&gt;0,CP66=""),Desplegable!$B$446,IF(AND('Metas por Proyecto'!CO66=0,'Metas por Proyecto'!CP66&gt;0),Desplegable!$B$444,IF(AND('Metas por Proyecto'!CO66&gt;0,'Metas por Proyecto'!CP66=0),Desplegable!$B$445,IF(AND('Metas por Proyecto'!CO66&gt;0,'Metas por Proyecto'!CP66&gt;0),((CP66*100)/CO66))))))</f>
        <v/>
      </c>
      <c r="CS66" s="97">
        <f t="shared" si="66"/>
        <v>0</v>
      </c>
      <c r="CT66" s="97">
        <f t="shared" si="67"/>
        <v>0</v>
      </c>
      <c r="CU66" s="62" t="str">
        <f>IF(AND(CS66=0,CT66=0),"",IF(AND(CS66=0,CT66&lt;&gt;0),Desplegable!$B$444,(CT66*100/CS66)))</f>
        <v/>
      </c>
      <c r="CV66" s="97"/>
      <c r="CW66" s="97"/>
      <c r="CX66" s="97"/>
      <c r="CY66" s="62" t="str">
        <f>IF(AND(CV66=0,CW66=0),Desplegable!$B$446,IF(AND(CV66&lt;&gt;0,CW66=""),Desplegable!$B$446,IF(AND('Metas por Proyecto'!CV66=0,'Metas por Proyecto'!CW66&gt;0),Desplegable!$B$444,IF(AND('Metas por Proyecto'!CV66&gt;0,'Metas por Proyecto'!CW66=0),Desplegable!$B$445,IF(AND('Metas por Proyecto'!CV66&gt;0,'Metas por Proyecto'!CW66&gt;0),((CW66*100)/CV66))))))</f>
        <v/>
      </c>
      <c r="CZ66" s="97">
        <f t="shared" si="68"/>
        <v>0</v>
      </c>
      <c r="DA66" s="97">
        <f t="shared" si="69"/>
        <v>0</v>
      </c>
      <c r="DB66" s="62" t="str">
        <f>IF(AND(CZ66=0,DA66=0),"",IF(AND(CZ66=0,DA66&lt;&gt;0),Desplegable!$B$444,(DA66*100/CZ66)))</f>
        <v/>
      </c>
      <c r="DC66" s="97">
        <v>1</v>
      </c>
      <c r="DD66" s="97"/>
      <c r="DE66" s="97"/>
      <c r="DF66" s="62" t="str">
        <f>IF(AND(DC66=0,DD66=0),Desplegable!$B$446,IF(AND(DC66&lt;&gt;0,DD66=""),Desplegable!$B$446,IF(AND('Metas por Proyecto'!DC66=0,'Metas por Proyecto'!DD66&gt;0),Desplegable!$B$444,IF(AND('Metas por Proyecto'!DC66&gt;0,'Metas por Proyecto'!DD66=0),Desplegable!$B$445,IF(AND('Metas por Proyecto'!DC66&gt;0,'Metas por Proyecto'!DD66&gt;0),((DD66*100)/DC66))))))</f>
        <v/>
      </c>
      <c r="DG66" s="97">
        <f t="shared" si="70"/>
        <v>1</v>
      </c>
      <c r="DH66" s="97">
        <f t="shared" si="71"/>
        <v>0</v>
      </c>
      <c r="DI66" s="62">
        <f>IF(AND(DG66=0,DH66=0),"",IF(AND(DG66=0,DH66&lt;&gt;0),Desplegable!$B$444,(DH66*100/DG66)))</f>
        <v>0</v>
      </c>
      <c r="DJ66" s="97"/>
      <c r="DK66" s="97"/>
      <c r="DL66" s="97"/>
      <c r="DM66" s="62" t="str">
        <f>IF(AND(DJ66=0,DK66=0),Desplegable!$B$446,IF(AND(DJ66&lt;&gt;0,DK66=""),Desplegable!$B$446,IF(AND('Metas por Proyecto'!DJ66=0,'Metas por Proyecto'!DK66&gt;0),Desplegable!$B$444,IF(AND('Metas por Proyecto'!DJ66&gt;0,'Metas por Proyecto'!DK66=0),Desplegable!$B$445,IF(AND('Metas por Proyecto'!DJ66&gt;0,'Metas por Proyecto'!DK66&gt;0),((DK66*100)/DJ66))))))</f>
        <v/>
      </c>
      <c r="DN66" s="97">
        <f t="shared" si="72"/>
        <v>1</v>
      </c>
      <c r="DO66" s="97">
        <f t="shared" si="73"/>
        <v>0</v>
      </c>
      <c r="DP66" s="63">
        <f>IF(AND(DN66=0,DO66=0),"",IF(AND(DN66=0,DO66&lt;&gt;0),Desplegable!$B$444,(DO66*100/DN66)))</f>
        <v>0</v>
      </c>
      <c r="DQ66" s="97">
        <f t="shared" si="74"/>
        <v>1</v>
      </c>
      <c r="DR66" s="97">
        <f t="shared" si="75"/>
        <v>0</v>
      </c>
      <c r="DS66" s="97">
        <f t="shared" si="76"/>
        <v>0</v>
      </c>
      <c r="DT66" s="63">
        <f t="shared" si="77"/>
        <v>0</v>
      </c>
      <c r="DU66" s="97"/>
    </row>
    <row r="67" spans="1:125" s="67" customFormat="1" ht="75" customHeight="1">
      <c r="A67" s="53">
        <v>66</v>
      </c>
      <c r="B67" s="84" t="s">
        <v>648</v>
      </c>
      <c r="C67" s="54" t="s">
        <v>649</v>
      </c>
      <c r="D67" s="55" t="s">
        <v>79</v>
      </c>
      <c r="E67" s="55" t="s">
        <v>650</v>
      </c>
      <c r="F67" s="56" t="s">
        <v>111</v>
      </c>
      <c r="G67" s="55" t="s">
        <v>115</v>
      </c>
      <c r="H67" s="56" t="s">
        <v>295</v>
      </c>
      <c r="I67" s="55" t="s">
        <v>616</v>
      </c>
      <c r="J67" s="56" t="s">
        <v>306</v>
      </c>
      <c r="K67" s="55" t="s">
        <v>650</v>
      </c>
      <c r="L67" s="56" t="s">
        <v>651</v>
      </c>
      <c r="M67" s="56" t="s">
        <v>411</v>
      </c>
      <c r="N67" s="59" t="s">
        <v>144</v>
      </c>
      <c r="O67" s="56" t="s">
        <v>153</v>
      </c>
      <c r="P67" s="57" t="s">
        <v>462</v>
      </c>
      <c r="Q67" s="57" t="s">
        <v>467</v>
      </c>
      <c r="R67" s="58" t="s">
        <v>474</v>
      </c>
      <c r="S67" s="59"/>
      <c r="T67" s="59" t="s">
        <v>417</v>
      </c>
      <c r="U67" s="60" t="s">
        <v>429</v>
      </c>
      <c r="V67" s="60" t="s">
        <v>447</v>
      </c>
      <c r="W67" s="59"/>
      <c r="X67" s="59"/>
      <c r="Y67" s="56"/>
      <c r="Z67" s="56"/>
      <c r="AA67" s="56"/>
      <c r="AB67" s="56"/>
      <c r="AC67" s="53"/>
      <c r="AD67" s="53"/>
      <c r="AE67" s="53"/>
      <c r="AF67" s="53"/>
      <c r="AG67" s="56"/>
      <c r="AH67" s="60"/>
      <c r="AI67" s="53"/>
      <c r="AJ67" s="61"/>
      <c r="AK67" s="53"/>
      <c r="AL67" s="53"/>
      <c r="AM67" s="222">
        <v>27</v>
      </c>
      <c r="AN67" s="97">
        <v>0</v>
      </c>
      <c r="AO67" s="97">
        <v>15</v>
      </c>
      <c r="AP67" s="97"/>
      <c r="AQ67" s="62">
        <f>IF(AND(AN67=0,AO67=0),Desplegable!$B$446,IF(AND(AN67&lt;&gt;0,AO67=""),Desplegable!$B$446,IF(AND('Metas por Proyecto'!AN67=0,'Metas por Proyecto'!AO67&gt;0),Desplegable!$B$444,IF(AND('Metas por Proyecto'!AN67&gt;0,'Metas por Proyecto'!AO67=0),Desplegable!$B$445,IF(AND('Metas por Proyecto'!AN67&gt;0,'Metas por Proyecto'!AO67&gt;0),((AO67*100)/AN67))))))</f>
        <v>100</v>
      </c>
      <c r="AR67" s="97">
        <v>1</v>
      </c>
      <c r="AS67" s="97">
        <v>20</v>
      </c>
      <c r="AT67" s="97"/>
      <c r="AU67" s="62">
        <f>IF(AND(AR67=0,AS67=0),Desplegable!$B$446,IF(AND(AR67&lt;&gt;0,AS67=""),Desplegable!$B$446,IF(AND('Metas por Proyecto'!AR67=0,'Metas por Proyecto'!AS67&gt;0),Desplegable!$B$444,IF(AND('Metas por Proyecto'!AR67&gt;0,'Metas por Proyecto'!AS67=0),Desplegable!$B$445,IF(AND('Metas por Proyecto'!AR67&gt;0,'Metas por Proyecto'!AS67&gt;0),((AS67*100)/AR67))))))</f>
        <v>2000</v>
      </c>
      <c r="AV67" s="97">
        <f t="shared" si="52"/>
        <v>1</v>
      </c>
      <c r="AW67" s="97">
        <f t="shared" si="53"/>
        <v>35</v>
      </c>
      <c r="AX67" s="62">
        <f>IF(AND(AV67=0,AW67=0),"",IF(AND(AV67=0,AW67&lt;&gt;0),Desplegable!$B$444,(AW67*100/AV67)))</f>
        <v>3500</v>
      </c>
      <c r="AY67" s="97">
        <v>1</v>
      </c>
      <c r="AZ67" s="97">
        <v>25</v>
      </c>
      <c r="BA67" s="97"/>
      <c r="BB67" s="62">
        <f>IF(AND(AY67=0,AZ67=0),Desplegable!$B$446,IF(AND(AY67&lt;&gt;0,AZ67=""),Desplegable!$B$446,IF(AND('Metas por Proyecto'!AY67=0,'Metas por Proyecto'!AZ67&gt;0),Desplegable!$B$444,IF(AND('Metas por Proyecto'!AY67&gt;0,'Metas por Proyecto'!AZ67=0),Desplegable!$B$445,IF(AND('Metas por Proyecto'!AY67&gt;0,'Metas por Proyecto'!AZ67&gt;0),((AZ67*100)/AY67))))))</f>
        <v>2500</v>
      </c>
      <c r="BC67" s="97">
        <f t="shared" si="54"/>
        <v>2</v>
      </c>
      <c r="BD67" s="97">
        <f t="shared" si="55"/>
        <v>60</v>
      </c>
      <c r="BE67" s="62">
        <f>IF(AND(BC67=0,BD67=0),"",IF(AND(BC67=0,BD67&lt;&gt;0),Desplegable!$B$444,(BD67*100/BC67)))</f>
        <v>3000</v>
      </c>
      <c r="BF67" s="97">
        <v>2</v>
      </c>
      <c r="BG67" s="97"/>
      <c r="BH67" s="97"/>
      <c r="BI67" s="62" t="str">
        <f>IF(AND(BF67=0,BG67=0),Desplegable!$B$446,IF(AND(BF67&lt;&gt;0,BG67=""),Desplegable!$B$446,IF(AND('Metas por Proyecto'!BF67=0,'Metas por Proyecto'!BG67&gt;0),Desplegable!$B$444,IF(AND('Metas por Proyecto'!BF67&gt;0,'Metas por Proyecto'!BG67=0),Desplegable!$B$445,IF(AND('Metas por Proyecto'!BF67&gt;0,'Metas por Proyecto'!BG67&gt;0),((BG67*100)/BF67))))))</f>
        <v/>
      </c>
      <c r="BJ67" s="97">
        <f t="shared" si="56"/>
        <v>4</v>
      </c>
      <c r="BK67" s="97">
        <f t="shared" si="57"/>
        <v>60</v>
      </c>
      <c r="BL67" s="62">
        <f>IF(AND(BJ67=0,BK67=0),"",IF(AND(BJ67=0,BK67&lt;&gt;0),Desplegable!$B$444,(BK67*100/BJ67)))</f>
        <v>1500</v>
      </c>
      <c r="BM67" s="97">
        <v>4</v>
      </c>
      <c r="BN67" s="97"/>
      <c r="BO67" s="97"/>
      <c r="BP67" s="62" t="str">
        <f>IF(AND(BM67=0,BN67=0),Desplegable!$B$446,IF(AND(BM67&lt;&gt;0,BN67=""),Desplegable!$B$446,IF(AND('Metas por Proyecto'!BM67=0,'Metas por Proyecto'!BN67&gt;0),Desplegable!$B$444,IF(AND('Metas por Proyecto'!BM67&gt;0,'Metas por Proyecto'!BN67=0),Desplegable!$B$445,IF(AND('Metas por Proyecto'!BM67&gt;0,'Metas por Proyecto'!BN67&gt;0),((BN67*100)/BM67))))))</f>
        <v/>
      </c>
      <c r="BQ67" s="97">
        <f t="shared" si="58"/>
        <v>8</v>
      </c>
      <c r="BR67" s="97">
        <f t="shared" si="59"/>
        <v>60</v>
      </c>
      <c r="BS67" s="62">
        <f>IF(AND(BQ67=0,BR67=0),"",IF(AND(BQ67=0,BR67&lt;&gt;0),Desplegable!$B$444,(BR67*100/BQ67)))</f>
        <v>750</v>
      </c>
      <c r="BT67" s="97">
        <v>2</v>
      </c>
      <c r="BU67" s="97"/>
      <c r="BV67" s="97"/>
      <c r="BW67" s="62" t="str">
        <f>IF(AND(BT67=0,BU67=0),Desplegable!$B$446,IF(AND(BT67&lt;&gt;0,BU67=""),Desplegable!$B$446,IF(AND('Metas por Proyecto'!BT67=0,'Metas por Proyecto'!BU67&gt;0),Desplegable!$B$444,IF(AND('Metas por Proyecto'!BT67&gt;0,'Metas por Proyecto'!BU67=0),Desplegable!$B$445,IF(AND('Metas por Proyecto'!BT67&gt;0,'Metas por Proyecto'!BU67&gt;0),((BU67*100)/BT67))))))</f>
        <v/>
      </c>
      <c r="BX67" s="97">
        <f t="shared" si="60"/>
        <v>10</v>
      </c>
      <c r="BY67" s="97">
        <f t="shared" si="61"/>
        <v>60</v>
      </c>
      <c r="BZ67" s="62">
        <f>IF(AND(BX67=0,BY67=0),"",IF(AND(BX67=0,BY67&lt;&gt;0),Desplegable!$B$444,(BY67*100/BX67)))</f>
        <v>600</v>
      </c>
      <c r="CA67" s="97">
        <v>4</v>
      </c>
      <c r="CB67" s="97"/>
      <c r="CC67" s="97"/>
      <c r="CD67" s="62" t="str">
        <f>IF(AND(CA67=0,CB67=0),Desplegable!$B$446,IF(AND(CA67&lt;&gt;0,CB67=""),Desplegable!$B$446,IF(AND('Metas por Proyecto'!CA67=0,'Metas por Proyecto'!CB67&gt;0),Desplegable!$B$444,IF(AND('Metas por Proyecto'!CA67&gt;0,'Metas por Proyecto'!CB67=0),Desplegable!$B$445,IF(AND('Metas por Proyecto'!CA67&gt;0,'Metas por Proyecto'!CB67&gt;0),((CB67*100)/CA67))))))</f>
        <v/>
      </c>
      <c r="CE67" s="97">
        <f t="shared" si="62"/>
        <v>14</v>
      </c>
      <c r="CF67" s="97">
        <f t="shared" si="63"/>
        <v>60</v>
      </c>
      <c r="CG67" s="62">
        <f>IF(AND(CE67=0,CF67=0),"",IF(AND(CE67=0,CF67&lt;&gt;0),Desplegable!$B$444,(CF67*100/CE67)))</f>
        <v>428.57142857142856</v>
      </c>
      <c r="CH67" s="97">
        <v>5</v>
      </c>
      <c r="CI67" s="97"/>
      <c r="CJ67" s="97"/>
      <c r="CK67" s="62" t="str">
        <f>IF(AND(CH67=0,CI67=0),Desplegable!$B$446,IF(AND(CH67&lt;&gt;0,CI67=""),Desplegable!$B$446,IF(AND('Metas por Proyecto'!CH67=0,'Metas por Proyecto'!CI67&gt;0),Desplegable!$B$444,IF(AND('Metas por Proyecto'!CH67&gt;0,'Metas por Proyecto'!CI67=0),Desplegable!$B$445,IF(AND('Metas por Proyecto'!CH67&gt;0,'Metas por Proyecto'!CI67&gt;0),((CI67*100)/CH67))))))</f>
        <v/>
      </c>
      <c r="CL67" s="97">
        <f t="shared" si="64"/>
        <v>19</v>
      </c>
      <c r="CM67" s="97">
        <f t="shared" si="65"/>
        <v>60</v>
      </c>
      <c r="CN67" s="62">
        <f>IF(AND(CL67=0,CM67=0),"",IF(AND(CL67=0,CM67&lt;&gt;0),Desplegable!$B$444,(CM67*100/CL67)))</f>
        <v>315.78947368421052</v>
      </c>
      <c r="CO67" s="97">
        <v>3</v>
      </c>
      <c r="CP67" s="97"/>
      <c r="CQ67" s="97"/>
      <c r="CR67" s="62" t="str">
        <f>IF(AND(CO67=0,CP67=0),Desplegable!$B$446,IF(AND(CO67&lt;&gt;0,CP67=""),Desplegable!$B$446,IF(AND('Metas por Proyecto'!CO67=0,'Metas por Proyecto'!CP67&gt;0),Desplegable!$B$444,IF(AND('Metas por Proyecto'!CO67&gt;0,'Metas por Proyecto'!CP67=0),Desplegable!$B$445,IF(AND('Metas por Proyecto'!CO67&gt;0,'Metas por Proyecto'!CP67&gt;0),((CP67*100)/CO67))))))</f>
        <v/>
      </c>
      <c r="CS67" s="97">
        <f t="shared" si="66"/>
        <v>22</v>
      </c>
      <c r="CT67" s="97">
        <f t="shared" si="67"/>
        <v>60</v>
      </c>
      <c r="CU67" s="62">
        <f>IF(AND(CS67=0,CT67=0),"",IF(AND(CS67=0,CT67&lt;&gt;0),Desplegable!$B$444,(CT67*100/CS67)))</f>
        <v>272.72727272727275</v>
      </c>
      <c r="CV67" s="97">
        <v>1</v>
      </c>
      <c r="CW67" s="97"/>
      <c r="CX67" s="97"/>
      <c r="CY67" s="62" t="str">
        <f>IF(AND(CV67=0,CW67=0),Desplegable!$B$446,IF(AND(CV67&lt;&gt;0,CW67=""),Desplegable!$B$446,IF(AND('Metas por Proyecto'!CV67=0,'Metas por Proyecto'!CW67&gt;0),Desplegable!$B$444,IF(AND('Metas por Proyecto'!CV67&gt;0,'Metas por Proyecto'!CW67=0),Desplegable!$B$445,IF(AND('Metas por Proyecto'!CV67&gt;0,'Metas por Proyecto'!CW67&gt;0),((CW67*100)/CV67))))))</f>
        <v/>
      </c>
      <c r="CZ67" s="97">
        <f t="shared" si="68"/>
        <v>23</v>
      </c>
      <c r="DA67" s="97">
        <f t="shared" si="69"/>
        <v>60</v>
      </c>
      <c r="DB67" s="62">
        <f>IF(AND(CZ67=0,DA67=0),"",IF(AND(CZ67=0,DA67&lt;&gt;0),Desplegable!$B$444,(DA67*100/CZ67)))</f>
        <v>260.86956521739131</v>
      </c>
      <c r="DC67" s="97">
        <v>2</v>
      </c>
      <c r="DD67" s="97"/>
      <c r="DE67" s="97"/>
      <c r="DF67" s="62" t="str">
        <f>IF(AND(DC67=0,DD67=0),Desplegable!$B$446,IF(AND(DC67&lt;&gt;0,DD67=""),Desplegable!$B$446,IF(AND('Metas por Proyecto'!DC67=0,'Metas por Proyecto'!DD67&gt;0),Desplegable!$B$444,IF(AND('Metas por Proyecto'!DC67&gt;0,'Metas por Proyecto'!DD67=0),Desplegable!$B$445,IF(AND('Metas por Proyecto'!DC67&gt;0,'Metas por Proyecto'!DD67&gt;0),((DD67*100)/DC67))))))</f>
        <v/>
      </c>
      <c r="DG67" s="97">
        <f t="shared" si="70"/>
        <v>25</v>
      </c>
      <c r="DH67" s="97">
        <f t="shared" si="71"/>
        <v>60</v>
      </c>
      <c r="DI67" s="62">
        <f>IF(AND(DG67=0,DH67=0),"",IF(AND(DG67=0,DH67&lt;&gt;0),Desplegable!$B$444,(DH67*100/DG67)))</f>
        <v>240</v>
      </c>
      <c r="DJ67" s="97"/>
      <c r="DK67" s="97"/>
      <c r="DL67" s="97"/>
      <c r="DM67" s="62" t="str">
        <f>IF(AND(DJ67=0,DK67=0),Desplegable!$B$446,IF(AND(DJ67&lt;&gt;0,DK67=""),Desplegable!$B$446,IF(AND('Metas por Proyecto'!DJ67=0,'Metas por Proyecto'!DK67&gt;0),Desplegable!$B$444,IF(AND('Metas por Proyecto'!DJ67&gt;0,'Metas por Proyecto'!DK67=0),Desplegable!$B$445,IF(AND('Metas por Proyecto'!DJ67&gt;0,'Metas por Proyecto'!DK67&gt;0),((DK67*100)/DJ67))))))</f>
        <v/>
      </c>
      <c r="DN67" s="97">
        <f t="shared" si="72"/>
        <v>25</v>
      </c>
      <c r="DO67" s="97">
        <f t="shared" si="73"/>
        <v>60</v>
      </c>
      <c r="DP67" s="63">
        <f>IF(AND(DN67=0,DO67=0),"",IF(AND(DN67=0,DO67&lt;&gt;0),Desplegable!$B$444,(DO67*100/DN67)))</f>
        <v>240</v>
      </c>
      <c r="DQ67" s="97">
        <f t="shared" si="74"/>
        <v>25</v>
      </c>
      <c r="DR67" s="97">
        <f t="shared" si="75"/>
        <v>2</v>
      </c>
      <c r="DS67" s="97">
        <f t="shared" si="76"/>
        <v>60</v>
      </c>
      <c r="DT67" s="63">
        <f t="shared" si="77"/>
        <v>240</v>
      </c>
      <c r="DU67" s="97"/>
    </row>
    <row r="68" spans="1:125" s="67" customFormat="1" ht="225">
      <c r="A68" s="53">
        <v>67</v>
      </c>
      <c r="B68" s="84" t="s">
        <v>648</v>
      </c>
      <c r="C68" s="54" t="s">
        <v>649</v>
      </c>
      <c r="D68" s="55" t="s">
        <v>79</v>
      </c>
      <c r="E68" s="55" t="s">
        <v>650</v>
      </c>
      <c r="F68" s="56" t="s">
        <v>111</v>
      </c>
      <c r="G68" s="55" t="s">
        <v>115</v>
      </c>
      <c r="H68" s="56" t="s">
        <v>295</v>
      </c>
      <c r="I68" s="55" t="s">
        <v>616</v>
      </c>
      <c r="J68" s="56" t="s">
        <v>306</v>
      </c>
      <c r="K68" s="55" t="s">
        <v>650</v>
      </c>
      <c r="L68" s="56" t="s">
        <v>1489</v>
      </c>
      <c r="M68" s="56" t="s">
        <v>411</v>
      </c>
      <c r="N68" s="59" t="s">
        <v>144</v>
      </c>
      <c r="O68" s="56" t="s">
        <v>153</v>
      </c>
      <c r="P68" s="57" t="s">
        <v>462</v>
      </c>
      <c r="Q68" s="57" t="s">
        <v>467</v>
      </c>
      <c r="R68" s="58" t="s">
        <v>474</v>
      </c>
      <c r="S68" s="59"/>
      <c r="T68" s="59" t="s">
        <v>417</v>
      </c>
      <c r="U68" s="60" t="s">
        <v>429</v>
      </c>
      <c r="V68" s="60" t="s">
        <v>447</v>
      </c>
      <c r="W68" s="59"/>
      <c r="X68" s="59"/>
      <c r="Y68" s="56"/>
      <c r="Z68" s="56"/>
      <c r="AA68" s="56"/>
      <c r="AB68" s="56"/>
      <c r="AC68" s="53"/>
      <c r="AD68" s="53"/>
      <c r="AE68" s="53"/>
      <c r="AF68" s="53"/>
      <c r="AG68" s="56"/>
      <c r="AH68" s="60"/>
      <c r="AI68" s="53"/>
      <c r="AJ68" s="61"/>
      <c r="AK68" s="53"/>
      <c r="AL68" s="53"/>
      <c r="AM68" s="222">
        <v>5</v>
      </c>
      <c r="AN68" s="97">
        <v>0</v>
      </c>
      <c r="AO68" s="97"/>
      <c r="AP68" s="97"/>
      <c r="AQ68" s="62" t="str">
        <f>IF(AND(AN68=0,AO68=0),Desplegable!$B$446,IF(AND(AN68&lt;&gt;0,AO68=""),Desplegable!$B$446,IF(AND('Metas por Proyecto'!AN68=0,'Metas por Proyecto'!AO68&gt;0),Desplegable!$B$444,IF(AND('Metas por Proyecto'!AN68&gt;0,'Metas por Proyecto'!AO68=0),Desplegable!$B$445,IF(AND('Metas por Proyecto'!AN68&gt;0,'Metas por Proyecto'!AO68&gt;0),((AO68*100)/AN68))))))</f>
        <v/>
      </c>
      <c r="AR68" s="97">
        <v>0</v>
      </c>
      <c r="AS68" s="97"/>
      <c r="AT68" s="97"/>
      <c r="AU68" s="62" t="str">
        <f>IF(AND(AR68=0,AS68=0),Desplegable!$B$446,IF(AND(AR68&lt;&gt;0,AS68=""),Desplegable!$B$446,IF(AND('Metas por Proyecto'!AR68=0,'Metas por Proyecto'!AS68&gt;0),Desplegable!$B$444,IF(AND('Metas por Proyecto'!AR68&gt;0,'Metas por Proyecto'!AS68=0),Desplegable!$B$445,IF(AND('Metas por Proyecto'!AR68&gt;0,'Metas por Proyecto'!AS68&gt;0),((AS68*100)/AR68))))))</f>
        <v/>
      </c>
      <c r="AV68" s="97">
        <f t="shared" si="52"/>
        <v>0</v>
      </c>
      <c r="AW68" s="97">
        <f t="shared" si="53"/>
        <v>0</v>
      </c>
      <c r="AX68" s="62" t="str">
        <f>IF(AND(AV68=0,AW68=0),"",IF(AND(AV68=0,AW68&lt;&gt;0),Desplegable!$B$444,(AW68*100/AV68)))</f>
        <v/>
      </c>
      <c r="AY68" s="97">
        <v>0</v>
      </c>
      <c r="AZ68" s="97"/>
      <c r="BA68" s="97"/>
      <c r="BB68" s="62" t="str">
        <f>IF(AND(AY68=0,AZ68=0),Desplegable!$B$446,IF(AND(AY68&lt;&gt;0,AZ68=""),Desplegable!$B$446,IF(AND('Metas por Proyecto'!AY68=0,'Metas por Proyecto'!AZ68&gt;0),Desplegable!$B$444,IF(AND('Metas por Proyecto'!AY68&gt;0,'Metas por Proyecto'!AZ68=0),Desplegable!$B$445,IF(AND('Metas por Proyecto'!AY68&gt;0,'Metas por Proyecto'!AZ68&gt;0),((AZ68*100)/AY68))))))</f>
        <v/>
      </c>
      <c r="BC68" s="97">
        <f t="shared" si="54"/>
        <v>0</v>
      </c>
      <c r="BD68" s="97">
        <f t="shared" si="55"/>
        <v>0</v>
      </c>
      <c r="BE68" s="62" t="str">
        <f>IF(AND(BC68=0,BD68=0),"",IF(AND(BC68=0,BD68&lt;&gt;0),Desplegable!$B$444,(BD68*100/BC68)))</f>
        <v/>
      </c>
      <c r="BF68" s="97">
        <v>0</v>
      </c>
      <c r="BG68" s="97"/>
      <c r="BH68" s="97"/>
      <c r="BI68" s="62" t="str">
        <f>IF(AND(BF68=0,BG68=0),Desplegable!$B$446,IF(AND(BF68&lt;&gt;0,BG68=""),Desplegable!$B$446,IF(AND('Metas por Proyecto'!BF68=0,'Metas por Proyecto'!BG68&gt;0),Desplegable!$B$444,IF(AND('Metas por Proyecto'!BF68&gt;0,'Metas por Proyecto'!BG68=0),Desplegable!$B$445,IF(AND('Metas por Proyecto'!BF68&gt;0,'Metas por Proyecto'!BG68&gt;0),((BG68*100)/BF68))))))</f>
        <v/>
      </c>
      <c r="BJ68" s="97">
        <f t="shared" si="56"/>
        <v>0</v>
      </c>
      <c r="BK68" s="97">
        <f t="shared" si="57"/>
        <v>0</v>
      </c>
      <c r="BL68" s="62" t="str">
        <f>IF(AND(BJ68=0,BK68=0),"",IF(AND(BJ68=0,BK68&lt;&gt;0),Desplegable!$B$444,(BK68*100/BJ68)))</f>
        <v/>
      </c>
      <c r="BM68" s="97">
        <v>0</v>
      </c>
      <c r="BN68" s="97"/>
      <c r="BO68" s="97"/>
      <c r="BP68" s="62" t="str">
        <f>IF(AND(BM68=0,BN68=0),Desplegable!$B$446,IF(AND(BM68&lt;&gt;0,BN68=""),Desplegable!$B$446,IF(AND('Metas por Proyecto'!BM68=0,'Metas por Proyecto'!BN68&gt;0),Desplegable!$B$444,IF(AND('Metas por Proyecto'!BM68&gt;0,'Metas por Proyecto'!BN68=0),Desplegable!$B$445,IF(AND('Metas por Proyecto'!BM68&gt;0,'Metas por Proyecto'!BN68&gt;0),((BN68*100)/BM68))))))</f>
        <v/>
      </c>
      <c r="BQ68" s="97">
        <f t="shared" si="58"/>
        <v>0</v>
      </c>
      <c r="BR68" s="97">
        <f t="shared" si="59"/>
        <v>0</v>
      </c>
      <c r="BS68" s="62" t="str">
        <f>IF(AND(BQ68=0,BR68=0),"",IF(AND(BQ68=0,BR68&lt;&gt;0),Desplegable!$B$444,(BR68*100/BQ68)))</f>
        <v/>
      </c>
      <c r="BT68" s="97">
        <v>0</v>
      </c>
      <c r="BU68" s="97"/>
      <c r="BV68" s="97"/>
      <c r="BW68" s="62" t="str">
        <f>IF(AND(BT68=0,BU68=0),Desplegable!$B$446,IF(AND(BT68&lt;&gt;0,BU68=""),Desplegable!$B$446,IF(AND('Metas por Proyecto'!BT68=0,'Metas por Proyecto'!BU68&gt;0),Desplegable!$B$444,IF(AND('Metas por Proyecto'!BT68&gt;0,'Metas por Proyecto'!BU68=0),Desplegable!$B$445,IF(AND('Metas por Proyecto'!BT68&gt;0,'Metas por Proyecto'!BU68&gt;0),((BU68*100)/BT68))))))</f>
        <v/>
      </c>
      <c r="BX68" s="97">
        <f t="shared" si="60"/>
        <v>0</v>
      </c>
      <c r="BY68" s="97">
        <f t="shared" si="61"/>
        <v>0</v>
      </c>
      <c r="BZ68" s="62" t="str">
        <f>IF(AND(BX68=0,BY68=0),"",IF(AND(BX68=0,BY68&lt;&gt;0),Desplegable!$B$444,(BY68*100/BX68)))</f>
        <v/>
      </c>
      <c r="CA68" s="97">
        <v>0</v>
      </c>
      <c r="CB68" s="97"/>
      <c r="CC68" s="97"/>
      <c r="CD68" s="62" t="str">
        <f>IF(AND(CA68=0,CB68=0),Desplegable!$B$446,IF(AND(CA68&lt;&gt;0,CB68=""),Desplegable!$B$446,IF(AND('Metas por Proyecto'!CA68=0,'Metas por Proyecto'!CB68&gt;0),Desplegable!$B$444,IF(AND('Metas por Proyecto'!CA68&gt;0,'Metas por Proyecto'!CB68=0),Desplegable!$B$445,IF(AND('Metas por Proyecto'!CA68&gt;0,'Metas por Proyecto'!CB68&gt;0),((CB68*100)/CA68))))))</f>
        <v/>
      </c>
      <c r="CE68" s="97">
        <f t="shared" si="62"/>
        <v>0</v>
      </c>
      <c r="CF68" s="97">
        <f t="shared" si="63"/>
        <v>0</v>
      </c>
      <c r="CG68" s="62" t="str">
        <f>IF(AND(CE68=0,CF68=0),"",IF(AND(CE68=0,CF68&lt;&gt;0),Desplegable!$B$444,(CF68*100/CE68)))</f>
        <v/>
      </c>
      <c r="CH68" s="97">
        <v>1</v>
      </c>
      <c r="CI68" s="97"/>
      <c r="CJ68" s="97"/>
      <c r="CK68" s="62" t="str">
        <f>IF(AND(CH68=0,CI68=0),Desplegable!$B$446,IF(AND(CH68&lt;&gt;0,CI68=""),Desplegable!$B$446,IF(AND('Metas por Proyecto'!CH68=0,'Metas por Proyecto'!CI68&gt;0),Desplegable!$B$444,IF(AND('Metas por Proyecto'!CH68&gt;0,'Metas por Proyecto'!CI68=0),Desplegable!$B$445,IF(AND('Metas por Proyecto'!CH68&gt;0,'Metas por Proyecto'!CI68&gt;0),((CI68*100)/CH68))))))</f>
        <v/>
      </c>
      <c r="CL68" s="97">
        <f t="shared" si="64"/>
        <v>1</v>
      </c>
      <c r="CM68" s="97">
        <f t="shared" si="65"/>
        <v>0</v>
      </c>
      <c r="CN68" s="62">
        <f>IF(AND(CL68=0,CM68=0),"",IF(AND(CL68=0,CM68&lt;&gt;0),Desplegable!$B$444,(CM68*100/CL68)))</f>
        <v>0</v>
      </c>
      <c r="CO68" s="97">
        <v>1</v>
      </c>
      <c r="CP68" s="97"/>
      <c r="CQ68" s="97"/>
      <c r="CR68" s="62" t="str">
        <f>IF(AND(CO68=0,CP68=0),Desplegable!$B$446,IF(AND(CO68&lt;&gt;0,CP68=""),Desplegable!$B$446,IF(AND('Metas por Proyecto'!CO68=0,'Metas por Proyecto'!CP68&gt;0),Desplegable!$B$444,IF(AND('Metas por Proyecto'!CO68&gt;0,'Metas por Proyecto'!CP68=0),Desplegable!$B$445,IF(AND('Metas por Proyecto'!CO68&gt;0,'Metas por Proyecto'!CP68&gt;0),((CP68*100)/CO68))))))</f>
        <v/>
      </c>
      <c r="CS68" s="97">
        <f t="shared" si="66"/>
        <v>2</v>
      </c>
      <c r="CT68" s="97">
        <f t="shared" si="67"/>
        <v>0</v>
      </c>
      <c r="CU68" s="62">
        <f>IF(AND(CS68=0,CT68=0),"",IF(AND(CS68=0,CT68&lt;&gt;0),Desplegable!$B$444,(CT68*100/CS68)))</f>
        <v>0</v>
      </c>
      <c r="CV68" s="97">
        <v>1</v>
      </c>
      <c r="CW68" s="97"/>
      <c r="CX68" s="97"/>
      <c r="CY68" s="62" t="str">
        <f>IF(AND(CV68=0,CW68=0),Desplegable!$B$446,IF(AND(CV68&lt;&gt;0,CW68=""),Desplegable!$B$446,IF(AND('Metas por Proyecto'!CV68=0,'Metas por Proyecto'!CW68&gt;0),Desplegable!$B$444,IF(AND('Metas por Proyecto'!CV68&gt;0,'Metas por Proyecto'!CW68=0),Desplegable!$B$445,IF(AND('Metas por Proyecto'!CV68&gt;0,'Metas por Proyecto'!CW68&gt;0),((CW68*100)/CV68))))))</f>
        <v/>
      </c>
      <c r="CZ68" s="97">
        <f t="shared" si="68"/>
        <v>3</v>
      </c>
      <c r="DA68" s="97">
        <f t="shared" si="69"/>
        <v>0</v>
      </c>
      <c r="DB68" s="62">
        <f>IF(AND(CZ68=0,DA68=0),"",IF(AND(CZ68=0,DA68&lt;&gt;0),Desplegable!$B$444,(DA68*100/CZ68)))</f>
        <v>0</v>
      </c>
      <c r="DC68" s="97">
        <v>1</v>
      </c>
      <c r="DD68" s="97"/>
      <c r="DE68" s="97"/>
      <c r="DF68" s="62" t="str">
        <f>IF(AND(DC68=0,DD68=0),Desplegable!$B$446,IF(AND(DC68&lt;&gt;0,DD68=""),Desplegable!$B$446,IF(AND('Metas por Proyecto'!DC68=0,'Metas por Proyecto'!DD68&gt;0),Desplegable!$B$444,IF(AND('Metas por Proyecto'!DC68&gt;0,'Metas por Proyecto'!DD68=0),Desplegable!$B$445,IF(AND('Metas por Proyecto'!DC68&gt;0,'Metas por Proyecto'!DD68&gt;0),((DD68*100)/DC68))))))</f>
        <v/>
      </c>
      <c r="DG68" s="97">
        <f t="shared" si="70"/>
        <v>4</v>
      </c>
      <c r="DH68" s="97">
        <f t="shared" si="71"/>
        <v>0</v>
      </c>
      <c r="DI68" s="62">
        <f>IF(AND(DG68=0,DH68=0),"",IF(AND(DG68=0,DH68&lt;&gt;0),Desplegable!$B$444,(DH68*100/DG68)))</f>
        <v>0</v>
      </c>
      <c r="DJ68" s="97">
        <v>2</v>
      </c>
      <c r="DK68" s="97"/>
      <c r="DL68" s="97"/>
      <c r="DM68" s="62" t="str">
        <f>IF(AND(DJ68=0,DK68=0),Desplegable!$B$446,IF(AND(DJ68&lt;&gt;0,DK68=""),Desplegable!$B$446,IF(AND('Metas por Proyecto'!DJ68=0,'Metas por Proyecto'!DK68&gt;0),Desplegable!$B$444,IF(AND('Metas por Proyecto'!DJ68&gt;0,'Metas por Proyecto'!DK68=0),Desplegable!$B$445,IF(AND('Metas por Proyecto'!DJ68&gt;0,'Metas por Proyecto'!DK68&gt;0),((DK68*100)/DJ68))))))</f>
        <v/>
      </c>
      <c r="DN68" s="97">
        <f t="shared" si="72"/>
        <v>6</v>
      </c>
      <c r="DO68" s="97">
        <f t="shared" si="73"/>
        <v>0</v>
      </c>
      <c r="DP68" s="63">
        <f>IF(AND(DN68=0,DO68=0),"",IF(AND(DN68=0,DO68&lt;&gt;0),Desplegable!$B$444,(DO68*100/DN68)))</f>
        <v>0</v>
      </c>
      <c r="DQ68" s="97">
        <f t="shared" si="74"/>
        <v>6</v>
      </c>
      <c r="DR68" s="97">
        <f t="shared" si="75"/>
        <v>-1</v>
      </c>
      <c r="DS68" s="97">
        <f t="shared" si="76"/>
        <v>0</v>
      </c>
      <c r="DT68" s="63">
        <f t="shared" si="77"/>
        <v>0</v>
      </c>
      <c r="DU68" s="97"/>
    </row>
    <row r="69" spans="1:125" s="67" customFormat="1" ht="225">
      <c r="A69" s="53">
        <v>68</v>
      </c>
      <c r="B69" s="84" t="s">
        <v>648</v>
      </c>
      <c r="C69" s="54" t="s">
        <v>649</v>
      </c>
      <c r="D69" s="55" t="s">
        <v>79</v>
      </c>
      <c r="E69" s="55" t="s">
        <v>650</v>
      </c>
      <c r="F69" s="56" t="s">
        <v>111</v>
      </c>
      <c r="G69" s="55" t="s">
        <v>115</v>
      </c>
      <c r="H69" s="56" t="s">
        <v>295</v>
      </c>
      <c r="I69" s="55" t="s">
        <v>616</v>
      </c>
      <c r="J69" s="56" t="s">
        <v>306</v>
      </c>
      <c r="K69" s="55" t="s">
        <v>650</v>
      </c>
      <c r="L69" s="56" t="s">
        <v>652</v>
      </c>
      <c r="M69" s="56" t="s">
        <v>411</v>
      </c>
      <c r="N69" s="59" t="s">
        <v>144</v>
      </c>
      <c r="O69" s="56" t="s">
        <v>153</v>
      </c>
      <c r="P69" s="57" t="s">
        <v>462</v>
      </c>
      <c r="Q69" s="57" t="s">
        <v>467</v>
      </c>
      <c r="R69" s="58" t="s">
        <v>474</v>
      </c>
      <c r="S69" s="59"/>
      <c r="T69" s="59" t="s">
        <v>417</v>
      </c>
      <c r="U69" s="60" t="s">
        <v>429</v>
      </c>
      <c r="V69" s="60" t="s">
        <v>447</v>
      </c>
      <c r="W69" s="59"/>
      <c r="X69" s="59"/>
      <c r="Y69" s="56"/>
      <c r="Z69" s="56"/>
      <c r="AA69" s="56"/>
      <c r="AB69" s="56"/>
      <c r="AC69" s="53"/>
      <c r="AD69" s="53"/>
      <c r="AE69" s="53"/>
      <c r="AF69" s="53"/>
      <c r="AG69" s="56"/>
      <c r="AH69" s="60"/>
      <c r="AI69" s="53"/>
      <c r="AJ69" s="61"/>
      <c r="AK69" s="53"/>
      <c r="AL69" s="53"/>
      <c r="AM69" s="222">
        <v>2</v>
      </c>
      <c r="AN69" s="97">
        <v>0</v>
      </c>
      <c r="AO69" s="97"/>
      <c r="AP69" s="97"/>
      <c r="AQ69" s="62" t="str">
        <f>IF(AND(AN69=0,AO69=0),Desplegable!$B$446,IF(AND(AN69&lt;&gt;0,AO69=""),Desplegable!$B$446,IF(AND('Metas por Proyecto'!AN69=0,'Metas por Proyecto'!AO69&gt;0),Desplegable!$B$444,IF(AND('Metas por Proyecto'!AN69&gt;0,'Metas por Proyecto'!AO69=0),Desplegable!$B$445,IF(AND('Metas por Proyecto'!AN69&gt;0,'Metas por Proyecto'!AO69&gt;0),((AO69*100)/AN69))))))</f>
        <v/>
      </c>
      <c r="AR69" s="97">
        <v>0</v>
      </c>
      <c r="AS69" s="97"/>
      <c r="AT69" s="97"/>
      <c r="AU69" s="62" t="str">
        <f>IF(AND(AR69=0,AS69=0),Desplegable!$B$446,IF(AND(AR69&lt;&gt;0,AS69=""),Desplegable!$B$446,IF(AND('Metas por Proyecto'!AR69=0,'Metas por Proyecto'!AS69&gt;0),Desplegable!$B$444,IF(AND('Metas por Proyecto'!AR69&gt;0,'Metas por Proyecto'!AS69=0),Desplegable!$B$445,IF(AND('Metas por Proyecto'!AR69&gt;0,'Metas por Proyecto'!AS69&gt;0),((AS69*100)/AR69))))))</f>
        <v/>
      </c>
      <c r="AV69" s="97">
        <f t="shared" si="52"/>
        <v>0</v>
      </c>
      <c r="AW69" s="97">
        <f t="shared" si="53"/>
        <v>0</v>
      </c>
      <c r="AX69" s="62" t="str">
        <f>IF(AND(AV69=0,AW69=0),"",IF(AND(AV69=0,AW69&lt;&gt;0),Desplegable!$B$444,(AW69*100/AV69)))</f>
        <v/>
      </c>
      <c r="AY69" s="97">
        <v>0</v>
      </c>
      <c r="AZ69" s="97"/>
      <c r="BA69" s="97"/>
      <c r="BB69" s="62" t="str">
        <f>IF(AND(AY69=0,AZ69=0),Desplegable!$B$446,IF(AND(AY69&lt;&gt;0,AZ69=""),Desplegable!$B$446,IF(AND('Metas por Proyecto'!AY69=0,'Metas por Proyecto'!AZ69&gt;0),Desplegable!$B$444,IF(AND('Metas por Proyecto'!AY69&gt;0,'Metas por Proyecto'!AZ69=0),Desplegable!$B$445,IF(AND('Metas por Proyecto'!AY69&gt;0,'Metas por Proyecto'!AZ69&gt;0),((AZ69*100)/AY69))))))</f>
        <v/>
      </c>
      <c r="BC69" s="97">
        <f t="shared" si="54"/>
        <v>0</v>
      </c>
      <c r="BD69" s="97">
        <f t="shared" si="55"/>
        <v>0</v>
      </c>
      <c r="BE69" s="62" t="str">
        <f>IF(AND(BC69=0,BD69=0),"",IF(AND(BC69=0,BD69&lt;&gt;0),Desplegable!$B$444,(BD69*100/BC69)))</f>
        <v/>
      </c>
      <c r="BF69" s="97">
        <v>0</v>
      </c>
      <c r="BG69" s="97"/>
      <c r="BH69" s="97"/>
      <c r="BI69" s="62" t="str">
        <f>IF(AND(BF69=0,BG69=0),Desplegable!$B$446,IF(AND(BF69&lt;&gt;0,BG69=""),Desplegable!$B$446,IF(AND('Metas por Proyecto'!BF69=0,'Metas por Proyecto'!BG69&gt;0),Desplegable!$B$444,IF(AND('Metas por Proyecto'!BF69&gt;0,'Metas por Proyecto'!BG69=0),Desplegable!$B$445,IF(AND('Metas por Proyecto'!BF69&gt;0,'Metas por Proyecto'!BG69&gt;0),((BG69*100)/BF69))))))</f>
        <v/>
      </c>
      <c r="BJ69" s="97">
        <f t="shared" si="56"/>
        <v>0</v>
      </c>
      <c r="BK69" s="97">
        <f t="shared" si="57"/>
        <v>0</v>
      </c>
      <c r="BL69" s="62" t="str">
        <f>IF(AND(BJ69=0,BK69=0),"",IF(AND(BJ69=0,BK69&lt;&gt;0),Desplegable!$B$444,(BK69*100/BJ69)))</f>
        <v/>
      </c>
      <c r="BM69" s="97">
        <v>0</v>
      </c>
      <c r="BN69" s="97"/>
      <c r="BO69" s="97"/>
      <c r="BP69" s="62" t="str">
        <f>IF(AND(BM69=0,BN69=0),Desplegable!$B$446,IF(AND(BM69&lt;&gt;0,BN69=""),Desplegable!$B$446,IF(AND('Metas por Proyecto'!BM69=0,'Metas por Proyecto'!BN69&gt;0),Desplegable!$B$444,IF(AND('Metas por Proyecto'!BM69&gt;0,'Metas por Proyecto'!BN69=0),Desplegable!$B$445,IF(AND('Metas por Proyecto'!BM69&gt;0,'Metas por Proyecto'!BN69&gt;0),((BN69*100)/BM69))))))</f>
        <v/>
      </c>
      <c r="BQ69" s="97">
        <f t="shared" si="58"/>
        <v>0</v>
      </c>
      <c r="BR69" s="97">
        <f t="shared" si="59"/>
        <v>0</v>
      </c>
      <c r="BS69" s="62" t="str">
        <f>IF(AND(BQ69=0,BR69=0),"",IF(AND(BQ69=0,BR69&lt;&gt;0),Desplegable!$B$444,(BR69*100/BQ69)))</f>
        <v/>
      </c>
      <c r="BT69" s="97">
        <v>0</v>
      </c>
      <c r="BU69" s="97"/>
      <c r="BV69" s="97"/>
      <c r="BW69" s="62" t="str">
        <f>IF(AND(BT69=0,BU69=0),Desplegable!$B$446,IF(AND(BT69&lt;&gt;0,BU69=""),Desplegable!$B$446,IF(AND('Metas por Proyecto'!BT69=0,'Metas por Proyecto'!BU69&gt;0),Desplegable!$B$444,IF(AND('Metas por Proyecto'!BT69&gt;0,'Metas por Proyecto'!BU69=0),Desplegable!$B$445,IF(AND('Metas por Proyecto'!BT69&gt;0,'Metas por Proyecto'!BU69&gt;0),((BU69*100)/BT69))))))</f>
        <v/>
      </c>
      <c r="BX69" s="97">
        <f t="shared" si="60"/>
        <v>0</v>
      </c>
      <c r="BY69" s="97">
        <f t="shared" si="61"/>
        <v>0</v>
      </c>
      <c r="BZ69" s="62" t="str">
        <f>IF(AND(BX69=0,BY69=0),"",IF(AND(BX69=0,BY69&lt;&gt;0),Desplegable!$B$444,(BY69*100/BX69)))</f>
        <v/>
      </c>
      <c r="CA69" s="97">
        <v>0</v>
      </c>
      <c r="CB69" s="97"/>
      <c r="CC69" s="97"/>
      <c r="CD69" s="62" t="str">
        <f>IF(AND(CA69=0,CB69=0),Desplegable!$B$446,IF(AND(CA69&lt;&gt;0,CB69=""),Desplegable!$B$446,IF(AND('Metas por Proyecto'!CA69=0,'Metas por Proyecto'!CB69&gt;0),Desplegable!$B$444,IF(AND('Metas por Proyecto'!CA69&gt;0,'Metas por Proyecto'!CB69=0),Desplegable!$B$445,IF(AND('Metas por Proyecto'!CA69&gt;0,'Metas por Proyecto'!CB69&gt;0),((CB69*100)/CA69))))))</f>
        <v/>
      </c>
      <c r="CE69" s="97">
        <f t="shared" si="62"/>
        <v>0</v>
      </c>
      <c r="CF69" s="97">
        <f t="shared" si="63"/>
        <v>0</v>
      </c>
      <c r="CG69" s="62" t="str">
        <f>IF(AND(CE69=0,CF69=0),"",IF(AND(CE69=0,CF69&lt;&gt;0),Desplegable!$B$444,(CF69*100/CE69)))</f>
        <v/>
      </c>
      <c r="CH69" s="97">
        <v>0</v>
      </c>
      <c r="CI69" s="97"/>
      <c r="CJ69" s="97"/>
      <c r="CK69" s="62" t="str">
        <f>IF(AND(CH69=0,CI69=0),Desplegable!$B$446,IF(AND(CH69&lt;&gt;0,CI69=""),Desplegable!$B$446,IF(AND('Metas por Proyecto'!CH69=0,'Metas por Proyecto'!CI69&gt;0),Desplegable!$B$444,IF(AND('Metas por Proyecto'!CH69&gt;0,'Metas por Proyecto'!CI69=0),Desplegable!$B$445,IF(AND('Metas por Proyecto'!CH69&gt;0,'Metas por Proyecto'!CI69&gt;0),((CI69*100)/CH69))))))</f>
        <v/>
      </c>
      <c r="CL69" s="97">
        <f t="shared" si="64"/>
        <v>0</v>
      </c>
      <c r="CM69" s="97">
        <f t="shared" si="65"/>
        <v>0</v>
      </c>
      <c r="CN69" s="62" t="str">
        <f>IF(AND(CL69=0,CM69=0),"",IF(AND(CL69=0,CM69&lt;&gt;0),Desplegable!$B$444,(CM69*100/CL69)))</f>
        <v/>
      </c>
      <c r="CO69" s="97">
        <v>0</v>
      </c>
      <c r="CP69" s="97"/>
      <c r="CQ69" s="97"/>
      <c r="CR69" s="62" t="str">
        <f>IF(AND(CO69=0,CP69=0),Desplegable!$B$446,IF(AND(CO69&lt;&gt;0,CP69=""),Desplegable!$B$446,IF(AND('Metas por Proyecto'!CO69=0,'Metas por Proyecto'!CP69&gt;0),Desplegable!$B$444,IF(AND('Metas por Proyecto'!CO69&gt;0,'Metas por Proyecto'!CP69=0),Desplegable!$B$445,IF(AND('Metas por Proyecto'!CO69&gt;0,'Metas por Proyecto'!CP69&gt;0),((CP69*100)/CO69))))))</f>
        <v/>
      </c>
      <c r="CS69" s="97">
        <f t="shared" si="66"/>
        <v>0</v>
      </c>
      <c r="CT69" s="97">
        <f t="shared" si="67"/>
        <v>0</v>
      </c>
      <c r="CU69" s="62" t="str">
        <f>IF(AND(CS69=0,CT69=0),"",IF(AND(CS69=0,CT69&lt;&gt;0),Desplegable!$B$444,(CT69*100/CS69)))</f>
        <v/>
      </c>
      <c r="CV69" s="97">
        <v>0</v>
      </c>
      <c r="CW69" s="97"/>
      <c r="CX69" s="97"/>
      <c r="CY69" s="62" t="str">
        <f>IF(AND(CV69=0,CW69=0),Desplegable!$B$446,IF(AND(CV69&lt;&gt;0,CW69=""),Desplegable!$B$446,IF(AND('Metas por Proyecto'!CV69=0,'Metas por Proyecto'!CW69&gt;0),Desplegable!$B$444,IF(AND('Metas por Proyecto'!CV69&gt;0,'Metas por Proyecto'!CW69=0),Desplegable!$B$445,IF(AND('Metas por Proyecto'!CV69&gt;0,'Metas por Proyecto'!CW69&gt;0),((CW69*100)/CV69))))))</f>
        <v/>
      </c>
      <c r="CZ69" s="97">
        <f t="shared" si="68"/>
        <v>0</v>
      </c>
      <c r="DA69" s="97">
        <f t="shared" si="69"/>
        <v>0</v>
      </c>
      <c r="DB69" s="62" t="str">
        <f>IF(AND(CZ69=0,DA69=0),"",IF(AND(CZ69=0,DA69&lt;&gt;0),Desplegable!$B$444,(DA69*100/CZ69)))</f>
        <v/>
      </c>
      <c r="DC69" s="97">
        <v>0</v>
      </c>
      <c r="DD69" s="97"/>
      <c r="DE69" s="97"/>
      <c r="DF69" s="62" t="str">
        <f>IF(AND(DC69=0,DD69=0),Desplegable!$B$446,IF(AND(DC69&lt;&gt;0,DD69=""),Desplegable!$B$446,IF(AND('Metas por Proyecto'!DC69=0,'Metas por Proyecto'!DD69&gt;0),Desplegable!$B$444,IF(AND('Metas por Proyecto'!DC69&gt;0,'Metas por Proyecto'!DD69=0),Desplegable!$B$445,IF(AND('Metas por Proyecto'!DC69&gt;0,'Metas por Proyecto'!DD69&gt;0),((DD69*100)/DC69))))))</f>
        <v/>
      </c>
      <c r="DG69" s="97">
        <f t="shared" si="70"/>
        <v>0</v>
      </c>
      <c r="DH69" s="97">
        <f t="shared" si="71"/>
        <v>0</v>
      </c>
      <c r="DI69" s="62" t="str">
        <f>IF(AND(DG69=0,DH69=0),"",IF(AND(DG69=0,DH69&lt;&gt;0),Desplegable!$B$444,(DH69*100/DG69)))</f>
        <v/>
      </c>
      <c r="DJ69" s="97">
        <v>1</v>
      </c>
      <c r="DK69" s="97"/>
      <c r="DL69" s="97"/>
      <c r="DM69" s="62" t="str">
        <f>IF(AND(DJ69=0,DK69=0),Desplegable!$B$446,IF(AND(DJ69&lt;&gt;0,DK69=""),Desplegable!$B$446,IF(AND('Metas por Proyecto'!DJ69=0,'Metas por Proyecto'!DK69&gt;0),Desplegable!$B$444,IF(AND('Metas por Proyecto'!DJ69&gt;0,'Metas por Proyecto'!DK69=0),Desplegable!$B$445,IF(AND('Metas por Proyecto'!DJ69&gt;0,'Metas por Proyecto'!DK69&gt;0),((DK69*100)/DJ69))))))</f>
        <v/>
      </c>
      <c r="DN69" s="97">
        <f t="shared" si="72"/>
        <v>1</v>
      </c>
      <c r="DO69" s="97">
        <f t="shared" si="73"/>
        <v>0</v>
      </c>
      <c r="DP69" s="63">
        <f>IF(AND(DN69=0,DO69=0),"",IF(AND(DN69=0,DO69&lt;&gt;0),Desplegable!$B$444,(DO69*100/DN69)))</f>
        <v>0</v>
      </c>
      <c r="DQ69" s="97">
        <f t="shared" si="74"/>
        <v>1</v>
      </c>
      <c r="DR69" s="97">
        <f t="shared" si="75"/>
        <v>1</v>
      </c>
      <c r="DS69" s="97">
        <f t="shared" si="76"/>
        <v>0</v>
      </c>
      <c r="DT69" s="63">
        <f t="shared" si="77"/>
        <v>0</v>
      </c>
      <c r="DU69" s="97"/>
    </row>
    <row r="70" spans="1:125" s="67" customFormat="1" ht="225">
      <c r="A70" s="53">
        <v>69</v>
      </c>
      <c r="B70" s="84" t="s">
        <v>648</v>
      </c>
      <c r="C70" s="54" t="s">
        <v>649</v>
      </c>
      <c r="D70" s="55" t="s">
        <v>79</v>
      </c>
      <c r="E70" s="55" t="s">
        <v>650</v>
      </c>
      <c r="F70" s="56" t="s">
        <v>111</v>
      </c>
      <c r="G70" s="55" t="s">
        <v>115</v>
      </c>
      <c r="H70" s="56" t="s">
        <v>295</v>
      </c>
      <c r="I70" s="55" t="s">
        <v>616</v>
      </c>
      <c r="J70" s="56" t="s">
        <v>306</v>
      </c>
      <c r="K70" s="55" t="s">
        <v>650</v>
      </c>
      <c r="L70" s="56" t="s">
        <v>246</v>
      </c>
      <c r="M70" s="56" t="s">
        <v>411</v>
      </c>
      <c r="N70" s="59" t="s">
        <v>144</v>
      </c>
      <c r="O70" s="56" t="s">
        <v>153</v>
      </c>
      <c r="P70" s="57" t="s">
        <v>462</v>
      </c>
      <c r="Q70" s="57" t="s">
        <v>467</v>
      </c>
      <c r="R70" s="58" t="s">
        <v>474</v>
      </c>
      <c r="S70" s="59"/>
      <c r="T70" s="59" t="s">
        <v>417</v>
      </c>
      <c r="U70" s="60" t="s">
        <v>429</v>
      </c>
      <c r="V70" s="60" t="s">
        <v>447</v>
      </c>
      <c r="W70" s="59"/>
      <c r="X70" s="59"/>
      <c r="Y70" s="56"/>
      <c r="Z70" s="56"/>
      <c r="AA70" s="56"/>
      <c r="AB70" s="56"/>
      <c r="AC70" s="53"/>
      <c r="AD70" s="53"/>
      <c r="AE70" s="53"/>
      <c r="AF70" s="53"/>
      <c r="AG70" s="56"/>
      <c r="AH70" s="60"/>
      <c r="AI70" s="53"/>
      <c r="AJ70" s="61"/>
      <c r="AK70" s="53"/>
      <c r="AL70" s="53"/>
      <c r="AM70" s="222">
        <v>0</v>
      </c>
      <c r="AN70" s="97">
        <v>0</v>
      </c>
      <c r="AO70" s="97"/>
      <c r="AP70" s="97"/>
      <c r="AQ70" s="62" t="str">
        <f>IF(AND(AN70=0,AO70=0),Desplegable!$B$446,IF(AND(AN70&lt;&gt;0,AO70=""),Desplegable!$B$446,IF(AND('Metas por Proyecto'!AN70=0,'Metas por Proyecto'!AO70&gt;0),Desplegable!$B$444,IF(AND('Metas por Proyecto'!AN70&gt;0,'Metas por Proyecto'!AO70=0),Desplegable!$B$445,IF(AND('Metas por Proyecto'!AN70&gt;0,'Metas por Proyecto'!AO70&gt;0),((AO70*100)/AN70))))))</f>
        <v/>
      </c>
      <c r="AR70" s="97">
        <v>0</v>
      </c>
      <c r="AS70" s="97"/>
      <c r="AT70" s="97"/>
      <c r="AU70" s="62" t="str">
        <f>IF(AND(AR70=0,AS70=0),Desplegable!$B$446,IF(AND(AR70&lt;&gt;0,AS70=""),Desplegable!$B$446,IF(AND('Metas por Proyecto'!AR70=0,'Metas por Proyecto'!AS70&gt;0),Desplegable!$B$444,IF(AND('Metas por Proyecto'!AR70&gt;0,'Metas por Proyecto'!AS70=0),Desplegable!$B$445,IF(AND('Metas por Proyecto'!AR70&gt;0,'Metas por Proyecto'!AS70&gt;0),((AS70*100)/AR70))))))</f>
        <v/>
      </c>
      <c r="AV70" s="97">
        <f t="shared" si="52"/>
        <v>0</v>
      </c>
      <c r="AW70" s="97">
        <f t="shared" si="53"/>
        <v>0</v>
      </c>
      <c r="AX70" s="62" t="str">
        <f>IF(AND(AV70=0,AW70=0),"",IF(AND(AV70=0,AW70&lt;&gt;0),Desplegable!$B$444,(AW70*100/AV70)))</f>
        <v/>
      </c>
      <c r="AY70" s="97">
        <v>0</v>
      </c>
      <c r="AZ70" s="97"/>
      <c r="BA70" s="97"/>
      <c r="BB70" s="62" t="str">
        <f>IF(AND(AY70=0,AZ70=0),Desplegable!$B$446,IF(AND(AY70&lt;&gt;0,AZ70=""),Desplegable!$B$446,IF(AND('Metas por Proyecto'!AY70=0,'Metas por Proyecto'!AZ70&gt;0),Desplegable!$B$444,IF(AND('Metas por Proyecto'!AY70&gt;0,'Metas por Proyecto'!AZ70=0),Desplegable!$B$445,IF(AND('Metas por Proyecto'!AY70&gt;0,'Metas por Proyecto'!AZ70&gt;0),((AZ70*100)/AY70))))))</f>
        <v/>
      </c>
      <c r="BC70" s="97">
        <f t="shared" si="54"/>
        <v>0</v>
      </c>
      <c r="BD70" s="97">
        <f t="shared" si="55"/>
        <v>0</v>
      </c>
      <c r="BE70" s="62" t="str">
        <f>IF(AND(BC70=0,BD70=0),"",IF(AND(BC70=0,BD70&lt;&gt;0),Desplegable!$B$444,(BD70*100/BC70)))</f>
        <v/>
      </c>
      <c r="BF70" s="97">
        <v>0</v>
      </c>
      <c r="BG70" s="97"/>
      <c r="BH70" s="97"/>
      <c r="BI70" s="62" t="str">
        <f>IF(AND(BF70=0,BG70=0),Desplegable!$B$446,IF(AND(BF70&lt;&gt;0,BG70=""),Desplegable!$B$446,IF(AND('Metas por Proyecto'!BF70=0,'Metas por Proyecto'!BG70&gt;0),Desplegable!$B$444,IF(AND('Metas por Proyecto'!BF70&gt;0,'Metas por Proyecto'!BG70=0),Desplegable!$B$445,IF(AND('Metas por Proyecto'!BF70&gt;0,'Metas por Proyecto'!BG70&gt;0),((BG70*100)/BF70))))))</f>
        <v/>
      </c>
      <c r="BJ70" s="97">
        <f t="shared" si="56"/>
        <v>0</v>
      </c>
      <c r="BK70" s="97">
        <f t="shared" si="57"/>
        <v>0</v>
      </c>
      <c r="BL70" s="62" t="str">
        <f>IF(AND(BJ70=0,BK70=0),"",IF(AND(BJ70=0,BK70&lt;&gt;0),Desplegable!$B$444,(BK70*100/BJ70)))</f>
        <v/>
      </c>
      <c r="BM70" s="97">
        <v>0</v>
      </c>
      <c r="BN70" s="97"/>
      <c r="BO70" s="97"/>
      <c r="BP70" s="62" t="str">
        <f>IF(AND(BM70=0,BN70=0),Desplegable!$B$446,IF(AND(BM70&lt;&gt;0,BN70=""),Desplegable!$B$446,IF(AND('Metas por Proyecto'!BM70=0,'Metas por Proyecto'!BN70&gt;0),Desplegable!$B$444,IF(AND('Metas por Proyecto'!BM70&gt;0,'Metas por Proyecto'!BN70=0),Desplegable!$B$445,IF(AND('Metas por Proyecto'!BM70&gt;0,'Metas por Proyecto'!BN70&gt;0),((BN70*100)/BM70))))))</f>
        <v/>
      </c>
      <c r="BQ70" s="97">
        <f t="shared" si="58"/>
        <v>0</v>
      </c>
      <c r="BR70" s="97">
        <f t="shared" si="59"/>
        <v>0</v>
      </c>
      <c r="BS70" s="62" t="str">
        <f>IF(AND(BQ70=0,BR70=0),"",IF(AND(BQ70=0,BR70&lt;&gt;0),Desplegable!$B$444,(BR70*100/BQ70)))</f>
        <v/>
      </c>
      <c r="BT70" s="97">
        <v>0</v>
      </c>
      <c r="BU70" s="97"/>
      <c r="BV70" s="97"/>
      <c r="BW70" s="62" t="str">
        <f>IF(AND(BT70=0,BU70=0),Desplegable!$B$446,IF(AND(BT70&lt;&gt;0,BU70=""),Desplegable!$B$446,IF(AND('Metas por Proyecto'!BT70=0,'Metas por Proyecto'!BU70&gt;0),Desplegable!$B$444,IF(AND('Metas por Proyecto'!BT70&gt;0,'Metas por Proyecto'!BU70=0),Desplegable!$B$445,IF(AND('Metas por Proyecto'!BT70&gt;0,'Metas por Proyecto'!BU70&gt;0),((BU70*100)/BT70))))))</f>
        <v/>
      </c>
      <c r="BX70" s="97">
        <f t="shared" si="60"/>
        <v>0</v>
      </c>
      <c r="BY70" s="97">
        <f t="shared" si="61"/>
        <v>0</v>
      </c>
      <c r="BZ70" s="62" t="str">
        <f>IF(AND(BX70=0,BY70=0),"",IF(AND(BX70=0,BY70&lt;&gt;0),Desplegable!$B$444,(BY70*100/BX70)))</f>
        <v/>
      </c>
      <c r="CA70" s="97">
        <v>0</v>
      </c>
      <c r="CB70" s="97"/>
      <c r="CC70" s="97"/>
      <c r="CD70" s="62" t="str">
        <f>IF(AND(CA70=0,CB70=0),Desplegable!$B$446,IF(AND(CA70&lt;&gt;0,CB70=""),Desplegable!$B$446,IF(AND('Metas por Proyecto'!CA70=0,'Metas por Proyecto'!CB70&gt;0),Desplegable!$B$444,IF(AND('Metas por Proyecto'!CA70&gt;0,'Metas por Proyecto'!CB70=0),Desplegable!$B$445,IF(AND('Metas por Proyecto'!CA70&gt;0,'Metas por Proyecto'!CB70&gt;0),((CB70*100)/CA70))))))</f>
        <v/>
      </c>
      <c r="CE70" s="97">
        <f t="shared" si="62"/>
        <v>0</v>
      </c>
      <c r="CF70" s="97">
        <f t="shared" si="63"/>
        <v>0</v>
      </c>
      <c r="CG70" s="62" t="str">
        <f>IF(AND(CE70=0,CF70=0),"",IF(AND(CE70=0,CF70&lt;&gt;0),Desplegable!$B$444,(CF70*100/CE70)))</f>
        <v/>
      </c>
      <c r="CH70" s="97">
        <v>0</v>
      </c>
      <c r="CI70" s="97"/>
      <c r="CJ70" s="97"/>
      <c r="CK70" s="62" t="str">
        <f>IF(AND(CH70=0,CI70=0),Desplegable!$B$446,IF(AND(CH70&lt;&gt;0,CI70=""),Desplegable!$B$446,IF(AND('Metas por Proyecto'!CH70=0,'Metas por Proyecto'!CI70&gt;0),Desplegable!$B$444,IF(AND('Metas por Proyecto'!CH70&gt;0,'Metas por Proyecto'!CI70=0),Desplegable!$B$445,IF(AND('Metas por Proyecto'!CH70&gt;0,'Metas por Proyecto'!CI70&gt;0),((CI70*100)/CH70))))))</f>
        <v/>
      </c>
      <c r="CL70" s="97">
        <f t="shared" si="64"/>
        <v>0</v>
      </c>
      <c r="CM70" s="97">
        <f t="shared" si="65"/>
        <v>0</v>
      </c>
      <c r="CN70" s="62" t="str">
        <f>IF(AND(CL70=0,CM70=0),"",IF(AND(CL70=0,CM70&lt;&gt;0),Desplegable!$B$444,(CM70*100/CL70)))</f>
        <v/>
      </c>
      <c r="CO70" s="97">
        <v>0</v>
      </c>
      <c r="CP70" s="97"/>
      <c r="CQ70" s="97"/>
      <c r="CR70" s="62" t="str">
        <f>IF(AND(CO70=0,CP70=0),Desplegable!$B$446,IF(AND(CO70&lt;&gt;0,CP70=""),Desplegable!$B$446,IF(AND('Metas por Proyecto'!CO70=0,'Metas por Proyecto'!CP70&gt;0),Desplegable!$B$444,IF(AND('Metas por Proyecto'!CO70&gt;0,'Metas por Proyecto'!CP70=0),Desplegable!$B$445,IF(AND('Metas por Proyecto'!CO70&gt;0,'Metas por Proyecto'!CP70&gt;0),((CP70*100)/CO70))))))</f>
        <v/>
      </c>
      <c r="CS70" s="97">
        <f t="shared" si="66"/>
        <v>0</v>
      </c>
      <c r="CT70" s="97">
        <f t="shared" si="67"/>
        <v>0</v>
      </c>
      <c r="CU70" s="62" t="str">
        <f>IF(AND(CS70=0,CT70=0),"",IF(AND(CS70=0,CT70&lt;&gt;0),Desplegable!$B$444,(CT70*100/CS70)))</f>
        <v/>
      </c>
      <c r="CV70" s="97">
        <v>0</v>
      </c>
      <c r="CW70" s="97"/>
      <c r="CX70" s="97"/>
      <c r="CY70" s="62" t="str">
        <f>IF(AND(CV70=0,CW70=0),Desplegable!$B$446,IF(AND(CV70&lt;&gt;0,CW70=""),Desplegable!$B$446,IF(AND('Metas por Proyecto'!CV70=0,'Metas por Proyecto'!CW70&gt;0),Desplegable!$B$444,IF(AND('Metas por Proyecto'!CV70&gt;0,'Metas por Proyecto'!CW70=0),Desplegable!$B$445,IF(AND('Metas por Proyecto'!CV70&gt;0,'Metas por Proyecto'!CW70&gt;0),((CW70*100)/CV70))))))</f>
        <v/>
      </c>
      <c r="CZ70" s="97">
        <f t="shared" si="68"/>
        <v>0</v>
      </c>
      <c r="DA70" s="97">
        <f t="shared" si="69"/>
        <v>0</v>
      </c>
      <c r="DB70" s="62" t="str">
        <f>IF(AND(CZ70=0,DA70=0),"",IF(AND(CZ70=0,DA70&lt;&gt;0),Desplegable!$B$444,(DA70*100/CZ70)))</f>
        <v/>
      </c>
      <c r="DC70" s="97">
        <v>0</v>
      </c>
      <c r="DD70" s="97"/>
      <c r="DE70" s="97"/>
      <c r="DF70" s="62" t="str">
        <f>IF(AND(DC70=0,DD70=0),Desplegable!$B$446,IF(AND(DC70&lt;&gt;0,DD70=""),Desplegable!$B$446,IF(AND('Metas por Proyecto'!DC70=0,'Metas por Proyecto'!DD70&gt;0),Desplegable!$B$444,IF(AND('Metas por Proyecto'!DC70&gt;0,'Metas por Proyecto'!DD70=0),Desplegable!$B$445,IF(AND('Metas por Proyecto'!DC70&gt;0,'Metas por Proyecto'!DD70&gt;0),((DD70*100)/DC70))))))</f>
        <v/>
      </c>
      <c r="DG70" s="97">
        <f t="shared" si="70"/>
        <v>0</v>
      </c>
      <c r="DH70" s="97">
        <f t="shared" si="71"/>
        <v>0</v>
      </c>
      <c r="DI70" s="62" t="str">
        <f>IF(AND(DG70=0,DH70=0),"",IF(AND(DG70=0,DH70&lt;&gt;0),Desplegable!$B$444,(DH70*100/DG70)))</f>
        <v/>
      </c>
      <c r="DJ70" s="97">
        <v>2</v>
      </c>
      <c r="DK70" s="97"/>
      <c r="DL70" s="97"/>
      <c r="DM70" s="62" t="str">
        <f>IF(AND(DJ70=0,DK70=0),Desplegable!$B$446,IF(AND(DJ70&lt;&gt;0,DK70=""),Desplegable!$B$446,IF(AND('Metas por Proyecto'!DJ70=0,'Metas por Proyecto'!DK70&gt;0),Desplegable!$B$444,IF(AND('Metas por Proyecto'!DJ70&gt;0,'Metas por Proyecto'!DK70=0),Desplegable!$B$445,IF(AND('Metas por Proyecto'!DJ70&gt;0,'Metas por Proyecto'!DK70&gt;0),((DK70*100)/DJ70))))))</f>
        <v/>
      </c>
      <c r="DN70" s="97">
        <f t="shared" si="72"/>
        <v>2</v>
      </c>
      <c r="DO70" s="97">
        <f t="shared" si="73"/>
        <v>0</v>
      </c>
      <c r="DP70" s="63">
        <f>IF(AND(DN70=0,DO70=0),"",IF(AND(DN70=0,DO70&lt;&gt;0),Desplegable!$B$444,(DO70*100/DN70)))</f>
        <v>0</v>
      </c>
      <c r="DQ70" s="97">
        <f t="shared" si="74"/>
        <v>2</v>
      </c>
      <c r="DR70" s="97">
        <f t="shared" si="75"/>
        <v>-2</v>
      </c>
      <c r="DS70" s="97">
        <f t="shared" si="76"/>
        <v>0</v>
      </c>
      <c r="DT70" s="63">
        <f t="shared" si="77"/>
        <v>0</v>
      </c>
      <c r="DU70" s="97"/>
    </row>
    <row r="71" spans="1:125" s="67" customFormat="1" ht="225">
      <c r="A71" s="53">
        <v>70</v>
      </c>
      <c r="B71" s="84" t="s">
        <v>648</v>
      </c>
      <c r="C71" s="54" t="s">
        <v>649</v>
      </c>
      <c r="D71" s="55" t="s">
        <v>79</v>
      </c>
      <c r="E71" s="55" t="s">
        <v>650</v>
      </c>
      <c r="F71" s="56" t="s">
        <v>111</v>
      </c>
      <c r="G71" s="55" t="s">
        <v>115</v>
      </c>
      <c r="H71" s="56" t="s">
        <v>295</v>
      </c>
      <c r="I71" s="55" t="s">
        <v>616</v>
      </c>
      <c r="J71" s="56" t="s">
        <v>306</v>
      </c>
      <c r="K71" s="55" t="s">
        <v>650</v>
      </c>
      <c r="L71" s="56" t="s">
        <v>653</v>
      </c>
      <c r="M71" s="56" t="s">
        <v>411</v>
      </c>
      <c r="N71" s="59" t="s">
        <v>144</v>
      </c>
      <c r="O71" s="56" t="s">
        <v>153</v>
      </c>
      <c r="P71" s="57" t="s">
        <v>462</v>
      </c>
      <c r="Q71" s="57" t="s">
        <v>467</v>
      </c>
      <c r="R71" s="58" t="s">
        <v>474</v>
      </c>
      <c r="S71" s="59"/>
      <c r="T71" s="59" t="s">
        <v>417</v>
      </c>
      <c r="U71" s="60" t="s">
        <v>429</v>
      </c>
      <c r="V71" s="60" t="s">
        <v>447</v>
      </c>
      <c r="W71" s="59"/>
      <c r="X71" s="59"/>
      <c r="Y71" s="56"/>
      <c r="Z71" s="56"/>
      <c r="AA71" s="56"/>
      <c r="AB71" s="56"/>
      <c r="AC71" s="53"/>
      <c r="AD71" s="53"/>
      <c r="AE71" s="53"/>
      <c r="AF71" s="53"/>
      <c r="AG71" s="56"/>
      <c r="AH71" s="60"/>
      <c r="AI71" s="53"/>
      <c r="AJ71" s="61"/>
      <c r="AK71" s="53"/>
      <c r="AL71" s="53"/>
      <c r="AM71" s="222">
        <v>0</v>
      </c>
      <c r="AN71" s="97">
        <v>0</v>
      </c>
      <c r="AO71" s="97"/>
      <c r="AP71" s="97"/>
      <c r="AQ71" s="62" t="str">
        <f>IF(AND(AN71=0,AO71=0),Desplegable!$B$446,IF(AND(AN71&lt;&gt;0,AO71=""),Desplegable!$B$446,IF(AND('Metas por Proyecto'!AN71=0,'Metas por Proyecto'!AO71&gt;0),Desplegable!$B$444,IF(AND('Metas por Proyecto'!AN71&gt;0,'Metas por Proyecto'!AO71=0),Desplegable!$B$445,IF(AND('Metas por Proyecto'!AN71&gt;0,'Metas por Proyecto'!AO71&gt;0),((AO71*100)/AN71))))))</f>
        <v/>
      </c>
      <c r="AR71" s="97">
        <v>0</v>
      </c>
      <c r="AS71" s="97"/>
      <c r="AT71" s="97"/>
      <c r="AU71" s="62" t="str">
        <f>IF(AND(AR71=0,AS71=0),Desplegable!$B$446,IF(AND(AR71&lt;&gt;0,AS71=""),Desplegable!$B$446,IF(AND('Metas por Proyecto'!AR71=0,'Metas por Proyecto'!AS71&gt;0),Desplegable!$B$444,IF(AND('Metas por Proyecto'!AR71&gt;0,'Metas por Proyecto'!AS71=0),Desplegable!$B$445,IF(AND('Metas por Proyecto'!AR71&gt;0,'Metas por Proyecto'!AS71&gt;0),((AS71*100)/AR71))))))</f>
        <v/>
      </c>
      <c r="AV71" s="97">
        <f t="shared" si="52"/>
        <v>0</v>
      </c>
      <c r="AW71" s="97">
        <f t="shared" si="53"/>
        <v>0</v>
      </c>
      <c r="AX71" s="62" t="str">
        <f>IF(AND(AV71=0,AW71=0),"",IF(AND(AV71=0,AW71&lt;&gt;0),Desplegable!$B$444,(AW71*100/AV71)))</f>
        <v/>
      </c>
      <c r="AY71" s="97">
        <v>0</v>
      </c>
      <c r="AZ71" s="97"/>
      <c r="BA71" s="97"/>
      <c r="BB71" s="62" t="str">
        <f>IF(AND(AY71=0,AZ71=0),Desplegable!$B$446,IF(AND(AY71&lt;&gt;0,AZ71=""),Desplegable!$B$446,IF(AND('Metas por Proyecto'!AY71=0,'Metas por Proyecto'!AZ71&gt;0),Desplegable!$B$444,IF(AND('Metas por Proyecto'!AY71&gt;0,'Metas por Proyecto'!AZ71=0),Desplegable!$B$445,IF(AND('Metas por Proyecto'!AY71&gt;0,'Metas por Proyecto'!AZ71&gt;0),((AZ71*100)/AY71))))))</f>
        <v/>
      </c>
      <c r="BC71" s="97">
        <f t="shared" si="54"/>
        <v>0</v>
      </c>
      <c r="BD71" s="97">
        <f t="shared" si="55"/>
        <v>0</v>
      </c>
      <c r="BE71" s="62" t="str">
        <f>IF(AND(BC71=0,BD71=0),"",IF(AND(BC71=0,BD71&lt;&gt;0),Desplegable!$B$444,(BD71*100/BC71)))</f>
        <v/>
      </c>
      <c r="BF71" s="97">
        <v>0</v>
      </c>
      <c r="BG71" s="97"/>
      <c r="BH71" s="97"/>
      <c r="BI71" s="62" t="str">
        <f>IF(AND(BF71=0,BG71=0),Desplegable!$B$446,IF(AND(BF71&lt;&gt;0,BG71=""),Desplegable!$B$446,IF(AND('Metas por Proyecto'!BF71=0,'Metas por Proyecto'!BG71&gt;0),Desplegable!$B$444,IF(AND('Metas por Proyecto'!BF71&gt;0,'Metas por Proyecto'!BG71=0),Desplegable!$B$445,IF(AND('Metas por Proyecto'!BF71&gt;0,'Metas por Proyecto'!BG71&gt;0),((BG71*100)/BF71))))))</f>
        <v/>
      </c>
      <c r="BJ71" s="97">
        <f t="shared" si="56"/>
        <v>0</v>
      </c>
      <c r="BK71" s="97">
        <f t="shared" si="57"/>
        <v>0</v>
      </c>
      <c r="BL71" s="62" t="str">
        <f>IF(AND(BJ71=0,BK71=0),"",IF(AND(BJ71=0,BK71&lt;&gt;0),Desplegable!$B$444,(BK71*100/BJ71)))</f>
        <v/>
      </c>
      <c r="BM71" s="97">
        <v>0</v>
      </c>
      <c r="BN71" s="97"/>
      <c r="BO71" s="97"/>
      <c r="BP71" s="62" t="str">
        <f>IF(AND(BM71=0,BN71=0),Desplegable!$B$446,IF(AND(BM71&lt;&gt;0,BN71=""),Desplegable!$B$446,IF(AND('Metas por Proyecto'!BM71=0,'Metas por Proyecto'!BN71&gt;0),Desplegable!$B$444,IF(AND('Metas por Proyecto'!BM71&gt;0,'Metas por Proyecto'!BN71=0),Desplegable!$B$445,IF(AND('Metas por Proyecto'!BM71&gt;0,'Metas por Proyecto'!BN71&gt;0),((BN71*100)/BM71))))))</f>
        <v/>
      </c>
      <c r="BQ71" s="97">
        <f t="shared" si="58"/>
        <v>0</v>
      </c>
      <c r="BR71" s="97">
        <f t="shared" si="59"/>
        <v>0</v>
      </c>
      <c r="BS71" s="62" t="str">
        <f>IF(AND(BQ71=0,BR71=0),"",IF(AND(BQ71=0,BR71&lt;&gt;0),Desplegable!$B$444,(BR71*100/BQ71)))</f>
        <v/>
      </c>
      <c r="BT71" s="97">
        <v>0</v>
      </c>
      <c r="BU71" s="97"/>
      <c r="BV71" s="97"/>
      <c r="BW71" s="62" t="str">
        <f>IF(AND(BT71=0,BU71=0),Desplegable!$B$446,IF(AND(BT71&lt;&gt;0,BU71=""),Desplegable!$B$446,IF(AND('Metas por Proyecto'!BT71=0,'Metas por Proyecto'!BU71&gt;0),Desplegable!$B$444,IF(AND('Metas por Proyecto'!BT71&gt;0,'Metas por Proyecto'!BU71=0),Desplegable!$B$445,IF(AND('Metas por Proyecto'!BT71&gt;0,'Metas por Proyecto'!BU71&gt;0),((BU71*100)/BT71))))))</f>
        <v/>
      </c>
      <c r="BX71" s="97">
        <f t="shared" si="60"/>
        <v>0</v>
      </c>
      <c r="BY71" s="97">
        <f t="shared" si="61"/>
        <v>0</v>
      </c>
      <c r="BZ71" s="62" t="str">
        <f>IF(AND(BX71=0,BY71=0),"",IF(AND(BX71=0,BY71&lt;&gt;0),Desplegable!$B$444,(BY71*100/BX71)))</f>
        <v/>
      </c>
      <c r="CA71" s="97">
        <v>0</v>
      </c>
      <c r="CB71" s="97"/>
      <c r="CC71" s="97"/>
      <c r="CD71" s="62" t="str">
        <f>IF(AND(CA71=0,CB71=0),Desplegable!$B$446,IF(AND(CA71&lt;&gt;0,CB71=""),Desplegable!$B$446,IF(AND('Metas por Proyecto'!CA71=0,'Metas por Proyecto'!CB71&gt;0),Desplegable!$B$444,IF(AND('Metas por Proyecto'!CA71&gt;0,'Metas por Proyecto'!CB71=0),Desplegable!$B$445,IF(AND('Metas por Proyecto'!CA71&gt;0,'Metas por Proyecto'!CB71&gt;0),((CB71*100)/CA71))))))</f>
        <v/>
      </c>
      <c r="CE71" s="97">
        <f t="shared" si="62"/>
        <v>0</v>
      </c>
      <c r="CF71" s="97">
        <f t="shared" si="63"/>
        <v>0</v>
      </c>
      <c r="CG71" s="62" t="str">
        <f>IF(AND(CE71=0,CF71=0),"",IF(AND(CE71=0,CF71&lt;&gt;0),Desplegable!$B$444,(CF71*100/CE71)))</f>
        <v/>
      </c>
      <c r="CH71" s="97">
        <v>0</v>
      </c>
      <c r="CI71" s="97"/>
      <c r="CJ71" s="97"/>
      <c r="CK71" s="62" t="str">
        <f>IF(AND(CH71=0,CI71=0),Desplegable!$B$446,IF(AND(CH71&lt;&gt;0,CI71=""),Desplegable!$B$446,IF(AND('Metas por Proyecto'!CH71=0,'Metas por Proyecto'!CI71&gt;0),Desplegable!$B$444,IF(AND('Metas por Proyecto'!CH71&gt;0,'Metas por Proyecto'!CI71=0),Desplegable!$B$445,IF(AND('Metas por Proyecto'!CH71&gt;0,'Metas por Proyecto'!CI71&gt;0),((CI71*100)/CH71))))))</f>
        <v/>
      </c>
      <c r="CL71" s="97">
        <f t="shared" si="64"/>
        <v>0</v>
      </c>
      <c r="CM71" s="97">
        <f t="shared" si="65"/>
        <v>0</v>
      </c>
      <c r="CN71" s="62" t="str">
        <f>IF(AND(CL71=0,CM71=0),"",IF(AND(CL71=0,CM71&lt;&gt;0),Desplegable!$B$444,(CM71*100/CL71)))</f>
        <v/>
      </c>
      <c r="CO71" s="97">
        <v>0</v>
      </c>
      <c r="CP71" s="97"/>
      <c r="CQ71" s="97"/>
      <c r="CR71" s="62" t="str">
        <f>IF(AND(CO71=0,CP71=0),Desplegable!$B$446,IF(AND(CO71&lt;&gt;0,CP71=""),Desplegable!$B$446,IF(AND('Metas por Proyecto'!CO71=0,'Metas por Proyecto'!CP71&gt;0),Desplegable!$B$444,IF(AND('Metas por Proyecto'!CO71&gt;0,'Metas por Proyecto'!CP71=0),Desplegable!$B$445,IF(AND('Metas por Proyecto'!CO71&gt;0,'Metas por Proyecto'!CP71&gt;0),((CP71*100)/CO71))))))</f>
        <v/>
      </c>
      <c r="CS71" s="97">
        <f t="shared" si="66"/>
        <v>0</v>
      </c>
      <c r="CT71" s="97">
        <f t="shared" si="67"/>
        <v>0</v>
      </c>
      <c r="CU71" s="62" t="str">
        <f>IF(AND(CS71=0,CT71=0),"",IF(AND(CS71=0,CT71&lt;&gt;0),Desplegable!$B$444,(CT71*100/CS71)))</f>
        <v/>
      </c>
      <c r="CV71" s="97">
        <v>0</v>
      </c>
      <c r="CW71" s="97"/>
      <c r="CX71" s="97"/>
      <c r="CY71" s="62" t="str">
        <f>IF(AND(CV71=0,CW71=0),Desplegable!$B$446,IF(AND(CV71&lt;&gt;0,CW71=""),Desplegable!$B$446,IF(AND('Metas por Proyecto'!CV71=0,'Metas por Proyecto'!CW71&gt;0),Desplegable!$B$444,IF(AND('Metas por Proyecto'!CV71&gt;0,'Metas por Proyecto'!CW71=0),Desplegable!$B$445,IF(AND('Metas por Proyecto'!CV71&gt;0,'Metas por Proyecto'!CW71&gt;0),((CW71*100)/CV71))))))</f>
        <v/>
      </c>
      <c r="CZ71" s="97">
        <f t="shared" si="68"/>
        <v>0</v>
      </c>
      <c r="DA71" s="97">
        <f t="shared" si="69"/>
        <v>0</v>
      </c>
      <c r="DB71" s="62" t="str">
        <f>IF(AND(CZ71=0,DA71=0),"",IF(AND(CZ71=0,DA71&lt;&gt;0),Desplegable!$B$444,(DA71*100/CZ71)))</f>
        <v/>
      </c>
      <c r="DC71" s="97">
        <v>0</v>
      </c>
      <c r="DD71" s="97"/>
      <c r="DE71" s="97"/>
      <c r="DF71" s="62" t="str">
        <f>IF(AND(DC71=0,DD71=0),Desplegable!$B$446,IF(AND(DC71&lt;&gt;0,DD71=""),Desplegable!$B$446,IF(AND('Metas por Proyecto'!DC71=0,'Metas por Proyecto'!DD71&gt;0),Desplegable!$B$444,IF(AND('Metas por Proyecto'!DC71&gt;0,'Metas por Proyecto'!DD71=0),Desplegable!$B$445,IF(AND('Metas por Proyecto'!DC71&gt;0,'Metas por Proyecto'!DD71&gt;0),((DD71*100)/DC71))))))</f>
        <v/>
      </c>
      <c r="DG71" s="97">
        <f t="shared" si="70"/>
        <v>0</v>
      </c>
      <c r="DH71" s="97">
        <f t="shared" si="71"/>
        <v>0</v>
      </c>
      <c r="DI71" s="62" t="str">
        <f>IF(AND(DG71=0,DH71=0),"",IF(AND(DG71=0,DH71&lt;&gt;0),Desplegable!$B$444,(DH71*100/DG71)))</f>
        <v/>
      </c>
      <c r="DJ71" s="97">
        <v>0</v>
      </c>
      <c r="DK71" s="97"/>
      <c r="DL71" s="97"/>
      <c r="DM71" s="62" t="str">
        <f>IF(AND(DJ71=0,DK71=0),Desplegable!$B$446,IF(AND(DJ71&lt;&gt;0,DK71=""),Desplegable!$B$446,IF(AND('Metas por Proyecto'!DJ71=0,'Metas por Proyecto'!DK71&gt;0),Desplegable!$B$444,IF(AND('Metas por Proyecto'!DJ71&gt;0,'Metas por Proyecto'!DK71=0),Desplegable!$B$445,IF(AND('Metas por Proyecto'!DJ71&gt;0,'Metas por Proyecto'!DK71&gt;0),((DK71*100)/DJ71))))))</f>
        <v/>
      </c>
      <c r="DN71" s="97">
        <f t="shared" si="72"/>
        <v>0</v>
      </c>
      <c r="DO71" s="97">
        <f t="shared" si="73"/>
        <v>0</v>
      </c>
      <c r="DP71" s="63" t="str">
        <f>IF(AND(DN71=0,DO71=0),"",IF(AND(DN71=0,DO71&lt;&gt;0),Desplegable!$B$444,(DO71*100/DN71)))</f>
        <v/>
      </c>
      <c r="DQ71" s="97">
        <f t="shared" si="74"/>
        <v>0</v>
      </c>
      <c r="DR71" s="97">
        <f t="shared" si="75"/>
        <v>0</v>
      </c>
      <c r="DS71" s="97">
        <f t="shared" si="76"/>
        <v>0</v>
      </c>
      <c r="DT71" s="63" t="str">
        <f t="shared" si="77"/>
        <v/>
      </c>
      <c r="DU71" s="97"/>
    </row>
    <row r="72" spans="1:125" s="67" customFormat="1" ht="225">
      <c r="A72" s="53">
        <v>71</v>
      </c>
      <c r="B72" s="84" t="s">
        <v>648</v>
      </c>
      <c r="C72" s="54" t="s">
        <v>649</v>
      </c>
      <c r="D72" s="55" t="s">
        <v>79</v>
      </c>
      <c r="E72" s="55" t="s">
        <v>650</v>
      </c>
      <c r="F72" s="56" t="s">
        <v>111</v>
      </c>
      <c r="G72" s="55" t="s">
        <v>115</v>
      </c>
      <c r="H72" s="56" t="s">
        <v>295</v>
      </c>
      <c r="I72" s="55" t="s">
        <v>616</v>
      </c>
      <c r="J72" s="56" t="s">
        <v>306</v>
      </c>
      <c r="K72" s="55" t="s">
        <v>650</v>
      </c>
      <c r="L72" s="56" t="s">
        <v>654</v>
      </c>
      <c r="M72" s="56" t="s">
        <v>411</v>
      </c>
      <c r="N72" s="59" t="s">
        <v>144</v>
      </c>
      <c r="O72" s="56" t="s">
        <v>153</v>
      </c>
      <c r="P72" s="57" t="s">
        <v>462</v>
      </c>
      <c r="Q72" s="57" t="s">
        <v>467</v>
      </c>
      <c r="R72" s="58" t="s">
        <v>474</v>
      </c>
      <c r="S72" s="59"/>
      <c r="T72" s="59" t="s">
        <v>417</v>
      </c>
      <c r="U72" s="60" t="s">
        <v>429</v>
      </c>
      <c r="V72" s="60" t="s">
        <v>447</v>
      </c>
      <c r="W72" s="59"/>
      <c r="X72" s="59"/>
      <c r="Y72" s="56"/>
      <c r="Z72" s="56"/>
      <c r="AA72" s="56"/>
      <c r="AB72" s="56"/>
      <c r="AC72" s="53"/>
      <c r="AD72" s="53"/>
      <c r="AE72" s="53"/>
      <c r="AF72" s="53"/>
      <c r="AG72" s="56"/>
      <c r="AH72" s="60"/>
      <c r="AI72" s="53"/>
      <c r="AJ72" s="61"/>
      <c r="AK72" s="53"/>
      <c r="AL72" s="53"/>
      <c r="AM72" s="222">
        <v>24</v>
      </c>
      <c r="AN72" s="97">
        <v>2</v>
      </c>
      <c r="AO72" s="97"/>
      <c r="AP72" s="97"/>
      <c r="AQ72" s="62" t="str">
        <f>IF(AND(AN72=0,AO72=0),Desplegable!$B$446,IF(AND(AN72&lt;&gt;0,AO72=""),Desplegable!$B$446,IF(AND('Metas por Proyecto'!AN72=0,'Metas por Proyecto'!AO72&gt;0),Desplegable!$B$444,IF(AND('Metas por Proyecto'!AN72&gt;0,'Metas por Proyecto'!AO72=0),Desplegable!$B$445,IF(AND('Metas por Proyecto'!AN72&gt;0,'Metas por Proyecto'!AO72&gt;0),((AO72*100)/AN72))))))</f>
        <v/>
      </c>
      <c r="AR72" s="97">
        <v>1</v>
      </c>
      <c r="AS72" s="97"/>
      <c r="AT72" s="97"/>
      <c r="AU72" s="62" t="str">
        <f>IF(AND(AR72=0,AS72=0),Desplegable!$B$446,IF(AND(AR72&lt;&gt;0,AS72=""),Desplegable!$B$446,IF(AND('Metas por Proyecto'!AR72=0,'Metas por Proyecto'!AS72&gt;0),Desplegable!$B$444,IF(AND('Metas por Proyecto'!AR72&gt;0,'Metas por Proyecto'!AS72=0),Desplegable!$B$445,IF(AND('Metas por Proyecto'!AR72&gt;0,'Metas por Proyecto'!AS72&gt;0),((AS72*100)/AR72))))))</f>
        <v/>
      </c>
      <c r="AV72" s="97">
        <f t="shared" si="52"/>
        <v>3</v>
      </c>
      <c r="AW72" s="97">
        <f t="shared" si="53"/>
        <v>0</v>
      </c>
      <c r="AX72" s="62">
        <f>IF(AND(AV72=0,AW72=0),"",IF(AND(AV72=0,AW72&lt;&gt;0),Desplegable!$B$444,(AW72*100/AV72)))</f>
        <v>0</v>
      </c>
      <c r="AY72" s="97">
        <v>2</v>
      </c>
      <c r="AZ72" s="97"/>
      <c r="BA72" s="97"/>
      <c r="BB72" s="62" t="str">
        <f>IF(AND(AY72=0,AZ72=0),Desplegable!$B$446,IF(AND(AY72&lt;&gt;0,AZ72=""),Desplegable!$B$446,IF(AND('Metas por Proyecto'!AY72=0,'Metas por Proyecto'!AZ72&gt;0),Desplegable!$B$444,IF(AND('Metas por Proyecto'!AY72&gt;0,'Metas por Proyecto'!AZ72=0),Desplegable!$B$445,IF(AND('Metas por Proyecto'!AY72&gt;0,'Metas por Proyecto'!AZ72&gt;0),((AZ72*100)/AY72))))))</f>
        <v/>
      </c>
      <c r="BC72" s="97">
        <f t="shared" si="54"/>
        <v>5</v>
      </c>
      <c r="BD72" s="97">
        <f t="shared" si="55"/>
        <v>0</v>
      </c>
      <c r="BE72" s="62">
        <f>IF(AND(BC72=0,BD72=0),"",IF(AND(BC72=0,BD72&lt;&gt;0),Desplegable!$B$444,(BD72*100/BC72)))</f>
        <v>0</v>
      </c>
      <c r="BF72" s="97">
        <v>2</v>
      </c>
      <c r="BG72" s="97"/>
      <c r="BH72" s="97"/>
      <c r="BI72" s="62" t="str">
        <f>IF(AND(BF72=0,BG72=0),Desplegable!$B$446,IF(AND(BF72&lt;&gt;0,BG72=""),Desplegable!$B$446,IF(AND('Metas por Proyecto'!BF72=0,'Metas por Proyecto'!BG72&gt;0),Desplegable!$B$444,IF(AND('Metas por Proyecto'!BF72&gt;0,'Metas por Proyecto'!BG72=0),Desplegable!$B$445,IF(AND('Metas por Proyecto'!BF72&gt;0,'Metas por Proyecto'!BG72&gt;0),((BG72*100)/BF72))))))</f>
        <v/>
      </c>
      <c r="BJ72" s="97">
        <f t="shared" si="56"/>
        <v>7</v>
      </c>
      <c r="BK72" s="97">
        <f t="shared" si="57"/>
        <v>0</v>
      </c>
      <c r="BL72" s="62">
        <f>IF(AND(BJ72=0,BK72=0),"",IF(AND(BJ72=0,BK72&lt;&gt;0),Desplegable!$B$444,(BK72*100/BJ72)))</f>
        <v>0</v>
      </c>
      <c r="BM72" s="97">
        <v>4</v>
      </c>
      <c r="BN72" s="97"/>
      <c r="BO72" s="97"/>
      <c r="BP72" s="62" t="str">
        <f>IF(AND(BM72=0,BN72=0),Desplegable!$B$446,IF(AND(BM72&lt;&gt;0,BN72=""),Desplegable!$B$446,IF(AND('Metas por Proyecto'!BM72=0,'Metas por Proyecto'!BN72&gt;0),Desplegable!$B$444,IF(AND('Metas por Proyecto'!BM72&gt;0,'Metas por Proyecto'!BN72=0),Desplegable!$B$445,IF(AND('Metas por Proyecto'!BM72&gt;0,'Metas por Proyecto'!BN72&gt;0),((BN72*100)/BM72))))))</f>
        <v/>
      </c>
      <c r="BQ72" s="97">
        <f t="shared" si="58"/>
        <v>11</v>
      </c>
      <c r="BR72" s="97">
        <f t="shared" si="59"/>
        <v>0</v>
      </c>
      <c r="BS72" s="62">
        <f>IF(AND(BQ72=0,BR72=0),"",IF(AND(BQ72=0,BR72&lt;&gt;0),Desplegable!$B$444,(BR72*100/BQ72)))</f>
        <v>0</v>
      </c>
      <c r="BT72" s="97">
        <v>3</v>
      </c>
      <c r="BU72" s="97"/>
      <c r="BV72" s="97"/>
      <c r="BW72" s="62" t="str">
        <f>IF(AND(BT72=0,BU72=0),Desplegable!$B$446,IF(AND(BT72&lt;&gt;0,BU72=""),Desplegable!$B$446,IF(AND('Metas por Proyecto'!BT72=0,'Metas por Proyecto'!BU72&gt;0),Desplegable!$B$444,IF(AND('Metas por Proyecto'!BT72&gt;0,'Metas por Proyecto'!BU72=0),Desplegable!$B$445,IF(AND('Metas por Proyecto'!BT72&gt;0,'Metas por Proyecto'!BU72&gt;0),((BU72*100)/BT72))))))</f>
        <v/>
      </c>
      <c r="BX72" s="97">
        <f t="shared" si="60"/>
        <v>14</v>
      </c>
      <c r="BY72" s="97">
        <f t="shared" si="61"/>
        <v>0</v>
      </c>
      <c r="BZ72" s="62">
        <f>IF(AND(BX72=0,BY72=0),"",IF(AND(BX72=0,BY72&lt;&gt;0),Desplegable!$B$444,(BY72*100/BX72)))</f>
        <v>0</v>
      </c>
      <c r="CA72" s="97">
        <v>3</v>
      </c>
      <c r="CB72" s="97"/>
      <c r="CC72" s="97"/>
      <c r="CD72" s="62" t="str">
        <f>IF(AND(CA72=0,CB72=0),Desplegable!$B$446,IF(AND(CA72&lt;&gt;0,CB72=""),Desplegable!$B$446,IF(AND('Metas por Proyecto'!CA72=0,'Metas por Proyecto'!CB72&gt;0),Desplegable!$B$444,IF(AND('Metas por Proyecto'!CA72&gt;0,'Metas por Proyecto'!CB72=0),Desplegable!$B$445,IF(AND('Metas por Proyecto'!CA72&gt;0,'Metas por Proyecto'!CB72&gt;0),((CB72*100)/CA72))))))</f>
        <v/>
      </c>
      <c r="CE72" s="97">
        <f t="shared" si="62"/>
        <v>17</v>
      </c>
      <c r="CF72" s="97">
        <f t="shared" si="63"/>
        <v>0</v>
      </c>
      <c r="CG72" s="62">
        <f>IF(AND(CE72=0,CF72=0),"",IF(AND(CE72=0,CF72&lt;&gt;0),Desplegable!$B$444,(CF72*100/CE72)))</f>
        <v>0</v>
      </c>
      <c r="CH72" s="97">
        <v>4</v>
      </c>
      <c r="CI72" s="97"/>
      <c r="CJ72" s="97"/>
      <c r="CK72" s="62" t="str">
        <f>IF(AND(CH72=0,CI72=0),Desplegable!$B$446,IF(AND(CH72&lt;&gt;0,CI72=""),Desplegable!$B$446,IF(AND('Metas por Proyecto'!CH72=0,'Metas por Proyecto'!CI72&gt;0),Desplegable!$B$444,IF(AND('Metas por Proyecto'!CH72&gt;0,'Metas por Proyecto'!CI72=0),Desplegable!$B$445,IF(AND('Metas por Proyecto'!CH72&gt;0,'Metas por Proyecto'!CI72&gt;0),((CI72*100)/CH72))))))</f>
        <v/>
      </c>
      <c r="CL72" s="97">
        <f t="shared" si="64"/>
        <v>21</v>
      </c>
      <c r="CM72" s="97">
        <f t="shared" si="65"/>
        <v>0</v>
      </c>
      <c r="CN72" s="62">
        <f>IF(AND(CL72=0,CM72=0),"",IF(AND(CL72=0,CM72&lt;&gt;0),Desplegable!$B$444,(CM72*100/CL72)))</f>
        <v>0</v>
      </c>
      <c r="CO72" s="97">
        <v>2</v>
      </c>
      <c r="CP72" s="97"/>
      <c r="CQ72" s="97"/>
      <c r="CR72" s="62" t="str">
        <f>IF(AND(CO72=0,CP72=0),Desplegable!$B$446,IF(AND(CO72&lt;&gt;0,CP72=""),Desplegable!$B$446,IF(AND('Metas por Proyecto'!CO72=0,'Metas por Proyecto'!CP72&gt;0),Desplegable!$B$444,IF(AND('Metas por Proyecto'!CO72&gt;0,'Metas por Proyecto'!CP72=0),Desplegable!$B$445,IF(AND('Metas por Proyecto'!CO72&gt;0,'Metas por Proyecto'!CP72&gt;0),((CP72*100)/CO72))))))</f>
        <v/>
      </c>
      <c r="CS72" s="97">
        <f t="shared" si="66"/>
        <v>23</v>
      </c>
      <c r="CT72" s="97">
        <f t="shared" si="67"/>
        <v>0</v>
      </c>
      <c r="CU72" s="62">
        <f>IF(AND(CS72=0,CT72=0),"",IF(AND(CS72=0,CT72&lt;&gt;0),Desplegable!$B$444,(CT72*100/CS72)))</f>
        <v>0</v>
      </c>
      <c r="CV72" s="97">
        <v>1</v>
      </c>
      <c r="CW72" s="97"/>
      <c r="CX72" s="97"/>
      <c r="CY72" s="62" t="str">
        <f>IF(AND(CV72=0,CW72=0),Desplegable!$B$446,IF(AND(CV72&lt;&gt;0,CW72=""),Desplegable!$B$446,IF(AND('Metas por Proyecto'!CV72=0,'Metas por Proyecto'!CW72&gt;0),Desplegable!$B$444,IF(AND('Metas por Proyecto'!CV72&gt;0,'Metas por Proyecto'!CW72=0),Desplegable!$B$445,IF(AND('Metas por Proyecto'!CV72&gt;0,'Metas por Proyecto'!CW72&gt;0),((CW72*100)/CV72))))))</f>
        <v/>
      </c>
      <c r="CZ72" s="97">
        <f t="shared" si="68"/>
        <v>24</v>
      </c>
      <c r="DA72" s="97">
        <f t="shared" si="69"/>
        <v>0</v>
      </c>
      <c r="DB72" s="62">
        <f>IF(AND(CZ72=0,DA72=0),"",IF(AND(CZ72=0,DA72&lt;&gt;0),Desplegable!$B$444,(DA72*100/CZ72)))</f>
        <v>0</v>
      </c>
      <c r="DC72" s="97"/>
      <c r="DD72" s="97"/>
      <c r="DE72" s="97"/>
      <c r="DF72" s="62" t="str">
        <f>IF(AND(DC72=0,DD72=0),Desplegable!$B$446,IF(AND(DC72&lt;&gt;0,DD72=""),Desplegable!$B$446,IF(AND('Metas por Proyecto'!DC72=0,'Metas por Proyecto'!DD72&gt;0),Desplegable!$B$444,IF(AND('Metas por Proyecto'!DC72&gt;0,'Metas por Proyecto'!DD72=0),Desplegable!$B$445,IF(AND('Metas por Proyecto'!DC72&gt;0,'Metas por Proyecto'!DD72&gt;0),((DD72*100)/DC72))))))</f>
        <v/>
      </c>
      <c r="DG72" s="97">
        <f t="shared" si="70"/>
        <v>24</v>
      </c>
      <c r="DH72" s="97">
        <f t="shared" si="71"/>
        <v>0</v>
      </c>
      <c r="DI72" s="62">
        <f>IF(AND(DG72=0,DH72=0),"",IF(AND(DG72=0,DH72&lt;&gt;0),Desplegable!$B$444,(DH72*100/DG72)))</f>
        <v>0</v>
      </c>
      <c r="DJ72" s="97">
        <v>0</v>
      </c>
      <c r="DK72" s="97"/>
      <c r="DL72" s="97"/>
      <c r="DM72" s="62" t="str">
        <f>IF(AND(DJ72=0,DK72=0),Desplegable!$B$446,IF(AND(DJ72&lt;&gt;0,DK72=""),Desplegable!$B$446,IF(AND('Metas por Proyecto'!DJ72=0,'Metas por Proyecto'!DK72&gt;0),Desplegable!$B$444,IF(AND('Metas por Proyecto'!DJ72&gt;0,'Metas por Proyecto'!DK72=0),Desplegable!$B$445,IF(AND('Metas por Proyecto'!DJ72&gt;0,'Metas por Proyecto'!DK72&gt;0),((DK72*100)/DJ72))))))</f>
        <v/>
      </c>
      <c r="DN72" s="97">
        <f t="shared" si="72"/>
        <v>24</v>
      </c>
      <c r="DO72" s="97">
        <f t="shared" si="73"/>
        <v>0</v>
      </c>
      <c r="DP72" s="63">
        <f>IF(AND(DN72=0,DO72=0),"",IF(AND(DN72=0,DO72&lt;&gt;0),Desplegable!$B$444,(DO72*100/DN72)))</f>
        <v>0</v>
      </c>
      <c r="DQ72" s="97">
        <f t="shared" si="74"/>
        <v>24</v>
      </c>
      <c r="DR72" s="97">
        <f t="shared" si="75"/>
        <v>0</v>
      </c>
      <c r="DS72" s="97">
        <f t="shared" si="76"/>
        <v>0</v>
      </c>
      <c r="DT72" s="63">
        <f t="shared" si="77"/>
        <v>0</v>
      </c>
      <c r="DU72" s="97"/>
    </row>
    <row r="73" spans="1:125" s="67" customFormat="1" ht="225">
      <c r="A73" s="53">
        <v>72</v>
      </c>
      <c r="B73" s="84" t="s">
        <v>648</v>
      </c>
      <c r="C73" s="54" t="s">
        <v>649</v>
      </c>
      <c r="D73" s="55" t="s">
        <v>79</v>
      </c>
      <c r="E73" s="55" t="s">
        <v>650</v>
      </c>
      <c r="F73" s="56" t="s">
        <v>111</v>
      </c>
      <c r="G73" s="55" t="s">
        <v>115</v>
      </c>
      <c r="H73" s="56" t="s">
        <v>295</v>
      </c>
      <c r="I73" s="55" t="s">
        <v>616</v>
      </c>
      <c r="J73" s="56" t="s">
        <v>306</v>
      </c>
      <c r="K73" s="55" t="s">
        <v>650</v>
      </c>
      <c r="L73" s="56" t="s">
        <v>655</v>
      </c>
      <c r="M73" s="56" t="s">
        <v>411</v>
      </c>
      <c r="N73" s="59" t="s">
        <v>144</v>
      </c>
      <c r="O73" s="56" t="s">
        <v>153</v>
      </c>
      <c r="P73" s="57" t="s">
        <v>462</v>
      </c>
      <c r="Q73" s="57" t="s">
        <v>467</v>
      </c>
      <c r="R73" s="58" t="s">
        <v>474</v>
      </c>
      <c r="S73" s="59"/>
      <c r="T73" s="59" t="s">
        <v>417</v>
      </c>
      <c r="U73" s="60" t="s">
        <v>429</v>
      </c>
      <c r="V73" s="60" t="s">
        <v>447</v>
      </c>
      <c r="W73" s="59"/>
      <c r="X73" s="59"/>
      <c r="Y73" s="56"/>
      <c r="Z73" s="56"/>
      <c r="AA73" s="56"/>
      <c r="AB73" s="56"/>
      <c r="AC73" s="53"/>
      <c r="AD73" s="53"/>
      <c r="AE73" s="53"/>
      <c r="AF73" s="53"/>
      <c r="AG73" s="56"/>
      <c r="AH73" s="60"/>
      <c r="AI73" s="53"/>
      <c r="AJ73" s="61"/>
      <c r="AK73" s="53"/>
      <c r="AL73" s="53"/>
      <c r="AM73" s="222">
        <v>17</v>
      </c>
      <c r="AN73" s="97">
        <v>8</v>
      </c>
      <c r="AO73" s="97"/>
      <c r="AP73" s="97"/>
      <c r="AQ73" s="62" t="str">
        <f>IF(AND(AN73=0,AO73=0),Desplegable!$B$446,IF(AND(AN73&lt;&gt;0,AO73=""),Desplegable!$B$446,IF(AND('Metas por Proyecto'!AN73=0,'Metas por Proyecto'!AO73&gt;0),Desplegable!$B$444,IF(AND('Metas por Proyecto'!AN73&gt;0,'Metas por Proyecto'!AO73=0),Desplegable!$B$445,IF(AND('Metas por Proyecto'!AN73&gt;0,'Metas por Proyecto'!AO73&gt;0),((AO73*100)/AN73))))))</f>
        <v/>
      </c>
      <c r="AR73" s="97">
        <v>2</v>
      </c>
      <c r="AS73" s="97"/>
      <c r="AT73" s="97"/>
      <c r="AU73" s="62" t="str">
        <f>IF(AND(AR73=0,AS73=0),Desplegable!$B$446,IF(AND(AR73&lt;&gt;0,AS73=""),Desplegable!$B$446,IF(AND('Metas por Proyecto'!AR73=0,'Metas por Proyecto'!AS73&gt;0),Desplegable!$B$444,IF(AND('Metas por Proyecto'!AR73&gt;0,'Metas por Proyecto'!AS73=0),Desplegable!$B$445,IF(AND('Metas por Proyecto'!AR73&gt;0,'Metas por Proyecto'!AS73&gt;0),((AS73*100)/AR73))))))</f>
        <v/>
      </c>
      <c r="AV73" s="97">
        <f t="shared" si="52"/>
        <v>10</v>
      </c>
      <c r="AW73" s="97">
        <f t="shared" si="53"/>
        <v>0</v>
      </c>
      <c r="AX73" s="62">
        <f>IF(AND(AV73=0,AW73=0),"",IF(AND(AV73=0,AW73&lt;&gt;0),Desplegable!$B$444,(AW73*100/AV73)))</f>
        <v>0</v>
      </c>
      <c r="AY73" s="97">
        <v>1</v>
      </c>
      <c r="AZ73" s="97"/>
      <c r="BA73" s="97"/>
      <c r="BB73" s="62" t="str">
        <f>IF(AND(AY73=0,AZ73=0),Desplegable!$B$446,IF(AND(AY73&lt;&gt;0,AZ73=""),Desplegable!$B$446,IF(AND('Metas por Proyecto'!AY73=0,'Metas por Proyecto'!AZ73&gt;0),Desplegable!$B$444,IF(AND('Metas por Proyecto'!AY73&gt;0,'Metas por Proyecto'!AZ73=0),Desplegable!$B$445,IF(AND('Metas por Proyecto'!AY73&gt;0,'Metas por Proyecto'!AZ73&gt;0),((AZ73*100)/AY73))))))</f>
        <v/>
      </c>
      <c r="BC73" s="97">
        <f t="shared" si="54"/>
        <v>11</v>
      </c>
      <c r="BD73" s="97">
        <f t="shared" si="55"/>
        <v>0</v>
      </c>
      <c r="BE73" s="62">
        <f>IF(AND(BC73=0,BD73=0),"",IF(AND(BC73=0,BD73&lt;&gt;0),Desplegable!$B$444,(BD73*100/BC73)))</f>
        <v>0</v>
      </c>
      <c r="BF73" s="97">
        <v>2</v>
      </c>
      <c r="BG73" s="97"/>
      <c r="BH73" s="97"/>
      <c r="BI73" s="62" t="str">
        <f>IF(AND(BF73=0,BG73=0),Desplegable!$B$446,IF(AND(BF73&lt;&gt;0,BG73=""),Desplegable!$B$446,IF(AND('Metas por Proyecto'!BF73=0,'Metas por Proyecto'!BG73&gt;0),Desplegable!$B$444,IF(AND('Metas por Proyecto'!BF73&gt;0,'Metas por Proyecto'!BG73=0),Desplegable!$B$445,IF(AND('Metas por Proyecto'!BF73&gt;0,'Metas por Proyecto'!BG73&gt;0),((BG73*100)/BF73))))))</f>
        <v/>
      </c>
      <c r="BJ73" s="97">
        <f t="shared" si="56"/>
        <v>13</v>
      </c>
      <c r="BK73" s="97">
        <f t="shared" si="57"/>
        <v>0</v>
      </c>
      <c r="BL73" s="62">
        <f>IF(AND(BJ73=0,BK73=0),"",IF(AND(BJ73=0,BK73&lt;&gt;0),Desplegable!$B$444,(BK73*100/BJ73)))</f>
        <v>0</v>
      </c>
      <c r="BM73" s="97">
        <v>0</v>
      </c>
      <c r="BN73" s="97"/>
      <c r="BO73" s="97"/>
      <c r="BP73" s="62" t="str">
        <f>IF(AND(BM73=0,BN73=0),Desplegable!$B$446,IF(AND(BM73&lt;&gt;0,BN73=""),Desplegable!$B$446,IF(AND('Metas por Proyecto'!BM73=0,'Metas por Proyecto'!BN73&gt;0),Desplegable!$B$444,IF(AND('Metas por Proyecto'!BM73&gt;0,'Metas por Proyecto'!BN73=0),Desplegable!$B$445,IF(AND('Metas por Proyecto'!BM73&gt;0,'Metas por Proyecto'!BN73&gt;0),((BN73*100)/BM73))))))</f>
        <v/>
      </c>
      <c r="BQ73" s="97">
        <f t="shared" si="58"/>
        <v>13</v>
      </c>
      <c r="BR73" s="97">
        <f t="shared" si="59"/>
        <v>0</v>
      </c>
      <c r="BS73" s="62">
        <f>IF(AND(BQ73=0,BR73=0),"",IF(AND(BQ73=0,BR73&lt;&gt;0),Desplegable!$B$444,(BR73*100/BQ73)))</f>
        <v>0</v>
      </c>
      <c r="BT73" s="97">
        <v>1</v>
      </c>
      <c r="BU73" s="97"/>
      <c r="BV73" s="97"/>
      <c r="BW73" s="62" t="str">
        <f>IF(AND(BT73=0,BU73=0),Desplegable!$B$446,IF(AND(BT73&lt;&gt;0,BU73=""),Desplegable!$B$446,IF(AND('Metas por Proyecto'!BT73=0,'Metas por Proyecto'!BU73&gt;0),Desplegable!$B$444,IF(AND('Metas por Proyecto'!BT73&gt;0,'Metas por Proyecto'!BU73=0),Desplegable!$B$445,IF(AND('Metas por Proyecto'!BT73&gt;0,'Metas por Proyecto'!BU73&gt;0),((BU73*100)/BT73))))))</f>
        <v/>
      </c>
      <c r="BX73" s="97">
        <f t="shared" si="60"/>
        <v>14</v>
      </c>
      <c r="BY73" s="97">
        <f t="shared" si="61"/>
        <v>0</v>
      </c>
      <c r="BZ73" s="62">
        <f>IF(AND(BX73=0,BY73=0),"",IF(AND(BX73=0,BY73&lt;&gt;0),Desplegable!$B$444,(BY73*100/BX73)))</f>
        <v>0</v>
      </c>
      <c r="CA73" s="97">
        <v>0</v>
      </c>
      <c r="CB73" s="97"/>
      <c r="CC73" s="97"/>
      <c r="CD73" s="62" t="str">
        <f>IF(AND(CA73=0,CB73=0),Desplegable!$B$446,IF(AND(CA73&lt;&gt;0,CB73=""),Desplegable!$B$446,IF(AND('Metas por Proyecto'!CA73=0,'Metas por Proyecto'!CB73&gt;0),Desplegable!$B$444,IF(AND('Metas por Proyecto'!CA73&gt;0,'Metas por Proyecto'!CB73=0),Desplegable!$B$445,IF(AND('Metas por Proyecto'!CA73&gt;0,'Metas por Proyecto'!CB73&gt;0),((CB73*100)/CA73))))))</f>
        <v/>
      </c>
      <c r="CE73" s="97">
        <f t="shared" si="62"/>
        <v>14</v>
      </c>
      <c r="CF73" s="97">
        <f t="shared" si="63"/>
        <v>0</v>
      </c>
      <c r="CG73" s="62">
        <f>IF(AND(CE73=0,CF73=0),"",IF(AND(CE73=0,CF73&lt;&gt;0),Desplegable!$B$444,(CF73*100/CE73)))</f>
        <v>0</v>
      </c>
      <c r="CH73" s="97">
        <v>3</v>
      </c>
      <c r="CI73" s="97"/>
      <c r="CJ73" s="97"/>
      <c r="CK73" s="62" t="str">
        <f>IF(AND(CH73=0,CI73=0),Desplegable!$B$446,IF(AND(CH73&lt;&gt;0,CI73=""),Desplegable!$B$446,IF(AND('Metas por Proyecto'!CH73=0,'Metas por Proyecto'!CI73&gt;0),Desplegable!$B$444,IF(AND('Metas por Proyecto'!CH73&gt;0,'Metas por Proyecto'!CI73=0),Desplegable!$B$445,IF(AND('Metas por Proyecto'!CH73&gt;0,'Metas por Proyecto'!CI73&gt;0),((CI73*100)/CH73))))))</f>
        <v/>
      </c>
      <c r="CL73" s="97">
        <f t="shared" si="64"/>
        <v>17</v>
      </c>
      <c r="CM73" s="97">
        <f t="shared" si="65"/>
        <v>0</v>
      </c>
      <c r="CN73" s="62">
        <f>IF(AND(CL73=0,CM73=0),"",IF(AND(CL73=0,CM73&lt;&gt;0),Desplegable!$B$444,(CM73*100/CL73)))</f>
        <v>0</v>
      </c>
      <c r="CO73" s="97">
        <v>0</v>
      </c>
      <c r="CP73" s="97"/>
      <c r="CQ73" s="97"/>
      <c r="CR73" s="62" t="str">
        <f>IF(AND(CO73=0,CP73=0),Desplegable!$B$446,IF(AND(CO73&lt;&gt;0,CP73=""),Desplegable!$B$446,IF(AND('Metas por Proyecto'!CO73=0,'Metas por Proyecto'!CP73&gt;0),Desplegable!$B$444,IF(AND('Metas por Proyecto'!CO73&gt;0,'Metas por Proyecto'!CP73=0),Desplegable!$B$445,IF(AND('Metas por Proyecto'!CO73&gt;0,'Metas por Proyecto'!CP73&gt;0),((CP73*100)/CO73))))))</f>
        <v/>
      </c>
      <c r="CS73" s="97">
        <f t="shared" si="66"/>
        <v>17</v>
      </c>
      <c r="CT73" s="97">
        <f t="shared" si="67"/>
        <v>0</v>
      </c>
      <c r="CU73" s="62">
        <f>IF(AND(CS73=0,CT73=0),"",IF(AND(CS73=0,CT73&lt;&gt;0),Desplegable!$B$444,(CT73*100/CS73)))</f>
        <v>0</v>
      </c>
      <c r="CV73" s="97">
        <v>0</v>
      </c>
      <c r="CW73" s="97"/>
      <c r="CX73" s="97"/>
      <c r="CY73" s="62" t="str">
        <f>IF(AND(CV73=0,CW73=0),Desplegable!$B$446,IF(AND(CV73&lt;&gt;0,CW73=""),Desplegable!$B$446,IF(AND('Metas por Proyecto'!CV73=0,'Metas por Proyecto'!CW73&gt;0),Desplegable!$B$444,IF(AND('Metas por Proyecto'!CV73&gt;0,'Metas por Proyecto'!CW73=0),Desplegable!$B$445,IF(AND('Metas por Proyecto'!CV73&gt;0,'Metas por Proyecto'!CW73&gt;0),((CW73*100)/CV73))))))</f>
        <v/>
      </c>
      <c r="CZ73" s="97">
        <f t="shared" si="68"/>
        <v>17</v>
      </c>
      <c r="DA73" s="97">
        <f t="shared" si="69"/>
        <v>0</v>
      </c>
      <c r="DB73" s="62">
        <f>IF(AND(CZ73=0,DA73=0),"",IF(AND(CZ73=0,DA73&lt;&gt;0),Desplegable!$B$444,(DA73*100/CZ73)))</f>
        <v>0</v>
      </c>
      <c r="DC73" s="97">
        <v>0</v>
      </c>
      <c r="DD73" s="97"/>
      <c r="DE73" s="97"/>
      <c r="DF73" s="62" t="str">
        <f>IF(AND(DC73=0,DD73=0),Desplegable!$B$446,IF(AND(DC73&lt;&gt;0,DD73=""),Desplegable!$B$446,IF(AND('Metas por Proyecto'!DC73=0,'Metas por Proyecto'!DD73&gt;0),Desplegable!$B$444,IF(AND('Metas por Proyecto'!DC73&gt;0,'Metas por Proyecto'!DD73=0),Desplegable!$B$445,IF(AND('Metas por Proyecto'!DC73&gt;0,'Metas por Proyecto'!DD73&gt;0),((DD73*100)/DC73))))))</f>
        <v/>
      </c>
      <c r="DG73" s="97">
        <f t="shared" si="70"/>
        <v>17</v>
      </c>
      <c r="DH73" s="97">
        <f t="shared" si="71"/>
        <v>0</v>
      </c>
      <c r="DI73" s="62">
        <f>IF(AND(DG73=0,DH73=0),"",IF(AND(DG73=0,DH73&lt;&gt;0),Desplegable!$B$444,(DH73*100/DG73)))</f>
        <v>0</v>
      </c>
      <c r="DJ73" s="97"/>
      <c r="DK73" s="97"/>
      <c r="DL73" s="97"/>
      <c r="DM73" s="62" t="str">
        <f>IF(AND(DJ73=0,DK73=0),Desplegable!$B$446,IF(AND(DJ73&lt;&gt;0,DK73=""),Desplegable!$B$446,IF(AND('Metas por Proyecto'!DJ73=0,'Metas por Proyecto'!DK73&gt;0),Desplegable!$B$444,IF(AND('Metas por Proyecto'!DJ73&gt;0,'Metas por Proyecto'!DK73=0),Desplegable!$B$445,IF(AND('Metas por Proyecto'!DJ73&gt;0,'Metas por Proyecto'!DK73&gt;0),((DK73*100)/DJ73))))))</f>
        <v/>
      </c>
      <c r="DN73" s="97">
        <f t="shared" si="72"/>
        <v>17</v>
      </c>
      <c r="DO73" s="97">
        <f t="shared" si="73"/>
        <v>0</v>
      </c>
      <c r="DP73" s="63">
        <f>IF(AND(DN73=0,DO73=0),"",IF(AND(DN73=0,DO73&lt;&gt;0),Desplegable!$B$444,(DO73*100/DN73)))</f>
        <v>0</v>
      </c>
      <c r="DQ73" s="97">
        <f t="shared" si="74"/>
        <v>17</v>
      </c>
      <c r="DR73" s="97">
        <f t="shared" si="75"/>
        <v>0</v>
      </c>
      <c r="DS73" s="97">
        <f t="shared" si="76"/>
        <v>0</v>
      </c>
      <c r="DT73" s="63">
        <f t="shared" si="77"/>
        <v>0</v>
      </c>
      <c r="DU73" s="97"/>
    </row>
    <row r="74" spans="1:125" s="67" customFormat="1" ht="225">
      <c r="A74" s="53">
        <v>73</v>
      </c>
      <c r="B74" s="84" t="s">
        <v>648</v>
      </c>
      <c r="C74" s="54" t="s">
        <v>649</v>
      </c>
      <c r="D74" s="55" t="s">
        <v>79</v>
      </c>
      <c r="E74" s="55" t="s">
        <v>650</v>
      </c>
      <c r="F74" s="56" t="s">
        <v>111</v>
      </c>
      <c r="G74" s="55" t="s">
        <v>115</v>
      </c>
      <c r="H74" s="56" t="s">
        <v>295</v>
      </c>
      <c r="I74" s="55" t="s">
        <v>616</v>
      </c>
      <c r="J74" s="56" t="s">
        <v>306</v>
      </c>
      <c r="K74" s="55" t="s">
        <v>650</v>
      </c>
      <c r="L74" s="56" t="s">
        <v>1448</v>
      </c>
      <c r="M74" s="56" t="s">
        <v>411</v>
      </c>
      <c r="N74" s="59" t="s">
        <v>144</v>
      </c>
      <c r="O74" s="56" t="s">
        <v>153</v>
      </c>
      <c r="P74" s="57" t="s">
        <v>462</v>
      </c>
      <c r="Q74" s="57" t="s">
        <v>467</v>
      </c>
      <c r="R74" s="58" t="s">
        <v>474</v>
      </c>
      <c r="S74" s="59"/>
      <c r="T74" s="59" t="s">
        <v>417</v>
      </c>
      <c r="U74" s="60" t="s">
        <v>429</v>
      </c>
      <c r="V74" s="60" t="s">
        <v>447</v>
      </c>
      <c r="W74" s="59"/>
      <c r="X74" s="59"/>
      <c r="Y74" s="56"/>
      <c r="Z74" s="56"/>
      <c r="AA74" s="56"/>
      <c r="AB74" s="56"/>
      <c r="AC74" s="53"/>
      <c r="AD74" s="53"/>
      <c r="AE74" s="53"/>
      <c r="AF74" s="53"/>
      <c r="AG74" s="56"/>
      <c r="AH74" s="60"/>
      <c r="AI74" s="53"/>
      <c r="AJ74" s="61"/>
      <c r="AK74" s="53"/>
      <c r="AL74" s="53"/>
      <c r="AM74" s="222">
        <v>42</v>
      </c>
      <c r="AN74" s="97">
        <v>0</v>
      </c>
      <c r="AO74" s="97"/>
      <c r="AP74" s="97"/>
      <c r="AQ74" s="62" t="str">
        <f>IF(AND(AN74=0,AO74=0),Desplegable!$B$446,IF(AND(AN74&lt;&gt;0,AO74=""),Desplegable!$B$446,IF(AND('Metas por Proyecto'!AN74=0,'Metas por Proyecto'!AO74&gt;0),Desplegable!$B$444,IF(AND('Metas por Proyecto'!AN74&gt;0,'Metas por Proyecto'!AO74=0),Desplegable!$B$445,IF(AND('Metas por Proyecto'!AN74&gt;0,'Metas por Proyecto'!AO74&gt;0),((AO74*100)/AN74))))))</f>
        <v/>
      </c>
      <c r="AR74" s="97">
        <v>3</v>
      </c>
      <c r="AS74" s="97"/>
      <c r="AT74" s="97"/>
      <c r="AU74" s="62" t="str">
        <f>IF(AND(AR74=0,AS74=0),Desplegable!$B$446,IF(AND(AR74&lt;&gt;0,AS74=""),Desplegable!$B$446,IF(AND('Metas por Proyecto'!AR74=0,'Metas por Proyecto'!AS74&gt;0),Desplegable!$B$444,IF(AND('Metas por Proyecto'!AR74&gt;0,'Metas por Proyecto'!AS74=0),Desplegable!$B$445,IF(AND('Metas por Proyecto'!AR74&gt;0,'Metas por Proyecto'!AS74&gt;0),((AS74*100)/AR74))))))</f>
        <v/>
      </c>
      <c r="AV74" s="97">
        <f t="shared" si="52"/>
        <v>3</v>
      </c>
      <c r="AW74" s="97">
        <f t="shared" si="53"/>
        <v>0</v>
      </c>
      <c r="AX74" s="62">
        <f>IF(AND(AV74=0,AW74=0),"",IF(AND(AV74=0,AW74&lt;&gt;0),Desplegable!$B$444,(AW74*100/AV74)))</f>
        <v>0</v>
      </c>
      <c r="AY74" s="97">
        <v>2</v>
      </c>
      <c r="AZ74" s="97"/>
      <c r="BA74" s="97"/>
      <c r="BB74" s="62" t="str">
        <f>IF(AND(AY74=0,AZ74=0),Desplegable!$B$446,IF(AND(AY74&lt;&gt;0,AZ74=""),Desplegable!$B$446,IF(AND('Metas por Proyecto'!AY74=0,'Metas por Proyecto'!AZ74&gt;0),Desplegable!$B$444,IF(AND('Metas por Proyecto'!AY74&gt;0,'Metas por Proyecto'!AZ74=0),Desplegable!$B$445,IF(AND('Metas por Proyecto'!AY74&gt;0,'Metas por Proyecto'!AZ74&gt;0),((AZ74*100)/AY74))))))</f>
        <v/>
      </c>
      <c r="BC74" s="97">
        <f t="shared" si="54"/>
        <v>5</v>
      </c>
      <c r="BD74" s="97">
        <f t="shared" si="55"/>
        <v>0</v>
      </c>
      <c r="BE74" s="62">
        <f>IF(AND(BC74=0,BD74=0),"",IF(AND(BC74=0,BD74&lt;&gt;0),Desplegable!$B$444,(BD74*100/BC74)))</f>
        <v>0</v>
      </c>
      <c r="BF74" s="97">
        <v>2</v>
      </c>
      <c r="BG74" s="97"/>
      <c r="BH74" s="97"/>
      <c r="BI74" s="62" t="str">
        <f>IF(AND(BF74=0,BG74=0),Desplegable!$B$446,IF(AND(BF74&lt;&gt;0,BG74=""),Desplegable!$B$446,IF(AND('Metas por Proyecto'!BF74=0,'Metas por Proyecto'!BG74&gt;0),Desplegable!$B$444,IF(AND('Metas por Proyecto'!BF74&gt;0,'Metas por Proyecto'!BG74=0),Desplegable!$B$445,IF(AND('Metas por Proyecto'!BF74&gt;0,'Metas por Proyecto'!BG74&gt;0),((BG74*100)/BF74))))))</f>
        <v/>
      </c>
      <c r="BJ74" s="97">
        <f t="shared" si="56"/>
        <v>7</v>
      </c>
      <c r="BK74" s="97">
        <f t="shared" si="57"/>
        <v>0</v>
      </c>
      <c r="BL74" s="62">
        <f>IF(AND(BJ74=0,BK74=0),"",IF(AND(BJ74=0,BK74&lt;&gt;0),Desplegable!$B$444,(BK74*100/BJ74)))</f>
        <v>0</v>
      </c>
      <c r="BM74" s="97">
        <v>3</v>
      </c>
      <c r="BN74" s="97"/>
      <c r="BO74" s="97"/>
      <c r="BP74" s="62" t="str">
        <f>IF(AND(BM74=0,BN74=0),Desplegable!$B$446,IF(AND(BM74&lt;&gt;0,BN74=""),Desplegable!$B$446,IF(AND('Metas por Proyecto'!BM74=0,'Metas por Proyecto'!BN74&gt;0),Desplegable!$B$444,IF(AND('Metas por Proyecto'!BM74&gt;0,'Metas por Proyecto'!BN74=0),Desplegable!$B$445,IF(AND('Metas por Proyecto'!BM74&gt;0,'Metas por Proyecto'!BN74&gt;0),((BN74*100)/BM74))))))</f>
        <v/>
      </c>
      <c r="BQ74" s="97">
        <f t="shared" si="58"/>
        <v>10</v>
      </c>
      <c r="BR74" s="97">
        <f t="shared" si="59"/>
        <v>0</v>
      </c>
      <c r="BS74" s="62">
        <f>IF(AND(BQ74=0,BR74=0),"",IF(AND(BQ74=0,BR74&lt;&gt;0),Desplegable!$B$444,(BR74*100/BQ74)))</f>
        <v>0</v>
      </c>
      <c r="BT74" s="97">
        <v>3</v>
      </c>
      <c r="BU74" s="97"/>
      <c r="BV74" s="97"/>
      <c r="BW74" s="62" t="str">
        <f>IF(AND(BT74=0,BU74=0),Desplegable!$B$446,IF(AND(BT74&lt;&gt;0,BU74=""),Desplegable!$B$446,IF(AND('Metas por Proyecto'!BT74=0,'Metas por Proyecto'!BU74&gt;0),Desplegable!$B$444,IF(AND('Metas por Proyecto'!BT74&gt;0,'Metas por Proyecto'!BU74=0),Desplegable!$B$445,IF(AND('Metas por Proyecto'!BT74&gt;0,'Metas por Proyecto'!BU74&gt;0),((BU74*100)/BT74))))))</f>
        <v/>
      </c>
      <c r="BX74" s="97">
        <f t="shared" si="60"/>
        <v>13</v>
      </c>
      <c r="BY74" s="97">
        <f t="shared" si="61"/>
        <v>0</v>
      </c>
      <c r="BZ74" s="62">
        <f>IF(AND(BX74=0,BY74=0),"",IF(AND(BX74=0,BY74&lt;&gt;0),Desplegable!$B$444,(BY74*100/BX74)))</f>
        <v>0</v>
      </c>
      <c r="CA74" s="97">
        <v>4</v>
      </c>
      <c r="CB74" s="97"/>
      <c r="CC74" s="97"/>
      <c r="CD74" s="62" t="str">
        <f>IF(AND(CA74=0,CB74=0),Desplegable!$B$446,IF(AND(CA74&lt;&gt;0,CB74=""),Desplegable!$B$446,IF(AND('Metas por Proyecto'!CA74=0,'Metas por Proyecto'!CB74&gt;0),Desplegable!$B$444,IF(AND('Metas por Proyecto'!CA74&gt;0,'Metas por Proyecto'!CB74=0),Desplegable!$B$445,IF(AND('Metas por Proyecto'!CA74&gt;0,'Metas por Proyecto'!CB74&gt;0),((CB74*100)/CA74))))))</f>
        <v/>
      </c>
      <c r="CE74" s="97">
        <f t="shared" si="62"/>
        <v>17</v>
      </c>
      <c r="CF74" s="97">
        <f t="shared" si="63"/>
        <v>0</v>
      </c>
      <c r="CG74" s="62">
        <f>IF(AND(CE74=0,CF74=0),"",IF(AND(CE74=0,CF74&lt;&gt;0),Desplegable!$B$444,(CF74*100/CE74)))</f>
        <v>0</v>
      </c>
      <c r="CH74" s="97">
        <v>5</v>
      </c>
      <c r="CI74" s="97"/>
      <c r="CJ74" s="97"/>
      <c r="CK74" s="62" t="str">
        <f>IF(AND(CH74=0,CI74=0),Desplegable!$B$446,IF(AND(CH74&lt;&gt;0,CI74=""),Desplegable!$B$446,IF(AND('Metas por Proyecto'!CH74=0,'Metas por Proyecto'!CI74&gt;0),Desplegable!$B$444,IF(AND('Metas por Proyecto'!CH74&gt;0,'Metas por Proyecto'!CI74=0),Desplegable!$B$445,IF(AND('Metas por Proyecto'!CH74&gt;0,'Metas por Proyecto'!CI74&gt;0),((CI74*100)/CH74))))))</f>
        <v/>
      </c>
      <c r="CL74" s="97">
        <f t="shared" si="64"/>
        <v>22</v>
      </c>
      <c r="CM74" s="97">
        <f t="shared" si="65"/>
        <v>0</v>
      </c>
      <c r="CN74" s="62">
        <f>IF(AND(CL74=0,CM74=0),"",IF(AND(CL74=0,CM74&lt;&gt;0),Desplegable!$B$444,(CM74*100/CL74)))</f>
        <v>0</v>
      </c>
      <c r="CO74" s="97">
        <v>4</v>
      </c>
      <c r="CP74" s="97"/>
      <c r="CQ74" s="97"/>
      <c r="CR74" s="62" t="str">
        <f>IF(AND(CO74=0,CP74=0),Desplegable!$B$446,IF(AND(CO74&lt;&gt;0,CP74=""),Desplegable!$B$446,IF(AND('Metas por Proyecto'!CO74=0,'Metas por Proyecto'!CP74&gt;0),Desplegable!$B$444,IF(AND('Metas por Proyecto'!CO74&gt;0,'Metas por Proyecto'!CP74=0),Desplegable!$B$445,IF(AND('Metas por Proyecto'!CO74&gt;0,'Metas por Proyecto'!CP74&gt;0),((CP74*100)/CO74))))))</f>
        <v/>
      </c>
      <c r="CS74" s="97">
        <f t="shared" si="66"/>
        <v>26</v>
      </c>
      <c r="CT74" s="97">
        <f t="shared" si="67"/>
        <v>0</v>
      </c>
      <c r="CU74" s="62">
        <f>IF(AND(CS74=0,CT74=0),"",IF(AND(CS74=0,CT74&lt;&gt;0),Desplegable!$B$444,(CT74*100/CS74)))</f>
        <v>0</v>
      </c>
      <c r="CV74" s="97">
        <v>5</v>
      </c>
      <c r="CW74" s="97"/>
      <c r="CX74" s="97"/>
      <c r="CY74" s="62" t="str">
        <f>IF(AND(CV74=0,CW74=0),Desplegable!$B$446,IF(AND(CV74&lt;&gt;0,CW74=""),Desplegable!$B$446,IF(AND('Metas por Proyecto'!CV74=0,'Metas por Proyecto'!CW74&gt;0),Desplegable!$B$444,IF(AND('Metas por Proyecto'!CV74&gt;0,'Metas por Proyecto'!CW74=0),Desplegable!$B$445,IF(AND('Metas por Proyecto'!CV74&gt;0,'Metas por Proyecto'!CW74&gt;0),((CW74*100)/CV74))))))</f>
        <v/>
      </c>
      <c r="CZ74" s="97">
        <f t="shared" si="68"/>
        <v>31</v>
      </c>
      <c r="DA74" s="97">
        <f t="shared" si="69"/>
        <v>0</v>
      </c>
      <c r="DB74" s="62">
        <f>IF(AND(CZ74=0,DA74=0),"",IF(AND(CZ74=0,DA74&lt;&gt;0),Desplegable!$B$444,(DA74*100/CZ74)))</f>
        <v>0</v>
      </c>
      <c r="DC74" s="97">
        <v>6</v>
      </c>
      <c r="DD74" s="97"/>
      <c r="DE74" s="97"/>
      <c r="DF74" s="62" t="str">
        <f>IF(AND(DC74=0,DD74=0),Desplegable!$B$446,IF(AND(DC74&lt;&gt;0,DD74=""),Desplegable!$B$446,IF(AND('Metas por Proyecto'!DC74=0,'Metas por Proyecto'!DD74&gt;0),Desplegable!$B$444,IF(AND('Metas por Proyecto'!DC74&gt;0,'Metas por Proyecto'!DD74=0),Desplegable!$B$445,IF(AND('Metas por Proyecto'!DC74&gt;0,'Metas por Proyecto'!DD74&gt;0),((DD74*100)/DC74))))))</f>
        <v/>
      </c>
      <c r="DG74" s="97">
        <f t="shared" si="70"/>
        <v>37</v>
      </c>
      <c r="DH74" s="97">
        <f t="shared" si="71"/>
        <v>0</v>
      </c>
      <c r="DI74" s="62">
        <f>IF(AND(DG74=0,DH74=0),"",IF(AND(DG74=0,DH74&lt;&gt;0),Desplegable!$B$444,(DH74*100/DG74)))</f>
        <v>0</v>
      </c>
      <c r="DJ74" s="97">
        <v>0</v>
      </c>
      <c r="DK74" s="97"/>
      <c r="DL74" s="97"/>
      <c r="DM74" s="62" t="str">
        <f>IF(AND(DJ74=0,DK74=0),Desplegable!$B$446,IF(AND(DJ74&lt;&gt;0,DK74=""),Desplegable!$B$446,IF(AND('Metas por Proyecto'!DJ74=0,'Metas por Proyecto'!DK74&gt;0),Desplegable!$B$444,IF(AND('Metas por Proyecto'!DJ74&gt;0,'Metas por Proyecto'!DK74=0),Desplegable!$B$445,IF(AND('Metas por Proyecto'!DJ74&gt;0,'Metas por Proyecto'!DK74&gt;0),((DK74*100)/DJ74))))))</f>
        <v/>
      </c>
      <c r="DN74" s="97">
        <f t="shared" si="72"/>
        <v>37</v>
      </c>
      <c r="DO74" s="97">
        <f t="shared" si="73"/>
        <v>0</v>
      </c>
      <c r="DP74" s="63">
        <f>IF(AND(DN74=0,DO74=0),"",IF(AND(DN74=0,DO74&lt;&gt;0),Desplegable!$B$444,(DO74*100/DN74)))</f>
        <v>0</v>
      </c>
      <c r="DQ74" s="97">
        <f t="shared" si="74"/>
        <v>37</v>
      </c>
      <c r="DR74" s="97">
        <f t="shared" si="75"/>
        <v>5</v>
      </c>
      <c r="DS74" s="97">
        <f t="shared" si="76"/>
        <v>0</v>
      </c>
      <c r="DT74" s="63">
        <f t="shared" si="77"/>
        <v>0</v>
      </c>
      <c r="DU74" s="97"/>
    </row>
    <row r="75" spans="1:125" s="65" customFormat="1" ht="111" customHeight="1">
      <c r="A75" s="53">
        <v>74</v>
      </c>
      <c r="B75" s="84" t="s">
        <v>648</v>
      </c>
      <c r="C75" s="54" t="s">
        <v>649</v>
      </c>
      <c r="D75" s="55" t="s">
        <v>79</v>
      </c>
      <c r="E75" s="55" t="s">
        <v>650</v>
      </c>
      <c r="F75" s="56" t="s">
        <v>111</v>
      </c>
      <c r="G75" s="55" t="s">
        <v>115</v>
      </c>
      <c r="H75" s="56" t="s">
        <v>295</v>
      </c>
      <c r="I75" s="55" t="s">
        <v>616</v>
      </c>
      <c r="J75" s="56" t="s">
        <v>306</v>
      </c>
      <c r="K75" s="55" t="s">
        <v>650</v>
      </c>
      <c r="L75" s="56" t="s">
        <v>656</v>
      </c>
      <c r="M75" s="56" t="s">
        <v>411</v>
      </c>
      <c r="N75" s="59" t="s">
        <v>144</v>
      </c>
      <c r="O75" s="56" t="s">
        <v>153</v>
      </c>
      <c r="P75" s="57" t="s">
        <v>462</v>
      </c>
      <c r="Q75" s="57" t="s">
        <v>467</v>
      </c>
      <c r="R75" s="58" t="s">
        <v>474</v>
      </c>
      <c r="S75" s="59"/>
      <c r="T75" s="59" t="s">
        <v>417</v>
      </c>
      <c r="U75" s="60" t="s">
        <v>429</v>
      </c>
      <c r="V75" s="60" t="s">
        <v>447</v>
      </c>
      <c r="W75" s="59"/>
      <c r="X75" s="59"/>
      <c r="Y75" s="56"/>
      <c r="Z75" s="56"/>
      <c r="AA75" s="56"/>
      <c r="AB75" s="56"/>
      <c r="AC75" s="53"/>
      <c r="AD75" s="53"/>
      <c r="AE75" s="53"/>
      <c r="AF75" s="53"/>
      <c r="AG75" s="56"/>
      <c r="AH75" s="60"/>
      <c r="AI75" s="53"/>
      <c r="AJ75" s="61"/>
      <c r="AK75" s="53"/>
      <c r="AL75" s="53"/>
      <c r="AM75" s="222">
        <v>19</v>
      </c>
      <c r="AN75" s="97">
        <v>0</v>
      </c>
      <c r="AO75" s="97"/>
      <c r="AP75" s="97"/>
      <c r="AQ75" s="62" t="str">
        <f>IF(AND(AN75=0,AO75=0),Desplegable!$B$446,IF(AND(AN75&lt;&gt;0,AO75=""),Desplegable!$B$446,IF(AND('Metas por Proyecto'!AN75=0,'Metas por Proyecto'!AO75&gt;0),Desplegable!$B$444,IF(AND('Metas por Proyecto'!AN75&gt;0,'Metas por Proyecto'!AO75=0),Desplegable!$B$445,IF(AND('Metas por Proyecto'!AN75&gt;0,'Metas por Proyecto'!AO75&gt;0),((AO75*100)/AN75))))))</f>
        <v/>
      </c>
      <c r="AR75" s="97">
        <v>0</v>
      </c>
      <c r="AS75" s="97"/>
      <c r="AT75" s="97"/>
      <c r="AU75" s="62" t="str">
        <f>IF(AND(AR75=0,AS75=0),Desplegable!$B$446,IF(AND(AR75&lt;&gt;0,AS75=""),Desplegable!$B$446,IF(AND('Metas por Proyecto'!AR75=0,'Metas por Proyecto'!AS75&gt;0),Desplegable!$B$444,IF(AND('Metas por Proyecto'!AR75&gt;0,'Metas por Proyecto'!AS75=0),Desplegable!$B$445,IF(AND('Metas por Proyecto'!AR75&gt;0,'Metas por Proyecto'!AS75&gt;0),((AS75*100)/AR75))))))</f>
        <v/>
      </c>
      <c r="AV75" s="97">
        <f t="shared" si="52"/>
        <v>0</v>
      </c>
      <c r="AW75" s="97">
        <f t="shared" si="53"/>
        <v>0</v>
      </c>
      <c r="AX75" s="62" t="str">
        <f>IF(AND(AV75=0,AW75=0),"",IF(AND(AV75=0,AW75&lt;&gt;0),Desplegable!$B$444,(AW75*100/AV75)))</f>
        <v/>
      </c>
      <c r="AY75" s="97">
        <v>1</v>
      </c>
      <c r="AZ75" s="97"/>
      <c r="BA75" s="97"/>
      <c r="BB75" s="62" t="str">
        <f>IF(AND(AY75=0,AZ75=0),Desplegable!$B$446,IF(AND(AY75&lt;&gt;0,AZ75=""),Desplegable!$B$446,IF(AND('Metas por Proyecto'!AY75=0,'Metas por Proyecto'!AZ75&gt;0),Desplegable!$B$444,IF(AND('Metas por Proyecto'!AY75&gt;0,'Metas por Proyecto'!AZ75=0),Desplegable!$B$445,IF(AND('Metas por Proyecto'!AY75&gt;0,'Metas por Proyecto'!AZ75&gt;0),((AZ75*100)/AY75))))))</f>
        <v/>
      </c>
      <c r="BC75" s="97">
        <f t="shared" si="54"/>
        <v>1</v>
      </c>
      <c r="BD75" s="97">
        <f t="shared" si="55"/>
        <v>0</v>
      </c>
      <c r="BE75" s="62">
        <f>IF(AND(BC75=0,BD75=0),"",IF(AND(BC75=0,BD75&lt;&gt;0),Desplegable!$B$444,(BD75*100/BC75)))</f>
        <v>0</v>
      </c>
      <c r="BF75" s="97">
        <v>1</v>
      </c>
      <c r="BG75" s="97"/>
      <c r="BH75" s="97"/>
      <c r="BI75" s="62" t="str">
        <f>IF(AND(BF75=0,BG75=0),Desplegable!$B$446,IF(AND(BF75&lt;&gt;0,BG75=""),Desplegable!$B$446,IF(AND('Metas por Proyecto'!BF75=0,'Metas por Proyecto'!BG75&gt;0),Desplegable!$B$444,IF(AND('Metas por Proyecto'!BF75&gt;0,'Metas por Proyecto'!BG75=0),Desplegable!$B$445,IF(AND('Metas por Proyecto'!BF75&gt;0,'Metas por Proyecto'!BG75&gt;0),((BG75*100)/BF75))))))</f>
        <v/>
      </c>
      <c r="BJ75" s="97">
        <f t="shared" si="56"/>
        <v>2</v>
      </c>
      <c r="BK75" s="97">
        <f t="shared" si="57"/>
        <v>0</v>
      </c>
      <c r="BL75" s="62">
        <f>IF(AND(BJ75=0,BK75=0),"",IF(AND(BJ75=0,BK75&lt;&gt;0),Desplegable!$B$444,(BK75*100/BJ75)))</f>
        <v>0</v>
      </c>
      <c r="BM75" s="97">
        <v>2</v>
      </c>
      <c r="BN75" s="97"/>
      <c r="BO75" s="97"/>
      <c r="BP75" s="62" t="str">
        <f>IF(AND(BM75=0,BN75=0),Desplegable!$B$446,IF(AND(BM75&lt;&gt;0,BN75=""),Desplegable!$B$446,IF(AND('Metas por Proyecto'!BM75=0,'Metas por Proyecto'!BN75&gt;0),Desplegable!$B$444,IF(AND('Metas por Proyecto'!BM75&gt;0,'Metas por Proyecto'!BN75=0),Desplegable!$B$445,IF(AND('Metas por Proyecto'!BM75&gt;0,'Metas por Proyecto'!BN75&gt;0),((BN75*100)/BM75))))))</f>
        <v/>
      </c>
      <c r="BQ75" s="97">
        <f t="shared" si="58"/>
        <v>4</v>
      </c>
      <c r="BR75" s="97">
        <f t="shared" si="59"/>
        <v>0</v>
      </c>
      <c r="BS75" s="62">
        <f>IF(AND(BQ75=0,BR75=0),"",IF(AND(BQ75=0,BR75&lt;&gt;0),Desplegable!$B$444,(BR75*100/BQ75)))</f>
        <v>0</v>
      </c>
      <c r="BT75" s="97">
        <v>1</v>
      </c>
      <c r="BU75" s="97"/>
      <c r="BV75" s="97"/>
      <c r="BW75" s="62" t="str">
        <f>IF(AND(BT75=0,BU75=0),Desplegable!$B$446,IF(AND(BT75&lt;&gt;0,BU75=""),Desplegable!$B$446,IF(AND('Metas por Proyecto'!BT75=0,'Metas por Proyecto'!BU75&gt;0),Desplegable!$B$444,IF(AND('Metas por Proyecto'!BT75&gt;0,'Metas por Proyecto'!BU75=0),Desplegable!$B$445,IF(AND('Metas por Proyecto'!BT75&gt;0,'Metas por Proyecto'!BU75&gt;0),((BU75*100)/BT75))))))</f>
        <v/>
      </c>
      <c r="BX75" s="97">
        <f t="shared" si="60"/>
        <v>5</v>
      </c>
      <c r="BY75" s="97">
        <f t="shared" si="61"/>
        <v>0</v>
      </c>
      <c r="BZ75" s="62">
        <f>IF(AND(BX75=0,BY75=0),"",IF(AND(BX75=0,BY75&lt;&gt;0),Desplegable!$B$444,(BY75*100/BX75)))</f>
        <v>0</v>
      </c>
      <c r="CA75" s="97">
        <v>2</v>
      </c>
      <c r="CB75" s="97"/>
      <c r="CC75" s="97"/>
      <c r="CD75" s="62" t="str">
        <f>IF(AND(CA75=0,CB75=0),Desplegable!$B$446,IF(AND(CA75&lt;&gt;0,CB75=""),Desplegable!$B$446,IF(AND('Metas por Proyecto'!CA75=0,'Metas por Proyecto'!CB75&gt;0),Desplegable!$B$444,IF(AND('Metas por Proyecto'!CA75&gt;0,'Metas por Proyecto'!CB75=0),Desplegable!$B$445,IF(AND('Metas por Proyecto'!CA75&gt;0,'Metas por Proyecto'!CB75&gt;0),((CB75*100)/CA75))))))</f>
        <v/>
      </c>
      <c r="CE75" s="97">
        <f t="shared" si="62"/>
        <v>7</v>
      </c>
      <c r="CF75" s="97">
        <f t="shared" si="63"/>
        <v>0</v>
      </c>
      <c r="CG75" s="62">
        <f>IF(AND(CE75=0,CF75=0),"",IF(AND(CE75=0,CF75&lt;&gt;0),Desplegable!$B$444,(CF75*100/CE75)))</f>
        <v>0</v>
      </c>
      <c r="CH75" s="97">
        <v>2</v>
      </c>
      <c r="CI75" s="97"/>
      <c r="CJ75" s="97"/>
      <c r="CK75" s="62" t="str">
        <f>IF(AND(CH75=0,CI75=0),Desplegable!$B$446,IF(AND(CH75&lt;&gt;0,CI75=""),Desplegable!$B$446,IF(AND('Metas por Proyecto'!CH75=0,'Metas por Proyecto'!CI75&gt;0),Desplegable!$B$444,IF(AND('Metas por Proyecto'!CH75&gt;0,'Metas por Proyecto'!CI75=0),Desplegable!$B$445,IF(AND('Metas por Proyecto'!CH75&gt;0,'Metas por Proyecto'!CI75&gt;0),((CI75*100)/CH75))))))</f>
        <v/>
      </c>
      <c r="CL75" s="97">
        <f t="shared" si="64"/>
        <v>9</v>
      </c>
      <c r="CM75" s="97">
        <f t="shared" si="65"/>
        <v>0</v>
      </c>
      <c r="CN75" s="62">
        <f>IF(AND(CL75=0,CM75=0),"",IF(AND(CL75=0,CM75&lt;&gt;0),Desplegable!$B$444,(CM75*100/CL75)))</f>
        <v>0</v>
      </c>
      <c r="CO75" s="97">
        <v>4</v>
      </c>
      <c r="CP75" s="97"/>
      <c r="CQ75" s="97"/>
      <c r="CR75" s="62" t="str">
        <f>IF(AND(CO75=0,CP75=0),Desplegable!$B$446,IF(AND(CO75&lt;&gt;0,CP75=""),Desplegable!$B$446,IF(AND('Metas por Proyecto'!CO75=0,'Metas por Proyecto'!CP75&gt;0),Desplegable!$B$444,IF(AND('Metas por Proyecto'!CO75&gt;0,'Metas por Proyecto'!CP75=0),Desplegable!$B$445,IF(AND('Metas por Proyecto'!CO75&gt;0,'Metas por Proyecto'!CP75&gt;0),((CP75*100)/CO75))))))</f>
        <v/>
      </c>
      <c r="CS75" s="97">
        <f t="shared" si="66"/>
        <v>13</v>
      </c>
      <c r="CT75" s="97">
        <f t="shared" si="67"/>
        <v>0</v>
      </c>
      <c r="CU75" s="62">
        <f>IF(AND(CS75=0,CT75=0),"",IF(AND(CS75=0,CT75&lt;&gt;0),Desplegable!$B$444,(CT75*100/CS75)))</f>
        <v>0</v>
      </c>
      <c r="CV75" s="97">
        <v>0</v>
      </c>
      <c r="CW75" s="97"/>
      <c r="CX75" s="97"/>
      <c r="CY75" s="62" t="str">
        <f>IF(AND(CV75=0,CW75=0),Desplegable!$B$446,IF(AND(CV75&lt;&gt;0,CW75=""),Desplegable!$B$446,IF(AND('Metas por Proyecto'!CV75=0,'Metas por Proyecto'!CW75&gt;0),Desplegable!$B$444,IF(AND('Metas por Proyecto'!CV75&gt;0,'Metas por Proyecto'!CW75=0),Desplegable!$B$445,IF(AND('Metas por Proyecto'!CV75&gt;0,'Metas por Proyecto'!CW75&gt;0),((CW75*100)/CV75))))))</f>
        <v/>
      </c>
      <c r="CZ75" s="97">
        <f t="shared" si="68"/>
        <v>13</v>
      </c>
      <c r="DA75" s="97">
        <f t="shared" si="69"/>
        <v>0</v>
      </c>
      <c r="DB75" s="62">
        <f>IF(AND(CZ75=0,DA75=0),"",IF(AND(CZ75=0,DA75&lt;&gt;0),Desplegable!$B$444,(DA75*100/CZ75)))</f>
        <v>0</v>
      </c>
      <c r="DC75" s="97">
        <v>4</v>
      </c>
      <c r="DD75" s="97"/>
      <c r="DE75" s="97"/>
      <c r="DF75" s="62" t="str">
        <f>IF(AND(DC75=0,DD75=0),Desplegable!$B$446,IF(AND(DC75&lt;&gt;0,DD75=""),Desplegable!$B$446,IF(AND('Metas por Proyecto'!DC75=0,'Metas por Proyecto'!DD75&gt;0),Desplegable!$B$444,IF(AND('Metas por Proyecto'!DC75&gt;0,'Metas por Proyecto'!DD75=0),Desplegable!$B$445,IF(AND('Metas por Proyecto'!DC75&gt;0,'Metas por Proyecto'!DD75&gt;0),((DD75*100)/DC75))))))</f>
        <v/>
      </c>
      <c r="DG75" s="97">
        <f t="shared" si="70"/>
        <v>17</v>
      </c>
      <c r="DH75" s="97">
        <f t="shared" si="71"/>
        <v>0</v>
      </c>
      <c r="DI75" s="62">
        <f>IF(AND(DG75=0,DH75=0),"",IF(AND(DG75=0,DH75&lt;&gt;0),Desplegable!$B$444,(DH75*100/DG75)))</f>
        <v>0</v>
      </c>
      <c r="DJ75" s="97">
        <v>5</v>
      </c>
      <c r="DK75" s="97"/>
      <c r="DL75" s="97"/>
      <c r="DM75" s="62" t="str">
        <f>IF(AND(DJ75=0,DK75=0),Desplegable!$B$446,IF(AND(DJ75&lt;&gt;0,DK75=""),Desplegable!$B$446,IF(AND('Metas por Proyecto'!DJ75=0,'Metas por Proyecto'!DK75&gt;0),Desplegable!$B$444,IF(AND('Metas por Proyecto'!DJ75&gt;0,'Metas por Proyecto'!DK75=0),Desplegable!$B$445,IF(AND('Metas por Proyecto'!DJ75&gt;0,'Metas por Proyecto'!DK75&gt;0),((DK75*100)/DJ75))))))</f>
        <v/>
      </c>
      <c r="DN75" s="97">
        <f t="shared" si="72"/>
        <v>22</v>
      </c>
      <c r="DO75" s="97">
        <f t="shared" si="73"/>
        <v>0</v>
      </c>
      <c r="DP75" s="63">
        <f>IF(AND(DN75=0,DO75=0),"",IF(AND(DN75=0,DO75&lt;&gt;0),Desplegable!$B$444,(DO75*100/DN75)))</f>
        <v>0</v>
      </c>
      <c r="DQ75" s="97">
        <f t="shared" si="74"/>
        <v>22</v>
      </c>
      <c r="DR75" s="97">
        <f t="shared" si="75"/>
        <v>-3</v>
      </c>
      <c r="DS75" s="97">
        <f t="shared" si="76"/>
        <v>0</v>
      </c>
      <c r="DT75" s="63">
        <f t="shared" si="77"/>
        <v>0</v>
      </c>
      <c r="DU75" s="97"/>
    </row>
    <row r="76" spans="1:125" s="65" customFormat="1" ht="225">
      <c r="A76" s="53">
        <v>75</v>
      </c>
      <c r="B76" s="84" t="s">
        <v>648</v>
      </c>
      <c r="C76" s="54" t="s">
        <v>649</v>
      </c>
      <c r="D76" s="55" t="s">
        <v>79</v>
      </c>
      <c r="E76" s="55" t="s">
        <v>650</v>
      </c>
      <c r="F76" s="56" t="s">
        <v>111</v>
      </c>
      <c r="G76" s="55" t="s">
        <v>115</v>
      </c>
      <c r="H76" s="56" t="s">
        <v>295</v>
      </c>
      <c r="I76" s="55" t="s">
        <v>616</v>
      </c>
      <c r="J76" s="56" t="s">
        <v>306</v>
      </c>
      <c r="K76" s="55" t="s">
        <v>650</v>
      </c>
      <c r="L76" s="56" t="s">
        <v>1450</v>
      </c>
      <c r="M76" s="56" t="s">
        <v>411</v>
      </c>
      <c r="N76" s="59" t="s">
        <v>144</v>
      </c>
      <c r="O76" s="56" t="s">
        <v>153</v>
      </c>
      <c r="P76" s="57" t="s">
        <v>462</v>
      </c>
      <c r="Q76" s="57" t="s">
        <v>467</v>
      </c>
      <c r="R76" s="58" t="s">
        <v>474</v>
      </c>
      <c r="S76" s="59"/>
      <c r="T76" s="59" t="s">
        <v>417</v>
      </c>
      <c r="U76" s="60" t="s">
        <v>429</v>
      </c>
      <c r="V76" s="60" t="s">
        <v>447</v>
      </c>
      <c r="W76" s="59"/>
      <c r="X76" s="59"/>
      <c r="Y76" s="56"/>
      <c r="Z76" s="56"/>
      <c r="AA76" s="56"/>
      <c r="AB76" s="56"/>
      <c r="AC76" s="53"/>
      <c r="AD76" s="53"/>
      <c r="AE76" s="53"/>
      <c r="AF76" s="53"/>
      <c r="AG76" s="56"/>
      <c r="AH76" s="60"/>
      <c r="AI76" s="53"/>
      <c r="AJ76" s="61"/>
      <c r="AK76" s="53"/>
      <c r="AL76" s="53"/>
      <c r="AM76" s="222">
        <v>12</v>
      </c>
      <c r="AN76" s="97">
        <v>0</v>
      </c>
      <c r="AO76" s="97"/>
      <c r="AP76" s="97"/>
      <c r="AQ76" s="62" t="str">
        <f>IF(AND(AN76=0,AO76=0),Desplegable!$B$446,IF(AND(AN76&lt;&gt;0,AO76=""),Desplegable!$B$446,IF(AND('Metas por Proyecto'!AN76=0,'Metas por Proyecto'!AO76&gt;0),Desplegable!$B$444,IF(AND('Metas por Proyecto'!AN76&gt;0,'Metas por Proyecto'!AO76=0),Desplegable!$B$445,IF(AND('Metas por Proyecto'!AN76&gt;0,'Metas por Proyecto'!AO76&gt;0),((AO76*100)/AN76))))))</f>
        <v/>
      </c>
      <c r="AR76" s="97">
        <v>2</v>
      </c>
      <c r="AS76" s="97"/>
      <c r="AT76" s="97"/>
      <c r="AU76" s="62" t="str">
        <f>IF(AND(AR76=0,AS76=0),Desplegable!$B$446,IF(AND(AR76&lt;&gt;0,AS76=""),Desplegable!$B$446,IF(AND('Metas por Proyecto'!AR76=0,'Metas por Proyecto'!AS76&gt;0),Desplegable!$B$444,IF(AND('Metas por Proyecto'!AR76&gt;0,'Metas por Proyecto'!AS76=0),Desplegable!$B$445,IF(AND('Metas por Proyecto'!AR76&gt;0,'Metas por Proyecto'!AS76&gt;0),((AS76*100)/AR76))))))</f>
        <v/>
      </c>
      <c r="AV76" s="97">
        <f t="shared" si="52"/>
        <v>2</v>
      </c>
      <c r="AW76" s="97">
        <f t="shared" si="53"/>
        <v>0</v>
      </c>
      <c r="AX76" s="62">
        <f>IF(AND(AV76=0,AW76=0),"",IF(AND(AV76=0,AW76&lt;&gt;0),Desplegable!$B$444,(AW76*100/AV76)))</f>
        <v>0</v>
      </c>
      <c r="AY76" s="97">
        <v>0</v>
      </c>
      <c r="AZ76" s="97"/>
      <c r="BA76" s="97"/>
      <c r="BB76" s="62" t="str">
        <f>IF(AND(AY76=0,AZ76=0),Desplegable!$B$446,IF(AND(AY76&lt;&gt;0,AZ76=""),Desplegable!$B$446,IF(AND('Metas por Proyecto'!AY76=0,'Metas por Proyecto'!AZ76&gt;0),Desplegable!$B$444,IF(AND('Metas por Proyecto'!AY76&gt;0,'Metas por Proyecto'!AZ76=0),Desplegable!$B$445,IF(AND('Metas por Proyecto'!AY76&gt;0,'Metas por Proyecto'!AZ76&gt;0),((AZ76*100)/AY76))))))</f>
        <v/>
      </c>
      <c r="BC76" s="97">
        <f t="shared" si="54"/>
        <v>2</v>
      </c>
      <c r="BD76" s="97">
        <f t="shared" si="55"/>
        <v>0</v>
      </c>
      <c r="BE76" s="62">
        <f>IF(AND(BC76=0,BD76=0),"",IF(AND(BC76=0,BD76&lt;&gt;0),Desplegable!$B$444,(BD76*100/BC76)))</f>
        <v>0</v>
      </c>
      <c r="BF76" s="97">
        <v>0</v>
      </c>
      <c r="BG76" s="97"/>
      <c r="BH76" s="97"/>
      <c r="BI76" s="62" t="str">
        <f>IF(AND(BF76=0,BG76=0),Desplegable!$B$446,IF(AND(BF76&lt;&gt;0,BG76=""),Desplegable!$B$446,IF(AND('Metas por Proyecto'!BF76=0,'Metas por Proyecto'!BG76&gt;0),Desplegable!$B$444,IF(AND('Metas por Proyecto'!BF76&gt;0,'Metas por Proyecto'!BG76=0),Desplegable!$B$445,IF(AND('Metas por Proyecto'!BF76&gt;0,'Metas por Proyecto'!BG76&gt;0),((BG76*100)/BF76))))))</f>
        <v/>
      </c>
      <c r="BJ76" s="97">
        <f t="shared" si="56"/>
        <v>2</v>
      </c>
      <c r="BK76" s="97">
        <f t="shared" si="57"/>
        <v>0</v>
      </c>
      <c r="BL76" s="62">
        <f>IF(AND(BJ76=0,BK76=0),"",IF(AND(BJ76=0,BK76&lt;&gt;0),Desplegable!$B$444,(BK76*100/BJ76)))</f>
        <v>0</v>
      </c>
      <c r="BM76" s="97">
        <v>0</v>
      </c>
      <c r="BN76" s="97"/>
      <c r="BO76" s="97"/>
      <c r="BP76" s="62" t="str">
        <f>IF(AND(BM76=0,BN76=0),Desplegable!$B$446,IF(AND(BM76&lt;&gt;0,BN76=""),Desplegable!$B$446,IF(AND('Metas por Proyecto'!BM76=0,'Metas por Proyecto'!BN76&gt;0),Desplegable!$B$444,IF(AND('Metas por Proyecto'!BM76&gt;0,'Metas por Proyecto'!BN76=0),Desplegable!$B$445,IF(AND('Metas por Proyecto'!BM76&gt;0,'Metas por Proyecto'!BN76&gt;0),((BN76*100)/BM76))))))</f>
        <v/>
      </c>
      <c r="BQ76" s="97">
        <f t="shared" si="58"/>
        <v>2</v>
      </c>
      <c r="BR76" s="97">
        <f t="shared" si="59"/>
        <v>0</v>
      </c>
      <c r="BS76" s="62">
        <f>IF(AND(BQ76=0,BR76=0),"",IF(AND(BQ76=0,BR76&lt;&gt;0),Desplegable!$B$444,(BR76*100/BQ76)))</f>
        <v>0</v>
      </c>
      <c r="BT76" s="97">
        <v>0</v>
      </c>
      <c r="BU76" s="97"/>
      <c r="BV76" s="97"/>
      <c r="BW76" s="62" t="str">
        <f>IF(AND(BT76=0,BU76=0),Desplegable!$B$446,IF(AND(BT76&lt;&gt;0,BU76=""),Desplegable!$B$446,IF(AND('Metas por Proyecto'!BT76=0,'Metas por Proyecto'!BU76&gt;0),Desplegable!$B$444,IF(AND('Metas por Proyecto'!BT76&gt;0,'Metas por Proyecto'!BU76=0),Desplegable!$B$445,IF(AND('Metas por Proyecto'!BT76&gt;0,'Metas por Proyecto'!BU76&gt;0),((BU76*100)/BT76))))))</f>
        <v/>
      </c>
      <c r="BX76" s="97">
        <f t="shared" si="60"/>
        <v>2</v>
      </c>
      <c r="BY76" s="97">
        <f t="shared" si="61"/>
        <v>0</v>
      </c>
      <c r="BZ76" s="62">
        <f>IF(AND(BX76=0,BY76=0),"",IF(AND(BX76=0,BY76&lt;&gt;0),Desplegable!$B$444,(BY76*100/BX76)))</f>
        <v>0</v>
      </c>
      <c r="CA76" s="97">
        <v>4</v>
      </c>
      <c r="CB76" s="97"/>
      <c r="CC76" s="97"/>
      <c r="CD76" s="62" t="str">
        <f>IF(AND(CA76=0,CB76=0),Desplegable!$B$446,IF(AND(CA76&lt;&gt;0,CB76=""),Desplegable!$B$446,IF(AND('Metas por Proyecto'!CA76=0,'Metas por Proyecto'!CB76&gt;0),Desplegable!$B$444,IF(AND('Metas por Proyecto'!CA76&gt;0,'Metas por Proyecto'!CB76=0),Desplegable!$B$445,IF(AND('Metas por Proyecto'!CA76&gt;0,'Metas por Proyecto'!CB76&gt;0),((CB76*100)/CA76))))))</f>
        <v/>
      </c>
      <c r="CE76" s="97">
        <f t="shared" si="62"/>
        <v>6</v>
      </c>
      <c r="CF76" s="97">
        <f t="shared" si="63"/>
        <v>0</v>
      </c>
      <c r="CG76" s="62">
        <f>IF(AND(CE76=0,CF76=0),"",IF(AND(CE76=0,CF76&lt;&gt;0),Desplegable!$B$444,(CF76*100/CE76)))</f>
        <v>0</v>
      </c>
      <c r="CH76" s="97">
        <v>1</v>
      </c>
      <c r="CI76" s="97"/>
      <c r="CJ76" s="97"/>
      <c r="CK76" s="62" t="str">
        <f>IF(AND(CH76=0,CI76=0),Desplegable!$B$446,IF(AND(CH76&lt;&gt;0,CI76=""),Desplegable!$B$446,IF(AND('Metas por Proyecto'!CH76=0,'Metas por Proyecto'!CI76&gt;0),Desplegable!$B$444,IF(AND('Metas por Proyecto'!CH76&gt;0,'Metas por Proyecto'!CI76=0),Desplegable!$B$445,IF(AND('Metas por Proyecto'!CH76&gt;0,'Metas por Proyecto'!CI76&gt;0),((CI76*100)/CH76))))))</f>
        <v/>
      </c>
      <c r="CL76" s="97">
        <f t="shared" si="64"/>
        <v>7</v>
      </c>
      <c r="CM76" s="97">
        <f t="shared" si="65"/>
        <v>0</v>
      </c>
      <c r="CN76" s="62">
        <f>IF(AND(CL76=0,CM76=0),"",IF(AND(CL76=0,CM76&lt;&gt;0),Desplegable!$B$444,(CM76*100/CL76)))</f>
        <v>0</v>
      </c>
      <c r="CO76" s="97">
        <v>0</v>
      </c>
      <c r="CP76" s="97"/>
      <c r="CQ76" s="97"/>
      <c r="CR76" s="62" t="str">
        <f>IF(AND(CO76=0,CP76=0),Desplegable!$B$446,IF(AND(CO76&lt;&gt;0,CP76=""),Desplegable!$B$446,IF(AND('Metas por Proyecto'!CO76=0,'Metas por Proyecto'!CP76&gt;0),Desplegable!$B$444,IF(AND('Metas por Proyecto'!CO76&gt;0,'Metas por Proyecto'!CP76=0),Desplegable!$B$445,IF(AND('Metas por Proyecto'!CO76&gt;0,'Metas por Proyecto'!CP76&gt;0),((CP76*100)/CO76))))))</f>
        <v/>
      </c>
      <c r="CS76" s="97">
        <f t="shared" si="66"/>
        <v>7</v>
      </c>
      <c r="CT76" s="97">
        <f t="shared" si="67"/>
        <v>0</v>
      </c>
      <c r="CU76" s="62">
        <f>IF(AND(CS76=0,CT76=0),"",IF(AND(CS76=0,CT76&lt;&gt;0),Desplegable!$B$444,(CT76*100/CS76)))</f>
        <v>0</v>
      </c>
      <c r="CV76" s="97">
        <v>2</v>
      </c>
      <c r="CW76" s="97"/>
      <c r="CX76" s="97"/>
      <c r="CY76" s="62" t="str">
        <f>IF(AND(CV76=0,CW76=0),Desplegable!$B$446,IF(AND(CV76&lt;&gt;0,CW76=""),Desplegable!$B$446,IF(AND('Metas por Proyecto'!CV76=0,'Metas por Proyecto'!CW76&gt;0),Desplegable!$B$444,IF(AND('Metas por Proyecto'!CV76&gt;0,'Metas por Proyecto'!CW76=0),Desplegable!$B$445,IF(AND('Metas por Proyecto'!CV76&gt;0,'Metas por Proyecto'!CW76&gt;0),((CW76*100)/CV76))))))</f>
        <v/>
      </c>
      <c r="CZ76" s="97">
        <f t="shared" si="68"/>
        <v>9</v>
      </c>
      <c r="DA76" s="97">
        <f t="shared" si="69"/>
        <v>0</v>
      </c>
      <c r="DB76" s="62">
        <f>IF(AND(CZ76=0,DA76=0),"",IF(AND(CZ76=0,DA76&lt;&gt;0),Desplegable!$B$444,(DA76*100/CZ76)))</f>
        <v>0</v>
      </c>
      <c r="DC76" s="97">
        <v>2</v>
      </c>
      <c r="DD76" s="97"/>
      <c r="DE76" s="97"/>
      <c r="DF76" s="62" t="str">
        <f>IF(AND(DC76=0,DD76=0),Desplegable!$B$446,IF(AND(DC76&lt;&gt;0,DD76=""),Desplegable!$B$446,IF(AND('Metas por Proyecto'!DC76=0,'Metas por Proyecto'!DD76&gt;0),Desplegable!$B$444,IF(AND('Metas por Proyecto'!DC76&gt;0,'Metas por Proyecto'!DD76=0),Desplegable!$B$445,IF(AND('Metas por Proyecto'!DC76&gt;0,'Metas por Proyecto'!DD76&gt;0),((DD76*100)/DC76))))))</f>
        <v/>
      </c>
      <c r="DG76" s="97">
        <f t="shared" si="70"/>
        <v>11</v>
      </c>
      <c r="DH76" s="97">
        <f t="shared" si="71"/>
        <v>0</v>
      </c>
      <c r="DI76" s="62">
        <f>IF(AND(DG76=0,DH76=0),"",IF(AND(DG76=0,DH76&lt;&gt;0),Desplegable!$B$444,(DH76*100/DG76)))</f>
        <v>0</v>
      </c>
      <c r="DJ76" s="97">
        <v>2</v>
      </c>
      <c r="DK76" s="97"/>
      <c r="DL76" s="97"/>
      <c r="DM76" s="62" t="str">
        <f>IF(AND(DJ76=0,DK76=0),Desplegable!$B$446,IF(AND(DJ76&lt;&gt;0,DK76=""),Desplegable!$B$446,IF(AND('Metas por Proyecto'!DJ76=0,'Metas por Proyecto'!DK76&gt;0),Desplegable!$B$444,IF(AND('Metas por Proyecto'!DJ76&gt;0,'Metas por Proyecto'!DK76=0),Desplegable!$B$445,IF(AND('Metas por Proyecto'!DJ76&gt;0,'Metas por Proyecto'!DK76&gt;0),((DK76*100)/DJ76))))))</f>
        <v/>
      </c>
      <c r="DN76" s="97">
        <f t="shared" si="72"/>
        <v>13</v>
      </c>
      <c r="DO76" s="97">
        <f t="shared" si="73"/>
        <v>0</v>
      </c>
      <c r="DP76" s="63">
        <f>IF(AND(DN76=0,DO76=0),"",IF(AND(DN76=0,DO76&lt;&gt;0),Desplegable!$B$444,(DO76*100/DN76)))</f>
        <v>0</v>
      </c>
      <c r="DQ76" s="97">
        <f t="shared" si="74"/>
        <v>13</v>
      </c>
      <c r="DR76" s="97">
        <f t="shared" si="75"/>
        <v>-1</v>
      </c>
      <c r="DS76" s="97">
        <f t="shared" si="76"/>
        <v>0</v>
      </c>
      <c r="DT76" s="63">
        <f t="shared" si="77"/>
        <v>0</v>
      </c>
      <c r="DU76" s="97"/>
    </row>
    <row r="77" spans="1:125" s="65" customFormat="1" ht="225">
      <c r="A77" s="53">
        <v>76</v>
      </c>
      <c r="B77" s="84" t="s">
        <v>648</v>
      </c>
      <c r="C77" s="54" t="s">
        <v>649</v>
      </c>
      <c r="D77" s="55" t="s">
        <v>79</v>
      </c>
      <c r="E77" s="55" t="s">
        <v>650</v>
      </c>
      <c r="F77" s="56" t="s">
        <v>111</v>
      </c>
      <c r="G77" s="55" t="s">
        <v>115</v>
      </c>
      <c r="H77" s="56" t="s">
        <v>295</v>
      </c>
      <c r="I77" s="55" t="s">
        <v>616</v>
      </c>
      <c r="J77" s="56" t="s">
        <v>306</v>
      </c>
      <c r="K77" s="55" t="s">
        <v>650</v>
      </c>
      <c r="L77" s="56" t="s">
        <v>657</v>
      </c>
      <c r="M77" s="56" t="s">
        <v>411</v>
      </c>
      <c r="N77" s="59" t="s">
        <v>144</v>
      </c>
      <c r="O77" s="56" t="s">
        <v>153</v>
      </c>
      <c r="P77" s="57" t="s">
        <v>462</v>
      </c>
      <c r="Q77" s="57" t="s">
        <v>467</v>
      </c>
      <c r="R77" s="58" t="s">
        <v>474</v>
      </c>
      <c r="S77" s="59"/>
      <c r="T77" s="59" t="s">
        <v>417</v>
      </c>
      <c r="U77" s="60" t="s">
        <v>429</v>
      </c>
      <c r="V77" s="60" t="s">
        <v>447</v>
      </c>
      <c r="W77" s="59"/>
      <c r="X77" s="59"/>
      <c r="Y77" s="56"/>
      <c r="Z77" s="56"/>
      <c r="AA77" s="56"/>
      <c r="AB77" s="56"/>
      <c r="AC77" s="53"/>
      <c r="AD77" s="53"/>
      <c r="AE77" s="53"/>
      <c r="AF77" s="53"/>
      <c r="AG77" s="56"/>
      <c r="AH77" s="60"/>
      <c r="AI77" s="53"/>
      <c r="AJ77" s="61"/>
      <c r="AK77" s="53"/>
      <c r="AL77" s="53"/>
      <c r="AM77" s="222">
        <v>5</v>
      </c>
      <c r="AN77" s="97">
        <v>0</v>
      </c>
      <c r="AO77" s="97"/>
      <c r="AP77" s="97"/>
      <c r="AQ77" s="62" t="str">
        <f>IF(AND(AN77=0,AO77=0),Desplegable!$B$446,IF(AND(AN77&lt;&gt;0,AO77=""),Desplegable!$B$446,IF(AND('Metas por Proyecto'!AN77=0,'Metas por Proyecto'!AO77&gt;0),Desplegable!$B$444,IF(AND('Metas por Proyecto'!AN77&gt;0,'Metas por Proyecto'!AO77=0),Desplegable!$B$445,IF(AND('Metas por Proyecto'!AN77&gt;0,'Metas por Proyecto'!AO77&gt;0),((AO77*100)/AN77))))))</f>
        <v/>
      </c>
      <c r="AR77" s="97">
        <v>0</v>
      </c>
      <c r="AS77" s="97"/>
      <c r="AT77" s="97"/>
      <c r="AU77" s="62" t="str">
        <f>IF(AND(AR77=0,AS77=0),Desplegable!$B$446,IF(AND(AR77&lt;&gt;0,AS77=""),Desplegable!$B$446,IF(AND('Metas por Proyecto'!AR77=0,'Metas por Proyecto'!AS77&gt;0),Desplegable!$B$444,IF(AND('Metas por Proyecto'!AR77&gt;0,'Metas por Proyecto'!AS77=0),Desplegable!$B$445,IF(AND('Metas por Proyecto'!AR77&gt;0,'Metas por Proyecto'!AS77&gt;0),((AS77*100)/AR77))))))</f>
        <v/>
      </c>
      <c r="AV77" s="97">
        <f t="shared" si="52"/>
        <v>0</v>
      </c>
      <c r="AW77" s="97">
        <f t="shared" si="53"/>
        <v>0</v>
      </c>
      <c r="AX77" s="62" t="str">
        <f>IF(AND(AV77=0,AW77=0),"",IF(AND(AV77=0,AW77&lt;&gt;0),Desplegable!$B$444,(AW77*100/AV77)))</f>
        <v/>
      </c>
      <c r="AY77" s="97">
        <v>0</v>
      </c>
      <c r="AZ77" s="97"/>
      <c r="BA77" s="97"/>
      <c r="BB77" s="62" t="str">
        <f>IF(AND(AY77=0,AZ77=0),Desplegable!$B$446,IF(AND(AY77&lt;&gt;0,AZ77=""),Desplegable!$B$446,IF(AND('Metas por Proyecto'!AY77=0,'Metas por Proyecto'!AZ77&gt;0),Desplegable!$B$444,IF(AND('Metas por Proyecto'!AY77&gt;0,'Metas por Proyecto'!AZ77=0),Desplegable!$B$445,IF(AND('Metas por Proyecto'!AY77&gt;0,'Metas por Proyecto'!AZ77&gt;0),((AZ77*100)/AY77))))))</f>
        <v/>
      </c>
      <c r="BC77" s="97">
        <f t="shared" si="54"/>
        <v>0</v>
      </c>
      <c r="BD77" s="97">
        <f t="shared" si="55"/>
        <v>0</v>
      </c>
      <c r="BE77" s="62" t="str">
        <f>IF(AND(BC77=0,BD77=0),"",IF(AND(BC77=0,BD77&lt;&gt;0),Desplegable!$B$444,(BD77*100/BC77)))</f>
        <v/>
      </c>
      <c r="BF77" s="97">
        <v>1</v>
      </c>
      <c r="BG77" s="97"/>
      <c r="BH77" s="97"/>
      <c r="BI77" s="62" t="str">
        <f>IF(AND(BF77=0,BG77=0),Desplegable!$B$446,IF(AND(BF77&lt;&gt;0,BG77=""),Desplegable!$B$446,IF(AND('Metas por Proyecto'!BF77=0,'Metas por Proyecto'!BG77&gt;0),Desplegable!$B$444,IF(AND('Metas por Proyecto'!BF77&gt;0,'Metas por Proyecto'!BG77=0),Desplegable!$B$445,IF(AND('Metas por Proyecto'!BF77&gt;0,'Metas por Proyecto'!BG77&gt;0),((BG77*100)/BF77))))))</f>
        <v/>
      </c>
      <c r="BJ77" s="97">
        <f t="shared" si="56"/>
        <v>1</v>
      </c>
      <c r="BK77" s="97">
        <f t="shared" si="57"/>
        <v>0</v>
      </c>
      <c r="BL77" s="62">
        <f>IF(AND(BJ77=0,BK77=0),"",IF(AND(BJ77=0,BK77&lt;&gt;0),Desplegable!$B$444,(BK77*100/BJ77)))</f>
        <v>0</v>
      </c>
      <c r="BM77" s="97">
        <v>1</v>
      </c>
      <c r="BN77" s="97"/>
      <c r="BO77" s="97"/>
      <c r="BP77" s="62" t="str">
        <f>IF(AND(BM77=0,BN77=0),Desplegable!$B$446,IF(AND(BM77&lt;&gt;0,BN77=""),Desplegable!$B$446,IF(AND('Metas por Proyecto'!BM77=0,'Metas por Proyecto'!BN77&gt;0),Desplegable!$B$444,IF(AND('Metas por Proyecto'!BM77&gt;0,'Metas por Proyecto'!BN77=0),Desplegable!$B$445,IF(AND('Metas por Proyecto'!BM77&gt;0,'Metas por Proyecto'!BN77&gt;0),((BN77*100)/BM77))))))</f>
        <v/>
      </c>
      <c r="BQ77" s="97">
        <f t="shared" si="58"/>
        <v>2</v>
      </c>
      <c r="BR77" s="97">
        <f t="shared" si="59"/>
        <v>0</v>
      </c>
      <c r="BS77" s="62">
        <f>IF(AND(BQ77=0,BR77=0),"",IF(AND(BQ77=0,BR77&lt;&gt;0),Desplegable!$B$444,(BR77*100/BQ77)))</f>
        <v>0</v>
      </c>
      <c r="BT77" s="97">
        <v>1</v>
      </c>
      <c r="BU77" s="97"/>
      <c r="BV77" s="97"/>
      <c r="BW77" s="62" t="str">
        <f>IF(AND(BT77=0,BU77=0),Desplegable!$B$446,IF(AND(BT77&lt;&gt;0,BU77=""),Desplegable!$B$446,IF(AND('Metas por Proyecto'!BT77=0,'Metas por Proyecto'!BU77&gt;0),Desplegable!$B$444,IF(AND('Metas por Proyecto'!BT77&gt;0,'Metas por Proyecto'!BU77=0),Desplegable!$B$445,IF(AND('Metas por Proyecto'!BT77&gt;0,'Metas por Proyecto'!BU77&gt;0),((BU77*100)/BT77))))))</f>
        <v/>
      </c>
      <c r="BX77" s="97">
        <f t="shared" si="60"/>
        <v>3</v>
      </c>
      <c r="BY77" s="97">
        <f t="shared" si="61"/>
        <v>0</v>
      </c>
      <c r="BZ77" s="62">
        <f>IF(AND(BX77=0,BY77=0),"",IF(AND(BX77=0,BY77&lt;&gt;0),Desplegable!$B$444,(BY77*100/BX77)))</f>
        <v>0</v>
      </c>
      <c r="CA77" s="97">
        <v>0</v>
      </c>
      <c r="CB77" s="97"/>
      <c r="CC77" s="97"/>
      <c r="CD77" s="62" t="str">
        <f>IF(AND(CA77=0,CB77=0),Desplegable!$B$446,IF(AND(CA77&lt;&gt;0,CB77=""),Desplegable!$B$446,IF(AND('Metas por Proyecto'!CA77=0,'Metas por Proyecto'!CB77&gt;0),Desplegable!$B$444,IF(AND('Metas por Proyecto'!CA77&gt;0,'Metas por Proyecto'!CB77=0),Desplegable!$B$445,IF(AND('Metas por Proyecto'!CA77&gt;0,'Metas por Proyecto'!CB77&gt;0),((CB77*100)/CA77))))))</f>
        <v/>
      </c>
      <c r="CE77" s="97">
        <f t="shared" si="62"/>
        <v>3</v>
      </c>
      <c r="CF77" s="97">
        <f t="shared" si="63"/>
        <v>0</v>
      </c>
      <c r="CG77" s="62">
        <f>IF(AND(CE77=0,CF77=0),"",IF(AND(CE77=0,CF77&lt;&gt;0),Desplegable!$B$444,(CF77*100/CE77)))</f>
        <v>0</v>
      </c>
      <c r="CH77" s="97">
        <v>1</v>
      </c>
      <c r="CI77" s="97"/>
      <c r="CJ77" s="97"/>
      <c r="CK77" s="62" t="str">
        <f>IF(AND(CH77=0,CI77=0),Desplegable!$B$446,IF(AND(CH77&lt;&gt;0,CI77=""),Desplegable!$B$446,IF(AND('Metas por Proyecto'!CH77=0,'Metas por Proyecto'!CI77&gt;0),Desplegable!$B$444,IF(AND('Metas por Proyecto'!CH77&gt;0,'Metas por Proyecto'!CI77=0),Desplegable!$B$445,IF(AND('Metas por Proyecto'!CH77&gt;0,'Metas por Proyecto'!CI77&gt;0),((CI77*100)/CH77))))))</f>
        <v/>
      </c>
      <c r="CL77" s="97">
        <f t="shared" si="64"/>
        <v>4</v>
      </c>
      <c r="CM77" s="97">
        <f t="shared" si="65"/>
        <v>0</v>
      </c>
      <c r="CN77" s="62">
        <f>IF(AND(CL77=0,CM77=0),"",IF(AND(CL77=0,CM77&lt;&gt;0),Desplegable!$B$444,(CM77*100/CL77)))</f>
        <v>0</v>
      </c>
      <c r="CO77" s="97">
        <v>0</v>
      </c>
      <c r="CP77" s="97"/>
      <c r="CQ77" s="97"/>
      <c r="CR77" s="62" t="str">
        <f>IF(AND(CO77=0,CP77=0),Desplegable!$B$446,IF(AND(CO77&lt;&gt;0,CP77=""),Desplegable!$B$446,IF(AND('Metas por Proyecto'!CO77=0,'Metas por Proyecto'!CP77&gt;0),Desplegable!$B$444,IF(AND('Metas por Proyecto'!CO77&gt;0,'Metas por Proyecto'!CP77=0),Desplegable!$B$445,IF(AND('Metas por Proyecto'!CO77&gt;0,'Metas por Proyecto'!CP77&gt;0),((CP77*100)/CO77))))))</f>
        <v/>
      </c>
      <c r="CS77" s="97">
        <f t="shared" si="66"/>
        <v>4</v>
      </c>
      <c r="CT77" s="97">
        <f t="shared" si="67"/>
        <v>0</v>
      </c>
      <c r="CU77" s="62">
        <f>IF(AND(CS77=0,CT77=0),"",IF(AND(CS77=0,CT77&lt;&gt;0),Desplegable!$B$444,(CT77*100/CS77)))</f>
        <v>0</v>
      </c>
      <c r="CV77" s="97">
        <v>1</v>
      </c>
      <c r="CW77" s="97"/>
      <c r="CX77" s="97"/>
      <c r="CY77" s="62" t="str">
        <f>IF(AND(CV77=0,CW77=0),Desplegable!$B$446,IF(AND(CV77&lt;&gt;0,CW77=""),Desplegable!$B$446,IF(AND('Metas por Proyecto'!CV77=0,'Metas por Proyecto'!CW77&gt;0),Desplegable!$B$444,IF(AND('Metas por Proyecto'!CV77&gt;0,'Metas por Proyecto'!CW77=0),Desplegable!$B$445,IF(AND('Metas por Proyecto'!CV77&gt;0,'Metas por Proyecto'!CW77&gt;0),((CW77*100)/CV77))))))</f>
        <v/>
      </c>
      <c r="CZ77" s="97">
        <f t="shared" si="68"/>
        <v>5</v>
      </c>
      <c r="DA77" s="97">
        <f t="shared" si="69"/>
        <v>0</v>
      </c>
      <c r="DB77" s="62">
        <f>IF(AND(CZ77=0,DA77=0),"",IF(AND(CZ77=0,DA77&lt;&gt;0),Desplegable!$B$444,(DA77*100/CZ77)))</f>
        <v>0</v>
      </c>
      <c r="DC77" s="97">
        <v>0</v>
      </c>
      <c r="DD77" s="97"/>
      <c r="DE77" s="97"/>
      <c r="DF77" s="62" t="str">
        <f>IF(AND(DC77=0,DD77=0),Desplegable!$B$446,IF(AND(DC77&lt;&gt;0,DD77=""),Desplegable!$B$446,IF(AND('Metas por Proyecto'!DC77=0,'Metas por Proyecto'!DD77&gt;0),Desplegable!$B$444,IF(AND('Metas por Proyecto'!DC77&gt;0,'Metas por Proyecto'!DD77=0),Desplegable!$B$445,IF(AND('Metas por Proyecto'!DC77&gt;0,'Metas por Proyecto'!DD77&gt;0),((DD77*100)/DC77))))))</f>
        <v/>
      </c>
      <c r="DG77" s="97">
        <f t="shared" si="70"/>
        <v>5</v>
      </c>
      <c r="DH77" s="97">
        <f t="shared" si="71"/>
        <v>0</v>
      </c>
      <c r="DI77" s="62">
        <f>IF(AND(DG77=0,DH77=0),"",IF(AND(DG77=0,DH77&lt;&gt;0),Desplegable!$B$444,(DH77*100/DG77)))</f>
        <v>0</v>
      </c>
      <c r="DJ77" s="97">
        <v>1</v>
      </c>
      <c r="DK77" s="97"/>
      <c r="DL77" s="97"/>
      <c r="DM77" s="62" t="str">
        <f>IF(AND(DJ77=0,DK77=0),Desplegable!$B$446,IF(AND(DJ77&lt;&gt;0,DK77=""),Desplegable!$B$446,IF(AND('Metas por Proyecto'!DJ77=0,'Metas por Proyecto'!DK77&gt;0),Desplegable!$B$444,IF(AND('Metas por Proyecto'!DJ77&gt;0,'Metas por Proyecto'!DK77=0),Desplegable!$B$445,IF(AND('Metas por Proyecto'!DJ77&gt;0,'Metas por Proyecto'!DK77&gt;0),((DK77*100)/DJ77))))))</f>
        <v/>
      </c>
      <c r="DN77" s="97">
        <f t="shared" si="72"/>
        <v>6</v>
      </c>
      <c r="DO77" s="97">
        <f t="shared" si="73"/>
        <v>0</v>
      </c>
      <c r="DP77" s="63">
        <f>IF(AND(DN77=0,DO77=0),"",IF(AND(DN77=0,DO77&lt;&gt;0),Desplegable!$B$444,(DO77*100/DN77)))</f>
        <v>0</v>
      </c>
      <c r="DQ77" s="97">
        <f t="shared" si="74"/>
        <v>6</v>
      </c>
      <c r="DR77" s="97">
        <f t="shared" si="75"/>
        <v>-1</v>
      </c>
      <c r="DS77" s="97">
        <f t="shared" si="76"/>
        <v>0</v>
      </c>
      <c r="DT77" s="63">
        <f t="shared" si="77"/>
        <v>0</v>
      </c>
      <c r="DU77" s="97"/>
    </row>
    <row r="78" spans="1:125" s="66" customFormat="1" ht="225">
      <c r="A78" s="53">
        <v>77</v>
      </c>
      <c r="B78" s="84" t="s">
        <v>648</v>
      </c>
      <c r="C78" s="54" t="s">
        <v>649</v>
      </c>
      <c r="D78" s="55" t="s">
        <v>79</v>
      </c>
      <c r="E78" s="55" t="s">
        <v>650</v>
      </c>
      <c r="F78" s="56" t="s">
        <v>111</v>
      </c>
      <c r="G78" s="55" t="s">
        <v>115</v>
      </c>
      <c r="H78" s="56" t="s">
        <v>295</v>
      </c>
      <c r="I78" s="55" t="s">
        <v>616</v>
      </c>
      <c r="J78" s="56" t="s">
        <v>306</v>
      </c>
      <c r="K78" s="55" t="s">
        <v>650</v>
      </c>
      <c r="L78" s="56" t="s">
        <v>658</v>
      </c>
      <c r="M78" s="56" t="s">
        <v>411</v>
      </c>
      <c r="N78" s="59" t="s">
        <v>144</v>
      </c>
      <c r="O78" s="56" t="s">
        <v>153</v>
      </c>
      <c r="P78" s="57" t="s">
        <v>462</v>
      </c>
      <c r="Q78" s="57" t="s">
        <v>467</v>
      </c>
      <c r="R78" s="58" t="s">
        <v>474</v>
      </c>
      <c r="S78" s="59"/>
      <c r="T78" s="59" t="s">
        <v>417</v>
      </c>
      <c r="U78" s="60" t="s">
        <v>429</v>
      </c>
      <c r="V78" s="60" t="s">
        <v>447</v>
      </c>
      <c r="W78" s="59"/>
      <c r="X78" s="59"/>
      <c r="Y78" s="56"/>
      <c r="Z78" s="56"/>
      <c r="AA78" s="56"/>
      <c r="AB78" s="56"/>
      <c r="AC78" s="53"/>
      <c r="AD78" s="53"/>
      <c r="AE78" s="53"/>
      <c r="AF78" s="53"/>
      <c r="AG78" s="56"/>
      <c r="AH78" s="60"/>
      <c r="AI78" s="53"/>
      <c r="AJ78" s="61"/>
      <c r="AK78" s="53"/>
      <c r="AL78" s="53"/>
      <c r="AM78" s="222">
        <v>8</v>
      </c>
      <c r="AN78" s="97">
        <v>0</v>
      </c>
      <c r="AO78" s="97"/>
      <c r="AP78" s="97"/>
      <c r="AQ78" s="62" t="str">
        <f>IF(AND(AN78=0,AO78=0),Desplegable!$B$446,IF(AND(AN78&lt;&gt;0,AO78=""),Desplegable!$B$446,IF(AND('Metas por Proyecto'!AN78=0,'Metas por Proyecto'!AO78&gt;0),Desplegable!$B$444,IF(AND('Metas por Proyecto'!AN78&gt;0,'Metas por Proyecto'!AO78=0),Desplegable!$B$445,IF(AND('Metas por Proyecto'!AN78&gt;0,'Metas por Proyecto'!AO78&gt;0),((AO78*100)/AN78))))))</f>
        <v/>
      </c>
      <c r="AR78" s="97">
        <v>1</v>
      </c>
      <c r="AS78" s="97"/>
      <c r="AT78" s="97"/>
      <c r="AU78" s="62" t="str">
        <f>IF(AND(AR78=0,AS78=0),Desplegable!$B$446,IF(AND(AR78&lt;&gt;0,AS78=""),Desplegable!$B$446,IF(AND('Metas por Proyecto'!AR78=0,'Metas por Proyecto'!AS78&gt;0),Desplegable!$B$444,IF(AND('Metas por Proyecto'!AR78&gt;0,'Metas por Proyecto'!AS78=0),Desplegable!$B$445,IF(AND('Metas por Proyecto'!AR78&gt;0,'Metas por Proyecto'!AS78&gt;0),((AS78*100)/AR78))))))</f>
        <v/>
      </c>
      <c r="AV78" s="97">
        <f t="shared" si="52"/>
        <v>1</v>
      </c>
      <c r="AW78" s="97">
        <f t="shared" si="53"/>
        <v>0</v>
      </c>
      <c r="AX78" s="62">
        <f>IF(AND(AV78=0,AW78=0),"",IF(AND(AV78=0,AW78&lt;&gt;0),Desplegable!$B$444,(AW78*100/AV78)))</f>
        <v>0</v>
      </c>
      <c r="AY78" s="97">
        <v>1</v>
      </c>
      <c r="AZ78" s="97"/>
      <c r="BA78" s="97"/>
      <c r="BB78" s="62" t="str">
        <f>IF(AND(AY78=0,AZ78=0),Desplegable!$B$446,IF(AND(AY78&lt;&gt;0,AZ78=""),Desplegable!$B$446,IF(AND('Metas por Proyecto'!AY78=0,'Metas por Proyecto'!AZ78&gt;0),Desplegable!$B$444,IF(AND('Metas por Proyecto'!AY78&gt;0,'Metas por Proyecto'!AZ78=0),Desplegable!$B$445,IF(AND('Metas por Proyecto'!AY78&gt;0,'Metas por Proyecto'!AZ78&gt;0),((AZ78*100)/AY78))))))</f>
        <v/>
      </c>
      <c r="BC78" s="97">
        <f t="shared" si="54"/>
        <v>2</v>
      </c>
      <c r="BD78" s="97">
        <f t="shared" si="55"/>
        <v>0</v>
      </c>
      <c r="BE78" s="62">
        <f>IF(AND(BC78=0,BD78=0),"",IF(AND(BC78=0,BD78&lt;&gt;0),Desplegable!$B$444,(BD78*100/BC78)))</f>
        <v>0</v>
      </c>
      <c r="BF78" s="97">
        <v>1</v>
      </c>
      <c r="BG78" s="97"/>
      <c r="BH78" s="97"/>
      <c r="BI78" s="62" t="str">
        <f>IF(AND(BF78=0,BG78=0),Desplegable!$B$446,IF(AND(BF78&lt;&gt;0,BG78=""),Desplegable!$B$446,IF(AND('Metas por Proyecto'!BF78=0,'Metas por Proyecto'!BG78&gt;0),Desplegable!$B$444,IF(AND('Metas por Proyecto'!BF78&gt;0,'Metas por Proyecto'!BG78=0),Desplegable!$B$445,IF(AND('Metas por Proyecto'!BF78&gt;0,'Metas por Proyecto'!BG78&gt;0),((BG78*100)/BF78))))))</f>
        <v/>
      </c>
      <c r="BJ78" s="97">
        <f t="shared" si="56"/>
        <v>3</v>
      </c>
      <c r="BK78" s="97">
        <f t="shared" si="57"/>
        <v>0</v>
      </c>
      <c r="BL78" s="62">
        <f>IF(AND(BJ78=0,BK78=0),"",IF(AND(BJ78=0,BK78&lt;&gt;0),Desplegable!$B$444,(BK78*100/BJ78)))</f>
        <v>0</v>
      </c>
      <c r="BM78" s="97">
        <v>1</v>
      </c>
      <c r="BN78" s="97"/>
      <c r="BO78" s="97"/>
      <c r="BP78" s="62" t="str">
        <f>IF(AND(BM78=0,BN78=0),Desplegable!$B$446,IF(AND(BM78&lt;&gt;0,BN78=""),Desplegable!$B$446,IF(AND('Metas por Proyecto'!BM78=0,'Metas por Proyecto'!BN78&gt;0),Desplegable!$B$444,IF(AND('Metas por Proyecto'!BM78&gt;0,'Metas por Proyecto'!BN78=0),Desplegable!$B$445,IF(AND('Metas por Proyecto'!BM78&gt;0,'Metas por Proyecto'!BN78&gt;0),((BN78*100)/BM78))))))</f>
        <v/>
      </c>
      <c r="BQ78" s="97">
        <f t="shared" si="58"/>
        <v>4</v>
      </c>
      <c r="BR78" s="97">
        <f t="shared" si="59"/>
        <v>0</v>
      </c>
      <c r="BS78" s="62">
        <f>IF(AND(BQ78=0,BR78=0),"",IF(AND(BQ78=0,BR78&lt;&gt;0),Desplegable!$B$444,(BR78*100/BQ78)))</f>
        <v>0</v>
      </c>
      <c r="BT78" s="97">
        <v>2</v>
      </c>
      <c r="BU78" s="97"/>
      <c r="BV78" s="97"/>
      <c r="BW78" s="62" t="str">
        <f>IF(AND(BT78=0,BU78=0),Desplegable!$B$446,IF(AND(BT78&lt;&gt;0,BU78=""),Desplegable!$B$446,IF(AND('Metas por Proyecto'!BT78=0,'Metas por Proyecto'!BU78&gt;0),Desplegable!$B$444,IF(AND('Metas por Proyecto'!BT78&gt;0,'Metas por Proyecto'!BU78=0),Desplegable!$B$445,IF(AND('Metas por Proyecto'!BT78&gt;0,'Metas por Proyecto'!BU78&gt;0),((BU78*100)/BT78))))))</f>
        <v/>
      </c>
      <c r="BX78" s="97">
        <f t="shared" si="60"/>
        <v>6</v>
      </c>
      <c r="BY78" s="97">
        <f t="shared" si="61"/>
        <v>0</v>
      </c>
      <c r="BZ78" s="62">
        <f>IF(AND(BX78=0,BY78=0),"",IF(AND(BX78=0,BY78&lt;&gt;0),Desplegable!$B$444,(BY78*100/BX78)))</f>
        <v>0</v>
      </c>
      <c r="CA78" s="97">
        <v>2</v>
      </c>
      <c r="CB78" s="97"/>
      <c r="CC78" s="97"/>
      <c r="CD78" s="62" t="str">
        <f>IF(AND(CA78=0,CB78=0),Desplegable!$B$446,IF(AND(CA78&lt;&gt;0,CB78=""),Desplegable!$B$446,IF(AND('Metas por Proyecto'!CA78=0,'Metas por Proyecto'!CB78&gt;0),Desplegable!$B$444,IF(AND('Metas por Proyecto'!CA78&gt;0,'Metas por Proyecto'!CB78=0),Desplegable!$B$445,IF(AND('Metas por Proyecto'!CA78&gt;0,'Metas por Proyecto'!CB78&gt;0),((CB78*100)/CA78))))))</f>
        <v/>
      </c>
      <c r="CE78" s="97">
        <f t="shared" si="62"/>
        <v>8</v>
      </c>
      <c r="CF78" s="97">
        <f t="shared" si="63"/>
        <v>0</v>
      </c>
      <c r="CG78" s="62">
        <f>IF(AND(CE78=0,CF78=0),"",IF(AND(CE78=0,CF78&lt;&gt;0),Desplegable!$B$444,(CF78*100/CE78)))</f>
        <v>0</v>
      </c>
      <c r="CH78" s="97">
        <v>0</v>
      </c>
      <c r="CI78" s="97"/>
      <c r="CJ78" s="97"/>
      <c r="CK78" s="62" t="str">
        <f>IF(AND(CH78=0,CI78=0),Desplegable!$B$446,IF(AND(CH78&lt;&gt;0,CI78=""),Desplegable!$B$446,IF(AND('Metas por Proyecto'!CH78=0,'Metas por Proyecto'!CI78&gt;0),Desplegable!$B$444,IF(AND('Metas por Proyecto'!CH78&gt;0,'Metas por Proyecto'!CI78=0),Desplegable!$B$445,IF(AND('Metas por Proyecto'!CH78&gt;0,'Metas por Proyecto'!CI78&gt;0),((CI78*100)/CH78))))))</f>
        <v/>
      </c>
      <c r="CL78" s="97">
        <f t="shared" si="64"/>
        <v>8</v>
      </c>
      <c r="CM78" s="97">
        <f t="shared" si="65"/>
        <v>0</v>
      </c>
      <c r="CN78" s="62">
        <f>IF(AND(CL78=0,CM78=0),"",IF(AND(CL78=0,CM78&lt;&gt;0),Desplegable!$B$444,(CM78*100/CL78)))</f>
        <v>0</v>
      </c>
      <c r="CO78" s="97">
        <v>0</v>
      </c>
      <c r="CP78" s="97"/>
      <c r="CQ78" s="97"/>
      <c r="CR78" s="62" t="str">
        <f>IF(AND(CO78=0,CP78=0),Desplegable!$B$446,IF(AND(CO78&lt;&gt;0,CP78=""),Desplegable!$B$446,IF(AND('Metas por Proyecto'!CO78=0,'Metas por Proyecto'!CP78&gt;0),Desplegable!$B$444,IF(AND('Metas por Proyecto'!CO78&gt;0,'Metas por Proyecto'!CP78=0),Desplegable!$B$445,IF(AND('Metas por Proyecto'!CO78&gt;0,'Metas por Proyecto'!CP78&gt;0),((CP78*100)/CO78))))))</f>
        <v/>
      </c>
      <c r="CS78" s="97">
        <f t="shared" si="66"/>
        <v>8</v>
      </c>
      <c r="CT78" s="97">
        <f t="shared" si="67"/>
        <v>0</v>
      </c>
      <c r="CU78" s="62">
        <f>IF(AND(CS78=0,CT78=0),"",IF(AND(CS78=0,CT78&lt;&gt;0),Desplegable!$B$444,(CT78*100/CS78)))</f>
        <v>0</v>
      </c>
      <c r="CV78" s="97">
        <v>0</v>
      </c>
      <c r="CW78" s="97"/>
      <c r="CX78" s="97"/>
      <c r="CY78" s="62" t="str">
        <f>IF(AND(CV78=0,CW78=0),Desplegable!$B$446,IF(AND(CV78&lt;&gt;0,CW78=""),Desplegable!$B$446,IF(AND('Metas por Proyecto'!CV78=0,'Metas por Proyecto'!CW78&gt;0),Desplegable!$B$444,IF(AND('Metas por Proyecto'!CV78&gt;0,'Metas por Proyecto'!CW78=0),Desplegable!$B$445,IF(AND('Metas por Proyecto'!CV78&gt;0,'Metas por Proyecto'!CW78&gt;0),((CW78*100)/CV78))))))</f>
        <v/>
      </c>
      <c r="CZ78" s="97">
        <f t="shared" si="68"/>
        <v>8</v>
      </c>
      <c r="DA78" s="97">
        <f t="shared" si="69"/>
        <v>0</v>
      </c>
      <c r="DB78" s="62">
        <f>IF(AND(CZ78=0,DA78=0),"",IF(AND(CZ78=0,DA78&lt;&gt;0),Desplegable!$B$444,(DA78*100/CZ78)))</f>
        <v>0</v>
      </c>
      <c r="DC78" s="97">
        <v>0</v>
      </c>
      <c r="DD78" s="97"/>
      <c r="DE78" s="97"/>
      <c r="DF78" s="62" t="str">
        <f>IF(AND(DC78=0,DD78=0),Desplegable!$B$446,IF(AND(DC78&lt;&gt;0,DD78=""),Desplegable!$B$446,IF(AND('Metas por Proyecto'!DC78=0,'Metas por Proyecto'!DD78&gt;0),Desplegable!$B$444,IF(AND('Metas por Proyecto'!DC78&gt;0,'Metas por Proyecto'!DD78=0),Desplegable!$B$445,IF(AND('Metas por Proyecto'!DC78&gt;0,'Metas por Proyecto'!DD78&gt;0),((DD78*100)/DC78))))))</f>
        <v/>
      </c>
      <c r="DG78" s="97">
        <f t="shared" si="70"/>
        <v>8</v>
      </c>
      <c r="DH78" s="97">
        <f t="shared" si="71"/>
        <v>0</v>
      </c>
      <c r="DI78" s="62">
        <f>IF(AND(DG78=0,DH78=0),"",IF(AND(DG78=0,DH78&lt;&gt;0),Desplegable!$B$444,(DH78*100/DG78)))</f>
        <v>0</v>
      </c>
      <c r="DJ78" s="97">
        <v>0</v>
      </c>
      <c r="DK78" s="97"/>
      <c r="DL78" s="97"/>
      <c r="DM78" s="62" t="str">
        <f>IF(AND(DJ78=0,DK78=0),Desplegable!$B$446,IF(AND(DJ78&lt;&gt;0,DK78=""),Desplegable!$B$446,IF(AND('Metas por Proyecto'!DJ78=0,'Metas por Proyecto'!DK78&gt;0),Desplegable!$B$444,IF(AND('Metas por Proyecto'!DJ78&gt;0,'Metas por Proyecto'!DK78=0),Desplegable!$B$445,IF(AND('Metas por Proyecto'!DJ78&gt;0,'Metas por Proyecto'!DK78&gt;0),((DK78*100)/DJ78))))))</f>
        <v/>
      </c>
      <c r="DN78" s="97">
        <f t="shared" si="72"/>
        <v>8</v>
      </c>
      <c r="DO78" s="97">
        <f t="shared" si="73"/>
        <v>0</v>
      </c>
      <c r="DP78" s="63">
        <f>IF(AND(DN78=0,DO78=0),"",IF(AND(DN78=0,DO78&lt;&gt;0),Desplegable!$B$444,(DO78*100/DN78)))</f>
        <v>0</v>
      </c>
      <c r="DQ78" s="97">
        <f t="shared" si="74"/>
        <v>8</v>
      </c>
      <c r="DR78" s="97">
        <f t="shared" si="75"/>
        <v>0</v>
      </c>
      <c r="DS78" s="97">
        <f t="shared" si="76"/>
        <v>0</v>
      </c>
      <c r="DT78" s="63">
        <f t="shared" si="77"/>
        <v>0</v>
      </c>
      <c r="DU78" s="97"/>
    </row>
    <row r="79" spans="1:125" s="66" customFormat="1" ht="225">
      <c r="A79" s="53">
        <v>78</v>
      </c>
      <c r="B79" s="84" t="s">
        <v>648</v>
      </c>
      <c r="C79" s="54" t="s">
        <v>649</v>
      </c>
      <c r="D79" s="55" t="s">
        <v>79</v>
      </c>
      <c r="E79" s="55" t="s">
        <v>650</v>
      </c>
      <c r="F79" s="56" t="s">
        <v>111</v>
      </c>
      <c r="G79" s="55" t="s">
        <v>115</v>
      </c>
      <c r="H79" s="56" t="s">
        <v>295</v>
      </c>
      <c r="I79" s="55" t="s">
        <v>616</v>
      </c>
      <c r="J79" s="56" t="s">
        <v>306</v>
      </c>
      <c r="K79" s="55" t="s">
        <v>650</v>
      </c>
      <c r="L79" s="56" t="s">
        <v>263</v>
      </c>
      <c r="M79" s="56" t="s">
        <v>411</v>
      </c>
      <c r="N79" s="59" t="s">
        <v>144</v>
      </c>
      <c r="O79" s="56" t="s">
        <v>153</v>
      </c>
      <c r="P79" s="57" t="s">
        <v>462</v>
      </c>
      <c r="Q79" s="57" t="s">
        <v>467</v>
      </c>
      <c r="R79" s="58" t="s">
        <v>474</v>
      </c>
      <c r="S79" s="59"/>
      <c r="T79" s="59" t="s">
        <v>417</v>
      </c>
      <c r="U79" s="60" t="s">
        <v>429</v>
      </c>
      <c r="V79" s="60" t="s">
        <v>447</v>
      </c>
      <c r="W79" s="59"/>
      <c r="X79" s="59"/>
      <c r="Y79" s="56"/>
      <c r="Z79" s="56"/>
      <c r="AA79" s="56"/>
      <c r="AB79" s="56"/>
      <c r="AC79" s="53"/>
      <c r="AD79" s="53"/>
      <c r="AE79" s="53"/>
      <c r="AF79" s="53"/>
      <c r="AG79" s="56"/>
      <c r="AH79" s="60"/>
      <c r="AI79" s="53"/>
      <c r="AJ79" s="61"/>
      <c r="AK79" s="53"/>
      <c r="AL79" s="53"/>
      <c r="AM79" s="222">
        <v>1</v>
      </c>
      <c r="AN79" s="97">
        <v>1</v>
      </c>
      <c r="AO79" s="97"/>
      <c r="AP79" s="97"/>
      <c r="AQ79" s="62" t="str">
        <f>IF(AND(AN79=0,AO79=0),Desplegable!$B$446,IF(AND(AN79&lt;&gt;0,AO79=""),Desplegable!$B$446,IF(AND('Metas por Proyecto'!AN79=0,'Metas por Proyecto'!AO79&gt;0),Desplegable!$B$444,IF(AND('Metas por Proyecto'!AN79&gt;0,'Metas por Proyecto'!AO79=0),Desplegable!$B$445,IF(AND('Metas por Proyecto'!AN79&gt;0,'Metas por Proyecto'!AO79&gt;0),((AO79*100)/AN79))))))</f>
        <v/>
      </c>
      <c r="AR79" s="97">
        <v>0</v>
      </c>
      <c r="AS79" s="97"/>
      <c r="AT79" s="97"/>
      <c r="AU79" s="62" t="str">
        <f>IF(AND(AR79=0,AS79=0),Desplegable!$B$446,IF(AND(AR79&lt;&gt;0,AS79=""),Desplegable!$B$446,IF(AND('Metas por Proyecto'!AR79=0,'Metas por Proyecto'!AS79&gt;0),Desplegable!$B$444,IF(AND('Metas por Proyecto'!AR79&gt;0,'Metas por Proyecto'!AS79=0),Desplegable!$B$445,IF(AND('Metas por Proyecto'!AR79&gt;0,'Metas por Proyecto'!AS79&gt;0),((AS79*100)/AR79))))))</f>
        <v/>
      </c>
      <c r="AV79" s="97">
        <f t="shared" si="52"/>
        <v>1</v>
      </c>
      <c r="AW79" s="97">
        <f t="shared" si="53"/>
        <v>0</v>
      </c>
      <c r="AX79" s="62">
        <f>IF(AND(AV79=0,AW79=0),"",IF(AND(AV79=0,AW79&lt;&gt;0),Desplegable!$B$444,(AW79*100/AV79)))</f>
        <v>0</v>
      </c>
      <c r="AY79" s="97">
        <v>0</v>
      </c>
      <c r="AZ79" s="97"/>
      <c r="BA79" s="97"/>
      <c r="BB79" s="62" t="str">
        <f>IF(AND(AY79=0,AZ79=0),Desplegable!$B$446,IF(AND(AY79&lt;&gt;0,AZ79=""),Desplegable!$B$446,IF(AND('Metas por Proyecto'!AY79=0,'Metas por Proyecto'!AZ79&gt;0),Desplegable!$B$444,IF(AND('Metas por Proyecto'!AY79&gt;0,'Metas por Proyecto'!AZ79=0),Desplegable!$B$445,IF(AND('Metas por Proyecto'!AY79&gt;0,'Metas por Proyecto'!AZ79&gt;0),((AZ79*100)/AY79))))))</f>
        <v/>
      </c>
      <c r="BC79" s="97">
        <f t="shared" si="54"/>
        <v>1</v>
      </c>
      <c r="BD79" s="97">
        <f t="shared" si="55"/>
        <v>0</v>
      </c>
      <c r="BE79" s="62">
        <f>IF(AND(BC79=0,BD79=0),"",IF(AND(BC79=0,BD79&lt;&gt;0),Desplegable!$B$444,(BD79*100/BC79)))</f>
        <v>0</v>
      </c>
      <c r="BF79" s="97">
        <v>0</v>
      </c>
      <c r="BG79" s="97"/>
      <c r="BH79" s="97"/>
      <c r="BI79" s="62" t="str">
        <f>IF(AND(BF79=0,BG79=0),Desplegable!$B$446,IF(AND(BF79&lt;&gt;0,BG79=""),Desplegable!$B$446,IF(AND('Metas por Proyecto'!BF79=0,'Metas por Proyecto'!BG79&gt;0),Desplegable!$B$444,IF(AND('Metas por Proyecto'!BF79&gt;0,'Metas por Proyecto'!BG79=0),Desplegable!$B$445,IF(AND('Metas por Proyecto'!BF79&gt;0,'Metas por Proyecto'!BG79&gt;0),((BG79*100)/BF79))))))</f>
        <v/>
      </c>
      <c r="BJ79" s="97">
        <f t="shared" si="56"/>
        <v>1</v>
      </c>
      <c r="BK79" s="97">
        <f t="shared" si="57"/>
        <v>0</v>
      </c>
      <c r="BL79" s="62">
        <f>IF(AND(BJ79=0,BK79=0),"",IF(AND(BJ79=0,BK79&lt;&gt;0),Desplegable!$B$444,(BK79*100/BJ79)))</f>
        <v>0</v>
      </c>
      <c r="BM79" s="97">
        <v>0</v>
      </c>
      <c r="BN79" s="97"/>
      <c r="BO79" s="97"/>
      <c r="BP79" s="62" t="str">
        <f>IF(AND(BM79=0,BN79=0),Desplegable!$B$446,IF(AND(BM79&lt;&gt;0,BN79=""),Desplegable!$B$446,IF(AND('Metas por Proyecto'!BM79=0,'Metas por Proyecto'!BN79&gt;0),Desplegable!$B$444,IF(AND('Metas por Proyecto'!BM79&gt;0,'Metas por Proyecto'!BN79=0),Desplegable!$B$445,IF(AND('Metas por Proyecto'!BM79&gt;0,'Metas por Proyecto'!BN79&gt;0),((BN79*100)/BM79))))))</f>
        <v/>
      </c>
      <c r="BQ79" s="97">
        <f t="shared" si="58"/>
        <v>1</v>
      </c>
      <c r="BR79" s="97">
        <f t="shared" si="59"/>
        <v>0</v>
      </c>
      <c r="BS79" s="62">
        <f>IF(AND(BQ79=0,BR79=0),"",IF(AND(BQ79=0,BR79&lt;&gt;0),Desplegable!$B$444,(BR79*100/BQ79)))</f>
        <v>0</v>
      </c>
      <c r="BT79" s="97">
        <v>0</v>
      </c>
      <c r="BU79" s="97"/>
      <c r="BV79" s="97"/>
      <c r="BW79" s="62" t="str">
        <f>IF(AND(BT79=0,BU79=0),Desplegable!$B$446,IF(AND(BT79&lt;&gt;0,BU79=""),Desplegable!$B$446,IF(AND('Metas por Proyecto'!BT79=0,'Metas por Proyecto'!BU79&gt;0),Desplegable!$B$444,IF(AND('Metas por Proyecto'!BT79&gt;0,'Metas por Proyecto'!BU79=0),Desplegable!$B$445,IF(AND('Metas por Proyecto'!BT79&gt;0,'Metas por Proyecto'!BU79&gt;0),((BU79*100)/BT79))))))</f>
        <v/>
      </c>
      <c r="BX79" s="97">
        <f t="shared" si="60"/>
        <v>1</v>
      </c>
      <c r="BY79" s="97">
        <f t="shared" si="61"/>
        <v>0</v>
      </c>
      <c r="BZ79" s="62">
        <f>IF(AND(BX79=0,BY79=0),"",IF(AND(BX79=0,BY79&lt;&gt;0),Desplegable!$B$444,(BY79*100/BX79)))</f>
        <v>0</v>
      </c>
      <c r="CA79" s="97">
        <v>0</v>
      </c>
      <c r="CB79" s="97"/>
      <c r="CC79" s="97"/>
      <c r="CD79" s="62" t="str">
        <f>IF(AND(CA79=0,CB79=0),Desplegable!$B$446,IF(AND(CA79&lt;&gt;0,CB79=""),Desplegable!$B$446,IF(AND('Metas por Proyecto'!CA79=0,'Metas por Proyecto'!CB79&gt;0),Desplegable!$B$444,IF(AND('Metas por Proyecto'!CA79&gt;0,'Metas por Proyecto'!CB79=0),Desplegable!$B$445,IF(AND('Metas por Proyecto'!CA79&gt;0,'Metas por Proyecto'!CB79&gt;0),((CB79*100)/CA79))))))</f>
        <v/>
      </c>
      <c r="CE79" s="97">
        <f t="shared" si="62"/>
        <v>1</v>
      </c>
      <c r="CF79" s="97">
        <f t="shared" si="63"/>
        <v>0</v>
      </c>
      <c r="CG79" s="62">
        <f>IF(AND(CE79=0,CF79=0),"",IF(AND(CE79=0,CF79&lt;&gt;0),Desplegable!$B$444,(CF79*100/CE79)))</f>
        <v>0</v>
      </c>
      <c r="CH79" s="97">
        <v>0</v>
      </c>
      <c r="CI79" s="97"/>
      <c r="CJ79" s="97"/>
      <c r="CK79" s="62" t="str">
        <f>IF(AND(CH79=0,CI79=0),Desplegable!$B$446,IF(AND(CH79&lt;&gt;0,CI79=""),Desplegable!$B$446,IF(AND('Metas por Proyecto'!CH79=0,'Metas por Proyecto'!CI79&gt;0),Desplegable!$B$444,IF(AND('Metas por Proyecto'!CH79&gt;0,'Metas por Proyecto'!CI79=0),Desplegable!$B$445,IF(AND('Metas por Proyecto'!CH79&gt;0,'Metas por Proyecto'!CI79&gt;0),((CI79*100)/CH79))))))</f>
        <v/>
      </c>
      <c r="CL79" s="97">
        <f t="shared" si="64"/>
        <v>1</v>
      </c>
      <c r="CM79" s="97">
        <f t="shared" si="65"/>
        <v>0</v>
      </c>
      <c r="CN79" s="62">
        <f>IF(AND(CL79=0,CM79=0),"",IF(AND(CL79=0,CM79&lt;&gt;0),Desplegable!$B$444,(CM79*100/CL79)))</f>
        <v>0</v>
      </c>
      <c r="CO79" s="97">
        <v>0</v>
      </c>
      <c r="CP79" s="97"/>
      <c r="CQ79" s="97"/>
      <c r="CR79" s="62" t="str">
        <f>IF(AND(CO79=0,CP79=0),Desplegable!$B$446,IF(AND(CO79&lt;&gt;0,CP79=""),Desplegable!$B$446,IF(AND('Metas por Proyecto'!CO79=0,'Metas por Proyecto'!CP79&gt;0),Desplegable!$B$444,IF(AND('Metas por Proyecto'!CO79&gt;0,'Metas por Proyecto'!CP79=0),Desplegable!$B$445,IF(AND('Metas por Proyecto'!CO79&gt;0,'Metas por Proyecto'!CP79&gt;0),((CP79*100)/CO79))))))</f>
        <v/>
      </c>
      <c r="CS79" s="97">
        <f t="shared" si="66"/>
        <v>1</v>
      </c>
      <c r="CT79" s="97">
        <f t="shared" si="67"/>
        <v>0</v>
      </c>
      <c r="CU79" s="62">
        <f>IF(AND(CS79=0,CT79=0),"",IF(AND(CS79=0,CT79&lt;&gt;0),Desplegable!$B$444,(CT79*100/CS79)))</f>
        <v>0</v>
      </c>
      <c r="CV79" s="97">
        <v>0</v>
      </c>
      <c r="CW79" s="97"/>
      <c r="CX79" s="97"/>
      <c r="CY79" s="62" t="str">
        <f>IF(AND(CV79=0,CW79=0),Desplegable!$B$446,IF(AND(CV79&lt;&gt;0,CW79=""),Desplegable!$B$446,IF(AND('Metas por Proyecto'!CV79=0,'Metas por Proyecto'!CW79&gt;0),Desplegable!$B$444,IF(AND('Metas por Proyecto'!CV79&gt;0,'Metas por Proyecto'!CW79=0),Desplegable!$B$445,IF(AND('Metas por Proyecto'!CV79&gt;0,'Metas por Proyecto'!CW79&gt;0),((CW79*100)/CV79))))))</f>
        <v/>
      </c>
      <c r="CZ79" s="97">
        <f t="shared" si="68"/>
        <v>1</v>
      </c>
      <c r="DA79" s="97">
        <f t="shared" si="69"/>
        <v>0</v>
      </c>
      <c r="DB79" s="62">
        <f>IF(AND(CZ79=0,DA79=0),"",IF(AND(CZ79=0,DA79&lt;&gt;0),Desplegable!$B$444,(DA79*100/CZ79)))</f>
        <v>0</v>
      </c>
      <c r="DC79" s="97">
        <v>0</v>
      </c>
      <c r="DD79" s="97"/>
      <c r="DE79" s="97"/>
      <c r="DF79" s="62" t="str">
        <f>IF(AND(DC79=0,DD79=0),Desplegable!$B$446,IF(AND(DC79&lt;&gt;0,DD79=""),Desplegable!$B$446,IF(AND('Metas por Proyecto'!DC79=0,'Metas por Proyecto'!DD79&gt;0),Desplegable!$B$444,IF(AND('Metas por Proyecto'!DC79&gt;0,'Metas por Proyecto'!DD79=0),Desplegable!$B$445,IF(AND('Metas por Proyecto'!DC79&gt;0,'Metas por Proyecto'!DD79&gt;0),((DD79*100)/DC79))))))</f>
        <v/>
      </c>
      <c r="DG79" s="97">
        <f t="shared" si="70"/>
        <v>1</v>
      </c>
      <c r="DH79" s="97">
        <f t="shared" si="71"/>
        <v>0</v>
      </c>
      <c r="DI79" s="62">
        <f>IF(AND(DG79=0,DH79=0),"",IF(AND(DG79=0,DH79&lt;&gt;0),Desplegable!$B$444,(DH79*100/DG79)))</f>
        <v>0</v>
      </c>
      <c r="DJ79" s="97">
        <v>0</v>
      </c>
      <c r="DK79" s="97"/>
      <c r="DL79" s="97"/>
      <c r="DM79" s="62" t="str">
        <f>IF(AND(DJ79=0,DK79=0),Desplegable!$B$446,IF(AND(DJ79&lt;&gt;0,DK79=""),Desplegable!$B$446,IF(AND('Metas por Proyecto'!DJ79=0,'Metas por Proyecto'!DK79&gt;0),Desplegable!$B$444,IF(AND('Metas por Proyecto'!DJ79&gt;0,'Metas por Proyecto'!DK79=0),Desplegable!$B$445,IF(AND('Metas por Proyecto'!DJ79&gt;0,'Metas por Proyecto'!DK79&gt;0),((DK79*100)/DJ79))))))</f>
        <v/>
      </c>
      <c r="DN79" s="97">
        <f t="shared" si="72"/>
        <v>1</v>
      </c>
      <c r="DO79" s="97">
        <f t="shared" si="73"/>
        <v>0</v>
      </c>
      <c r="DP79" s="63">
        <f>IF(AND(DN79=0,DO79=0),"",IF(AND(DN79=0,DO79&lt;&gt;0),Desplegable!$B$444,(DO79*100/DN79)))</f>
        <v>0</v>
      </c>
      <c r="DQ79" s="97">
        <f t="shared" si="74"/>
        <v>1</v>
      </c>
      <c r="DR79" s="97">
        <f t="shared" si="75"/>
        <v>0</v>
      </c>
      <c r="DS79" s="97">
        <f t="shared" si="76"/>
        <v>0</v>
      </c>
      <c r="DT79" s="63">
        <f t="shared" si="77"/>
        <v>0</v>
      </c>
      <c r="DU79" s="97"/>
    </row>
    <row r="80" spans="1:125" s="66" customFormat="1" ht="225">
      <c r="A80" s="53">
        <v>79</v>
      </c>
      <c r="B80" s="84" t="s">
        <v>648</v>
      </c>
      <c r="C80" s="54" t="s">
        <v>649</v>
      </c>
      <c r="D80" s="55" t="s">
        <v>79</v>
      </c>
      <c r="E80" s="55" t="s">
        <v>650</v>
      </c>
      <c r="F80" s="56" t="s">
        <v>111</v>
      </c>
      <c r="G80" s="55" t="s">
        <v>115</v>
      </c>
      <c r="H80" s="56" t="s">
        <v>295</v>
      </c>
      <c r="I80" s="55" t="s">
        <v>616</v>
      </c>
      <c r="J80" s="56" t="s">
        <v>306</v>
      </c>
      <c r="K80" s="55" t="s">
        <v>650</v>
      </c>
      <c r="L80" s="56" t="s">
        <v>659</v>
      </c>
      <c r="M80" s="56" t="s">
        <v>411</v>
      </c>
      <c r="N80" s="59" t="s">
        <v>144</v>
      </c>
      <c r="O80" s="56" t="s">
        <v>153</v>
      </c>
      <c r="P80" s="57" t="s">
        <v>462</v>
      </c>
      <c r="Q80" s="57" t="s">
        <v>467</v>
      </c>
      <c r="R80" s="58" t="s">
        <v>474</v>
      </c>
      <c r="S80" s="59"/>
      <c r="T80" s="59" t="s">
        <v>417</v>
      </c>
      <c r="U80" s="60" t="s">
        <v>429</v>
      </c>
      <c r="V80" s="60" t="s">
        <v>447</v>
      </c>
      <c r="W80" s="59"/>
      <c r="X80" s="59"/>
      <c r="Y80" s="56"/>
      <c r="Z80" s="56"/>
      <c r="AA80" s="56"/>
      <c r="AB80" s="56"/>
      <c r="AC80" s="53"/>
      <c r="AD80" s="53"/>
      <c r="AE80" s="53"/>
      <c r="AF80" s="53"/>
      <c r="AG80" s="56"/>
      <c r="AH80" s="60"/>
      <c r="AI80" s="53"/>
      <c r="AJ80" s="61"/>
      <c r="AK80" s="53"/>
      <c r="AL80" s="53"/>
      <c r="AM80" s="222">
        <v>6</v>
      </c>
      <c r="AN80" s="97">
        <v>0</v>
      </c>
      <c r="AO80" s="97"/>
      <c r="AP80" s="97"/>
      <c r="AQ80" s="62" t="str">
        <f>IF(AND(AN80=0,AO80=0),Desplegable!$B$446,IF(AND(AN80&lt;&gt;0,AO80=""),Desplegable!$B$446,IF(AND('Metas por Proyecto'!AN80=0,'Metas por Proyecto'!AO80&gt;0),Desplegable!$B$444,IF(AND('Metas por Proyecto'!AN80&gt;0,'Metas por Proyecto'!AO80=0),Desplegable!$B$445,IF(AND('Metas por Proyecto'!AN80&gt;0,'Metas por Proyecto'!AO80&gt;0),((AO80*100)/AN80))))))</f>
        <v/>
      </c>
      <c r="AR80" s="97">
        <v>0</v>
      </c>
      <c r="AS80" s="97"/>
      <c r="AT80" s="97"/>
      <c r="AU80" s="62" t="str">
        <f>IF(AND(AR80=0,AS80=0),Desplegable!$B$446,IF(AND(AR80&lt;&gt;0,AS80=""),Desplegable!$B$446,IF(AND('Metas por Proyecto'!AR80=0,'Metas por Proyecto'!AS80&gt;0),Desplegable!$B$444,IF(AND('Metas por Proyecto'!AR80&gt;0,'Metas por Proyecto'!AS80=0),Desplegable!$B$445,IF(AND('Metas por Proyecto'!AR80&gt;0,'Metas por Proyecto'!AS80&gt;0),((AS80*100)/AR80))))))</f>
        <v/>
      </c>
      <c r="AV80" s="97">
        <f t="shared" si="52"/>
        <v>0</v>
      </c>
      <c r="AW80" s="97">
        <f t="shared" si="53"/>
        <v>0</v>
      </c>
      <c r="AX80" s="62" t="str">
        <f>IF(AND(AV80=0,AW80=0),"",IF(AND(AV80=0,AW80&lt;&gt;0),Desplegable!$B$444,(AW80*100/AV80)))</f>
        <v/>
      </c>
      <c r="AY80" s="97">
        <v>0</v>
      </c>
      <c r="AZ80" s="97"/>
      <c r="BA80" s="97"/>
      <c r="BB80" s="62" t="str">
        <f>IF(AND(AY80=0,AZ80=0),Desplegable!$B$446,IF(AND(AY80&lt;&gt;0,AZ80=""),Desplegable!$B$446,IF(AND('Metas por Proyecto'!AY80=0,'Metas por Proyecto'!AZ80&gt;0),Desplegable!$B$444,IF(AND('Metas por Proyecto'!AY80&gt;0,'Metas por Proyecto'!AZ80=0),Desplegable!$B$445,IF(AND('Metas por Proyecto'!AY80&gt;0,'Metas por Proyecto'!AZ80&gt;0),((AZ80*100)/AY80))))))</f>
        <v/>
      </c>
      <c r="BC80" s="97">
        <f t="shared" si="54"/>
        <v>0</v>
      </c>
      <c r="BD80" s="97">
        <f t="shared" si="55"/>
        <v>0</v>
      </c>
      <c r="BE80" s="62" t="str">
        <f>IF(AND(BC80=0,BD80=0),"",IF(AND(BC80=0,BD80&lt;&gt;0),Desplegable!$B$444,(BD80*100/BC80)))</f>
        <v/>
      </c>
      <c r="BF80" s="97">
        <v>0</v>
      </c>
      <c r="BG80" s="97"/>
      <c r="BH80" s="97"/>
      <c r="BI80" s="62" t="str">
        <f>IF(AND(BF80=0,BG80=0),Desplegable!$B$446,IF(AND(BF80&lt;&gt;0,BG80=""),Desplegable!$B$446,IF(AND('Metas por Proyecto'!BF80=0,'Metas por Proyecto'!BG80&gt;0),Desplegable!$B$444,IF(AND('Metas por Proyecto'!BF80&gt;0,'Metas por Proyecto'!BG80=0),Desplegable!$B$445,IF(AND('Metas por Proyecto'!BF80&gt;0,'Metas por Proyecto'!BG80&gt;0),((BG80*100)/BF80))))))</f>
        <v/>
      </c>
      <c r="BJ80" s="97">
        <f t="shared" si="56"/>
        <v>0</v>
      </c>
      <c r="BK80" s="97">
        <f t="shared" si="57"/>
        <v>0</v>
      </c>
      <c r="BL80" s="62" t="str">
        <f>IF(AND(BJ80=0,BK80=0),"",IF(AND(BJ80=0,BK80&lt;&gt;0),Desplegable!$B$444,(BK80*100/BJ80)))</f>
        <v/>
      </c>
      <c r="BM80" s="97">
        <v>0</v>
      </c>
      <c r="BN80" s="97"/>
      <c r="BO80" s="97"/>
      <c r="BP80" s="62" t="str">
        <f>IF(AND(BM80=0,BN80=0),Desplegable!$B$446,IF(AND(BM80&lt;&gt;0,BN80=""),Desplegable!$B$446,IF(AND('Metas por Proyecto'!BM80=0,'Metas por Proyecto'!BN80&gt;0),Desplegable!$B$444,IF(AND('Metas por Proyecto'!BM80&gt;0,'Metas por Proyecto'!BN80=0),Desplegable!$B$445,IF(AND('Metas por Proyecto'!BM80&gt;0,'Metas por Proyecto'!BN80&gt;0),((BN80*100)/BM80))))))</f>
        <v/>
      </c>
      <c r="BQ80" s="97">
        <f t="shared" si="58"/>
        <v>0</v>
      </c>
      <c r="BR80" s="97">
        <f t="shared" si="59"/>
        <v>0</v>
      </c>
      <c r="BS80" s="62" t="str">
        <f>IF(AND(BQ80=0,BR80=0),"",IF(AND(BQ80=0,BR80&lt;&gt;0),Desplegable!$B$444,(BR80*100/BQ80)))</f>
        <v/>
      </c>
      <c r="BT80" s="97">
        <v>0</v>
      </c>
      <c r="BU80" s="97"/>
      <c r="BV80" s="97"/>
      <c r="BW80" s="62" t="str">
        <f>IF(AND(BT80=0,BU80=0),Desplegable!$B$446,IF(AND(BT80&lt;&gt;0,BU80=""),Desplegable!$B$446,IF(AND('Metas por Proyecto'!BT80=0,'Metas por Proyecto'!BU80&gt;0),Desplegable!$B$444,IF(AND('Metas por Proyecto'!BT80&gt;0,'Metas por Proyecto'!BU80=0),Desplegable!$B$445,IF(AND('Metas por Proyecto'!BT80&gt;0,'Metas por Proyecto'!BU80&gt;0),((BU80*100)/BT80))))))</f>
        <v/>
      </c>
      <c r="BX80" s="97">
        <f t="shared" si="60"/>
        <v>0</v>
      </c>
      <c r="BY80" s="97">
        <f t="shared" si="61"/>
        <v>0</v>
      </c>
      <c r="BZ80" s="62" t="str">
        <f>IF(AND(BX80=0,BY80=0),"",IF(AND(BX80=0,BY80&lt;&gt;0),Desplegable!$B$444,(BY80*100/BX80)))</f>
        <v/>
      </c>
      <c r="CA80" s="97">
        <v>1</v>
      </c>
      <c r="CB80" s="97"/>
      <c r="CC80" s="97"/>
      <c r="CD80" s="62" t="str">
        <f>IF(AND(CA80=0,CB80=0),Desplegable!$B$446,IF(AND(CA80&lt;&gt;0,CB80=""),Desplegable!$B$446,IF(AND('Metas por Proyecto'!CA80=0,'Metas por Proyecto'!CB80&gt;0),Desplegable!$B$444,IF(AND('Metas por Proyecto'!CA80&gt;0,'Metas por Proyecto'!CB80=0),Desplegable!$B$445,IF(AND('Metas por Proyecto'!CA80&gt;0,'Metas por Proyecto'!CB80&gt;0),((CB80*100)/CA80))))))</f>
        <v/>
      </c>
      <c r="CE80" s="97">
        <f t="shared" si="62"/>
        <v>1</v>
      </c>
      <c r="CF80" s="97">
        <f t="shared" si="63"/>
        <v>0</v>
      </c>
      <c r="CG80" s="62">
        <f>IF(AND(CE80=0,CF80=0),"",IF(AND(CE80=0,CF80&lt;&gt;0),Desplegable!$B$444,(CF80*100/CE80)))</f>
        <v>0</v>
      </c>
      <c r="CH80" s="97">
        <v>1</v>
      </c>
      <c r="CI80" s="97"/>
      <c r="CJ80" s="97"/>
      <c r="CK80" s="62" t="str">
        <f>IF(AND(CH80=0,CI80=0),Desplegable!$B$446,IF(AND(CH80&lt;&gt;0,CI80=""),Desplegable!$B$446,IF(AND('Metas por Proyecto'!CH80=0,'Metas por Proyecto'!CI80&gt;0),Desplegable!$B$444,IF(AND('Metas por Proyecto'!CH80&gt;0,'Metas por Proyecto'!CI80=0),Desplegable!$B$445,IF(AND('Metas por Proyecto'!CH80&gt;0,'Metas por Proyecto'!CI80&gt;0),((CI80*100)/CH80))))))</f>
        <v/>
      </c>
      <c r="CL80" s="97">
        <f t="shared" si="64"/>
        <v>2</v>
      </c>
      <c r="CM80" s="97">
        <f t="shared" si="65"/>
        <v>0</v>
      </c>
      <c r="CN80" s="62">
        <f>IF(AND(CL80=0,CM80=0),"",IF(AND(CL80=0,CM80&lt;&gt;0),Desplegable!$B$444,(CM80*100/CL80)))</f>
        <v>0</v>
      </c>
      <c r="CO80" s="97">
        <v>1</v>
      </c>
      <c r="CP80" s="97"/>
      <c r="CQ80" s="97"/>
      <c r="CR80" s="62" t="str">
        <f>IF(AND(CO80=0,CP80=0),Desplegable!$B$446,IF(AND(CO80&lt;&gt;0,CP80=""),Desplegable!$B$446,IF(AND('Metas por Proyecto'!CO80=0,'Metas por Proyecto'!CP80&gt;0),Desplegable!$B$444,IF(AND('Metas por Proyecto'!CO80&gt;0,'Metas por Proyecto'!CP80=0),Desplegable!$B$445,IF(AND('Metas por Proyecto'!CO80&gt;0,'Metas por Proyecto'!CP80&gt;0),((CP80*100)/CO80))))))</f>
        <v/>
      </c>
      <c r="CS80" s="97">
        <f t="shared" si="66"/>
        <v>3</v>
      </c>
      <c r="CT80" s="97">
        <f t="shared" si="67"/>
        <v>0</v>
      </c>
      <c r="CU80" s="62">
        <f>IF(AND(CS80=0,CT80=0),"",IF(AND(CS80=0,CT80&lt;&gt;0),Desplegable!$B$444,(CT80*100/CS80)))</f>
        <v>0</v>
      </c>
      <c r="CV80" s="97">
        <v>0</v>
      </c>
      <c r="CW80" s="97"/>
      <c r="CX80" s="97"/>
      <c r="CY80" s="62" t="str">
        <f>IF(AND(CV80=0,CW80=0),Desplegable!$B$446,IF(AND(CV80&lt;&gt;0,CW80=""),Desplegable!$B$446,IF(AND('Metas por Proyecto'!CV80=0,'Metas por Proyecto'!CW80&gt;0),Desplegable!$B$444,IF(AND('Metas por Proyecto'!CV80&gt;0,'Metas por Proyecto'!CW80=0),Desplegable!$B$445,IF(AND('Metas por Proyecto'!CV80&gt;0,'Metas por Proyecto'!CW80&gt;0),((CW80*100)/CV80))))))</f>
        <v/>
      </c>
      <c r="CZ80" s="97">
        <f t="shared" si="68"/>
        <v>3</v>
      </c>
      <c r="DA80" s="97">
        <f t="shared" si="69"/>
        <v>0</v>
      </c>
      <c r="DB80" s="62">
        <f>IF(AND(CZ80=0,DA80=0),"",IF(AND(CZ80=0,DA80&lt;&gt;0),Desplegable!$B$444,(DA80*100/CZ80)))</f>
        <v>0</v>
      </c>
      <c r="DC80" s="97">
        <v>1</v>
      </c>
      <c r="DD80" s="97"/>
      <c r="DE80" s="97"/>
      <c r="DF80" s="62" t="str">
        <f>IF(AND(DC80=0,DD80=0),Desplegable!$B$446,IF(AND(DC80&lt;&gt;0,DD80=""),Desplegable!$B$446,IF(AND('Metas por Proyecto'!DC80=0,'Metas por Proyecto'!DD80&gt;0),Desplegable!$B$444,IF(AND('Metas por Proyecto'!DC80&gt;0,'Metas por Proyecto'!DD80=0),Desplegable!$B$445,IF(AND('Metas por Proyecto'!DC80&gt;0,'Metas por Proyecto'!DD80&gt;0),((DD80*100)/DC80))))))</f>
        <v/>
      </c>
      <c r="DG80" s="97">
        <f t="shared" si="70"/>
        <v>4</v>
      </c>
      <c r="DH80" s="97">
        <f t="shared" si="71"/>
        <v>0</v>
      </c>
      <c r="DI80" s="62">
        <f>IF(AND(DG80=0,DH80=0),"",IF(AND(DG80=0,DH80&lt;&gt;0),Desplegable!$B$444,(DH80*100/DG80)))</f>
        <v>0</v>
      </c>
      <c r="DJ80" s="97">
        <v>0</v>
      </c>
      <c r="DK80" s="97"/>
      <c r="DL80" s="97"/>
      <c r="DM80" s="62" t="str">
        <f>IF(AND(DJ80=0,DK80=0),Desplegable!$B$446,IF(AND(DJ80&lt;&gt;0,DK80=""),Desplegable!$B$446,IF(AND('Metas por Proyecto'!DJ80=0,'Metas por Proyecto'!DK80&gt;0),Desplegable!$B$444,IF(AND('Metas por Proyecto'!DJ80&gt;0,'Metas por Proyecto'!DK80=0),Desplegable!$B$445,IF(AND('Metas por Proyecto'!DJ80&gt;0,'Metas por Proyecto'!DK80&gt;0),((DK80*100)/DJ80))))))</f>
        <v/>
      </c>
      <c r="DN80" s="97">
        <f t="shared" si="72"/>
        <v>4</v>
      </c>
      <c r="DO80" s="97">
        <f t="shared" si="73"/>
        <v>0</v>
      </c>
      <c r="DP80" s="63">
        <f>IF(AND(DN80=0,DO80=0),"",IF(AND(DN80=0,DO80&lt;&gt;0),Desplegable!$B$444,(DO80*100/DN80)))</f>
        <v>0</v>
      </c>
      <c r="DQ80" s="97">
        <f t="shared" si="74"/>
        <v>4</v>
      </c>
      <c r="DR80" s="97">
        <f t="shared" si="75"/>
        <v>2</v>
      </c>
      <c r="DS80" s="97">
        <f t="shared" si="76"/>
        <v>0</v>
      </c>
      <c r="DT80" s="63">
        <f t="shared" si="77"/>
        <v>0</v>
      </c>
      <c r="DU80" s="97"/>
    </row>
    <row r="81" spans="1:125" s="66" customFormat="1" ht="225">
      <c r="A81" s="53">
        <v>80</v>
      </c>
      <c r="B81" s="84" t="s">
        <v>648</v>
      </c>
      <c r="C81" s="54" t="s">
        <v>649</v>
      </c>
      <c r="D81" s="55" t="s">
        <v>79</v>
      </c>
      <c r="E81" s="55" t="s">
        <v>650</v>
      </c>
      <c r="F81" s="56" t="s">
        <v>111</v>
      </c>
      <c r="G81" s="55" t="s">
        <v>115</v>
      </c>
      <c r="H81" s="56" t="s">
        <v>295</v>
      </c>
      <c r="I81" s="55" t="s">
        <v>616</v>
      </c>
      <c r="J81" s="56" t="s">
        <v>306</v>
      </c>
      <c r="K81" s="55" t="s">
        <v>650</v>
      </c>
      <c r="L81" s="56" t="s">
        <v>660</v>
      </c>
      <c r="M81" s="56" t="s">
        <v>411</v>
      </c>
      <c r="N81" s="59" t="s">
        <v>144</v>
      </c>
      <c r="O81" s="56" t="s">
        <v>153</v>
      </c>
      <c r="P81" s="57" t="s">
        <v>462</v>
      </c>
      <c r="Q81" s="57" t="s">
        <v>467</v>
      </c>
      <c r="R81" s="58" t="s">
        <v>474</v>
      </c>
      <c r="S81" s="59"/>
      <c r="T81" s="59" t="s">
        <v>417</v>
      </c>
      <c r="U81" s="60" t="s">
        <v>429</v>
      </c>
      <c r="V81" s="60" t="s">
        <v>447</v>
      </c>
      <c r="W81" s="59"/>
      <c r="X81" s="59"/>
      <c r="Y81" s="56"/>
      <c r="Z81" s="56"/>
      <c r="AA81" s="56"/>
      <c r="AB81" s="56"/>
      <c r="AC81" s="53"/>
      <c r="AD81" s="53"/>
      <c r="AE81" s="53"/>
      <c r="AF81" s="53"/>
      <c r="AG81" s="56"/>
      <c r="AH81" s="60"/>
      <c r="AI81" s="53"/>
      <c r="AJ81" s="61"/>
      <c r="AK81" s="53"/>
      <c r="AL81" s="53"/>
      <c r="AM81" s="222">
        <v>6</v>
      </c>
      <c r="AN81" s="97">
        <v>0</v>
      </c>
      <c r="AO81" s="97"/>
      <c r="AP81" s="97"/>
      <c r="AQ81" s="62" t="str">
        <f>IF(AND(AN81=0,AO81=0),Desplegable!$B$446,IF(AND(AN81&lt;&gt;0,AO81=""),Desplegable!$B$446,IF(AND('Metas por Proyecto'!AN81=0,'Metas por Proyecto'!AO81&gt;0),Desplegable!$B$444,IF(AND('Metas por Proyecto'!AN81&gt;0,'Metas por Proyecto'!AO81=0),Desplegable!$B$445,IF(AND('Metas por Proyecto'!AN81&gt;0,'Metas por Proyecto'!AO81&gt;0),((AO81*100)/AN81))))))</f>
        <v/>
      </c>
      <c r="AR81" s="97">
        <v>0</v>
      </c>
      <c r="AS81" s="97"/>
      <c r="AT81" s="97"/>
      <c r="AU81" s="62" t="str">
        <f>IF(AND(AR81=0,AS81=0),Desplegable!$B$446,IF(AND(AR81&lt;&gt;0,AS81=""),Desplegable!$B$446,IF(AND('Metas por Proyecto'!AR81=0,'Metas por Proyecto'!AS81&gt;0),Desplegable!$B$444,IF(AND('Metas por Proyecto'!AR81&gt;0,'Metas por Proyecto'!AS81=0),Desplegable!$B$445,IF(AND('Metas por Proyecto'!AR81&gt;0,'Metas por Proyecto'!AS81&gt;0),((AS81*100)/AR81))))))</f>
        <v/>
      </c>
      <c r="AV81" s="97">
        <f t="shared" si="52"/>
        <v>0</v>
      </c>
      <c r="AW81" s="97">
        <f t="shared" si="53"/>
        <v>0</v>
      </c>
      <c r="AX81" s="62" t="str">
        <f>IF(AND(AV81=0,AW81=0),"",IF(AND(AV81=0,AW81&lt;&gt;0),Desplegable!$B$444,(AW81*100/AV81)))</f>
        <v/>
      </c>
      <c r="AY81" s="97">
        <v>0</v>
      </c>
      <c r="AZ81" s="97"/>
      <c r="BA81" s="97"/>
      <c r="BB81" s="62" t="str">
        <f>IF(AND(AY81=0,AZ81=0),Desplegable!$B$446,IF(AND(AY81&lt;&gt;0,AZ81=""),Desplegable!$B$446,IF(AND('Metas por Proyecto'!AY81=0,'Metas por Proyecto'!AZ81&gt;0),Desplegable!$B$444,IF(AND('Metas por Proyecto'!AY81&gt;0,'Metas por Proyecto'!AZ81=0),Desplegable!$B$445,IF(AND('Metas por Proyecto'!AY81&gt;0,'Metas por Proyecto'!AZ81&gt;0),((AZ81*100)/AY81))))))</f>
        <v/>
      </c>
      <c r="BC81" s="97">
        <f t="shared" si="54"/>
        <v>0</v>
      </c>
      <c r="BD81" s="97">
        <f t="shared" si="55"/>
        <v>0</v>
      </c>
      <c r="BE81" s="62" t="str">
        <f>IF(AND(BC81=0,BD81=0),"",IF(AND(BC81=0,BD81&lt;&gt;0),Desplegable!$B$444,(BD81*100/BC81)))</f>
        <v/>
      </c>
      <c r="BF81" s="97">
        <v>0</v>
      </c>
      <c r="BG81" s="97"/>
      <c r="BH81" s="97"/>
      <c r="BI81" s="62" t="str">
        <f>IF(AND(BF81=0,BG81=0),Desplegable!$B$446,IF(AND(BF81&lt;&gt;0,BG81=""),Desplegable!$B$446,IF(AND('Metas por Proyecto'!BF81=0,'Metas por Proyecto'!BG81&gt;0),Desplegable!$B$444,IF(AND('Metas por Proyecto'!BF81&gt;0,'Metas por Proyecto'!BG81=0),Desplegable!$B$445,IF(AND('Metas por Proyecto'!BF81&gt;0,'Metas por Proyecto'!BG81&gt;0),((BG81*100)/BF81))))))</f>
        <v/>
      </c>
      <c r="BJ81" s="97">
        <f t="shared" si="56"/>
        <v>0</v>
      </c>
      <c r="BK81" s="97">
        <f t="shared" si="57"/>
        <v>0</v>
      </c>
      <c r="BL81" s="62" t="str">
        <f>IF(AND(BJ81=0,BK81=0),"",IF(AND(BJ81=0,BK81&lt;&gt;0),Desplegable!$B$444,(BK81*100/BJ81)))</f>
        <v/>
      </c>
      <c r="BM81" s="97">
        <v>0</v>
      </c>
      <c r="BN81" s="97"/>
      <c r="BO81" s="97"/>
      <c r="BP81" s="62" t="str">
        <f>IF(AND(BM81=0,BN81=0),Desplegable!$B$446,IF(AND(BM81&lt;&gt;0,BN81=""),Desplegable!$B$446,IF(AND('Metas por Proyecto'!BM81=0,'Metas por Proyecto'!BN81&gt;0),Desplegable!$B$444,IF(AND('Metas por Proyecto'!BM81&gt;0,'Metas por Proyecto'!BN81=0),Desplegable!$B$445,IF(AND('Metas por Proyecto'!BM81&gt;0,'Metas por Proyecto'!BN81&gt;0),((BN81*100)/BM81))))))</f>
        <v/>
      </c>
      <c r="BQ81" s="97">
        <f t="shared" si="58"/>
        <v>0</v>
      </c>
      <c r="BR81" s="97">
        <f t="shared" si="59"/>
        <v>0</v>
      </c>
      <c r="BS81" s="62" t="str">
        <f>IF(AND(BQ81=0,BR81=0),"",IF(AND(BQ81=0,BR81&lt;&gt;0),Desplegable!$B$444,(BR81*100/BQ81)))</f>
        <v/>
      </c>
      <c r="BT81" s="97">
        <v>0</v>
      </c>
      <c r="BU81" s="97"/>
      <c r="BV81" s="97"/>
      <c r="BW81" s="62" t="str">
        <f>IF(AND(BT81=0,BU81=0),Desplegable!$B$446,IF(AND(BT81&lt;&gt;0,BU81=""),Desplegable!$B$446,IF(AND('Metas por Proyecto'!BT81=0,'Metas por Proyecto'!BU81&gt;0),Desplegable!$B$444,IF(AND('Metas por Proyecto'!BT81&gt;0,'Metas por Proyecto'!BU81=0),Desplegable!$B$445,IF(AND('Metas por Proyecto'!BT81&gt;0,'Metas por Proyecto'!BU81&gt;0),((BU81*100)/BT81))))))</f>
        <v/>
      </c>
      <c r="BX81" s="97">
        <f t="shared" si="60"/>
        <v>0</v>
      </c>
      <c r="BY81" s="97">
        <f t="shared" si="61"/>
        <v>0</v>
      </c>
      <c r="BZ81" s="62" t="str">
        <f>IF(AND(BX81=0,BY81=0),"",IF(AND(BX81=0,BY81&lt;&gt;0),Desplegable!$B$444,(BY81*100/BX81)))</f>
        <v/>
      </c>
      <c r="CA81" s="97">
        <v>1</v>
      </c>
      <c r="CB81" s="97"/>
      <c r="CC81" s="97"/>
      <c r="CD81" s="62" t="str">
        <f>IF(AND(CA81=0,CB81=0),Desplegable!$B$446,IF(AND(CA81&lt;&gt;0,CB81=""),Desplegable!$B$446,IF(AND('Metas por Proyecto'!CA81=0,'Metas por Proyecto'!CB81&gt;0),Desplegable!$B$444,IF(AND('Metas por Proyecto'!CA81&gt;0,'Metas por Proyecto'!CB81=0),Desplegable!$B$445,IF(AND('Metas por Proyecto'!CA81&gt;0,'Metas por Proyecto'!CB81&gt;0),((CB81*100)/CA81))))))</f>
        <v/>
      </c>
      <c r="CE81" s="97">
        <f t="shared" si="62"/>
        <v>1</v>
      </c>
      <c r="CF81" s="97">
        <f t="shared" si="63"/>
        <v>0</v>
      </c>
      <c r="CG81" s="62">
        <f>IF(AND(CE81=0,CF81=0),"",IF(AND(CE81=0,CF81&lt;&gt;0),Desplegable!$B$444,(CF81*100/CE81)))</f>
        <v>0</v>
      </c>
      <c r="CH81" s="97">
        <v>1</v>
      </c>
      <c r="CI81" s="97"/>
      <c r="CJ81" s="97"/>
      <c r="CK81" s="62" t="str">
        <f>IF(AND(CH81=0,CI81=0),Desplegable!$B$446,IF(AND(CH81&lt;&gt;0,CI81=""),Desplegable!$B$446,IF(AND('Metas por Proyecto'!CH81=0,'Metas por Proyecto'!CI81&gt;0),Desplegable!$B$444,IF(AND('Metas por Proyecto'!CH81&gt;0,'Metas por Proyecto'!CI81=0),Desplegable!$B$445,IF(AND('Metas por Proyecto'!CH81&gt;0,'Metas por Proyecto'!CI81&gt;0),((CI81*100)/CH81))))))</f>
        <v/>
      </c>
      <c r="CL81" s="97">
        <f t="shared" si="64"/>
        <v>2</v>
      </c>
      <c r="CM81" s="97">
        <f t="shared" si="65"/>
        <v>0</v>
      </c>
      <c r="CN81" s="62">
        <f>IF(AND(CL81=0,CM81=0),"",IF(AND(CL81=0,CM81&lt;&gt;0),Desplegable!$B$444,(CM81*100/CL81)))</f>
        <v>0</v>
      </c>
      <c r="CO81" s="97">
        <v>0</v>
      </c>
      <c r="CP81" s="97"/>
      <c r="CQ81" s="97"/>
      <c r="CR81" s="62" t="str">
        <f>IF(AND(CO81=0,CP81=0),Desplegable!$B$446,IF(AND(CO81&lt;&gt;0,CP81=""),Desplegable!$B$446,IF(AND('Metas por Proyecto'!CO81=0,'Metas por Proyecto'!CP81&gt;0),Desplegable!$B$444,IF(AND('Metas por Proyecto'!CO81&gt;0,'Metas por Proyecto'!CP81=0),Desplegable!$B$445,IF(AND('Metas por Proyecto'!CO81&gt;0,'Metas por Proyecto'!CP81&gt;0),((CP81*100)/CO81))))))</f>
        <v/>
      </c>
      <c r="CS81" s="97">
        <f t="shared" si="66"/>
        <v>2</v>
      </c>
      <c r="CT81" s="97">
        <f t="shared" si="67"/>
        <v>0</v>
      </c>
      <c r="CU81" s="62">
        <f>IF(AND(CS81=0,CT81=0),"",IF(AND(CS81=0,CT81&lt;&gt;0),Desplegable!$B$444,(CT81*100/CS81)))</f>
        <v>0</v>
      </c>
      <c r="CV81" s="97">
        <v>0</v>
      </c>
      <c r="CW81" s="97"/>
      <c r="CX81" s="97"/>
      <c r="CY81" s="62" t="str">
        <f>IF(AND(CV81=0,CW81=0),Desplegable!$B$446,IF(AND(CV81&lt;&gt;0,CW81=""),Desplegable!$B$446,IF(AND('Metas por Proyecto'!CV81=0,'Metas por Proyecto'!CW81&gt;0),Desplegable!$B$444,IF(AND('Metas por Proyecto'!CV81&gt;0,'Metas por Proyecto'!CW81=0),Desplegable!$B$445,IF(AND('Metas por Proyecto'!CV81&gt;0,'Metas por Proyecto'!CW81&gt;0),((CW81*100)/CV81))))))</f>
        <v/>
      </c>
      <c r="CZ81" s="97">
        <f t="shared" si="68"/>
        <v>2</v>
      </c>
      <c r="DA81" s="97">
        <f t="shared" si="69"/>
        <v>0</v>
      </c>
      <c r="DB81" s="62">
        <f>IF(AND(CZ81=0,DA81=0),"",IF(AND(CZ81=0,DA81&lt;&gt;0),Desplegable!$B$444,(DA81*100/CZ81)))</f>
        <v>0</v>
      </c>
      <c r="DC81" s="97">
        <v>0</v>
      </c>
      <c r="DD81" s="97"/>
      <c r="DE81" s="97"/>
      <c r="DF81" s="62" t="str">
        <f>IF(AND(DC81=0,DD81=0),Desplegable!$B$446,IF(AND(DC81&lt;&gt;0,DD81=""),Desplegable!$B$446,IF(AND('Metas por Proyecto'!DC81=0,'Metas por Proyecto'!DD81&gt;0),Desplegable!$B$444,IF(AND('Metas por Proyecto'!DC81&gt;0,'Metas por Proyecto'!DD81=0),Desplegable!$B$445,IF(AND('Metas por Proyecto'!DC81&gt;0,'Metas por Proyecto'!DD81&gt;0),((DD81*100)/DC81))))))</f>
        <v/>
      </c>
      <c r="DG81" s="97">
        <f t="shared" si="70"/>
        <v>2</v>
      </c>
      <c r="DH81" s="97">
        <f t="shared" si="71"/>
        <v>0</v>
      </c>
      <c r="DI81" s="62">
        <f>IF(AND(DG81=0,DH81=0),"",IF(AND(DG81=0,DH81&lt;&gt;0),Desplegable!$B$444,(DH81*100/DG81)))</f>
        <v>0</v>
      </c>
      <c r="DJ81" s="97">
        <v>2</v>
      </c>
      <c r="DK81" s="97"/>
      <c r="DL81" s="97"/>
      <c r="DM81" s="62" t="str">
        <f>IF(AND(DJ81=0,DK81=0),Desplegable!$B$446,IF(AND(DJ81&lt;&gt;0,DK81=""),Desplegable!$B$446,IF(AND('Metas por Proyecto'!DJ81=0,'Metas por Proyecto'!DK81&gt;0),Desplegable!$B$444,IF(AND('Metas por Proyecto'!DJ81&gt;0,'Metas por Proyecto'!DK81=0),Desplegable!$B$445,IF(AND('Metas por Proyecto'!DJ81&gt;0,'Metas por Proyecto'!DK81&gt;0),((DK81*100)/DJ81))))))</f>
        <v/>
      </c>
      <c r="DN81" s="97">
        <f t="shared" si="72"/>
        <v>4</v>
      </c>
      <c r="DO81" s="97">
        <f t="shared" si="73"/>
        <v>0</v>
      </c>
      <c r="DP81" s="63">
        <f>IF(AND(DN81=0,DO81=0),"",IF(AND(DN81=0,DO81&lt;&gt;0),Desplegable!$B$444,(DO81*100/DN81)))</f>
        <v>0</v>
      </c>
      <c r="DQ81" s="97">
        <f t="shared" si="74"/>
        <v>4</v>
      </c>
      <c r="DR81" s="97">
        <f t="shared" si="75"/>
        <v>2</v>
      </c>
      <c r="DS81" s="97">
        <f t="shared" si="76"/>
        <v>0</v>
      </c>
      <c r="DT81" s="63">
        <f t="shared" si="77"/>
        <v>0</v>
      </c>
      <c r="DU81" s="97"/>
    </row>
    <row r="82" spans="1:125" s="66" customFormat="1" ht="225">
      <c r="A82" s="53">
        <v>81</v>
      </c>
      <c r="B82" s="84" t="s">
        <v>648</v>
      </c>
      <c r="C82" s="54" t="s">
        <v>649</v>
      </c>
      <c r="D82" s="55" t="s">
        <v>79</v>
      </c>
      <c r="E82" s="55" t="s">
        <v>650</v>
      </c>
      <c r="F82" s="56" t="s">
        <v>111</v>
      </c>
      <c r="G82" s="55" t="s">
        <v>115</v>
      </c>
      <c r="H82" s="56" t="s">
        <v>295</v>
      </c>
      <c r="I82" s="55" t="s">
        <v>616</v>
      </c>
      <c r="J82" s="56" t="s">
        <v>306</v>
      </c>
      <c r="K82" s="55" t="s">
        <v>650</v>
      </c>
      <c r="L82" s="56" t="s">
        <v>155</v>
      </c>
      <c r="M82" s="56" t="s">
        <v>411</v>
      </c>
      <c r="N82" s="59" t="s">
        <v>144</v>
      </c>
      <c r="O82" s="56" t="s">
        <v>153</v>
      </c>
      <c r="P82" s="57" t="s">
        <v>462</v>
      </c>
      <c r="Q82" s="57" t="s">
        <v>467</v>
      </c>
      <c r="R82" s="58" t="s">
        <v>474</v>
      </c>
      <c r="S82" s="59"/>
      <c r="T82" s="59" t="s">
        <v>417</v>
      </c>
      <c r="U82" s="60" t="s">
        <v>429</v>
      </c>
      <c r="V82" s="60" t="s">
        <v>447</v>
      </c>
      <c r="W82" s="59"/>
      <c r="X82" s="59"/>
      <c r="Y82" s="56"/>
      <c r="Z82" s="56"/>
      <c r="AA82" s="56"/>
      <c r="AB82" s="56"/>
      <c r="AC82" s="53"/>
      <c r="AD82" s="53"/>
      <c r="AE82" s="53"/>
      <c r="AF82" s="53"/>
      <c r="AG82" s="56"/>
      <c r="AH82" s="60"/>
      <c r="AI82" s="53"/>
      <c r="AJ82" s="61"/>
      <c r="AK82" s="53"/>
      <c r="AL82" s="53"/>
      <c r="AM82" s="222">
        <v>43</v>
      </c>
      <c r="AN82" s="97">
        <v>0</v>
      </c>
      <c r="AO82" s="97"/>
      <c r="AP82" s="97"/>
      <c r="AQ82" s="62" t="str">
        <f>IF(AND(AN82=0,AO82=0),Desplegable!$B$446,IF(AND(AN82&lt;&gt;0,AO82=""),Desplegable!$B$446,IF(AND('Metas por Proyecto'!AN82=0,'Metas por Proyecto'!AO82&gt;0),Desplegable!$B$444,IF(AND('Metas por Proyecto'!AN82&gt;0,'Metas por Proyecto'!AO82=0),Desplegable!$B$445,IF(AND('Metas por Proyecto'!AN82&gt;0,'Metas por Proyecto'!AO82&gt;0),((AO82*100)/AN82))))))</f>
        <v/>
      </c>
      <c r="AR82" s="97">
        <v>0</v>
      </c>
      <c r="AS82" s="97"/>
      <c r="AT82" s="97"/>
      <c r="AU82" s="62" t="str">
        <f>IF(AND(AR82=0,AS82=0),Desplegable!$B$446,IF(AND(AR82&lt;&gt;0,AS82=""),Desplegable!$B$446,IF(AND('Metas por Proyecto'!AR82=0,'Metas por Proyecto'!AS82&gt;0),Desplegable!$B$444,IF(AND('Metas por Proyecto'!AR82&gt;0,'Metas por Proyecto'!AS82=0),Desplegable!$B$445,IF(AND('Metas por Proyecto'!AR82&gt;0,'Metas por Proyecto'!AS82&gt;0),((AS82*100)/AR82))))))</f>
        <v/>
      </c>
      <c r="AV82" s="97">
        <f t="shared" si="52"/>
        <v>0</v>
      </c>
      <c r="AW82" s="97">
        <f t="shared" si="53"/>
        <v>0</v>
      </c>
      <c r="AX82" s="62" t="str">
        <f>IF(AND(AV82=0,AW82=0),"",IF(AND(AV82=0,AW82&lt;&gt;0),Desplegable!$B$444,(AW82*100/AV82)))</f>
        <v/>
      </c>
      <c r="AY82" s="97">
        <v>0</v>
      </c>
      <c r="AZ82" s="97"/>
      <c r="BA82" s="97"/>
      <c r="BB82" s="62" t="str">
        <f>IF(AND(AY82=0,AZ82=0),Desplegable!$B$446,IF(AND(AY82&lt;&gt;0,AZ82=""),Desplegable!$B$446,IF(AND('Metas por Proyecto'!AY82=0,'Metas por Proyecto'!AZ82&gt;0),Desplegable!$B$444,IF(AND('Metas por Proyecto'!AY82&gt;0,'Metas por Proyecto'!AZ82=0),Desplegable!$B$445,IF(AND('Metas por Proyecto'!AY82&gt;0,'Metas por Proyecto'!AZ82&gt;0),((AZ82*100)/AY82))))))</f>
        <v/>
      </c>
      <c r="BC82" s="97">
        <f t="shared" si="54"/>
        <v>0</v>
      </c>
      <c r="BD82" s="97">
        <f t="shared" si="55"/>
        <v>0</v>
      </c>
      <c r="BE82" s="62" t="str">
        <f>IF(AND(BC82=0,BD82=0),"",IF(AND(BC82=0,BD82&lt;&gt;0),Desplegable!$B$444,(BD82*100/BC82)))</f>
        <v/>
      </c>
      <c r="BF82" s="97">
        <v>0</v>
      </c>
      <c r="BG82" s="97"/>
      <c r="BH82" s="97"/>
      <c r="BI82" s="62" t="str">
        <f>IF(AND(BF82=0,BG82=0),Desplegable!$B$446,IF(AND(BF82&lt;&gt;0,BG82=""),Desplegable!$B$446,IF(AND('Metas por Proyecto'!BF82=0,'Metas por Proyecto'!BG82&gt;0),Desplegable!$B$444,IF(AND('Metas por Proyecto'!BF82&gt;0,'Metas por Proyecto'!BG82=0),Desplegable!$B$445,IF(AND('Metas por Proyecto'!BF82&gt;0,'Metas por Proyecto'!BG82&gt;0),((BG82*100)/BF82))))))</f>
        <v/>
      </c>
      <c r="BJ82" s="97">
        <f t="shared" si="56"/>
        <v>0</v>
      </c>
      <c r="BK82" s="97">
        <f t="shared" si="57"/>
        <v>0</v>
      </c>
      <c r="BL82" s="62" t="str">
        <f>IF(AND(BJ82=0,BK82=0),"",IF(AND(BJ82=0,BK82&lt;&gt;0),Desplegable!$B$444,(BK82*100/BJ82)))</f>
        <v/>
      </c>
      <c r="BM82" s="97">
        <v>7</v>
      </c>
      <c r="BN82" s="97"/>
      <c r="BO82" s="97"/>
      <c r="BP82" s="62" t="str">
        <f>IF(AND(BM82=0,BN82=0),Desplegable!$B$446,IF(AND(BM82&lt;&gt;0,BN82=""),Desplegable!$B$446,IF(AND('Metas por Proyecto'!BM82=0,'Metas por Proyecto'!BN82&gt;0),Desplegable!$B$444,IF(AND('Metas por Proyecto'!BM82&gt;0,'Metas por Proyecto'!BN82=0),Desplegable!$B$445,IF(AND('Metas por Proyecto'!BM82&gt;0,'Metas por Proyecto'!BN82&gt;0),((BN82*100)/BM82))))))</f>
        <v/>
      </c>
      <c r="BQ82" s="97">
        <f t="shared" si="58"/>
        <v>7</v>
      </c>
      <c r="BR82" s="97">
        <f t="shared" si="59"/>
        <v>0</v>
      </c>
      <c r="BS82" s="62">
        <f>IF(AND(BQ82=0,BR82=0),"",IF(AND(BQ82=0,BR82&lt;&gt;0),Desplegable!$B$444,(BR82*100/BQ82)))</f>
        <v>0</v>
      </c>
      <c r="BT82" s="97">
        <v>9</v>
      </c>
      <c r="BU82" s="97"/>
      <c r="BV82" s="97"/>
      <c r="BW82" s="62" t="str">
        <f>IF(AND(BT82=0,BU82=0),Desplegable!$B$446,IF(AND(BT82&lt;&gt;0,BU82=""),Desplegable!$B$446,IF(AND('Metas por Proyecto'!BT82=0,'Metas por Proyecto'!BU82&gt;0),Desplegable!$B$444,IF(AND('Metas por Proyecto'!BT82&gt;0,'Metas por Proyecto'!BU82=0),Desplegable!$B$445,IF(AND('Metas por Proyecto'!BT82&gt;0,'Metas por Proyecto'!BU82&gt;0),((BU82*100)/BT82))))))</f>
        <v/>
      </c>
      <c r="BX82" s="97">
        <f t="shared" si="60"/>
        <v>16</v>
      </c>
      <c r="BY82" s="97">
        <f t="shared" si="61"/>
        <v>0</v>
      </c>
      <c r="BZ82" s="62">
        <f>IF(AND(BX82=0,BY82=0),"",IF(AND(BX82=0,BY82&lt;&gt;0),Desplegable!$B$444,(BY82*100/BX82)))</f>
        <v>0</v>
      </c>
      <c r="CA82" s="97">
        <v>10</v>
      </c>
      <c r="CB82" s="97"/>
      <c r="CC82" s="97"/>
      <c r="CD82" s="62" t="str">
        <f>IF(AND(CA82=0,CB82=0),Desplegable!$B$446,IF(AND(CA82&lt;&gt;0,CB82=""),Desplegable!$B$446,IF(AND('Metas por Proyecto'!CA82=0,'Metas por Proyecto'!CB82&gt;0),Desplegable!$B$444,IF(AND('Metas por Proyecto'!CA82&gt;0,'Metas por Proyecto'!CB82=0),Desplegable!$B$445,IF(AND('Metas por Proyecto'!CA82&gt;0,'Metas por Proyecto'!CB82&gt;0),((CB82*100)/CA82))))))</f>
        <v/>
      </c>
      <c r="CE82" s="97">
        <f t="shared" si="62"/>
        <v>26</v>
      </c>
      <c r="CF82" s="97">
        <f t="shared" si="63"/>
        <v>0</v>
      </c>
      <c r="CG82" s="62">
        <f>IF(AND(CE82=0,CF82=0),"",IF(AND(CE82=0,CF82&lt;&gt;0),Desplegable!$B$444,(CF82*100/CE82)))</f>
        <v>0</v>
      </c>
      <c r="CH82" s="97">
        <v>1</v>
      </c>
      <c r="CI82" s="97"/>
      <c r="CJ82" s="97"/>
      <c r="CK82" s="62" t="str">
        <f>IF(AND(CH82=0,CI82=0),Desplegable!$B$446,IF(AND(CH82&lt;&gt;0,CI82=""),Desplegable!$B$446,IF(AND('Metas por Proyecto'!CH82=0,'Metas por Proyecto'!CI82&gt;0),Desplegable!$B$444,IF(AND('Metas por Proyecto'!CH82&gt;0,'Metas por Proyecto'!CI82=0),Desplegable!$B$445,IF(AND('Metas por Proyecto'!CH82&gt;0,'Metas por Proyecto'!CI82&gt;0),((CI82*100)/CH82))))))</f>
        <v/>
      </c>
      <c r="CL82" s="97">
        <f t="shared" si="64"/>
        <v>27</v>
      </c>
      <c r="CM82" s="97">
        <f t="shared" si="65"/>
        <v>0</v>
      </c>
      <c r="CN82" s="62">
        <f>IF(AND(CL82=0,CM82=0),"",IF(AND(CL82=0,CM82&lt;&gt;0),Desplegable!$B$444,(CM82*100/CL82)))</f>
        <v>0</v>
      </c>
      <c r="CO82" s="97">
        <v>1</v>
      </c>
      <c r="CP82" s="97"/>
      <c r="CQ82" s="97"/>
      <c r="CR82" s="62" t="str">
        <f>IF(AND(CO82=0,CP82=0),Desplegable!$B$446,IF(AND(CO82&lt;&gt;0,CP82=""),Desplegable!$B$446,IF(AND('Metas por Proyecto'!CO82=0,'Metas por Proyecto'!CP82&gt;0),Desplegable!$B$444,IF(AND('Metas por Proyecto'!CO82&gt;0,'Metas por Proyecto'!CP82=0),Desplegable!$B$445,IF(AND('Metas por Proyecto'!CO82&gt;0,'Metas por Proyecto'!CP82&gt;0),((CP82*100)/CO82))))))</f>
        <v/>
      </c>
      <c r="CS82" s="97">
        <f t="shared" si="66"/>
        <v>28</v>
      </c>
      <c r="CT82" s="97">
        <f t="shared" si="67"/>
        <v>0</v>
      </c>
      <c r="CU82" s="62">
        <f>IF(AND(CS82=0,CT82=0),"",IF(AND(CS82=0,CT82&lt;&gt;0),Desplegable!$B$444,(CT82*100/CS82)))</f>
        <v>0</v>
      </c>
      <c r="CV82" s="97">
        <v>0</v>
      </c>
      <c r="CW82" s="97"/>
      <c r="CX82" s="97"/>
      <c r="CY82" s="62" t="str">
        <f>IF(AND(CV82=0,CW82=0),Desplegable!$B$446,IF(AND(CV82&lt;&gt;0,CW82=""),Desplegable!$B$446,IF(AND('Metas por Proyecto'!CV82=0,'Metas por Proyecto'!CW82&gt;0),Desplegable!$B$444,IF(AND('Metas por Proyecto'!CV82&gt;0,'Metas por Proyecto'!CW82=0),Desplegable!$B$445,IF(AND('Metas por Proyecto'!CV82&gt;0,'Metas por Proyecto'!CW82&gt;0),((CW82*100)/CV82))))))</f>
        <v/>
      </c>
      <c r="CZ82" s="97">
        <f t="shared" si="68"/>
        <v>28</v>
      </c>
      <c r="DA82" s="97">
        <f t="shared" si="69"/>
        <v>0</v>
      </c>
      <c r="DB82" s="62">
        <f>IF(AND(CZ82=0,DA82=0),"",IF(AND(CZ82=0,DA82&lt;&gt;0),Desplegable!$B$444,(DA82*100/CZ82)))</f>
        <v>0</v>
      </c>
      <c r="DC82" s="97">
        <v>0</v>
      </c>
      <c r="DD82" s="97"/>
      <c r="DE82" s="97"/>
      <c r="DF82" s="62" t="str">
        <f>IF(AND(DC82=0,DD82=0),Desplegable!$B$446,IF(AND(DC82&lt;&gt;0,DD82=""),Desplegable!$B$446,IF(AND('Metas por Proyecto'!DC82=0,'Metas por Proyecto'!DD82&gt;0),Desplegable!$B$444,IF(AND('Metas por Proyecto'!DC82&gt;0,'Metas por Proyecto'!DD82=0),Desplegable!$B$445,IF(AND('Metas por Proyecto'!DC82&gt;0,'Metas por Proyecto'!DD82&gt;0),((DD82*100)/DC82))))))</f>
        <v/>
      </c>
      <c r="DG82" s="97">
        <f t="shared" si="70"/>
        <v>28</v>
      </c>
      <c r="DH82" s="97">
        <f t="shared" si="71"/>
        <v>0</v>
      </c>
      <c r="DI82" s="62">
        <f>IF(AND(DG82=0,DH82=0),"",IF(AND(DG82=0,DH82&lt;&gt;0),Desplegable!$B$444,(DH82*100/DG82)))</f>
        <v>0</v>
      </c>
      <c r="DJ82" s="97">
        <v>4</v>
      </c>
      <c r="DK82" s="97"/>
      <c r="DL82" s="97"/>
      <c r="DM82" s="62" t="str">
        <f>IF(AND(DJ82=0,DK82=0),Desplegable!$B$446,IF(AND(DJ82&lt;&gt;0,DK82=""),Desplegable!$B$446,IF(AND('Metas por Proyecto'!DJ82=0,'Metas por Proyecto'!DK82&gt;0),Desplegable!$B$444,IF(AND('Metas por Proyecto'!DJ82&gt;0,'Metas por Proyecto'!DK82=0),Desplegable!$B$445,IF(AND('Metas por Proyecto'!DJ82&gt;0,'Metas por Proyecto'!DK82&gt;0),((DK82*100)/DJ82))))))</f>
        <v/>
      </c>
      <c r="DN82" s="97">
        <f t="shared" si="72"/>
        <v>32</v>
      </c>
      <c r="DO82" s="97">
        <f t="shared" si="73"/>
        <v>0</v>
      </c>
      <c r="DP82" s="63">
        <f>IF(AND(DN82=0,DO82=0),"",IF(AND(DN82=0,DO82&lt;&gt;0),Desplegable!$B$444,(DO82*100/DN82)))</f>
        <v>0</v>
      </c>
      <c r="DQ82" s="97">
        <f t="shared" si="74"/>
        <v>32</v>
      </c>
      <c r="DR82" s="97">
        <f t="shared" si="75"/>
        <v>11</v>
      </c>
      <c r="DS82" s="97">
        <f t="shared" si="76"/>
        <v>0</v>
      </c>
      <c r="DT82" s="63">
        <f t="shared" si="77"/>
        <v>0</v>
      </c>
      <c r="DU82" s="97"/>
    </row>
    <row r="83" spans="1:125" s="66" customFormat="1" ht="75" customHeight="1">
      <c r="A83" s="53">
        <v>82</v>
      </c>
      <c r="B83" s="84" t="s">
        <v>661</v>
      </c>
      <c r="C83" s="54" t="s">
        <v>79</v>
      </c>
      <c r="D83" s="55" t="s">
        <v>79</v>
      </c>
      <c r="E83" s="55" t="s">
        <v>667</v>
      </c>
      <c r="F83" s="56" t="s">
        <v>111</v>
      </c>
      <c r="G83" s="55" t="s">
        <v>115</v>
      </c>
      <c r="H83" s="56" t="s">
        <v>295</v>
      </c>
      <c r="I83" s="55" t="s">
        <v>616</v>
      </c>
      <c r="J83" s="56" t="s">
        <v>305</v>
      </c>
      <c r="K83" s="55" t="s">
        <v>667</v>
      </c>
      <c r="L83" s="56" t="s">
        <v>155</v>
      </c>
      <c r="M83" s="56" t="s">
        <v>411</v>
      </c>
      <c r="N83" s="59" t="s">
        <v>668</v>
      </c>
      <c r="O83" s="56" t="s">
        <v>154</v>
      </c>
      <c r="P83" s="57" t="s">
        <v>462</v>
      </c>
      <c r="Q83" s="57" t="s">
        <v>467</v>
      </c>
      <c r="R83" s="58" t="s">
        <v>474</v>
      </c>
      <c r="S83" s="59"/>
      <c r="T83" s="59" t="s">
        <v>417</v>
      </c>
      <c r="U83" s="60" t="s">
        <v>429</v>
      </c>
      <c r="V83" s="60" t="s">
        <v>443</v>
      </c>
      <c r="W83" s="59"/>
      <c r="X83" s="59"/>
      <c r="Y83" s="56"/>
      <c r="Z83" s="56"/>
      <c r="AA83" s="56"/>
      <c r="AB83" s="56"/>
      <c r="AC83" s="53"/>
      <c r="AD83" s="53"/>
      <c r="AE83" s="53"/>
      <c r="AF83" s="53"/>
      <c r="AG83" s="56"/>
      <c r="AH83" s="60"/>
      <c r="AI83" s="53"/>
      <c r="AJ83" s="61"/>
      <c r="AK83" s="53"/>
      <c r="AL83" s="53"/>
      <c r="AM83" s="222">
        <v>3</v>
      </c>
      <c r="AN83" s="97">
        <v>0</v>
      </c>
      <c r="AO83" s="97">
        <v>0</v>
      </c>
      <c r="AP83" s="97"/>
      <c r="AQ83" s="62" t="str">
        <f>IF(AND(AN83=0,AO83=0),Desplegable!$B$446,IF(AND(AN83&lt;&gt;0,AO83=""),Desplegable!$B$446,IF(AND('Metas por Proyecto'!AN83=0,'Metas por Proyecto'!AO83&gt;0),Desplegable!$B$444,IF(AND('Metas por Proyecto'!AN83&gt;0,'Metas por Proyecto'!AO83=0),Desplegable!$B$445,IF(AND('Metas por Proyecto'!AN83&gt;0,'Metas por Proyecto'!AO83&gt;0),((AO83*100)/AN83))))))</f>
        <v/>
      </c>
      <c r="AR83" s="97">
        <v>0</v>
      </c>
      <c r="AS83" s="97">
        <v>0</v>
      </c>
      <c r="AT83" s="97"/>
      <c r="AU83" s="62" t="str">
        <f>IF(AND(AR83=0,AS83=0),Desplegable!$B$446,IF(AND(AR83&lt;&gt;0,AS83=""),Desplegable!$B$446,IF(AND('Metas por Proyecto'!AR83=0,'Metas por Proyecto'!AS83&gt;0),Desplegable!$B$444,IF(AND('Metas por Proyecto'!AR83&gt;0,'Metas por Proyecto'!AS83=0),Desplegable!$B$445,IF(AND('Metas por Proyecto'!AR83&gt;0,'Metas por Proyecto'!AS83&gt;0),((AS83*100)/AR83))))))</f>
        <v/>
      </c>
      <c r="AV83" s="97">
        <f t="shared" si="52"/>
        <v>0</v>
      </c>
      <c r="AW83" s="97">
        <f t="shared" si="53"/>
        <v>0</v>
      </c>
      <c r="AX83" s="62" t="str">
        <f>IF(AND(AV83=0,AW83=0),"",IF(AND(AV83=0,AW83&lt;&gt;0),Desplegable!$B$444,(AW83*100/AV83)))</f>
        <v/>
      </c>
      <c r="AY83" s="97">
        <v>0</v>
      </c>
      <c r="AZ83" s="97">
        <v>0</v>
      </c>
      <c r="BA83" s="97" t="s">
        <v>492</v>
      </c>
      <c r="BB83" s="62" t="str">
        <f>IF(AND(AY83=0,AZ83=0),Desplegable!$B$446,IF(AND(AY83&lt;&gt;0,AZ83=""),Desplegable!$B$446,IF(AND('Metas por Proyecto'!AY83=0,'Metas por Proyecto'!AZ83&gt;0),Desplegable!$B$444,IF(AND('Metas por Proyecto'!AY83&gt;0,'Metas por Proyecto'!AZ83=0),Desplegable!$B$445,IF(AND('Metas por Proyecto'!AY83&gt;0,'Metas por Proyecto'!AZ83&gt;0),((AZ83*100)/AY83))))))</f>
        <v/>
      </c>
      <c r="BC83" s="97">
        <f t="shared" si="54"/>
        <v>0</v>
      </c>
      <c r="BD83" s="97">
        <f t="shared" si="55"/>
        <v>0</v>
      </c>
      <c r="BE83" s="62" t="str">
        <f>IF(AND(BC83=0,BD83=0),"",IF(AND(BC83=0,BD83&lt;&gt;0),Desplegable!$B$444,(BD83*100/BC83)))</f>
        <v/>
      </c>
      <c r="BF83" s="97">
        <v>0</v>
      </c>
      <c r="BG83" s="97"/>
      <c r="BH83" s="97"/>
      <c r="BI83" s="62" t="str">
        <f>IF(AND(BF83=0,BG83=0),Desplegable!$B$446,IF(AND(BF83&lt;&gt;0,BG83=""),Desplegable!$B$446,IF(AND('Metas por Proyecto'!BF83=0,'Metas por Proyecto'!BG83&gt;0),Desplegable!$B$444,IF(AND('Metas por Proyecto'!BF83&gt;0,'Metas por Proyecto'!BG83=0),Desplegable!$B$445,IF(AND('Metas por Proyecto'!BF83&gt;0,'Metas por Proyecto'!BG83&gt;0),((BG83*100)/BF83))))))</f>
        <v/>
      </c>
      <c r="BJ83" s="97">
        <f t="shared" si="56"/>
        <v>0</v>
      </c>
      <c r="BK83" s="97">
        <f t="shared" si="57"/>
        <v>0</v>
      </c>
      <c r="BL83" s="62" t="str">
        <f>IF(AND(BJ83=0,BK83=0),"",IF(AND(BJ83=0,BK83&lt;&gt;0),Desplegable!$B$444,(BK83*100/BJ83)))</f>
        <v/>
      </c>
      <c r="BM83" s="97">
        <v>1</v>
      </c>
      <c r="BN83" s="97"/>
      <c r="BO83" s="97"/>
      <c r="BP83" s="62" t="str">
        <f>IF(AND(BM83=0,BN83=0),Desplegable!$B$446,IF(AND(BM83&lt;&gt;0,BN83=""),Desplegable!$B$446,IF(AND('Metas por Proyecto'!BM83=0,'Metas por Proyecto'!BN83&gt;0),Desplegable!$B$444,IF(AND('Metas por Proyecto'!BM83&gt;0,'Metas por Proyecto'!BN83=0),Desplegable!$B$445,IF(AND('Metas por Proyecto'!BM83&gt;0,'Metas por Proyecto'!BN83&gt;0),((BN83*100)/BM83))))))</f>
        <v/>
      </c>
      <c r="BQ83" s="97">
        <f t="shared" si="58"/>
        <v>1</v>
      </c>
      <c r="BR83" s="97">
        <f t="shared" si="59"/>
        <v>0</v>
      </c>
      <c r="BS83" s="62">
        <f>IF(AND(BQ83=0,BR83=0),"",IF(AND(BQ83=0,BR83&lt;&gt;0),Desplegable!$B$444,(BR83*100/BQ83)))</f>
        <v>0</v>
      </c>
      <c r="BT83" s="97">
        <v>0</v>
      </c>
      <c r="BU83" s="97"/>
      <c r="BV83" s="97"/>
      <c r="BW83" s="62" t="str">
        <f>IF(AND(BT83=0,BU83=0),Desplegable!$B$446,IF(AND(BT83&lt;&gt;0,BU83=""),Desplegable!$B$446,IF(AND('Metas por Proyecto'!BT83=0,'Metas por Proyecto'!BU83&gt;0),Desplegable!$B$444,IF(AND('Metas por Proyecto'!BT83&gt;0,'Metas por Proyecto'!BU83=0),Desplegable!$B$445,IF(AND('Metas por Proyecto'!BT83&gt;0,'Metas por Proyecto'!BU83&gt;0),((BU83*100)/BT83))))))</f>
        <v/>
      </c>
      <c r="BX83" s="97">
        <f t="shared" si="60"/>
        <v>1</v>
      </c>
      <c r="BY83" s="97">
        <f t="shared" si="61"/>
        <v>0</v>
      </c>
      <c r="BZ83" s="62">
        <f>IF(AND(BX83=0,BY83=0),"",IF(AND(BX83=0,BY83&lt;&gt;0),Desplegable!$B$444,(BY83*100/BX83)))</f>
        <v>0</v>
      </c>
      <c r="CA83" s="97">
        <v>0</v>
      </c>
      <c r="CB83" s="97"/>
      <c r="CC83" s="97"/>
      <c r="CD83" s="62" t="str">
        <f>IF(AND(CA83=0,CB83=0),Desplegable!$B$446,IF(AND(CA83&lt;&gt;0,CB83=""),Desplegable!$B$446,IF(AND('Metas por Proyecto'!CA83=0,'Metas por Proyecto'!CB83&gt;0),Desplegable!$B$444,IF(AND('Metas por Proyecto'!CA83&gt;0,'Metas por Proyecto'!CB83=0),Desplegable!$B$445,IF(AND('Metas por Proyecto'!CA83&gt;0,'Metas por Proyecto'!CB83&gt;0),((CB83*100)/CA83))))))</f>
        <v/>
      </c>
      <c r="CE83" s="97">
        <f t="shared" si="62"/>
        <v>1</v>
      </c>
      <c r="CF83" s="97">
        <f t="shared" si="63"/>
        <v>0</v>
      </c>
      <c r="CG83" s="62">
        <f>IF(AND(CE83=0,CF83=0),"",IF(AND(CE83=0,CF83&lt;&gt;0),Desplegable!$B$444,(CF83*100/CE83)))</f>
        <v>0</v>
      </c>
      <c r="CH83" s="97">
        <v>0</v>
      </c>
      <c r="CI83" s="97"/>
      <c r="CJ83" s="97"/>
      <c r="CK83" s="62" t="str">
        <f>IF(AND(CH83=0,CI83=0),Desplegable!$B$446,IF(AND(CH83&lt;&gt;0,CI83=""),Desplegable!$B$446,IF(AND('Metas por Proyecto'!CH83=0,'Metas por Proyecto'!CI83&gt;0),Desplegable!$B$444,IF(AND('Metas por Proyecto'!CH83&gt;0,'Metas por Proyecto'!CI83=0),Desplegable!$B$445,IF(AND('Metas por Proyecto'!CH83&gt;0,'Metas por Proyecto'!CI83&gt;0),((CI83*100)/CH83))))))</f>
        <v/>
      </c>
      <c r="CL83" s="97">
        <f t="shared" si="64"/>
        <v>1</v>
      </c>
      <c r="CM83" s="97">
        <f t="shared" si="65"/>
        <v>0</v>
      </c>
      <c r="CN83" s="62">
        <f>IF(AND(CL83=0,CM83=0),"",IF(AND(CL83=0,CM83&lt;&gt;0),Desplegable!$B$444,(CM83*100/CL83)))</f>
        <v>0</v>
      </c>
      <c r="CO83" s="97">
        <v>1</v>
      </c>
      <c r="CP83" s="97"/>
      <c r="CQ83" s="97"/>
      <c r="CR83" s="62" t="str">
        <f>IF(AND(CO83=0,CP83=0),Desplegable!$B$446,IF(AND(CO83&lt;&gt;0,CP83=""),Desplegable!$B$446,IF(AND('Metas por Proyecto'!CO83=0,'Metas por Proyecto'!CP83&gt;0),Desplegable!$B$444,IF(AND('Metas por Proyecto'!CO83&gt;0,'Metas por Proyecto'!CP83=0),Desplegable!$B$445,IF(AND('Metas por Proyecto'!CO83&gt;0,'Metas por Proyecto'!CP83&gt;0),((CP83*100)/CO83))))))</f>
        <v/>
      </c>
      <c r="CS83" s="97">
        <f t="shared" si="66"/>
        <v>2</v>
      </c>
      <c r="CT83" s="97">
        <f t="shared" si="67"/>
        <v>0</v>
      </c>
      <c r="CU83" s="62">
        <f>IF(AND(CS83=0,CT83=0),"",IF(AND(CS83=0,CT83&lt;&gt;0),Desplegable!$B$444,(CT83*100/CS83)))</f>
        <v>0</v>
      </c>
      <c r="CV83" s="97">
        <v>0</v>
      </c>
      <c r="CW83" s="97"/>
      <c r="CX83" s="97"/>
      <c r="CY83" s="62" t="str">
        <f>IF(AND(CV83=0,CW83=0),Desplegable!$B$446,IF(AND(CV83&lt;&gt;0,CW83=""),Desplegable!$B$446,IF(AND('Metas por Proyecto'!CV83=0,'Metas por Proyecto'!CW83&gt;0),Desplegable!$B$444,IF(AND('Metas por Proyecto'!CV83&gt;0,'Metas por Proyecto'!CW83=0),Desplegable!$B$445,IF(AND('Metas por Proyecto'!CV83&gt;0,'Metas por Proyecto'!CW83&gt;0),((CW83*100)/CV83))))))</f>
        <v/>
      </c>
      <c r="CZ83" s="97">
        <f t="shared" si="68"/>
        <v>2</v>
      </c>
      <c r="DA83" s="97">
        <f t="shared" si="69"/>
        <v>0</v>
      </c>
      <c r="DB83" s="62">
        <f>IF(AND(CZ83=0,DA83=0),"",IF(AND(CZ83=0,DA83&lt;&gt;0),Desplegable!$B$444,(DA83*100/CZ83)))</f>
        <v>0</v>
      </c>
      <c r="DC83" s="97">
        <v>0</v>
      </c>
      <c r="DD83" s="97"/>
      <c r="DE83" s="97"/>
      <c r="DF83" s="62" t="str">
        <f>IF(AND(DC83=0,DD83=0),Desplegable!$B$446,IF(AND(DC83&lt;&gt;0,DD83=""),Desplegable!$B$446,IF(AND('Metas por Proyecto'!DC83=0,'Metas por Proyecto'!DD83&gt;0),Desplegable!$B$444,IF(AND('Metas por Proyecto'!DC83&gt;0,'Metas por Proyecto'!DD83=0),Desplegable!$B$445,IF(AND('Metas por Proyecto'!DC83&gt;0,'Metas por Proyecto'!DD83&gt;0),((DD83*100)/DC83))))))</f>
        <v/>
      </c>
      <c r="DG83" s="97">
        <f t="shared" si="70"/>
        <v>2</v>
      </c>
      <c r="DH83" s="97">
        <f t="shared" si="71"/>
        <v>0</v>
      </c>
      <c r="DI83" s="62">
        <f>IF(AND(DG83=0,DH83=0),"",IF(AND(DG83=0,DH83&lt;&gt;0),Desplegable!$B$444,(DH83*100/DG83)))</f>
        <v>0</v>
      </c>
      <c r="DJ83" s="97">
        <v>1</v>
      </c>
      <c r="DK83" s="97"/>
      <c r="DL83" s="97"/>
      <c r="DM83" s="62" t="str">
        <f>IF(AND(DJ83=0,DK83=0),Desplegable!$B$446,IF(AND(DJ83&lt;&gt;0,DK83=""),Desplegable!$B$446,IF(AND('Metas por Proyecto'!DJ83=0,'Metas por Proyecto'!DK83&gt;0),Desplegable!$B$444,IF(AND('Metas por Proyecto'!DJ83&gt;0,'Metas por Proyecto'!DK83=0),Desplegable!$B$445,IF(AND('Metas por Proyecto'!DJ83&gt;0,'Metas por Proyecto'!DK83&gt;0),((DK83*100)/DJ83))))))</f>
        <v/>
      </c>
      <c r="DN83" s="97">
        <f t="shared" si="72"/>
        <v>3</v>
      </c>
      <c r="DO83" s="97">
        <f t="shared" si="73"/>
        <v>0</v>
      </c>
      <c r="DP83" s="63">
        <f>IF(AND(DN83=0,DO83=0),"",IF(AND(DN83=0,DO83&lt;&gt;0),Desplegable!$B$444,(DO83*100/DN83)))</f>
        <v>0</v>
      </c>
      <c r="DQ83" s="97">
        <f t="shared" si="74"/>
        <v>3</v>
      </c>
      <c r="DR83" s="97">
        <f t="shared" si="75"/>
        <v>0</v>
      </c>
      <c r="DS83" s="97">
        <f t="shared" si="76"/>
        <v>0</v>
      </c>
      <c r="DT83" s="63">
        <f t="shared" si="77"/>
        <v>0</v>
      </c>
      <c r="DU83" s="97"/>
    </row>
    <row r="84" spans="1:125" s="66" customFormat="1" ht="225">
      <c r="A84" s="53">
        <v>83</v>
      </c>
      <c r="B84" s="84" t="s">
        <v>1564</v>
      </c>
      <c r="C84" s="54" t="s">
        <v>666</v>
      </c>
      <c r="D84" s="55" t="s">
        <v>89</v>
      </c>
      <c r="E84" s="55" t="s">
        <v>667</v>
      </c>
      <c r="F84" s="56" t="s">
        <v>111</v>
      </c>
      <c r="G84" s="55" t="s">
        <v>115</v>
      </c>
      <c r="H84" s="56" t="s">
        <v>295</v>
      </c>
      <c r="I84" s="55" t="s">
        <v>616</v>
      </c>
      <c r="J84" s="56" t="s">
        <v>305</v>
      </c>
      <c r="K84" s="55" t="s">
        <v>667</v>
      </c>
      <c r="L84" s="56" t="s">
        <v>1452</v>
      </c>
      <c r="M84" s="56" t="s">
        <v>411</v>
      </c>
      <c r="N84" s="59" t="s">
        <v>108</v>
      </c>
      <c r="O84" s="56" t="s">
        <v>154</v>
      </c>
      <c r="P84" s="57" t="s">
        <v>462</v>
      </c>
      <c r="Q84" s="57" t="s">
        <v>467</v>
      </c>
      <c r="R84" s="58" t="s">
        <v>474</v>
      </c>
      <c r="S84" s="59"/>
      <c r="T84" s="59" t="s">
        <v>417</v>
      </c>
      <c r="U84" s="60" t="s">
        <v>429</v>
      </c>
      <c r="V84" s="60" t="s">
        <v>443</v>
      </c>
      <c r="W84" s="59"/>
      <c r="X84" s="59"/>
      <c r="Y84" s="56"/>
      <c r="Z84" s="56"/>
      <c r="AA84" s="56"/>
      <c r="AB84" s="56"/>
      <c r="AC84" s="53"/>
      <c r="AD84" s="53"/>
      <c r="AE84" s="53"/>
      <c r="AF84" s="53"/>
      <c r="AG84" s="56"/>
      <c r="AH84" s="60"/>
      <c r="AI84" s="53"/>
      <c r="AJ84" s="61"/>
      <c r="AK84" s="53"/>
      <c r="AL84" s="53"/>
      <c r="AM84" s="222">
        <v>7.31</v>
      </c>
      <c r="AN84" s="97">
        <v>0</v>
      </c>
      <c r="AO84" s="97">
        <v>0</v>
      </c>
      <c r="AP84" s="97"/>
      <c r="AQ84" s="62" t="str">
        <f>IF(AND(AN84=0,AO84=0),Desplegable!$B$446,IF(AND(AN84&lt;&gt;0,AO84=""),Desplegable!$B$446,IF(AND('Metas por Proyecto'!AN84=0,'Metas por Proyecto'!AO84&gt;0),Desplegable!$B$444,IF(AND('Metas por Proyecto'!AN84&gt;0,'Metas por Proyecto'!AO84=0),Desplegable!$B$445,IF(AND('Metas por Proyecto'!AN84&gt;0,'Metas por Proyecto'!AO84&gt;0),((AO84*100)/AN84))))))</f>
        <v/>
      </c>
      <c r="AR84" s="97">
        <v>7.31</v>
      </c>
      <c r="AS84" s="97">
        <v>7.31</v>
      </c>
      <c r="AT84" s="97"/>
      <c r="AU84" s="62">
        <f>IF(AND(AR84=0,AS84=0),Desplegable!$B$446,IF(AND(AR84&lt;&gt;0,AS84=""),Desplegable!$B$446,IF(AND('Metas por Proyecto'!AR84=0,'Metas por Proyecto'!AS84&gt;0),Desplegable!$B$444,IF(AND('Metas por Proyecto'!AR84&gt;0,'Metas por Proyecto'!AS84=0),Desplegable!$B$445,IF(AND('Metas por Proyecto'!AR84&gt;0,'Metas por Proyecto'!AS84&gt;0),((AS84*100)/AR84))))))</f>
        <v>100</v>
      </c>
      <c r="AV84" s="97">
        <f t="shared" si="52"/>
        <v>7.31</v>
      </c>
      <c r="AW84" s="97">
        <f t="shared" si="53"/>
        <v>7.31</v>
      </c>
      <c r="AX84" s="62">
        <f>IF(AND(AV84=0,AW84=0),"",IF(AND(AV84=0,AW84&lt;&gt;0),Desplegable!$B$444,(AW84*100/AV84)))</f>
        <v>100</v>
      </c>
      <c r="AY84" s="97">
        <v>0</v>
      </c>
      <c r="AZ84" s="97">
        <v>0</v>
      </c>
      <c r="BA84" s="97" t="s">
        <v>1304</v>
      </c>
      <c r="BB84" s="62" t="str">
        <f>IF(AND(AY84=0,AZ84=0),Desplegable!$B$446,IF(AND(AY84&lt;&gt;0,AZ84=""),Desplegable!$B$446,IF(AND('Metas por Proyecto'!AY84=0,'Metas por Proyecto'!AZ84&gt;0),Desplegable!$B$444,IF(AND('Metas por Proyecto'!AY84&gt;0,'Metas por Proyecto'!AZ84=0),Desplegable!$B$445,IF(AND('Metas por Proyecto'!AY84&gt;0,'Metas por Proyecto'!AZ84&gt;0),((AZ84*100)/AY84))))))</f>
        <v/>
      </c>
      <c r="BC84" s="97">
        <f t="shared" si="54"/>
        <v>7.31</v>
      </c>
      <c r="BD84" s="97">
        <f t="shared" si="55"/>
        <v>7.31</v>
      </c>
      <c r="BE84" s="62">
        <f>IF(AND(BC84=0,BD84=0),"",IF(AND(BC84=0,BD84&lt;&gt;0),Desplegable!$B$444,(BD84*100/BC84)))</f>
        <v>100</v>
      </c>
      <c r="BF84" s="97">
        <v>0</v>
      </c>
      <c r="BG84" s="97"/>
      <c r="BH84" s="97"/>
      <c r="BI84" s="62" t="str">
        <f>IF(AND(BF84=0,BG84=0),Desplegable!$B$446,IF(AND(BF84&lt;&gt;0,BG84=""),Desplegable!$B$446,IF(AND('Metas por Proyecto'!BF84=0,'Metas por Proyecto'!BG84&gt;0),Desplegable!$B$444,IF(AND('Metas por Proyecto'!BF84&gt;0,'Metas por Proyecto'!BG84=0),Desplegable!$B$445,IF(AND('Metas por Proyecto'!BF84&gt;0,'Metas por Proyecto'!BG84&gt;0),((BG84*100)/BF84))))))</f>
        <v/>
      </c>
      <c r="BJ84" s="97">
        <f t="shared" si="56"/>
        <v>7.31</v>
      </c>
      <c r="BK84" s="97">
        <f t="shared" si="57"/>
        <v>7.31</v>
      </c>
      <c r="BL84" s="62">
        <f>IF(AND(BJ84=0,BK84=0),"",IF(AND(BJ84=0,BK84&lt;&gt;0),Desplegable!$B$444,(BK84*100/BJ84)))</f>
        <v>100</v>
      </c>
      <c r="BM84" s="97">
        <v>0</v>
      </c>
      <c r="BN84" s="97"/>
      <c r="BO84" s="97"/>
      <c r="BP84" s="62" t="str">
        <f>IF(AND(BM84=0,BN84=0),Desplegable!$B$446,IF(AND(BM84&lt;&gt;0,BN84=""),Desplegable!$B$446,IF(AND('Metas por Proyecto'!BM84=0,'Metas por Proyecto'!BN84&gt;0),Desplegable!$B$444,IF(AND('Metas por Proyecto'!BM84&gt;0,'Metas por Proyecto'!BN84=0),Desplegable!$B$445,IF(AND('Metas por Proyecto'!BM84&gt;0,'Metas por Proyecto'!BN84&gt;0),((BN84*100)/BM84))))))</f>
        <v/>
      </c>
      <c r="BQ84" s="97">
        <f t="shared" si="58"/>
        <v>7.31</v>
      </c>
      <c r="BR84" s="97">
        <f t="shared" si="59"/>
        <v>7.31</v>
      </c>
      <c r="BS84" s="62">
        <f>IF(AND(BQ84=0,BR84=0),"",IF(AND(BQ84=0,BR84&lt;&gt;0),Desplegable!$B$444,(BR84*100/BQ84)))</f>
        <v>100</v>
      </c>
      <c r="BT84" s="97">
        <v>0</v>
      </c>
      <c r="BU84" s="97"/>
      <c r="BV84" s="97"/>
      <c r="BW84" s="62" t="str">
        <f>IF(AND(BT84=0,BU84=0),Desplegable!$B$446,IF(AND(BT84&lt;&gt;0,BU84=""),Desplegable!$B$446,IF(AND('Metas por Proyecto'!BT84=0,'Metas por Proyecto'!BU84&gt;0),Desplegable!$B$444,IF(AND('Metas por Proyecto'!BT84&gt;0,'Metas por Proyecto'!BU84=0),Desplegable!$B$445,IF(AND('Metas por Proyecto'!BT84&gt;0,'Metas por Proyecto'!BU84&gt;0),((BU84*100)/BT84))))))</f>
        <v/>
      </c>
      <c r="BX84" s="97">
        <f t="shared" si="60"/>
        <v>7.31</v>
      </c>
      <c r="BY84" s="97">
        <f t="shared" si="61"/>
        <v>7.31</v>
      </c>
      <c r="BZ84" s="62">
        <f>IF(AND(BX84=0,BY84=0),"",IF(AND(BX84=0,BY84&lt;&gt;0),Desplegable!$B$444,(BY84*100/BX84)))</f>
        <v>100</v>
      </c>
      <c r="CA84" s="97">
        <v>0</v>
      </c>
      <c r="CB84" s="97"/>
      <c r="CC84" s="97"/>
      <c r="CD84" s="62" t="str">
        <f>IF(AND(CA84=0,CB84=0),Desplegable!$B$446,IF(AND(CA84&lt;&gt;0,CB84=""),Desplegable!$B$446,IF(AND('Metas por Proyecto'!CA84=0,'Metas por Proyecto'!CB84&gt;0),Desplegable!$B$444,IF(AND('Metas por Proyecto'!CA84&gt;0,'Metas por Proyecto'!CB84=0),Desplegable!$B$445,IF(AND('Metas por Proyecto'!CA84&gt;0,'Metas por Proyecto'!CB84&gt;0),((CB84*100)/CA84))))))</f>
        <v/>
      </c>
      <c r="CE84" s="97">
        <f t="shared" si="62"/>
        <v>7.31</v>
      </c>
      <c r="CF84" s="97">
        <f t="shared" si="63"/>
        <v>7.31</v>
      </c>
      <c r="CG84" s="62">
        <f>IF(AND(CE84=0,CF84=0),"",IF(AND(CE84=0,CF84&lt;&gt;0),Desplegable!$B$444,(CF84*100/CE84)))</f>
        <v>100</v>
      </c>
      <c r="CH84" s="97">
        <v>0</v>
      </c>
      <c r="CI84" s="97"/>
      <c r="CJ84" s="97"/>
      <c r="CK84" s="62" t="str">
        <f>IF(AND(CH84=0,CI84=0),Desplegable!$B$446,IF(AND(CH84&lt;&gt;0,CI84=""),Desplegable!$B$446,IF(AND('Metas por Proyecto'!CH84=0,'Metas por Proyecto'!CI84&gt;0),Desplegable!$B$444,IF(AND('Metas por Proyecto'!CH84&gt;0,'Metas por Proyecto'!CI84=0),Desplegable!$B$445,IF(AND('Metas por Proyecto'!CH84&gt;0,'Metas por Proyecto'!CI84&gt;0),((CI84*100)/CH84))))))</f>
        <v/>
      </c>
      <c r="CL84" s="97">
        <f t="shared" si="64"/>
        <v>7.31</v>
      </c>
      <c r="CM84" s="97">
        <f t="shared" si="65"/>
        <v>7.31</v>
      </c>
      <c r="CN84" s="62">
        <f>IF(AND(CL84=0,CM84=0),"",IF(AND(CL84=0,CM84&lt;&gt;0),Desplegable!$B$444,(CM84*100/CL84)))</f>
        <v>100</v>
      </c>
      <c r="CO84" s="97">
        <v>0</v>
      </c>
      <c r="CP84" s="97"/>
      <c r="CQ84" s="97"/>
      <c r="CR84" s="62" t="str">
        <f>IF(AND(CO84=0,CP84=0),Desplegable!$B$446,IF(AND(CO84&lt;&gt;0,CP84=""),Desplegable!$B$446,IF(AND('Metas por Proyecto'!CO84=0,'Metas por Proyecto'!CP84&gt;0),Desplegable!$B$444,IF(AND('Metas por Proyecto'!CO84&gt;0,'Metas por Proyecto'!CP84=0),Desplegable!$B$445,IF(AND('Metas por Proyecto'!CO84&gt;0,'Metas por Proyecto'!CP84&gt;0),((CP84*100)/CO84))))))</f>
        <v/>
      </c>
      <c r="CS84" s="97">
        <f t="shared" si="66"/>
        <v>7.31</v>
      </c>
      <c r="CT84" s="97">
        <f t="shared" si="67"/>
        <v>7.31</v>
      </c>
      <c r="CU84" s="62">
        <f>IF(AND(CS84=0,CT84=0),"",IF(AND(CS84=0,CT84&lt;&gt;0),Desplegable!$B$444,(CT84*100/CS84)))</f>
        <v>100</v>
      </c>
      <c r="CV84" s="97">
        <v>0</v>
      </c>
      <c r="CW84" s="97"/>
      <c r="CX84" s="97"/>
      <c r="CY84" s="62" t="str">
        <f>IF(AND(CV84=0,CW84=0),Desplegable!$B$446,IF(AND(CV84&lt;&gt;0,CW84=""),Desplegable!$B$446,IF(AND('Metas por Proyecto'!CV84=0,'Metas por Proyecto'!CW84&gt;0),Desplegable!$B$444,IF(AND('Metas por Proyecto'!CV84&gt;0,'Metas por Proyecto'!CW84=0),Desplegable!$B$445,IF(AND('Metas por Proyecto'!CV84&gt;0,'Metas por Proyecto'!CW84&gt;0),((CW84*100)/CV84))))))</f>
        <v/>
      </c>
      <c r="CZ84" s="97">
        <f t="shared" si="68"/>
        <v>7.31</v>
      </c>
      <c r="DA84" s="97">
        <f t="shared" si="69"/>
        <v>7.31</v>
      </c>
      <c r="DB84" s="62">
        <f>IF(AND(CZ84=0,DA84=0),"",IF(AND(CZ84=0,DA84&lt;&gt;0),Desplegable!$B$444,(DA84*100/CZ84)))</f>
        <v>100</v>
      </c>
      <c r="DC84" s="97">
        <v>0</v>
      </c>
      <c r="DD84" s="97"/>
      <c r="DE84" s="97"/>
      <c r="DF84" s="62" t="str">
        <f>IF(AND(DC84=0,DD84=0),Desplegable!$B$446,IF(AND(DC84&lt;&gt;0,DD84=""),Desplegable!$B$446,IF(AND('Metas por Proyecto'!DC84=0,'Metas por Proyecto'!DD84&gt;0),Desplegable!$B$444,IF(AND('Metas por Proyecto'!DC84&gt;0,'Metas por Proyecto'!DD84=0),Desplegable!$B$445,IF(AND('Metas por Proyecto'!DC84&gt;0,'Metas por Proyecto'!DD84&gt;0),((DD84*100)/DC84))))))</f>
        <v/>
      </c>
      <c r="DG84" s="97">
        <f t="shared" si="70"/>
        <v>7.31</v>
      </c>
      <c r="DH84" s="97">
        <f t="shared" si="71"/>
        <v>7.31</v>
      </c>
      <c r="DI84" s="62">
        <f>IF(AND(DG84=0,DH84=0),"",IF(AND(DG84=0,DH84&lt;&gt;0),Desplegable!$B$444,(DH84*100/DG84)))</f>
        <v>100</v>
      </c>
      <c r="DJ84" s="97">
        <v>0</v>
      </c>
      <c r="DK84" s="97"/>
      <c r="DL84" s="97"/>
      <c r="DM84" s="62" t="str">
        <f>IF(AND(DJ84=0,DK84=0),Desplegable!$B$446,IF(AND(DJ84&lt;&gt;0,DK84=""),Desplegable!$B$446,IF(AND('Metas por Proyecto'!DJ84=0,'Metas por Proyecto'!DK84&gt;0),Desplegable!$B$444,IF(AND('Metas por Proyecto'!DJ84&gt;0,'Metas por Proyecto'!DK84=0),Desplegable!$B$445,IF(AND('Metas por Proyecto'!DJ84&gt;0,'Metas por Proyecto'!DK84&gt;0),((DK84*100)/DJ84))))))</f>
        <v/>
      </c>
      <c r="DN84" s="97">
        <f t="shared" si="72"/>
        <v>7.31</v>
      </c>
      <c r="DO84" s="97">
        <f t="shared" si="73"/>
        <v>7.31</v>
      </c>
      <c r="DP84" s="63">
        <f>IF(AND(DN84=0,DO84=0),"",IF(AND(DN84=0,DO84&lt;&gt;0),Desplegable!$B$444,(DO84*100/DN84)))</f>
        <v>100</v>
      </c>
      <c r="DQ84" s="97">
        <f t="shared" si="74"/>
        <v>7.31</v>
      </c>
      <c r="DR84" s="97">
        <f t="shared" si="75"/>
        <v>0</v>
      </c>
      <c r="DS84" s="97">
        <f t="shared" si="76"/>
        <v>7.31</v>
      </c>
      <c r="DT84" s="63">
        <f t="shared" si="77"/>
        <v>100</v>
      </c>
      <c r="DU84" s="97"/>
    </row>
    <row r="85" spans="1:125" s="66" customFormat="1" ht="225">
      <c r="A85" s="53">
        <v>84</v>
      </c>
      <c r="B85" s="84" t="s">
        <v>1565</v>
      </c>
      <c r="C85" s="54" t="s">
        <v>666</v>
      </c>
      <c r="D85" s="55" t="s">
        <v>89</v>
      </c>
      <c r="E85" s="55" t="s">
        <v>667</v>
      </c>
      <c r="F85" s="56" t="s">
        <v>111</v>
      </c>
      <c r="G85" s="55" t="s">
        <v>115</v>
      </c>
      <c r="H85" s="56" t="s">
        <v>295</v>
      </c>
      <c r="I85" s="55" t="s">
        <v>616</v>
      </c>
      <c r="J85" s="56" t="s">
        <v>305</v>
      </c>
      <c r="K85" s="55" t="s">
        <v>667</v>
      </c>
      <c r="L85" s="56" t="s">
        <v>279</v>
      </c>
      <c r="M85" s="56" t="s">
        <v>411</v>
      </c>
      <c r="N85" s="59" t="s">
        <v>108</v>
      </c>
      <c r="O85" s="56" t="s">
        <v>154</v>
      </c>
      <c r="P85" s="57" t="s">
        <v>462</v>
      </c>
      <c r="Q85" s="57" t="s">
        <v>467</v>
      </c>
      <c r="R85" s="58" t="s">
        <v>474</v>
      </c>
      <c r="S85" s="59"/>
      <c r="T85" s="59" t="s">
        <v>417</v>
      </c>
      <c r="U85" s="60" t="s">
        <v>429</v>
      </c>
      <c r="V85" s="60" t="s">
        <v>443</v>
      </c>
      <c r="W85" s="59"/>
      <c r="X85" s="59"/>
      <c r="Y85" s="56"/>
      <c r="Z85" s="56"/>
      <c r="AA85" s="56"/>
      <c r="AB85" s="56"/>
      <c r="AC85" s="53"/>
      <c r="AD85" s="53"/>
      <c r="AE85" s="53"/>
      <c r="AF85" s="53"/>
      <c r="AG85" s="56"/>
      <c r="AH85" s="60"/>
      <c r="AI85" s="53"/>
      <c r="AJ85" s="61"/>
      <c r="AK85" s="53"/>
      <c r="AL85" s="53"/>
      <c r="AM85" s="222">
        <v>16.8</v>
      </c>
      <c r="AN85" s="97">
        <v>0</v>
      </c>
      <c r="AO85" s="97">
        <v>0</v>
      </c>
      <c r="AP85" s="97"/>
      <c r="AQ85" s="62" t="str">
        <f>IF(AND(AN85=0,AO85=0),Desplegable!$B$446,IF(AND(AN85&lt;&gt;0,AO85=""),Desplegable!$B$446,IF(AND('Metas por Proyecto'!AN85=0,'Metas por Proyecto'!AO85&gt;0),Desplegable!$B$444,IF(AND('Metas por Proyecto'!AN85&gt;0,'Metas por Proyecto'!AO85=0),Desplegable!$B$445,IF(AND('Metas por Proyecto'!AN85&gt;0,'Metas por Proyecto'!AO85&gt;0),((AO85*100)/AN85))))))</f>
        <v/>
      </c>
      <c r="AR85" s="97">
        <v>16.8</v>
      </c>
      <c r="AS85" s="97">
        <v>16.8</v>
      </c>
      <c r="AT85" s="97"/>
      <c r="AU85" s="62">
        <f>IF(AND(AR85=0,AS85=0),Desplegable!$B$446,IF(AND(AR85&lt;&gt;0,AS85=""),Desplegable!$B$446,IF(AND('Metas por Proyecto'!AR85=0,'Metas por Proyecto'!AS85&gt;0),Desplegable!$B$444,IF(AND('Metas por Proyecto'!AR85&gt;0,'Metas por Proyecto'!AS85=0),Desplegable!$B$445,IF(AND('Metas por Proyecto'!AR85&gt;0,'Metas por Proyecto'!AS85&gt;0),((AS85*100)/AR85))))))</f>
        <v>100</v>
      </c>
      <c r="AV85" s="97">
        <f t="shared" si="52"/>
        <v>16.8</v>
      </c>
      <c r="AW85" s="97">
        <f t="shared" si="53"/>
        <v>16.8</v>
      </c>
      <c r="AX85" s="62">
        <f>IF(AND(AV85=0,AW85=0),"",IF(AND(AV85=0,AW85&lt;&gt;0),Desplegable!$B$444,(AW85*100/AV85)))</f>
        <v>100</v>
      </c>
      <c r="AY85" s="97">
        <v>0</v>
      </c>
      <c r="AZ85" s="97">
        <v>0</v>
      </c>
      <c r="BA85" s="97" t="s">
        <v>1304</v>
      </c>
      <c r="BB85" s="62" t="str">
        <f>IF(AND(AY85=0,AZ85=0),Desplegable!$B$446,IF(AND(AY85&lt;&gt;0,AZ85=""),Desplegable!$B$446,IF(AND('Metas por Proyecto'!AY85=0,'Metas por Proyecto'!AZ85&gt;0),Desplegable!$B$444,IF(AND('Metas por Proyecto'!AY85&gt;0,'Metas por Proyecto'!AZ85=0),Desplegable!$B$445,IF(AND('Metas por Proyecto'!AY85&gt;0,'Metas por Proyecto'!AZ85&gt;0),((AZ85*100)/AY85))))))</f>
        <v/>
      </c>
      <c r="BC85" s="97">
        <f t="shared" si="54"/>
        <v>16.8</v>
      </c>
      <c r="BD85" s="97">
        <f t="shared" si="55"/>
        <v>16.8</v>
      </c>
      <c r="BE85" s="62">
        <f>IF(AND(BC85=0,BD85=0),"",IF(AND(BC85=0,BD85&lt;&gt;0),Desplegable!$B$444,(BD85*100/BC85)))</f>
        <v>100</v>
      </c>
      <c r="BF85" s="97">
        <v>0</v>
      </c>
      <c r="BG85" s="97"/>
      <c r="BH85" s="97"/>
      <c r="BI85" s="62" t="str">
        <f>IF(AND(BF85=0,BG85=0),Desplegable!$B$446,IF(AND(BF85&lt;&gt;0,BG85=""),Desplegable!$B$446,IF(AND('Metas por Proyecto'!BF85=0,'Metas por Proyecto'!BG85&gt;0),Desplegable!$B$444,IF(AND('Metas por Proyecto'!BF85&gt;0,'Metas por Proyecto'!BG85=0),Desplegable!$B$445,IF(AND('Metas por Proyecto'!BF85&gt;0,'Metas por Proyecto'!BG85&gt;0),((BG85*100)/BF85))))))</f>
        <v/>
      </c>
      <c r="BJ85" s="97">
        <f t="shared" si="56"/>
        <v>16.8</v>
      </c>
      <c r="BK85" s="97">
        <f t="shared" si="57"/>
        <v>16.8</v>
      </c>
      <c r="BL85" s="62">
        <f>IF(AND(BJ85=0,BK85=0),"",IF(AND(BJ85=0,BK85&lt;&gt;0),Desplegable!$B$444,(BK85*100/BJ85)))</f>
        <v>100</v>
      </c>
      <c r="BM85" s="97">
        <v>0</v>
      </c>
      <c r="BN85" s="97"/>
      <c r="BO85" s="97"/>
      <c r="BP85" s="62" t="str">
        <f>IF(AND(BM85=0,BN85=0),Desplegable!$B$446,IF(AND(BM85&lt;&gt;0,BN85=""),Desplegable!$B$446,IF(AND('Metas por Proyecto'!BM85=0,'Metas por Proyecto'!BN85&gt;0),Desplegable!$B$444,IF(AND('Metas por Proyecto'!BM85&gt;0,'Metas por Proyecto'!BN85=0),Desplegable!$B$445,IF(AND('Metas por Proyecto'!BM85&gt;0,'Metas por Proyecto'!BN85&gt;0),((BN85*100)/BM85))))))</f>
        <v/>
      </c>
      <c r="BQ85" s="97">
        <f t="shared" si="58"/>
        <v>16.8</v>
      </c>
      <c r="BR85" s="97">
        <f t="shared" si="59"/>
        <v>16.8</v>
      </c>
      <c r="BS85" s="62">
        <f>IF(AND(BQ85=0,BR85=0),"",IF(AND(BQ85=0,BR85&lt;&gt;0),Desplegable!$B$444,(BR85*100/BQ85)))</f>
        <v>100</v>
      </c>
      <c r="BT85" s="97">
        <v>0</v>
      </c>
      <c r="BU85" s="97"/>
      <c r="BV85" s="97"/>
      <c r="BW85" s="62" t="str">
        <f>IF(AND(BT85=0,BU85=0),Desplegable!$B$446,IF(AND(BT85&lt;&gt;0,BU85=""),Desplegable!$B$446,IF(AND('Metas por Proyecto'!BT85=0,'Metas por Proyecto'!BU85&gt;0),Desplegable!$B$444,IF(AND('Metas por Proyecto'!BT85&gt;0,'Metas por Proyecto'!BU85=0),Desplegable!$B$445,IF(AND('Metas por Proyecto'!BT85&gt;0,'Metas por Proyecto'!BU85&gt;0),((BU85*100)/BT85))))))</f>
        <v/>
      </c>
      <c r="BX85" s="97">
        <f t="shared" si="60"/>
        <v>16.8</v>
      </c>
      <c r="BY85" s="97">
        <f t="shared" si="61"/>
        <v>16.8</v>
      </c>
      <c r="BZ85" s="62">
        <f>IF(AND(BX85=0,BY85=0),"",IF(AND(BX85=0,BY85&lt;&gt;0),Desplegable!$B$444,(BY85*100/BX85)))</f>
        <v>100</v>
      </c>
      <c r="CA85" s="97">
        <v>0</v>
      </c>
      <c r="CB85" s="97"/>
      <c r="CC85" s="97"/>
      <c r="CD85" s="62" t="str">
        <f>IF(AND(CA85=0,CB85=0),Desplegable!$B$446,IF(AND(CA85&lt;&gt;0,CB85=""),Desplegable!$B$446,IF(AND('Metas por Proyecto'!CA85=0,'Metas por Proyecto'!CB85&gt;0),Desplegable!$B$444,IF(AND('Metas por Proyecto'!CA85&gt;0,'Metas por Proyecto'!CB85=0),Desplegable!$B$445,IF(AND('Metas por Proyecto'!CA85&gt;0,'Metas por Proyecto'!CB85&gt;0),((CB85*100)/CA85))))))</f>
        <v/>
      </c>
      <c r="CE85" s="97">
        <f t="shared" si="62"/>
        <v>16.8</v>
      </c>
      <c r="CF85" s="97">
        <f t="shared" si="63"/>
        <v>16.8</v>
      </c>
      <c r="CG85" s="62">
        <f>IF(AND(CE85=0,CF85=0),"",IF(AND(CE85=0,CF85&lt;&gt;0),Desplegable!$B$444,(CF85*100/CE85)))</f>
        <v>100</v>
      </c>
      <c r="CH85" s="97">
        <v>0</v>
      </c>
      <c r="CI85" s="97"/>
      <c r="CJ85" s="97"/>
      <c r="CK85" s="62" t="str">
        <f>IF(AND(CH85=0,CI85=0),Desplegable!$B$446,IF(AND(CH85&lt;&gt;0,CI85=""),Desplegable!$B$446,IF(AND('Metas por Proyecto'!CH85=0,'Metas por Proyecto'!CI85&gt;0),Desplegable!$B$444,IF(AND('Metas por Proyecto'!CH85&gt;0,'Metas por Proyecto'!CI85=0),Desplegable!$B$445,IF(AND('Metas por Proyecto'!CH85&gt;0,'Metas por Proyecto'!CI85&gt;0),((CI85*100)/CH85))))))</f>
        <v/>
      </c>
      <c r="CL85" s="97">
        <f t="shared" si="64"/>
        <v>16.8</v>
      </c>
      <c r="CM85" s="97">
        <f t="shared" si="65"/>
        <v>16.8</v>
      </c>
      <c r="CN85" s="62">
        <f>IF(AND(CL85=0,CM85=0),"",IF(AND(CL85=0,CM85&lt;&gt;0),Desplegable!$B$444,(CM85*100/CL85)))</f>
        <v>100</v>
      </c>
      <c r="CO85" s="97">
        <v>0</v>
      </c>
      <c r="CP85" s="97"/>
      <c r="CQ85" s="97"/>
      <c r="CR85" s="62" t="str">
        <f>IF(AND(CO85=0,CP85=0),Desplegable!$B$446,IF(AND(CO85&lt;&gt;0,CP85=""),Desplegable!$B$446,IF(AND('Metas por Proyecto'!CO85=0,'Metas por Proyecto'!CP85&gt;0),Desplegable!$B$444,IF(AND('Metas por Proyecto'!CO85&gt;0,'Metas por Proyecto'!CP85=0),Desplegable!$B$445,IF(AND('Metas por Proyecto'!CO85&gt;0,'Metas por Proyecto'!CP85&gt;0),((CP85*100)/CO85))))))</f>
        <v/>
      </c>
      <c r="CS85" s="97">
        <f t="shared" si="66"/>
        <v>16.8</v>
      </c>
      <c r="CT85" s="97">
        <f t="shared" si="67"/>
        <v>16.8</v>
      </c>
      <c r="CU85" s="62">
        <f>IF(AND(CS85=0,CT85=0),"",IF(AND(CS85=0,CT85&lt;&gt;0),Desplegable!$B$444,(CT85*100/CS85)))</f>
        <v>100</v>
      </c>
      <c r="CV85" s="97">
        <v>0</v>
      </c>
      <c r="CW85" s="97"/>
      <c r="CX85" s="97"/>
      <c r="CY85" s="62" t="str">
        <f>IF(AND(CV85=0,CW85=0),Desplegable!$B$446,IF(AND(CV85&lt;&gt;0,CW85=""),Desplegable!$B$446,IF(AND('Metas por Proyecto'!CV85=0,'Metas por Proyecto'!CW85&gt;0),Desplegable!$B$444,IF(AND('Metas por Proyecto'!CV85&gt;0,'Metas por Proyecto'!CW85=0),Desplegable!$B$445,IF(AND('Metas por Proyecto'!CV85&gt;0,'Metas por Proyecto'!CW85&gt;0),((CW85*100)/CV85))))))</f>
        <v/>
      </c>
      <c r="CZ85" s="97">
        <f t="shared" si="68"/>
        <v>16.8</v>
      </c>
      <c r="DA85" s="97">
        <f t="shared" si="69"/>
        <v>16.8</v>
      </c>
      <c r="DB85" s="62">
        <f>IF(AND(CZ85=0,DA85=0),"",IF(AND(CZ85=0,DA85&lt;&gt;0),Desplegable!$B$444,(DA85*100/CZ85)))</f>
        <v>100</v>
      </c>
      <c r="DC85" s="97">
        <v>0</v>
      </c>
      <c r="DD85" s="97"/>
      <c r="DE85" s="97"/>
      <c r="DF85" s="62" t="str">
        <f>IF(AND(DC85=0,DD85=0),Desplegable!$B$446,IF(AND(DC85&lt;&gt;0,DD85=""),Desplegable!$B$446,IF(AND('Metas por Proyecto'!DC85=0,'Metas por Proyecto'!DD85&gt;0),Desplegable!$B$444,IF(AND('Metas por Proyecto'!DC85&gt;0,'Metas por Proyecto'!DD85=0),Desplegable!$B$445,IF(AND('Metas por Proyecto'!DC85&gt;0,'Metas por Proyecto'!DD85&gt;0),((DD85*100)/DC85))))))</f>
        <v/>
      </c>
      <c r="DG85" s="97">
        <f t="shared" si="70"/>
        <v>16.8</v>
      </c>
      <c r="DH85" s="97">
        <f t="shared" si="71"/>
        <v>16.8</v>
      </c>
      <c r="DI85" s="62">
        <f>IF(AND(DG85=0,DH85=0),"",IF(AND(DG85=0,DH85&lt;&gt;0),Desplegable!$B$444,(DH85*100/DG85)))</f>
        <v>100</v>
      </c>
      <c r="DJ85" s="97">
        <v>0</v>
      </c>
      <c r="DK85" s="97"/>
      <c r="DL85" s="97"/>
      <c r="DM85" s="62" t="str">
        <f>IF(AND(DJ85=0,DK85=0),Desplegable!$B$446,IF(AND(DJ85&lt;&gt;0,DK85=""),Desplegable!$B$446,IF(AND('Metas por Proyecto'!DJ85=0,'Metas por Proyecto'!DK85&gt;0),Desplegable!$B$444,IF(AND('Metas por Proyecto'!DJ85&gt;0,'Metas por Proyecto'!DK85=0),Desplegable!$B$445,IF(AND('Metas por Proyecto'!DJ85&gt;0,'Metas por Proyecto'!DK85&gt;0),((DK85*100)/DJ85))))))</f>
        <v/>
      </c>
      <c r="DN85" s="97">
        <f t="shared" si="72"/>
        <v>16.8</v>
      </c>
      <c r="DO85" s="97">
        <f t="shared" si="73"/>
        <v>16.8</v>
      </c>
      <c r="DP85" s="63">
        <f>IF(AND(DN85=0,DO85=0),"",IF(AND(DN85=0,DO85&lt;&gt;0),Desplegable!$B$444,(DO85*100/DN85)))</f>
        <v>100</v>
      </c>
      <c r="DQ85" s="97">
        <f t="shared" si="74"/>
        <v>16.8</v>
      </c>
      <c r="DR85" s="97">
        <f t="shared" si="75"/>
        <v>0</v>
      </c>
      <c r="DS85" s="97">
        <f t="shared" si="76"/>
        <v>16.8</v>
      </c>
      <c r="DT85" s="63">
        <f t="shared" si="77"/>
        <v>100</v>
      </c>
      <c r="DU85" s="97"/>
    </row>
    <row r="86" spans="1:125" s="66" customFormat="1" ht="225">
      <c r="A86" s="53">
        <v>85</v>
      </c>
      <c r="B86" s="84" t="s">
        <v>1566</v>
      </c>
      <c r="C86" s="54" t="s">
        <v>666</v>
      </c>
      <c r="D86" s="55" t="s">
        <v>90</v>
      </c>
      <c r="E86" s="55" t="s">
        <v>667</v>
      </c>
      <c r="F86" s="56" t="s">
        <v>111</v>
      </c>
      <c r="G86" s="55" t="s">
        <v>115</v>
      </c>
      <c r="H86" s="56" t="s">
        <v>295</v>
      </c>
      <c r="I86" s="55" t="s">
        <v>616</v>
      </c>
      <c r="J86" s="56" t="s">
        <v>305</v>
      </c>
      <c r="K86" s="55" t="s">
        <v>667</v>
      </c>
      <c r="L86" s="56" t="s">
        <v>279</v>
      </c>
      <c r="M86" s="56" t="s">
        <v>411</v>
      </c>
      <c r="N86" s="59" t="s">
        <v>108</v>
      </c>
      <c r="O86" s="56" t="s">
        <v>154</v>
      </c>
      <c r="P86" s="57" t="s">
        <v>462</v>
      </c>
      <c r="Q86" s="57" t="s">
        <v>467</v>
      </c>
      <c r="R86" s="58" t="s">
        <v>474</v>
      </c>
      <c r="S86" s="59"/>
      <c r="T86" s="59" t="s">
        <v>417</v>
      </c>
      <c r="U86" s="60" t="s">
        <v>429</v>
      </c>
      <c r="V86" s="60" t="s">
        <v>443</v>
      </c>
      <c r="W86" s="59"/>
      <c r="X86" s="59"/>
      <c r="Y86" s="56"/>
      <c r="Z86" s="56"/>
      <c r="AA86" s="56"/>
      <c r="AB86" s="56"/>
      <c r="AC86" s="53"/>
      <c r="AD86" s="53"/>
      <c r="AE86" s="53"/>
      <c r="AF86" s="53"/>
      <c r="AG86" s="56"/>
      <c r="AH86" s="60"/>
      <c r="AI86" s="53"/>
      <c r="AJ86" s="61"/>
      <c r="AK86" s="53"/>
      <c r="AL86" s="53"/>
      <c r="AM86" s="222">
        <v>2</v>
      </c>
      <c r="AN86" s="97">
        <v>0</v>
      </c>
      <c r="AO86" s="97">
        <v>0</v>
      </c>
      <c r="AP86" s="97"/>
      <c r="AQ86" s="62" t="str">
        <f>IF(AND(AN86=0,AO86=0),Desplegable!$B$446,IF(AND(AN86&lt;&gt;0,AO86=""),Desplegable!$B$446,IF(AND('Metas por Proyecto'!AN86=0,'Metas por Proyecto'!AO86&gt;0),Desplegable!$B$444,IF(AND('Metas por Proyecto'!AN86&gt;0,'Metas por Proyecto'!AO86=0),Desplegable!$B$445,IF(AND('Metas por Proyecto'!AN86&gt;0,'Metas por Proyecto'!AO86&gt;0),((AO86*100)/AN86))))))</f>
        <v/>
      </c>
      <c r="AR86" s="97">
        <v>2</v>
      </c>
      <c r="AS86" s="97">
        <v>2</v>
      </c>
      <c r="AT86" s="97"/>
      <c r="AU86" s="62">
        <f>IF(AND(AR86=0,AS86=0),Desplegable!$B$446,IF(AND(AR86&lt;&gt;0,AS86=""),Desplegable!$B$446,IF(AND('Metas por Proyecto'!AR86=0,'Metas por Proyecto'!AS86&gt;0),Desplegable!$B$444,IF(AND('Metas por Proyecto'!AR86&gt;0,'Metas por Proyecto'!AS86=0),Desplegable!$B$445,IF(AND('Metas por Proyecto'!AR86&gt;0,'Metas por Proyecto'!AS86&gt;0),((AS86*100)/AR86))))))</f>
        <v>100</v>
      </c>
      <c r="AV86" s="97">
        <f t="shared" si="52"/>
        <v>2</v>
      </c>
      <c r="AW86" s="97">
        <f t="shared" si="53"/>
        <v>2</v>
      </c>
      <c r="AX86" s="62">
        <f>IF(AND(AV86=0,AW86=0),"",IF(AND(AV86=0,AW86&lt;&gt;0),Desplegable!$B$444,(AW86*100/AV86)))</f>
        <v>100</v>
      </c>
      <c r="AY86" s="97">
        <v>0</v>
      </c>
      <c r="AZ86" s="97">
        <v>0</v>
      </c>
      <c r="BA86" s="97" t="s">
        <v>1304</v>
      </c>
      <c r="BB86" s="62" t="str">
        <f>IF(AND(AY86=0,AZ86=0),Desplegable!$B$446,IF(AND(AY86&lt;&gt;0,AZ86=""),Desplegable!$B$446,IF(AND('Metas por Proyecto'!AY86=0,'Metas por Proyecto'!AZ86&gt;0),Desplegable!$B$444,IF(AND('Metas por Proyecto'!AY86&gt;0,'Metas por Proyecto'!AZ86=0),Desplegable!$B$445,IF(AND('Metas por Proyecto'!AY86&gt;0,'Metas por Proyecto'!AZ86&gt;0),((AZ86*100)/AY86))))))</f>
        <v/>
      </c>
      <c r="BC86" s="97">
        <f t="shared" si="54"/>
        <v>2</v>
      </c>
      <c r="BD86" s="97">
        <f t="shared" si="55"/>
        <v>2</v>
      </c>
      <c r="BE86" s="62">
        <f>IF(AND(BC86=0,BD86=0),"",IF(AND(BC86=0,BD86&lt;&gt;0),Desplegable!$B$444,(BD86*100/BC86)))</f>
        <v>100</v>
      </c>
      <c r="BF86" s="97">
        <v>0</v>
      </c>
      <c r="BG86" s="97"/>
      <c r="BH86" s="97"/>
      <c r="BI86" s="62" t="str">
        <f>IF(AND(BF86=0,BG86=0),Desplegable!$B$446,IF(AND(BF86&lt;&gt;0,BG86=""),Desplegable!$B$446,IF(AND('Metas por Proyecto'!BF86=0,'Metas por Proyecto'!BG86&gt;0),Desplegable!$B$444,IF(AND('Metas por Proyecto'!BF86&gt;0,'Metas por Proyecto'!BG86=0),Desplegable!$B$445,IF(AND('Metas por Proyecto'!BF86&gt;0,'Metas por Proyecto'!BG86&gt;0),((BG86*100)/BF86))))))</f>
        <v/>
      </c>
      <c r="BJ86" s="97">
        <f t="shared" si="56"/>
        <v>2</v>
      </c>
      <c r="BK86" s="97">
        <f t="shared" si="57"/>
        <v>2</v>
      </c>
      <c r="BL86" s="62">
        <f>IF(AND(BJ86=0,BK86=0),"",IF(AND(BJ86=0,BK86&lt;&gt;0),Desplegable!$B$444,(BK86*100/BJ86)))</f>
        <v>100</v>
      </c>
      <c r="BM86" s="97">
        <v>0</v>
      </c>
      <c r="BN86" s="97"/>
      <c r="BO86" s="97"/>
      <c r="BP86" s="62" t="str">
        <f>IF(AND(BM86=0,BN86=0),Desplegable!$B$446,IF(AND(BM86&lt;&gt;0,BN86=""),Desplegable!$B$446,IF(AND('Metas por Proyecto'!BM86=0,'Metas por Proyecto'!BN86&gt;0),Desplegable!$B$444,IF(AND('Metas por Proyecto'!BM86&gt;0,'Metas por Proyecto'!BN86=0),Desplegable!$B$445,IF(AND('Metas por Proyecto'!BM86&gt;0,'Metas por Proyecto'!BN86&gt;0),((BN86*100)/BM86))))))</f>
        <v/>
      </c>
      <c r="BQ86" s="97">
        <f t="shared" si="58"/>
        <v>2</v>
      </c>
      <c r="BR86" s="97">
        <f t="shared" si="59"/>
        <v>2</v>
      </c>
      <c r="BS86" s="62">
        <f>IF(AND(BQ86=0,BR86=0),"",IF(AND(BQ86=0,BR86&lt;&gt;0),Desplegable!$B$444,(BR86*100/BQ86)))</f>
        <v>100</v>
      </c>
      <c r="BT86" s="97">
        <v>0</v>
      </c>
      <c r="BU86" s="97"/>
      <c r="BV86" s="97"/>
      <c r="BW86" s="62" t="str">
        <f>IF(AND(BT86=0,BU86=0),Desplegable!$B$446,IF(AND(BT86&lt;&gt;0,BU86=""),Desplegable!$B$446,IF(AND('Metas por Proyecto'!BT86=0,'Metas por Proyecto'!BU86&gt;0),Desplegable!$B$444,IF(AND('Metas por Proyecto'!BT86&gt;0,'Metas por Proyecto'!BU86=0),Desplegable!$B$445,IF(AND('Metas por Proyecto'!BT86&gt;0,'Metas por Proyecto'!BU86&gt;0),((BU86*100)/BT86))))))</f>
        <v/>
      </c>
      <c r="BX86" s="97">
        <f t="shared" si="60"/>
        <v>2</v>
      </c>
      <c r="BY86" s="97">
        <f t="shared" si="61"/>
        <v>2</v>
      </c>
      <c r="BZ86" s="62">
        <f>IF(AND(BX86=0,BY86=0),"",IF(AND(BX86=0,BY86&lt;&gt;0),Desplegable!$B$444,(BY86*100/BX86)))</f>
        <v>100</v>
      </c>
      <c r="CA86" s="97">
        <v>0</v>
      </c>
      <c r="CB86" s="97"/>
      <c r="CC86" s="97"/>
      <c r="CD86" s="62" t="str">
        <f>IF(AND(CA86=0,CB86=0),Desplegable!$B$446,IF(AND(CA86&lt;&gt;0,CB86=""),Desplegable!$B$446,IF(AND('Metas por Proyecto'!CA86=0,'Metas por Proyecto'!CB86&gt;0),Desplegable!$B$444,IF(AND('Metas por Proyecto'!CA86&gt;0,'Metas por Proyecto'!CB86=0),Desplegable!$B$445,IF(AND('Metas por Proyecto'!CA86&gt;0,'Metas por Proyecto'!CB86&gt;0),((CB86*100)/CA86))))))</f>
        <v/>
      </c>
      <c r="CE86" s="97">
        <f t="shared" si="62"/>
        <v>2</v>
      </c>
      <c r="CF86" s="97">
        <f t="shared" si="63"/>
        <v>2</v>
      </c>
      <c r="CG86" s="62">
        <f>IF(AND(CE86=0,CF86=0),"",IF(AND(CE86=0,CF86&lt;&gt;0),Desplegable!$B$444,(CF86*100/CE86)))</f>
        <v>100</v>
      </c>
      <c r="CH86" s="97">
        <v>0</v>
      </c>
      <c r="CI86" s="97"/>
      <c r="CJ86" s="97"/>
      <c r="CK86" s="62" t="str">
        <f>IF(AND(CH86=0,CI86=0),Desplegable!$B$446,IF(AND(CH86&lt;&gt;0,CI86=""),Desplegable!$B$446,IF(AND('Metas por Proyecto'!CH86=0,'Metas por Proyecto'!CI86&gt;0),Desplegable!$B$444,IF(AND('Metas por Proyecto'!CH86&gt;0,'Metas por Proyecto'!CI86=0),Desplegable!$B$445,IF(AND('Metas por Proyecto'!CH86&gt;0,'Metas por Proyecto'!CI86&gt;0),((CI86*100)/CH86))))))</f>
        <v/>
      </c>
      <c r="CL86" s="97">
        <f t="shared" si="64"/>
        <v>2</v>
      </c>
      <c r="CM86" s="97">
        <f t="shared" si="65"/>
        <v>2</v>
      </c>
      <c r="CN86" s="62">
        <f>IF(AND(CL86=0,CM86=0),"",IF(AND(CL86=0,CM86&lt;&gt;0),Desplegable!$B$444,(CM86*100/CL86)))</f>
        <v>100</v>
      </c>
      <c r="CO86" s="97">
        <v>0</v>
      </c>
      <c r="CP86" s="97"/>
      <c r="CQ86" s="97"/>
      <c r="CR86" s="62" t="str">
        <f>IF(AND(CO86=0,CP86=0),Desplegable!$B$446,IF(AND(CO86&lt;&gt;0,CP86=""),Desplegable!$B$446,IF(AND('Metas por Proyecto'!CO86=0,'Metas por Proyecto'!CP86&gt;0),Desplegable!$B$444,IF(AND('Metas por Proyecto'!CO86&gt;0,'Metas por Proyecto'!CP86=0),Desplegable!$B$445,IF(AND('Metas por Proyecto'!CO86&gt;0,'Metas por Proyecto'!CP86&gt;0),((CP86*100)/CO86))))))</f>
        <v/>
      </c>
      <c r="CS86" s="97">
        <f t="shared" si="66"/>
        <v>2</v>
      </c>
      <c r="CT86" s="97">
        <f t="shared" si="67"/>
        <v>2</v>
      </c>
      <c r="CU86" s="62">
        <f>IF(AND(CS86=0,CT86=0),"",IF(AND(CS86=0,CT86&lt;&gt;0),Desplegable!$B$444,(CT86*100/CS86)))</f>
        <v>100</v>
      </c>
      <c r="CV86" s="97">
        <v>0</v>
      </c>
      <c r="CW86" s="97"/>
      <c r="CX86" s="97"/>
      <c r="CY86" s="62" t="str">
        <f>IF(AND(CV86=0,CW86=0),Desplegable!$B$446,IF(AND(CV86&lt;&gt;0,CW86=""),Desplegable!$B$446,IF(AND('Metas por Proyecto'!CV86=0,'Metas por Proyecto'!CW86&gt;0),Desplegable!$B$444,IF(AND('Metas por Proyecto'!CV86&gt;0,'Metas por Proyecto'!CW86=0),Desplegable!$B$445,IF(AND('Metas por Proyecto'!CV86&gt;0,'Metas por Proyecto'!CW86&gt;0),((CW86*100)/CV86))))))</f>
        <v/>
      </c>
      <c r="CZ86" s="97">
        <f t="shared" si="68"/>
        <v>2</v>
      </c>
      <c r="DA86" s="97">
        <f t="shared" si="69"/>
        <v>2</v>
      </c>
      <c r="DB86" s="62">
        <f>IF(AND(CZ86=0,DA86=0),"",IF(AND(CZ86=0,DA86&lt;&gt;0),Desplegable!$B$444,(DA86*100/CZ86)))</f>
        <v>100</v>
      </c>
      <c r="DC86" s="97">
        <v>0</v>
      </c>
      <c r="DD86" s="97"/>
      <c r="DE86" s="97"/>
      <c r="DF86" s="62" t="str">
        <f>IF(AND(DC86=0,DD86=0),Desplegable!$B$446,IF(AND(DC86&lt;&gt;0,DD86=""),Desplegable!$B$446,IF(AND('Metas por Proyecto'!DC86=0,'Metas por Proyecto'!DD86&gt;0),Desplegable!$B$444,IF(AND('Metas por Proyecto'!DC86&gt;0,'Metas por Proyecto'!DD86=0),Desplegable!$B$445,IF(AND('Metas por Proyecto'!DC86&gt;0,'Metas por Proyecto'!DD86&gt;0),((DD86*100)/DC86))))))</f>
        <v/>
      </c>
      <c r="DG86" s="97">
        <f t="shared" si="70"/>
        <v>2</v>
      </c>
      <c r="DH86" s="97">
        <f t="shared" si="71"/>
        <v>2</v>
      </c>
      <c r="DI86" s="62">
        <f>IF(AND(DG86=0,DH86=0),"",IF(AND(DG86=0,DH86&lt;&gt;0),Desplegable!$B$444,(DH86*100/DG86)))</f>
        <v>100</v>
      </c>
      <c r="DJ86" s="97">
        <v>0</v>
      </c>
      <c r="DK86" s="97"/>
      <c r="DL86" s="97"/>
      <c r="DM86" s="62" t="str">
        <f>IF(AND(DJ86=0,DK86=0),Desplegable!$B$446,IF(AND(DJ86&lt;&gt;0,DK86=""),Desplegable!$B$446,IF(AND('Metas por Proyecto'!DJ86=0,'Metas por Proyecto'!DK86&gt;0),Desplegable!$B$444,IF(AND('Metas por Proyecto'!DJ86&gt;0,'Metas por Proyecto'!DK86=0),Desplegable!$B$445,IF(AND('Metas por Proyecto'!DJ86&gt;0,'Metas por Proyecto'!DK86&gt;0),((DK86*100)/DJ86))))))</f>
        <v/>
      </c>
      <c r="DN86" s="97">
        <f t="shared" si="72"/>
        <v>2</v>
      </c>
      <c r="DO86" s="97">
        <f t="shared" si="73"/>
        <v>2</v>
      </c>
      <c r="DP86" s="63">
        <f>IF(AND(DN86=0,DO86=0),"",IF(AND(DN86=0,DO86&lt;&gt;0),Desplegable!$B$444,(DO86*100/DN86)))</f>
        <v>100</v>
      </c>
      <c r="DQ86" s="97">
        <f t="shared" si="74"/>
        <v>2</v>
      </c>
      <c r="DR86" s="97">
        <f t="shared" si="75"/>
        <v>0</v>
      </c>
      <c r="DS86" s="97">
        <f t="shared" si="76"/>
        <v>2</v>
      </c>
      <c r="DT86" s="63">
        <f t="shared" si="77"/>
        <v>100</v>
      </c>
      <c r="DU86" s="97"/>
    </row>
    <row r="87" spans="1:125" s="66" customFormat="1" ht="225">
      <c r="A87" s="53">
        <v>86</v>
      </c>
      <c r="B87" s="84" t="s">
        <v>1567</v>
      </c>
      <c r="C87" s="54" t="s">
        <v>666</v>
      </c>
      <c r="D87" s="55" t="s">
        <v>89</v>
      </c>
      <c r="E87" s="55" t="s">
        <v>667</v>
      </c>
      <c r="F87" s="56" t="s">
        <v>111</v>
      </c>
      <c r="G87" s="55" t="s">
        <v>115</v>
      </c>
      <c r="H87" s="56" t="s">
        <v>295</v>
      </c>
      <c r="I87" s="55" t="s">
        <v>616</v>
      </c>
      <c r="J87" s="56" t="s">
        <v>305</v>
      </c>
      <c r="K87" s="55" t="s">
        <v>667</v>
      </c>
      <c r="L87" s="56" t="s">
        <v>279</v>
      </c>
      <c r="M87" s="56" t="s">
        <v>411</v>
      </c>
      <c r="N87" s="59" t="s">
        <v>108</v>
      </c>
      <c r="O87" s="56" t="s">
        <v>154</v>
      </c>
      <c r="P87" s="57" t="s">
        <v>462</v>
      </c>
      <c r="Q87" s="57" t="s">
        <v>467</v>
      </c>
      <c r="R87" s="58" t="s">
        <v>474</v>
      </c>
      <c r="S87" s="59"/>
      <c r="T87" s="59" t="s">
        <v>417</v>
      </c>
      <c r="U87" s="60" t="s">
        <v>429</v>
      </c>
      <c r="V87" s="60" t="s">
        <v>443</v>
      </c>
      <c r="W87" s="59"/>
      <c r="X87" s="59"/>
      <c r="Y87" s="56"/>
      <c r="Z87" s="56"/>
      <c r="AA87" s="56"/>
      <c r="AB87" s="56"/>
      <c r="AC87" s="53"/>
      <c r="AD87" s="53"/>
      <c r="AE87" s="53"/>
      <c r="AF87" s="53"/>
      <c r="AG87" s="56"/>
      <c r="AH87" s="60"/>
      <c r="AI87" s="53"/>
      <c r="AJ87" s="61"/>
      <c r="AK87" s="53"/>
      <c r="AL87" s="53"/>
      <c r="AM87" s="222">
        <v>2.7</v>
      </c>
      <c r="AN87" s="97">
        <v>0</v>
      </c>
      <c r="AO87" s="97">
        <v>0</v>
      </c>
      <c r="AP87" s="97"/>
      <c r="AQ87" s="62" t="str">
        <f>IF(AND(AN87=0,AO87=0),Desplegable!$B$446,IF(AND(AN87&lt;&gt;0,AO87=""),Desplegable!$B$446,IF(AND('Metas por Proyecto'!AN87=0,'Metas por Proyecto'!AO87&gt;0),Desplegable!$B$444,IF(AND('Metas por Proyecto'!AN87&gt;0,'Metas por Proyecto'!AO87=0),Desplegable!$B$445,IF(AND('Metas por Proyecto'!AN87&gt;0,'Metas por Proyecto'!AO87&gt;0),((AO87*100)/AN87))))))</f>
        <v/>
      </c>
      <c r="AR87" s="97">
        <v>2.7</v>
      </c>
      <c r="AS87" s="97">
        <v>2.7</v>
      </c>
      <c r="AT87" s="97"/>
      <c r="AU87" s="62">
        <f>IF(AND(AR87=0,AS87=0),Desplegable!$B$446,IF(AND(AR87&lt;&gt;0,AS87=""),Desplegable!$B$446,IF(AND('Metas por Proyecto'!AR87=0,'Metas por Proyecto'!AS87&gt;0),Desplegable!$B$444,IF(AND('Metas por Proyecto'!AR87&gt;0,'Metas por Proyecto'!AS87=0),Desplegable!$B$445,IF(AND('Metas por Proyecto'!AR87&gt;0,'Metas por Proyecto'!AS87&gt;0),((AS87*100)/AR87))))))</f>
        <v>100</v>
      </c>
      <c r="AV87" s="97">
        <f t="shared" si="52"/>
        <v>2.7</v>
      </c>
      <c r="AW87" s="97">
        <f t="shared" si="53"/>
        <v>2.7</v>
      </c>
      <c r="AX87" s="62">
        <f>IF(AND(AV87=0,AW87=0),"",IF(AND(AV87=0,AW87&lt;&gt;0),Desplegable!$B$444,(AW87*100/AV87)))</f>
        <v>100</v>
      </c>
      <c r="AY87" s="97">
        <v>0</v>
      </c>
      <c r="AZ87" s="97">
        <v>0</v>
      </c>
      <c r="BA87" s="97" t="s">
        <v>1304</v>
      </c>
      <c r="BB87" s="62" t="str">
        <f>IF(AND(AY87=0,AZ87=0),Desplegable!$B$446,IF(AND(AY87&lt;&gt;0,AZ87=""),Desplegable!$B$446,IF(AND('Metas por Proyecto'!AY87=0,'Metas por Proyecto'!AZ87&gt;0),Desplegable!$B$444,IF(AND('Metas por Proyecto'!AY87&gt;0,'Metas por Proyecto'!AZ87=0),Desplegable!$B$445,IF(AND('Metas por Proyecto'!AY87&gt;0,'Metas por Proyecto'!AZ87&gt;0),((AZ87*100)/AY87))))))</f>
        <v/>
      </c>
      <c r="BC87" s="97">
        <f t="shared" si="54"/>
        <v>2.7</v>
      </c>
      <c r="BD87" s="97">
        <f t="shared" si="55"/>
        <v>2.7</v>
      </c>
      <c r="BE87" s="62">
        <f>IF(AND(BC87=0,BD87=0),"",IF(AND(BC87=0,BD87&lt;&gt;0),Desplegable!$B$444,(BD87*100/BC87)))</f>
        <v>100</v>
      </c>
      <c r="BF87" s="97">
        <v>0</v>
      </c>
      <c r="BG87" s="97"/>
      <c r="BH87" s="97"/>
      <c r="BI87" s="62" t="str">
        <f>IF(AND(BF87=0,BG87=0),Desplegable!$B$446,IF(AND(BF87&lt;&gt;0,BG87=""),Desplegable!$B$446,IF(AND('Metas por Proyecto'!BF87=0,'Metas por Proyecto'!BG87&gt;0),Desplegable!$B$444,IF(AND('Metas por Proyecto'!BF87&gt;0,'Metas por Proyecto'!BG87=0),Desplegable!$B$445,IF(AND('Metas por Proyecto'!BF87&gt;0,'Metas por Proyecto'!BG87&gt;0),((BG87*100)/BF87))))))</f>
        <v/>
      </c>
      <c r="BJ87" s="97">
        <f t="shared" si="56"/>
        <v>2.7</v>
      </c>
      <c r="BK87" s="97">
        <f t="shared" si="57"/>
        <v>2.7</v>
      </c>
      <c r="BL87" s="62">
        <f>IF(AND(BJ87=0,BK87=0),"",IF(AND(BJ87=0,BK87&lt;&gt;0),Desplegable!$B$444,(BK87*100/BJ87)))</f>
        <v>100</v>
      </c>
      <c r="BM87" s="97">
        <v>0</v>
      </c>
      <c r="BN87" s="97"/>
      <c r="BO87" s="97"/>
      <c r="BP87" s="62" t="str">
        <f>IF(AND(BM87=0,BN87=0),Desplegable!$B$446,IF(AND(BM87&lt;&gt;0,BN87=""),Desplegable!$B$446,IF(AND('Metas por Proyecto'!BM87=0,'Metas por Proyecto'!BN87&gt;0),Desplegable!$B$444,IF(AND('Metas por Proyecto'!BM87&gt;0,'Metas por Proyecto'!BN87=0),Desplegable!$B$445,IF(AND('Metas por Proyecto'!BM87&gt;0,'Metas por Proyecto'!BN87&gt;0),((BN87*100)/BM87))))))</f>
        <v/>
      </c>
      <c r="BQ87" s="97">
        <f t="shared" si="58"/>
        <v>2.7</v>
      </c>
      <c r="BR87" s="97">
        <f t="shared" si="59"/>
        <v>2.7</v>
      </c>
      <c r="BS87" s="62">
        <f>IF(AND(BQ87=0,BR87=0),"",IF(AND(BQ87=0,BR87&lt;&gt;0),Desplegable!$B$444,(BR87*100/BQ87)))</f>
        <v>100</v>
      </c>
      <c r="BT87" s="97">
        <v>0</v>
      </c>
      <c r="BU87" s="97"/>
      <c r="BV87" s="97"/>
      <c r="BW87" s="62" t="str">
        <f>IF(AND(BT87=0,BU87=0),Desplegable!$B$446,IF(AND(BT87&lt;&gt;0,BU87=""),Desplegable!$B$446,IF(AND('Metas por Proyecto'!BT87=0,'Metas por Proyecto'!BU87&gt;0),Desplegable!$B$444,IF(AND('Metas por Proyecto'!BT87&gt;0,'Metas por Proyecto'!BU87=0),Desplegable!$B$445,IF(AND('Metas por Proyecto'!BT87&gt;0,'Metas por Proyecto'!BU87&gt;0),((BU87*100)/BT87))))))</f>
        <v/>
      </c>
      <c r="BX87" s="97">
        <f t="shared" si="60"/>
        <v>2.7</v>
      </c>
      <c r="BY87" s="97">
        <f t="shared" si="61"/>
        <v>2.7</v>
      </c>
      <c r="BZ87" s="62">
        <f>IF(AND(BX87=0,BY87=0),"",IF(AND(BX87=0,BY87&lt;&gt;0),Desplegable!$B$444,(BY87*100/BX87)))</f>
        <v>100</v>
      </c>
      <c r="CA87" s="97">
        <v>0</v>
      </c>
      <c r="CB87" s="97"/>
      <c r="CC87" s="97"/>
      <c r="CD87" s="62" t="str">
        <f>IF(AND(CA87=0,CB87=0),Desplegable!$B$446,IF(AND(CA87&lt;&gt;0,CB87=""),Desplegable!$B$446,IF(AND('Metas por Proyecto'!CA87=0,'Metas por Proyecto'!CB87&gt;0),Desplegable!$B$444,IF(AND('Metas por Proyecto'!CA87&gt;0,'Metas por Proyecto'!CB87=0),Desplegable!$B$445,IF(AND('Metas por Proyecto'!CA87&gt;0,'Metas por Proyecto'!CB87&gt;0),((CB87*100)/CA87))))))</f>
        <v/>
      </c>
      <c r="CE87" s="97">
        <f t="shared" si="62"/>
        <v>2.7</v>
      </c>
      <c r="CF87" s="97">
        <f t="shared" si="63"/>
        <v>2.7</v>
      </c>
      <c r="CG87" s="62">
        <f>IF(AND(CE87=0,CF87=0),"",IF(AND(CE87=0,CF87&lt;&gt;0),Desplegable!$B$444,(CF87*100/CE87)))</f>
        <v>100</v>
      </c>
      <c r="CH87" s="97">
        <v>0</v>
      </c>
      <c r="CI87" s="97"/>
      <c r="CJ87" s="97"/>
      <c r="CK87" s="62" t="str">
        <f>IF(AND(CH87=0,CI87=0),Desplegable!$B$446,IF(AND(CH87&lt;&gt;0,CI87=""),Desplegable!$B$446,IF(AND('Metas por Proyecto'!CH87=0,'Metas por Proyecto'!CI87&gt;0),Desplegable!$B$444,IF(AND('Metas por Proyecto'!CH87&gt;0,'Metas por Proyecto'!CI87=0),Desplegable!$B$445,IF(AND('Metas por Proyecto'!CH87&gt;0,'Metas por Proyecto'!CI87&gt;0),((CI87*100)/CH87))))))</f>
        <v/>
      </c>
      <c r="CL87" s="97">
        <f t="shared" si="64"/>
        <v>2.7</v>
      </c>
      <c r="CM87" s="97">
        <f t="shared" si="65"/>
        <v>2.7</v>
      </c>
      <c r="CN87" s="62">
        <f>IF(AND(CL87=0,CM87=0),"",IF(AND(CL87=0,CM87&lt;&gt;0),Desplegable!$B$444,(CM87*100/CL87)))</f>
        <v>100</v>
      </c>
      <c r="CO87" s="97">
        <v>0</v>
      </c>
      <c r="CP87" s="97"/>
      <c r="CQ87" s="97"/>
      <c r="CR87" s="62" t="str">
        <f>IF(AND(CO87=0,CP87=0),Desplegable!$B$446,IF(AND(CO87&lt;&gt;0,CP87=""),Desplegable!$B$446,IF(AND('Metas por Proyecto'!CO87=0,'Metas por Proyecto'!CP87&gt;0),Desplegable!$B$444,IF(AND('Metas por Proyecto'!CO87&gt;0,'Metas por Proyecto'!CP87=0),Desplegable!$B$445,IF(AND('Metas por Proyecto'!CO87&gt;0,'Metas por Proyecto'!CP87&gt;0),((CP87*100)/CO87))))))</f>
        <v/>
      </c>
      <c r="CS87" s="97">
        <f t="shared" si="66"/>
        <v>2.7</v>
      </c>
      <c r="CT87" s="97">
        <f t="shared" si="67"/>
        <v>2.7</v>
      </c>
      <c r="CU87" s="62">
        <f>IF(AND(CS87=0,CT87=0),"",IF(AND(CS87=0,CT87&lt;&gt;0),Desplegable!$B$444,(CT87*100/CS87)))</f>
        <v>100</v>
      </c>
      <c r="CV87" s="97">
        <v>0</v>
      </c>
      <c r="CW87" s="97"/>
      <c r="CX87" s="97"/>
      <c r="CY87" s="62" t="str">
        <f>IF(AND(CV87=0,CW87=0),Desplegable!$B$446,IF(AND(CV87&lt;&gt;0,CW87=""),Desplegable!$B$446,IF(AND('Metas por Proyecto'!CV87=0,'Metas por Proyecto'!CW87&gt;0),Desplegable!$B$444,IF(AND('Metas por Proyecto'!CV87&gt;0,'Metas por Proyecto'!CW87=0),Desplegable!$B$445,IF(AND('Metas por Proyecto'!CV87&gt;0,'Metas por Proyecto'!CW87&gt;0),((CW87*100)/CV87))))))</f>
        <v/>
      </c>
      <c r="CZ87" s="97">
        <f t="shared" si="68"/>
        <v>2.7</v>
      </c>
      <c r="DA87" s="97">
        <f t="shared" si="69"/>
        <v>2.7</v>
      </c>
      <c r="DB87" s="62">
        <f>IF(AND(CZ87=0,DA87=0),"",IF(AND(CZ87=0,DA87&lt;&gt;0),Desplegable!$B$444,(DA87*100/CZ87)))</f>
        <v>100</v>
      </c>
      <c r="DC87" s="97">
        <v>0</v>
      </c>
      <c r="DD87" s="97"/>
      <c r="DE87" s="97"/>
      <c r="DF87" s="62" t="str">
        <f>IF(AND(DC87=0,DD87=0),Desplegable!$B$446,IF(AND(DC87&lt;&gt;0,DD87=""),Desplegable!$B$446,IF(AND('Metas por Proyecto'!DC87=0,'Metas por Proyecto'!DD87&gt;0),Desplegable!$B$444,IF(AND('Metas por Proyecto'!DC87&gt;0,'Metas por Proyecto'!DD87=0),Desplegable!$B$445,IF(AND('Metas por Proyecto'!DC87&gt;0,'Metas por Proyecto'!DD87&gt;0),((DD87*100)/DC87))))))</f>
        <v/>
      </c>
      <c r="DG87" s="97">
        <f t="shared" si="70"/>
        <v>2.7</v>
      </c>
      <c r="DH87" s="97">
        <f t="shared" si="71"/>
        <v>2.7</v>
      </c>
      <c r="DI87" s="62">
        <f>IF(AND(DG87=0,DH87=0),"",IF(AND(DG87=0,DH87&lt;&gt;0),Desplegable!$B$444,(DH87*100/DG87)))</f>
        <v>100</v>
      </c>
      <c r="DJ87" s="97">
        <v>0</v>
      </c>
      <c r="DK87" s="97"/>
      <c r="DL87" s="97"/>
      <c r="DM87" s="62" t="str">
        <f>IF(AND(DJ87=0,DK87=0),Desplegable!$B$446,IF(AND(DJ87&lt;&gt;0,DK87=""),Desplegable!$B$446,IF(AND('Metas por Proyecto'!DJ87=0,'Metas por Proyecto'!DK87&gt;0),Desplegable!$B$444,IF(AND('Metas por Proyecto'!DJ87&gt;0,'Metas por Proyecto'!DK87=0),Desplegable!$B$445,IF(AND('Metas por Proyecto'!DJ87&gt;0,'Metas por Proyecto'!DK87&gt;0),((DK87*100)/DJ87))))))</f>
        <v/>
      </c>
      <c r="DN87" s="97">
        <f t="shared" si="72"/>
        <v>2.7</v>
      </c>
      <c r="DO87" s="97">
        <f t="shared" si="73"/>
        <v>2.7</v>
      </c>
      <c r="DP87" s="63">
        <f>IF(AND(DN87=0,DO87=0),"",IF(AND(DN87=0,DO87&lt;&gt;0),Desplegable!$B$444,(DO87*100/DN87)))</f>
        <v>100</v>
      </c>
      <c r="DQ87" s="97">
        <f t="shared" si="74"/>
        <v>2.7</v>
      </c>
      <c r="DR87" s="97">
        <f t="shared" si="75"/>
        <v>0</v>
      </c>
      <c r="DS87" s="97">
        <f t="shared" si="76"/>
        <v>2.7</v>
      </c>
      <c r="DT87" s="63">
        <f t="shared" si="77"/>
        <v>100</v>
      </c>
      <c r="DU87" s="97"/>
    </row>
    <row r="88" spans="1:125" s="66" customFormat="1" ht="225">
      <c r="A88" s="53">
        <v>87</v>
      </c>
      <c r="B88" s="84" t="s">
        <v>1568</v>
      </c>
      <c r="C88" s="54" t="s">
        <v>666</v>
      </c>
      <c r="D88" s="55" t="s">
        <v>89</v>
      </c>
      <c r="E88" s="55" t="s">
        <v>667</v>
      </c>
      <c r="F88" s="56" t="s">
        <v>111</v>
      </c>
      <c r="G88" s="55" t="s">
        <v>115</v>
      </c>
      <c r="H88" s="56" t="s">
        <v>295</v>
      </c>
      <c r="I88" s="55" t="s">
        <v>616</v>
      </c>
      <c r="J88" s="56" t="s">
        <v>305</v>
      </c>
      <c r="K88" s="55" t="s">
        <v>667</v>
      </c>
      <c r="L88" s="56" t="s">
        <v>278</v>
      </c>
      <c r="M88" s="56" t="s">
        <v>411</v>
      </c>
      <c r="N88" s="59" t="s">
        <v>119</v>
      </c>
      <c r="O88" s="56" t="s">
        <v>154</v>
      </c>
      <c r="P88" s="57" t="s">
        <v>462</v>
      </c>
      <c r="Q88" s="57" t="s">
        <v>467</v>
      </c>
      <c r="R88" s="58" t="s">
        <v>474</v>
      </c>
      <c r="S88" s="59"/>
      <c r="T88" s="59" t="s">
        <v>417</v>
      </c>
      <c r="U88" s="60" t="s">
        <v>429</v>
      </c>
      <c r="V88" s="60" t="s">
        <v>443</v>
      </c>
      <c r="W88" s="59"/>
      <c r="X88" s="59"/>
      <c r="Y88" s="56"/>
      <c r="Z88" s="56"/>
      <c r="AA88" s="56"/>
      <c r="AB88" s="56"/>
      <c r="AC88" s="53"/>
      <c r="AD88" s="53"/>
      <c r="AE88" s="53"/>
      <c r="AF88" s="53"/>
      <c r="AG88" s="56"/>
      <c r="AH88" s="60"/>
      <c r="AI88" s="53"/>
      <c r="AJ88" s="61"/>
      <c r="AK88" s="53"/>
      <c r="AL88" s="53"/>
      <c r="AM88" s="222">
        <v>7</v>
      </c>
      <c r="AN88" s="97">
        <v>0</v>
      </c>
      <c r="AO88" s="97">
        <v>0</v>
      </c>
      <c r="AP88" s="97"/>
      <c r="AQ88" s="62" t="str">
        <f>IF(AND(AN88=0,AO88=0),Desplegable!$B$446,IF(AND(AN88&lt;&gt;0,AO88=""),Desplegable!$B$446,IF(AND('Metas por Proyecto'!AN88=0,'Metas por Proyecto'!AO88&gt;0),Desplegable!$B$444,IF(AND('Metas por Proyecto'!AN88&gt;0,'Metas por Proyecto'!AO88=0),Desplegable!$B$445,IF(AND('Metas por Proyecto'!AN88&gt;0,'Metas por Proyecto'!AO88&gt;0),((AO88*100)/AN88))))))</f>
        <v/>
      </c>
      <c r="AR88" s="97">
        <v>6.32</v>
      </c>
      <c r="AS88" s="97">
        <v>6.32</v>
      </c>
      <c r="AT88" s="97"/>
      <c r="AU88" s="62">
        <f>IF(AND(AR88=0,AS88=0),Desplegable!$B$446,IF(AND(AR88&lt;&gt;0,AS88=""),Desplegable!$B$446,IF(AND('Metas por Proyecto'!AR88=0,'Metas por Proyecto'!AS88&gt;0),Desplegable!$B$444,IF(AND('Metas por Proyecto'!AR88&gt;0,'Metas por Proyecto'!AS88=0),Desplegable!$B$445,IF(AND('Metas por Proyecto'!AR88&gt;0,'Metas por Proyecto'!AS88&gt;0),((AS88*100)/AR88))))))</f>
        <v>100</v>
      </c>
      <c r="AV88" s="97">
        <f t="shared" si="52"/>
        <v>6.32</v>
      </c>
      <c r="AW88" s="97">
        <f t="shared" si="53"/>
        <v>6.32</v>
      </c>
      <c r="AX88" s="62">
        <f>IF(AND(AV88=0,AW88=0),"",IF(AND(AV88=0,AW88&lt;&gt;0),Desplegable!$B$444,(AW88*100/AV88)))</f>
        <v>100</v>
      </c>
      <c r="AY88" s="97">
        <v>0</v>
      </c>
      <c r="AZ88" s="97">
        <v>0</v>
      </c>
      <c r="BA88" s="97" t="s">
        <v>1304</v>
      </c>
      <c r="BB88" s="62" t="str">
        <f>IF(AND(AY88=0,AZ88=0),Desplegable!$B$446,IF(AND(AY88&lt;&gt;0,AZ88=""),Desplegable!$B$446,IF(AND('Metas por Proyecto'!AY88=0,'Metas por Proyecto'!AZ88&gt;0),Desplegable!$B$444,IF(AND('Metas por Proyecto'!AY88&gt;0,'Metas por Proyecto'!AZ88=0),Desplegable!$B$445,IF(AND('Metas por Proyecto'!AY88&gt;0,'Metas por Proyecto'!AZ88&gt;0),((AZ88*100)/AY88))))))</f>
        <v/>
      </c>
      <c r="BC88" s="97">
        <f t="shared" si="54"/>
        <v>6.32</v>
      </c>
      <c r="BD88" s="97">
        <f t="shared" si="55"/>
        <v>6.32</v>
      </c>
      <c r="BE88" s="62">
        <f>IF(AND(BC88=0,BD88=0),"",IF(AND(BC88=0,BD88&lt;&gt;0),Desplegable!$B$444,(BD88*100/BC88)))</f>
        <v>100</v>
      </c>
      <c r="BF88" s="97">
        <v>0</v>
      </c>
      <c r="BG88" s="97"/>
      <c r="BH88" s="97"/>
      <c r="BI88" s="62" t="str">
        <f>IF(AND(BF88=0,BG88=0),Desplegable!$B$446,IF(AND(BF88&lt;&gt;0,BG88=""),Desplegable!$B$446,IF(AND('Metas por Proyecto'!BF88=0,'Metas por Proyecto'!BG88&gt;0),Desplegable!$B$444,IF(AND('Metas por Proyecto'!BF88&gt;0,'Metas por Proyecto'!BG88=0),Desplegable!$B$445,IF(AND('Metas por Proyecto'!BF88&gt;0,'Metas por Proyecto'!BG88&gt;0),((BG88*100)/BF88))))))</f>
        <v/>
      </c>
      <c r="BJ88" s="97">
        <f t="shared" si="56"/>
        <v>6.32</v>
      </c>
      <c r="BK88" s="97">
        <f t="shared" si="57"/>
        <v>6.32</v>
      </c>
      <c r="BL88" s="62">
        <f>IF(AND(BJ88=0,BK88=0),"",IF(AND(BJ88=0,BK88&lt;&gt;0),Desplegable!$B$444,(BK88*100/BJ88)))</f>
        <v>100</v>
      </c>
      <c r="BM88" s="97">
        <v>0</v>
      </c>
      <c r="BN88" s="97"/>
      <c r="BO88" s="97"/>
      <c r="BP88" s="62" t="str">
        <f>IF(AND(BM88=0,BN88=0),Desplegable!$B$446,IF(AND(BM88&lt;&gt;0,BN88=""),Desplegable!$B$446,IF(AND('Metas por Proyecto'!BM88=0,'Metas por Proyecto'!BN88&gt;0),Desplegable!$B$444,IF(AND('Metas por Proyecto'!BM88&gt;0,'Metas por Proyecto'!BN88=0),Desplegable!$B$445,IF(AND('Metas por Proyecto'!BM88&gt;0,'Metas por Proyecto'!BN88&gt;0),((BN88*100)/BM88))))))</f>
        <v/>
      </c>
      <c r="BQ88" s="97">
        <f t="shared" si="58"/>
        <v>6.32</v>
      </c>
      <c r="BR88" s="97">
        <f t="shared" si="59"/>
        <v>6.32</v>
      </c>
      <c r="BS88" s="62">
        <f>IF(AND(BQ88=0,BR88=0),"",IF(AND(BQ88=0,BR88&lt;&gt;0),Desplegable!$B$444,(BR88*100/BQ88)))</f>
        <v>100</v>
      </c>
      <c r="BT88" s="97">
        <v>0.68</v>
      </c>
      <c r="BU88" s="97"/>
      <c r="BV88" s="97"/>
      <c r="BW88" s="62" t="str">
        <f>IF(AND(BT88=0,BU88=0),Desplegable!$B$446,IF(AND(BT88&lt;&gt;0,BU88=""),Desplegable!$B$446,IF(AND('Metas por Proyecto'!BT88=0,'Metas por Proyecto'!BU88&gt;0),Desplegable!$B$444,IF(AND('Metas por Proyecto'!BT88&gt;0,'Metas por Proyecto'!BU88=0),Desplegable!$B$445,IF(AND('Metas por Proyecto'!BT88&gt;0,'Metas por Proyecto'!BU88&gt;0),((BU88*100)/BT88))))))</f>
        <v/>
      </c>
      <c r="BX88" s="97">
        <f t="shared" si="60"/>
        <v>7</v>
      </c>
      <c r="BY88" s="97">
        <f t="shared" si="61"/>
        <v>6.32</v>
      </c>
      <c r="BZ88" s="62">
        <f>IF(AND(BX88=0,BY88=0),"",IF(AND(BX88=0,BY88&lt;&gt;0),Desplegable!$B$444,(BY88*100/BX88)))</f>
        <v>90.285714285714292</v>
      </c>
      <c r="CA88" s="97">
        <v>0</v>
      </c>
      <c r="CB88" s="97"/>
      <c r="CC88" s="97"/>
      <c r="CD88" s="62" t="str">
        <f>IF(AND(CA88=0,CB88=0),Desplegable!$B$446,IF(AND(CA88&lt;&gt;0,CB88=""),Desplegable!$B$446,IF(AND('Metas por Proyecto'!CA88=0,'Metas por Proyecto'!CB88&gt;0),Desplegable!$B$444,IF(AND('Metas por Proyecto'!CA88&gt;0,'Metas por Proyecto'!CB88=0),Desplegable!$B$445,IF(AND('Metas por Proyecto'!CA88&gt;0,'Metas por Proyecto'!CB88&gt;0),((CB88*100)/CA88))))))</f>
        <v/>
      </c>
      <c r="CE88" s="97">
        <f t="shared" si="62"/>
        <v>7</v>
      </c>
      <c r="CF88" s="97">
        <f t="shared" si="63"/>
        <v>6.32</v>
      </c>
      <c r="CG88" s="62">
        <f>IF(AND(CE88=0,CF88=0),"",IF(AND(CE88=0,CF88&lt;&gt;0),Desplegable!$B$444,(CF88*100/CE88)))</f>
        <v>90.285714285714292</v>
      </c>
      <c r="CH88" s="97">
        <v>0</v>
      </c>
      <c r="CI88" s="97"/>
      <c r="CJ88" s="97"/>
      <c r="CK88" s="62" t="str">
        <f>IF(AND(CH88=0,CI88=0),Desplegable!$B$446,IF(AND(CH88&lt;&gt;0,CI88=""),Desplegable!$B$446,IF(AND('Metas por Proyecto'!CH88=0,'Metas por Proyecto'!CI88&gt;0),Desplegable!$B$444,IF(AND('Metas por Proyecto'!CH88&gt;0,'Metas por Proyecto'!CI88=0),Desplegable!$B$445,IF(AND('Metas por Proyecto'!CH88&gt;0,'Metas por Proyecto'!CI88&gt;0),((CI88*100)/CH88))))))</f>
        <v/>
      </c>
      <c r="CL88" s="97">
        <f t="shared" si="64"/>
        <v>7</v>
      </c>
      <c r="CM88" s="97">
        <f t="shared" si="65"/>
        <v>6.32</v>
      </c>
      <c r="CN88" s="62">
        <f>IF(AND(CL88=0,CM88=0),"",IF(AND(CL88=0,CM88&lt;&gt;0),Desplegable!$B$444,(CM88*100/CL88)))</f>
        <v>90.285714285714292</v>
      </c>
      <c r="CO88" s="97">
        <v>0</v>
      </c>
      <c r="CP88" s="97"/>
      <c r="CQ88" s="97"/>
      <c r="CR88" s="62" t="str">
        <f>IF(AND(CO88=0,CP88=0),Desplegable!$B$446,IF(AND(CO88&lt;&gt;0,CP88=""),Desplegable!$B$446,IF(AND('Metas por Proyecto'!CO88=0,'Metas por Proyecto'!CP88&gt;0),Desplegable!$B$444,IF(AND('Metas por Proyecto'!CO88&gt;0,'Metas por Proyecto'!CP88=0),Desplegable!$B$445,IF(AND('Metas por Proyecto'!CO88&gt;0,'Metas por Proyecto'!CP88&gt;0),((CP88*100)/CO88))))))</f>
        <v/>
      </c>
      <c r="CS88" s="97">
        <f t="shared" si="66"/>
        <v>7</v>
      </c>
      <c r="CT88" s="97">
        <f t="shared" si="67"/>
        <v>6.32</v>
      </c>
      <c r="CU88" s="62">
        <f>IF(AND(CS88=0,CT88=0),"",IF(AND(CS88=0,CT88&lt;&gt;0),Desplegable!$B$444,(CT88*100/CS88)))</f>
        <v>90.285714285714292</v>
      </c>
      <c r="CV88" s="97">
        <v>0</v>
      </c>
      <c r="CW88" s="97"/>
      <c r="CX88" s="97"/>
      <c r="CY88" s="62" t="str">
        <f>IF(AND(CV88=0,CW88=0),Desplegable!$B$446,IF(AND(CV88&lt;&gt;0,CW88=""),Desplegable!$B$446,IF(AND('Metas por Proyecto'!CV88=0,'Metas por Proyecto'!CW88&gt;0),Desplegable!$B$444,IF(AND('Metas por Proyecto'!CV88&gt;0,'Metas por Proyecto'!CW88=0),Desplegable!$B$445,IF(AND('Metas por Proyecto'!CV88&gt;0,'Metas por Proyecto'!CW88&gt;0),((CW88*100)/CV88))))))</f>
        <v/>
      </c>
      <c r="CZ88" s="97">
        <f t="shared" si="68"/>
        <v>7</v>
      </c>
      <c r="DA88" s="97">
        <f t="shared" si="69"/>
        <v>6.32</v>
      </c>
      <c r="DB88" s="62">
        <f>IF(AND(CZ88=0,DA88=0),"",IF(AND(CZ88=0,DA88&lt;&gt;0),Desplegable!$B$444,(DA88*100/CZ88)))</f>
        <v>90.285714285714292</v>
      </c>
      <c r="DC88" s="97">
        <v>0</v>
      </c>
      <c r="DD88" s="97"/>
      <c r="DE88" s="97"/>
      <c r="DF88" s="62" t="str">
        <f>IF(AND(DC88=0,DD88=0),Desplegable!$B$446,IF(AND(DC88&lt;&gt;0,DD88=""),Desplegable!$B$446,IF(AND('Metas por Proyecto'!DC88=0,'Metas por Proyecto'!DD88&gt;0),Desplegable!$B$444,IF(AND('Metas por Proyecto'!DC88&gt;0,'Metas por Proyecto'!DD88=0),Desplegable!$B$445,IF(AND('Metas por Proyecto'!DC88&gt;0,'Metas por Proyecto'!DD88&gt;0),((DD88*100)/DC88))))))</f>
        <v/>
      </c>
      <c r="DG88" s="97">
        <f t="shared" si="70"/>
        <v>7</v>
      </c>
      <c r="DH88" s="97">
        <f t="shared" si="71"/>
        <v>6.32</v>
      </c>
      <c r="DI88" s="62">
        <f>IF(AND(DG88=0,DH88=0),"",IF(AND(DG88=0,DH88&lt;&gt;0),Desplegable!$B$444,(DH88*100/DG88)))</f>
        <v>90.285714285714292</v>
      </c>
      <c r="DJ88" s="97">
        <v>0</v>
      </c>
      <c r="DK88" s="97"/>
      <c r="DL88" s="97"/>
      <c r="DM88" s="62" t="str">
        <f>IF(AND(DJ88=0,DK88=0),Desplegable!$B$446,IF(AND(DJ88&lt;&gt;0,DK88=""),Desplegable!$B$446,IF(AND('Metas por Proyecto'!DJ88=0,'Metas por Proyecto'!DK88&gt;0),Desplegable!$B$444,IF(AND('Metas por Proyecto'!DJ88&gt;0,'Metas por Proyecto'!DK88=0),Desplegable!$B$445,IF(AND('Metas por Proyecto'!DJ88&gt;0,'Metas por Proyecto'!DK88&gt;0),((DK88*100)/DJ88))))))</f>
        <v/>
      </c>
      <c r="DN88" s="97">
        <f t="shared" si="72"/>
        <v>7</v>
      </c>
      <c r="DO88" s="97">
        <f t="shared" si="73"/>
        <v>6.32</v>
      </c>
      <c r="DP88" s="63">
        <f>IF(AND(DN88=0,DO88=0),"",IF(AND(DN88=0,DO88&lt;&gt;0),Desplegable!$B$444,(DO88*100/DN88)))</f>
        <v>90.285714285714292</v>
      </c>
      <c r="DQ88" s="97">
        <f t="shared" si="74"/>
        <v>7</v>
      </c>
      <c r="DR88" s="97">
        <f t="shared" si="75"/>
        <v>0</v>
      </c>
      <c r="DS88" s="97">
        <f t="shared" si="76"/>
        <v>6.32</v>
      </c>
      <c r="DT88" s="63">
        <f t="shared" si="77"/>
        <v>90.285714285714292</v>
      </c>
      <c r="DU88" s="97"/>
    </row>
    <row r="89" spans="1:125" s="66" customFormat="1" ht="225">
      <c r="A89" s="53">
        <v>88</v>
      </c>
      <c r="B89" s="84" t="s">
        <v>1569</v>
      </c>
      <c r="C89" s="54" t="s">
        <v>666</v>
      </c>
      <c r="D89" s="55" t="s">
        <v>89</v>
      </c>
      <c r="E89" s="55" t="s">
        <v>667</v>
      </c>
      <c r="F89" s="56" t="s">
        <v>111</v>
      </c>
      <c r="G89" s="55" t="s">
        <v>115</v>
      </c>
      <c r="H89" s="56" t="s">
        <v>295</v>
      </c>
      <c r="I89" s="55" t="s">
        <v>616</v>
      </c>
      <c r="J89" s="56" t="s">
        <v>305</v>
      </c>
      <c r="K89" s="55" t="s">
        <v>667</v>
      </c>
      <c r="L89" s="56" t="s">
        <v>278</v>
      </c>
      <c r="M89" s="56" t="s">
        <v>411</v>
      </c>
      <c r="N89" s="59" t="s">
        <v>119</v>
      </c>
      <c r="O89" s="56" t="s">
        <v>154</v>
      </c>
      <c r="P89" s="57" t="s">
        <v>462</v>
      </c>
      <c r="Q89" s="57" t="s">
        <v>467</v>
      </c>
      <c r="R89" s="58" t="s">
        <v>474</v>
      </c>
      <c r="S89" s="59"/>
      <c r="T89" s="59" t="s">
        <v>417</v>
      </c>
      <c r="U89" s="60" t="s">
        <v>429</v>
      </c>
      <c r="V89" s="60" t="s">
        <v>443</v>
      </c>
      <c r="W89" s="59"/>
      <c r="X89" s="59"/>
      <c r="Y89" s="56"/>
      <c r="Z89" s="56"/>
      <c r="AA89" s="56"/>
      <c r="AB89" s="56"/>
      <c r="AC89" s="53"/>
      <c r="AD89" s="53"/>
      <c r="AE89" s="53"/>
      <c r="AF89" s="53"/>
      <c r="AG89" s="56"/>
      <c r="AH89" s="60"/>
      <c r="AI89" s="53"/>
      <c r="AJ89" s="61"/>
      <c r="AK89" s="53"/>
      <c r="AL89" s="53"/>
      <c r="AM89" s="222">
        <v>7</v>
      </c>
      <c r="AN89" s="97">
        <v>0</v>
      </c>
      <c r="AO89" s="97">
        <v>0</v>
      </c>
      <c r="AP89" s="97"/>
      <c r="AQ89" s="62" t="str">
        <f>IF(AND(AN89=0,AO89=0),Desplegable!$B$446,IF(AND(AN89&lt;&gt;0,AO89=""),Desplegable!$B$446,IF(AND('Metas por Proyecto'!AN89=0,'Metas por Proyecto'!AO89&gt;0),Desplegable!$B$444,IF(AND('Metas por Proyecto'!AN89&gt;0,'Metas por Proyecto'!AO89=0),Desplegable!$B$445,IF(AND('Metas por Proyecto'!AN89&gt;0,'Metas por Proyecto'!AO89&gt;0),((AO89*100)/AN89))))))</f>
        <v/>
      </c>
      <c r="AR89" s="97">
        <v>6.32</v>
      </c>
      <c r="AS89" s="97">
        <v>6.32</v>
      </c>
      <c r="AT89" s="97"/>
      <c r="AU89" s="62">
        <f>IF(AND(AR89=0,AS89=0),Desplegable!$B$446,IF(AND(AR89&lt;&gt;0,AS89=""),Desplegable!$B$446,IF(AND('Metas por Proyecto'!AR89=0,'Metas por Proyecto'!AS89&gt;0),Desplegable!$B$444,IF(AND('Metas por Proyecto'!AR89&gt;0,'Metas por Proyecto'!AS89=0),Desplegable!$B$445,IF(AND('Metas por Proyecto'!AR89&gt;0,'Metas por Proyecto'!AS89&gt;0),((AS89*100)/AR89))))))</f>
        <v>100</v>
      </c>
      <c r="AV89" s="97">
        <f t="shared" si="52"/>
        <v>6.32</v>
      </c>
      <c r="AW89" s="97">
        <f t="shared" si="53"/>
        <v>6.32</v>
      </c>
      <c r="AX89" s="62">
        <f>IF(AND(AV89=0,AW89=0),"",IF(AND(AV89=0,AW89&lt;&gt;0),Desplegable!$B$444,(AW89*100/AV89)))</f>
        <v>100</v>
      </c>
      <c r="AY89" s="97">
        <v>0</v>
      </c>
      <c r="AZ89" s="97">
        <v>0</v>
      </c>
      <c r="BA89" s="97" t="s">
        <v>1304</v>
      </c>
      <c r="BB89" s="62" t="str">
        <f>IF(AND(AY89=0,AZ89=0),Desplegable!$B$446,IF(AND(AY89&lt;&gt;0,AZ89=""),Desplegable!$B$446,IF(AND('Metas por Proyecto'!AY89=0,'Metas por Proyecto'!AZ89&gt;0),Desplegable!$B$444,IF(AND('Metas por Proyecto'!AY89&gt;0,'Metas por Proyecto'!AZ89=0),Desplegable!$B$445,IF(AND('Metas por Proyecto'!AY89&gt;0,'Metas por Proyecto'!AZ89&gt;0),((AZ89*100)/AY89))))))</f>
        <v/>
      </c>
      <c r="BC89" s="97">
        <f t="shared" si="54"/>
        <v>6.32</v>
      </c>
      <c r="BD89" s="97">
        <f t="shared" si="55"/>
        <v>6.32</v>
      </c>
      <c r="BE89" s="62">
        <f>IF(AND(BC89=0,BD89=0),"",IF(AND(BC89=0,BD89&lt;&gt;0),Desplegable!$B$444,(BD89*100/BC89)))</f>
        <v>100</v>
      </c>
      <c r="BF89" s="97">
        <v>0</v>
      </c>
      <c r="BG89" s="97"/>
      <c r="BH89" s="97"/>
      <c r="BI89" s="62" t="str">
        <f>IF(AND(BF89=0,BG89=0),Desplegable!$B$446,IF(AND(BF89&lt;&gt;0,BG89=""),Desplegable!$B$446,IF(AND('Metas por Proyecto'!BF89=0,'Metas por Proyecto'!BG89&gt;0),Desplegable!$B$444,IF(AND('Metas por Proyecto'!BF89&gt;0,'Metas por Proyecto'!BG89=0),Desplegable!$B$445,IF(AND('Metas por Proyecto'!BF89&gt;0,'Metas por Proyecto'!BG89&gt;0),((BG89*100)/BF89))))))</f>
        <v/>
      </c>
      <c r="BJ89" s="97">
        <f t="shared" si="56"/>
        <v>6.32</v>
      </c>
      <c r="BK89" s="97">
        <f t="shared" si="57"/>
        <v>6.32</v>
      </c>
      <c r="BL89" s="62">
        <f>IF(AND(BJ89=0,BK89=0),"",IF(AND(BJ89=0,BK89&lt;&gt;0),Desplegable!$B$444,(BK89*100/BJ89)))</f>
        <v>100</v>
      </c>
      <c r="BM89" s="97">
        <v>0</v>
      </c>
      <c r="BN89" s="97"/>
      <c r="BO89" s="97"/>
      <c r="BP89" s="62" t="str">
        <f>IF(AND(BM89=0,BN89=0),Desplegable!$B$446,IF(AND(BM89&lt;&gt;0,BN89=""),Desplegable!$B$446,IF(AND('Metas por Proyecto'!BM89=0,'Metas por Proyecto'!BN89&gt;0),Desplegable!$B$444,IF(AND('Metas por Proyecto'!BM89&gt;0,'Metas por Proyecto'!BN89=0),Desplegable!$B$445,IF(AND('Metas por Proyecto'!BM89&gt;0,'Metas por Proyecto'!BN89&gt;0),((BN89*100)/BM89))))))</f>
        <v/>
      </c>
      <c r="BQ89" s="97">
        <f t="shared" si="58"/>
        <v>6.32</v>
      </c>
      <c r="BR89" s="97">
        <f t="shared" si="59"/>
        <v>6.32</v>
      </c>
      <c r="BS89" s="62">
        <f>IF(AND(BQ89=0,BR89=0),"",IF(AND(BQ89=0,BR89&lt;&gt;0),Desplegable!$B$444,(BR89*100/BQ89)))</f>
        <v>100</v>
      </c>
      <c r="BT89" s="97">
        <v>0</v>
      </c>
      <c r="BU89" s="97"/>
      <c r="BV89" s="97"/>
      <c r="BW89" s="62" t="str">
        <f>IF(AND(BT89=0,BU89=0),Desplegable!$B$446,IF(AND(BT89&lt;&gt;0,BU89=""),Desplegable!$B$446,IF(AND('Metas por Proyecto'!BT89=0,'Metas por Proyecto'!BU89&gt;0),Desplegable!$B$444,IF(AND('Metas por Proyecto'!BT89&gt;0,'Metas por Proyecto'!BU89=0),Desplegable!$B$445,IF(AND('Metas por Proyecto'!BT89&gt;0,'Metas por Proyecto'!BU89&gt;0),((BU89*100)/BT89))))))</f>
        <v/>
      </c>
      <c r="BX89" s="97">
        <f t="shared" si="60"/>
        <v>6.32</v>
      </c>
      <c r="BY89" s="97">
        <f t="shared" si="61"/>
        <v>6.32</v>
      </c>
      <c r="BZ89" s="62">
        <f>IF(AND(BX89=0,BY89=0),"",IF(AND(BX89=0,BY89&lt;&gt;0),Desplegable!$B$444,(BY89*100/BX89)))</f>
        <v>100</v>
      </c>
      <c r="CA89" s="97">
        <v>0.68</v>
      </c>
      <c r="CB89" s="97"/>
      <c r="CC89" s="97"/>
      <c r="CD89" s="62" t="str">
        <f>IF(AND(CA89=0,CB89=0),Desplegable!$B$446,IF(AND(CA89&lt;&gt;0,CB89=""),Desplegable!$B$446,IF(AND('Metas por Proyecto'!CA89=0,'Metas por Proyecto'!CB89&gt;0),Desplegable!$B$444,IF(AND('Metas por Proyecto'!CA89&gt;0,'Metas por Proyecto'!CB89=0),Desplegable!$B$445,IF(AND('Metas por Proyecto'!CA89&gt;0,'Metas por Proyecto'!CB89&gt;0),((CB89*100)/CA89))))))</f>
        <v/>
      </c>
      <c r="CE89" s="97">
        <f t="shared" si="62"/>
        <v>7</v>
      </c>
      <c r="CF89" s="97">
        <f t="shared" si="63"/>
        <v>6.32</v>
      </c>
      <c r="CG89" s="62">
        <f>IF(AND(CE89=0,CF89=0),"",IF(AND(CE89=0,CF89&lt;&gt;0),Desplegable!$B$444,(CF89*100/CE89)))</f>
        <v>90.285714285714292</v>
      </c>
      <c r="CH89" s="97">
        <v>0</v>
      </c>
      <c r="CI89" s="97"/>
      <c r="CJ89" s="97"/>
      <c r="CK89" s="62" t="str">
        <f>IF(AND(CH89=0,CI89=0),Desplegable!$B$446,IF(AND(CH89&lt;&gt;0,CI89=""),Desplegable!$B$446,IF(AND('Metas por Proyecto'!CH89=0,'Metas por Proyecto'!CI89&gt;0),Desplegable!$B$444,IF(AND('Metas por Proyecto'!CH89&gt;0,'Metas por Proyecto'!CI89=0),Desplegable!$B$445,IF(AND('Metas por Proyecto'!CH89&gt;0,'Metas por Proyecto'!CI89&gt;0),((CI89*100)/CH89))))))</f>
        <v/>
      </c>
      <c r="CL89" s="97">
        <f t="shared" si="64"/>
        <v>7</v>
      </c>
      <c r="CM89" s="97">
        <f t="shared" si="65"/>
        <v>6.32</v>
      </c>
      <c r="CN89" s="62">
        <f>IF(AND(CL89=0,CM89=0),"",IF(AND(CL89=0,CM89&lt;&gt;0),Desplegable!$B$444,(CM89*100/CL89)))</f>
        <v>90.285714285714292</v>
      </c>
      <c r="CO89" s="97">
        <v>0</v>
      </c>
      <c r="CP89" s="97"/>
      <c r="CQ89" s="97"/>
      <c r="CR89" s="62" t="str">
        <f>IF(AND(CO89=0,CP89=0),Desplegable!$B$446,IF(AND(CO89&lt;&gt;0,CP89=""),Desplegable!$B$446,IF(AND('Metas por Proyecto'!CO89=0,'Metas por Proyecto'!CP89&gt;0),Desplegable!$B$444,IF(AND('Metas por Proyecto'!CO89&gt;0,'Metas por Proyecto'!CP89=0),Desplegable!$B$445,IF(AND('Metas por Proyecto'!CO89&gt;0,'Metas por Proyecto'!CP89&gt;0),((CP89*100)/CO89))))))</f>
        <v/>
      </c>
      <c r="CS89" s="97">
        <f t="shared" si="66"/>
        <v>7</v>
      </c>
      <c r="CT89" s="97">
        <f t="shared" si="67"/>
        <v>6.32</v>
      </c>
      <c r="CU89" s="62">
        <f>IF(AND(CS89=0,CT89=0),"",IF(AND(CS89=0,CT89&lt;&gt;0),Desplegable!$B$444,(CT89*100/CS89)))</f>
        <v>90.285714285714292</v>
      </c>
      <c r="CV89" s="97">
        <v>0</v>
      </c>
      <c r="CW89" s="97"/>
      <c r="CX89" s="97"/>
      <c r="CY89" s="62" t="str">
        <f>IF(AND(CV89=0,CW89=0),Desplegable!$B$446,IF(AND(CV89&lt;&gt;0,CW89=""),Desplegable!$B$446,IF(AND('Metas por Proyecto'!CV89=0,'Metas por Proyecto'!CW89&gt;0),Desplegable!$B$444,IF(AND('Metas por Proyecto'!CV89&gt;0,'Metas por Proyecto'!CW89=0),Desplegable!$B$445,IF(AND('Metas por Proyecto'!CV89&gt;0,'Metas por Proyecto'!CW89&gt;0),((CW89*100)/CV89))))))</f>
        <v/>
      </c>
      <c r="CZ89" s="97">
        <f t="shared" si="68"/>
        <v>7</v>
      </c>
      <c r="DA89" s="97">
        <f t="shared" si="69"/>
        <v>6.32</v>
      </c>
      <c r="DB89" s="62">
        <f>IF(AND(CZ89=0,DA89=0),"",IF(AND(CZ89=0,DA89&lt;&gt;0),Desplegable!$B$444,(DA89*100/CZ89)))</f>
        <v>90.285714285714292</v>
      </c>
      <c r="DC89" s="97">
        <v>0</v>
      </c>
      <c r="DD89" s="97"/>
      <c r="DE89" s="97"/>
      <c r="DF89" s="62" t="str">
        <f>IF(AND(DC89=0,DD89=0),Desplegable!$B$446,IF(AND(DC89&lt;&gt;0,DD89=""),Desplegable!$B$446,IF(AND('Metas por Proyecto'!DC89=0,'Metas por Proyecto'!DD89&gt;0),Desplegable!$B$444,IF(AND('Metas por Proyecto'!DC89&gt;0,'Metas por Proyecto'!DD89=0),Desplegable!$B$445,IF(AND('Metas por Proyecto'!DC89&gt;0,'Metas por Proyecto'!DD89&gt;0),((DD89*100)/DC89))))))</f>
        <v/>
      </c>
      <c r="DG89" s="97">
        <f t="shared" si="70"/>
        <v>7</v>
      </c>
      <c r="DH89" s="97">
        <f t="shared" si="71"/>
        <v>6.32</v>
      </c>
      <c r="DI89" s="62">
        <f>IF(AND(DG89=0,DH89=0),"",IF(AND(DG89=0,DH89&lt;&gt;0),Desplegable!$B$444,(DH89*100/DG89)))</f>
        <v>90.285714285714292</v>
      </c>
      <c r="DJ89" s="97">
        <v>0</v>
      </c>
      <c r="DK89" s="97"/>
      <c r="DL89" s="97"/>
      <c r="DM89" s="62" t="str">
        <f>IF(AND(DJ89=0,DK89=0),Desplegable!$B$446,IF(AND(DJ89&lt;&gt;0,DK89=""),Desplegable!$B$446,IF(AND('Metas por Proyecto'!DJ89=0,'Metas por Proyecto'!DK89&gt;0),Desplegable!$B$444,IF(AND('Metas por Proyecto'!DJ89&gt;0,'Metas por Proyecto'!DK89=0),Desplegable!$B$445,IF(AND('Metas por Proyecto'!DJ89&gt;0,'Metas por Proyecto'!DK89&gt;0),((DK89*100)/DJ89))))))</f>
        <v/>
      </c>
      <c r="DN89" s="97">
        <f t="shared" si="72"/>
        <v>7</v>
      </c>
      <c r="DO89" s="97">
        <f t="shared" si="73"/>
        <v>6.32</v>
      </c>
      <c r="DP89" s="63">
        <f>IF(AND(DN89=0,DO89=0),"",IF(AND(DN89=0,DO89&lt;&gt;0),Desplegable!$B$444,(DO89*100/DN89)))</f>
        <v>90.285714285714292</v>
      </c>
      <c r="DQ89" s="97">
        <f t="shared" si="74"/>
        <v>7</v>
      </c>
      <c r="DR89" s="97">
        <f t="shared" si="75"/>
        <v>0</v>
      </c>
      <c r="DS89" s="97">
        <f t="shared" si="76"/>
        <v>6.32</v>
      </c>
      <c r="DT89" s="63">
        <f t="shared" si="77"/>
        <v>90.285714285714292</v>
      </c>
      <c r="DU89" s="97"/>
    </row>
    <row r="90" spans="1:125" s="66" customFormat="1" ht="225">
      <c r="A90" s="53">
        <v>89</v>
      </c>
      <c r="B90" s="84" t="s">
        <v>1570</v>
      </c>
      <c r="C90" s="54" t="s">
        <v>666</v>
      </c>
      <c r="D90" s="55" t="s">
        <v>89</v>
      </c>
      <c r="E90" s="55" t="s">
        <v>667</v>
      </c>
      <c r="F90" s="56" t="s">
        <v>111</v>
      </c>
      <c r="G90" s="55" t="s">
        <v>115</v>
      </c>
      <c r="H90" s="56" t="s">
        <v>295</v>
      </c>
      <c r="I90" s="55" t="s">
        <v>616</v>
      </c>
      <c r="J90" s="56" t="s">
        <v>305</v>
      </c>
      <c r="K90" s="55" t="s">
        <v>667</v>
      </c>
      <c r="L90" s="56" t="s">
        <v>1448</v>
      </c>
      <c r="M90" s="56" t="s">
        <v>411</v>
      </c>
      <c r="N90" s="59" t="s">
        <v>108</v>
      </c>
      <c r="O90" s="56" t="s">
        <v>154</v>
      </c>
      <c r="P90" s="57" t="s">
        <v>462</v>
      </c>
      <c r="Q90" s="57" t="s">
        <v>467</v>
      </c>
      <c r="R90" s="58" t="s">
        <v>474</v>
      </c>
      <c r="S90" s="59"/>
      <c r="T90" s="59" t="s">
        <v>417</v>
      </c>
      <c r="U90" s="60" t="s">
        <v>429</v>
      </c>
      <c r="V90" s="60" t="s">
        <v>443</v>
      </c>
      <c r="W90" s="59"/>
      <c r="X90" s="59"/>
      <c r="Y90" s="56"/>
      <c r="Z90" s="56"/>
      <c r="AA90" s="56"/>
      <c r="AB90" s="56"/>
      <c r="AC90" s="53"/>
      <c r="AD90" s="53"/>
      <c r="AE90" s="53"/>
      <c r="AF90" s="53"/>
      <c r="AG90" s="56"/>
      <c r="AH90" s="60"/>
      <c r="AI90" s="53"/>
      <c r="AJ90" s="61"/>
      <c r="AK90" s="53"/>
      <c r="AL90" s="53"/>
      <c r="AM90" s="222">
        <v>39.799999999999997</v>
      </c>
      <c r="AN90" s="97">
        <v>0</v>
      </c>
      <c r="AO90" s="97">
        <v>0</v>
      </c>
      <c r="AP90" s="97"/>
      <c r="AQ90" s="62" t="str">
        <f>IF(AND(AN90=0,AO90=0),Desplegable!$B$446,IF(AND(AN90&lt;&gt;0,AO90=""),Desplegable!$B$446,IF(AND('Metas por Proyecto'!AN90=0,'Metas por Proyecto'!AO90&gt;0),Desplegable!$B$444,IF(AND('Metas por Proyecto'!AN90&gt;0,'Metas por Proyecto'!AO90=0),Desplegable!$B$445,IF(AND('Metas por Proyecto'!AN90&gt;0,'Metas por Proyecto'!AO90&gt;0),((AO90*100)/AN90))))))</f>
        <v/>
      </c>
      <c r="AR90" s="97">
        <v>39.799999999999997</v>
      </c>
      <c r="AS90" s="97">
        <v>39.799999999999997</v>
      </c>
      <c r="AT90" s="97"/>
      <c r="AU90" s="62">
        <f>IF(AND(AR90=0,AS90=0),Desplegable!$B$446,IF(AND(AR90&lt;&gt;0,AS90=""),Desplegable!$B$446,IF(AND('Metas por Proyecto'!AR90=0,'Metas por Proyecto'!AS90&gt;0),Desplegable!$B$444,IF(AND('Metas por Proyecto'!AR90&gt;0,'Metas por Proyecto'!AS90=0),Desplegable!$B$445,IF(AND('Metas por Proyecto'!AR90&gt;0,'Metas por Proyecto'!AS90&gt;0),((AS90*100)/AR90))))))</f>
        <v>100</v>
      </c>
      <c r="AV90" s="97">
        <f t="shared" si="52"/>
        <v>39.799999999999997</v>
      </c>
      <c r="AW90" s="97">
        <f t="shared" si="53"/>
        <v>39.799999999999997</v>
      </c>
      <c r="AX90" s="62">
        <f>IF(AND(AV90=0,AW90=0),"",IF(AND(AV90=0,AW90&lt;&gt;0),Desplegable!$B$444,(AW90*100/AV90)))</f>
        <v>100</v>
      </c>
      <c r="AY90" s="97">
        <v>0</v>
      </c>
      <c r="AZ90" s="97">
        <v>0</v>
      </c>
      <c r="BA90" s="97" t="s">
        <v>1304</v>
      </c>
      <c r="BB90" s="62" t="str">
        <f>IF(AND(AY90=0,AZ90=0),Desplegable!$B$446,IF(AND(AY90&lt;&gt;0,AZ90=""),Desplegable!$B$446,IF(AND('Metas por Proyecto'!AY90=0,'Metas por Proyecto'!AZ90&gt;0),Desplegable!$B$444,IF(AND('Metas por Proyecto'!AY90&gt;0,'Metas por Proyecto'!AZ90=0),Desplegable!$B$445,IF(AND('Metas por Proyecto'!AY90&gt;0,'Metas por Proyecto'!AZ90&gt;0),((AZ90*100)/AY90))))))</f>
        <v/>
      </c>
      <c r="BC90" s="97">
        <f t="shared" si="54"/>
        <v>39.799999999999997</v>
      </c>
      <c r="BD90" s="97">
        <f t="shared" si="55"/>
        <v>39.799999999999997</v>
      </c>
      <c r="BE90" s="62">
        <f>IF(AND(BC90=0,BD90=0),"",IF(AND(BC90=0,BD90&lt;&gt;0),Desplegable!$B$444,(BD90*100/BC90)))</f>
        <v>100</v>
      </c>
      <c r="BF90" s="97">
        <v>0</v>
      </c>
      <c r="BG90" s="97"/>
      <c r="BH90" s="97"/>
      <c r="BI90" s="62" t="str">
        <f>IF(AND(BF90=0,BG90=0),Desplegable!$B$446,IF(AND(BF90&lt;&gt;0,BG90=""),Desplegable!$B$446,IF(AND('Metas por Proyecto'!BF90=0,'Metas por Proyecto'!BG90&gt;0),Desplegable!$B$444,IF(AND('Metas por Proyecto'!BF90&gt;0,'Metas por Proyecto'!BG90=0),Desplegable!$B$445,IF(AND('Metas por Proyecto'!BF90&gt;0,'Metas por Proyecto'!BG90&gt;0),((BG90*100)/BF90))))))</f>
        <v/>
      </c>
      <c r="BJ90" s="97">
        <f t="shared" si="56"/>
        <v>39.799999999999997</v>
      </c>
      <c r="BK90" s="97">
        <f t="shared" si="57"/>
        <v>39.799999999999997</v>
      </c>
      <c r="BL90" s="62">
        <f>IF(AND(BJ90=0,BK90=0),"",IF(AND(BJ90=0,BK90&lt;&gt;0),Desplegable!$B$444,(BK90*100/BJ90)))</f>
        <v>100</v>
      </c>
      <c r="BM90" s="97">
        <v>0</v>
      </c>
      <c r="BN90" s="97"/>
      <c r="BO90" s="97"/>
      <c r="BP90" s="62" t="str">
        <f>IF(AND(BM90=0,BN90=0),Desplegable!$B$446,IF(AND(BM90&lt;&gt;0,BN90=""),Desplegable!$B$446,IF(AND('Metas por Proyecto'!BM90=0,'Metas por Proyecto'!BN90&gt;0),Desplegable!$B$444,IF(AND('Metas por Proyecto'!BM90&gt;0,'Metas por Proyecto'!BN90=0),Desplegable!$B$445,IF(AND('Metas por Proyecto'!BM90&gt;0,'Metas por Proyecto'!BN90&gt;0),((BN90*100)/BM90))))))</f>
        <v/>
      </c>
      <c r="BQ90" s="97">
        <f t="shared" si="58"/>
        <v>39.799999999999997</v>
      </c>
      <c r="BR90" s="97">
        <f t="shared" si="59"/>
        <v>39.799999999999997</v>
      </c>
      <c r="BS90" s="62">
        <f>IF(AND(BQ90=0,BR90=0),"",IF(AND(BQ90=0,BR90&lt;&gt;0),Desplegable!$B$444,(BR90*100/BQ90)))</f>
        <v>100</v>
      </c>
      <c r="BT90" s="97">
        <v>0</v>
      </c>
      <c r="BU90" s="97"/>
      <c r="BV90" s="97"/>
      <c r="BW90" s="62" t="str">
        <f>IF(AND(BT90=0,BU90=0),Desplegable!$B$446,IF(AND(BT90&lt;&gt;0,BU90=""),Desplegable!$B$446,IF(AND('Metas por Proyecto'!BT90=0,'Metas por Proyecto'!BU90&gt;0),Desplegable!$B$444,IF(AND('Metas por Proyecto'!BT90&gt;0,'Metas por Proyecto'!BU90=0),Desplegable!$B$445,IF(AND('Metas por Proyecto'!BT90&gt;0,'Metas por Proyecto'!BU90&gt;0),((BU90*100)/BT90))))))</f>
        <v/>
      </c>
      <c r="BX90" s="97">
        <f t="shared" si="60"/>
        <v>39.799999999999997</v>
      </c>
      <c r="BY90" s="97">
        <f t="shared" si="61"/>
        <v>39.799999999999997</v>
      </c>
      <c r="BZ90" s="62">
        <f>IF(AND(BX90=0,BY90=0),"",IF(AND(BX90=0,BY90&lt;&gt;0),Desplegable!$B$444,(BY90*100/BX90)))</f>
        <v>100</v>
      </c>
      <c r="CA90" s="97">
        <v>0</v>
      </c>
      <c r="CB90" s="97"/>
      <c r="CC90" s="97"/>
      <c r="CD90" s="62" t="str">
        <f>IF(AND(CA90=0,CB90=0),Desplegable!$B$446,IF(AND(CA90&lt;&gt;0,CB90=""),Desplegable!$B$446,IF(AND('Metas por Proyecto'!CA90=0,'Metas por Proyecto'!CB90&gt;0),Desplegable!$B$444,IF(AND('Metas por Proyecto'!CA90&gt;0,'Metas por Proyecto'!CB90=0),Desplegable!$B$445,IF(AND('Metas por Proyecto'!CA90&gt;0,'Metas por Proyecto'!CB90&gt;0),((CB90*100)/CA90))))))</f>
        <v/>
      </c>
      <c r="CE90" s="97">
        <f t="shared" si="62"/>
        <v>39.799999999999997</v>
      </c>
      <c r="CF90" s="97">
        <f t="shared" si="63"/>
        <v>39.799999999999997</v>
      </c>
      <c r="CG90" s="62">
        <f>IF(AND(CE90=0,CF90=0),"",IF(AND(CE90=0,CF90&lt;&gt;0),Desplegable!$B$444,(CF90*100/CE90)))</f>
        <v>100</v>
      </c>
      <c r="CH90" s="97">
        <v>0</v>
      </c>
      <c r="CI90" s="97"/>
      <c r="CJ90" s="97"/>
      <c r="CK90" s="62" t="str">
        <f>IF(AND(CH90=0,CI90=0),Desplegable!$B$446,IF(AND(CH90&lt;&gt;0,CI90=""),Desplegable!$B$446,IF(AND('Metas por Proyecto'!CH90=0,'Metas por Proyecto'!CI90&gt;0),Desplegable!$B$444,IF(AND('Metas por Proyecto'!CH90&gt;0,'Metas por Proyecto'!CI90=0),Desplegable!$B$445,IF(AND('Metas por Proyecto'!CH90&gt;0,'Metas por Proyecto'!CI90&gt;0),((CI90*100)/CH90))))))</f>
        <v/>
      </c>
      <c r="CL90" s="97">
        <f t="shared" si="64"/>
        <v>39.799999999999997</v>
      </c>
      <c r="CM90" s="97">
        <f t="shared" si="65"/>
        <v>39.799999999999997</v>
      </c>
      <c r="CN90" s="62">
        <f>IF(AND(CL90=0,CM90=0),"",IF(AND(CL90=0,CM90&lt;&gt;0),Desplegable!$B$444,(CM90*100/CL90)))</f>
        <v>100</v>
      </c>
      <c r="CO90" s="97">
        <v>0</v>
      </c>
      <c r="CP90" s="97"/>
      <c r="CQ90" s="97"/>
      <c r="CR90" s="62" t="str">
        <f>IF(AND(CO90=0,CP90=0),Desplegable!$B$446,IF(AND(CO90&lt;&gt;0,CP90=""),Desplegable!$B$446,IF(AND('Metas por Proyecto'!CO90=0,'Metas por Proyecto'!CP90&gt;0),Desplegable!$B$444,IF(AND('Metas por Proyecto'!CO90&gt;0,'Metas por Proyecto'!CP90=0),Desplegable!$B$445,IF(AND('Metas por Proyecto'!CO90&gt;0,'Metas por Proyecto'!CP90&gt;0),((CP90*100)/CO90))))))</f>
        <v/>
      </c>
      <c r="CS90" s="97">
        <f t="shared" si="66"/>
        <v>39.799999999999997</v>
      </c>
      <c r="CT90" s="97">
        <f t="shared" si="67"/>
        <v>39.799999999999997</v>
      </c>
      <c r="CU90" s="62">
        <f>IF(AND(CS90=0,CT90=0),"",IF(AND(CS90=0,CT90&lt;&gt;0),Desplegable!$B$444,(CT90*100/CS90)))</f>
        <v>100</v>
      </c>
      <c r="CV90" s="97">
        <v>0</v>
      </c>
      <c r="CW90" s="97"/>
      <c r="CX90" s="97"/>
      <c r="CY90" s="62" t="str">
        <f>IF(AND(CV90=0,CW90=0),Desplegable!$B$446,IF(AND(CV90&lt;&gt;0,CW90=""),Desplegable!$B$446,IF(AND('Metas por Proyecto'!CV90=0,'Metas por Proyecto'!CW90&gt;0),Desplegable!$B$444,IF(AND('Metas por Proyecto'!CV90&gt;0,'Metas por Proyecto'!CW90=0),Desplegable!$B$445,IF(AND('Metas por Proyecto'!CV90&gt;0,'Metas por Proyecto'!CW90&gt;0),((CW90*100)/CV90))))))</f>
        <v/>
      </c>
      <c r="CZ90" s="97">
        <f t="shared" si="68"/>
        <v>39.799999999999997</v>
      </c>
      <c r="DA90" s="97">
        <f t="shared" si="69"/>
        <v>39.799999999999997</v>
      </c>
      <c r="DB90" s="62">
        <f>IF(AND(CZ90=0,DA90=0),"",IF(AND(CZ90=0,DA90&lt;&gt;0),Desplegable!$B$444,(DA90*100/CZ90)))</f>
        <v>100</v>
      </c>
      <c r="DC90" s="97">
        <v>0</v>
      </c>
      <c r="DD90" s="97"/>
      <c r="DE90" s="97"/>
      <c r="DF90" s="62" t="str">
        <f>IF(AND(DC90=0,DD90=0),Desplegable!$B$446,IF(AND(DC90&lt;&gt;0,DD90=""),Desplegable!$B$446,IF(AND('Metas por Proyecto'!DC90=0,'Metas por Proyecto'!DD90&gt;0),Desplegable!$B$444,IF(AND('Metas por Proyecto'!DC90&gt;0,'Metas por Proyecto'!DD90=0),Desplegable!$B$445,IF(AND('Metas por Proyecto'!DC90&gt;0,'Metas por Proyecto'!DD90&gt;0),((DD90*100)/DC90))))))</f>
        <v/>
      </c>
      <c r="DG90" s="97">
        <f t="shared" si="70"/>
        <v>39.799999999999997</v>
      </c>
      <c r="DH90" s="97">
        <f t="shared" si="71"/>
        <v>39.799999999999997</v>
      </c>
      <c r="DI90" s="62">
        <f>IF(AND(DG90=0,DH90=0),"",IF(AND(DG90=0,DH90&lt;&gt;0),Desplegable!$B$444,(DH90*100/DG90)))</f>
        <v>100</v>
      </c>
      <c r="DJ90" s="97">
        <v>0</v>
      </c>
      <c r="DK90" s="97"/>
      <c r="DL90" s="97"/>
      <c r="DM90" s="62" t="str">
        <f>IF(AND(DJ90=0,DK90=0),Desplegable!$B$446,IF(AND(DJ90&lt;&gt;0,DK90=""),Desplegable!$B$446,IF(AND('Metas por Proyecto'!DJ90=0,'Metas por Proyecto'!DK90&gt;0),Desplegable!$B$444,IF(AND('Metas por Proyecto'!DJ90&gt;0,'Metas por Proyecto'!DK90=0),Desplegable!$B$445,IF(AND('Metas por Proyecto'!DJ90&gt;0,'Metas por Proyecto'!DK90&gt;0),((DK90*100)/DJ90))))))</f>
        <v/>
      </c>
      <c r="DN90" s="97">
        <f t="shared" si="72"/>
        <v>39.799999999999997</v>
      </c>
      <c r="DO90" s="97">
        <f t="shared" si="73"/>
        <v>39.799999999999997</v>
      </c>
      <c r="DP90" s="63">
        <f>IF(AND(DN90=0,DO90=0),"",IF(AND(DN90=0,DO90&lt;&gt;0),Desplegable!$B$444,(DO90*100/DN90)))</f>
        <v>100</v>
      </c>
      <c r="DQ90" s="97">
        <f t="shared" si="74"/>
        <v>39.799999999999997</v>
      </c>
      <c r="DR90" s="97">
        <f t="shared" si="75"/>
        <v>0</v>
      </c>
      <c r="DS90" s="97">
        <f t="shared" si="76"/>
        <v>39.799999999999997</v>
      </c>
      <c r="DT90" s="63">
        <f t="shared" si="77"/>
        <v>100</v>
      </c>
      <c r="DU90" s="97"/>
    </row>
    <row r="91" spans="1:125" s="66" customFormat="1" ht="225">
      <c r="A91" s="53">
        <v>90</v>
      </c>
      <c r="B91" s="84" t="s">
        <v>1571</v>
      </c>
      <c r="C91" s="54" t="s">
        <v>666</v>
      </c>
      <c r="D91" s="55" t="s">
        <v>90</v>
      </c>
      <c r="E91" s="55" t="s">
        <v>667</v>
      </c>
      <c r="F91" s="56" t="s">
        <v>111</v>
      </c>
      <c r="G91" s="55" t="s">
        <v>115</v>
      </c>
      <c r="H91" s="56" t="s">
        <v>295</v>
      </c>
      <c r="I91" s="55" t="s">
        <v>616</v>
      </c>
      <c r="J91" s="56" t="s">
        <v>305</v>
      </c>
      <c r="K91" s="55" t="s">
        <v>667</v>
      </c>
      <c r="L91" s="56" t="s">
        <v>1448</v>
      </c>
      <c r="M91" s="56" t="s">
        <v>411</v>
      </c>
      <c r="N91" s="59" t="s">
        <v>108</v>
      </c>
      <c r="O91" s="56" t="s">
        <v>154</v>
      </c>
      <c r="P91" s="57" t="s">
        <v>462</v>
      </c>
      <c r="Q91" s="57" t="s">
        <v>467</v>
      </c>
      <c r="R91" s="58" t="s">
        <v>474</v>
      </c>
      <c r="S91" s="59"/>
      <c r="T91" s="59" t="s">
        <v>417</v>
      </c>
      <c r="U91" s="60" t="s">
        <v>429</v>
      </c>
      <c r="V91" s="60" t="s">
        <v>443</v>
      </c>
      <c r="W91" s="59"/>
      <c r="X91" s="59"/>
      <c r="Y91" s="56"/>
      <c r="Z91" s="56"/>
      <c r="AA91" s="56"/>
      <c r="AB91" s="56"/>
      <c r="AC91" s="53"/>
      <c r="AD91" s="53"/>
      <c r="AE91" s="53"/>
      <c r="AF91" s="53"/>
      <c r="AG91" s="56"/>
      <c r="AH91" s="60"/>
      <c r="AI91" s="53"/>
      <c r="AJ91" s="61"/>
      <c r="AK91" s="53"/>
      <c r="AL91" s="53"/>
      <c r="AM91" s="222">
        <v>2</v>
      </c>
      <c r="AN91" s="97">
        <v>0</v>
      </c>
      <c r="AO91" s="97">
        <v>0</v>
      </c>
      <c r="AP91" s="97"/>
      <c r="AQ91" s="62" t="str">
        <f>IF(AND(AN91=0,AO91=0),Desplegable!$B$446,IF(AND(AN91&lt;&gt;0,AO91=""),Desplegable!$B$446,IF(AND('Metas por Proyecto'!AN91=0,'Metas por Proyecto'!AO91&gt;0),Desplegable!$B$444,IF(AND('Metas por Proyecto'!AN91&gt;0,'Metas por Proyecto'!AO91=0),Desplegable!$B$445,IF(AND('Metas por Proyecto'!AN91&gt;0,'Metas por Proyecto'!AO91&gt;0),((AO91*100)/AN91))))))</f>
        <v/>
      </c>
      <c r="AR91" s="97">
        <v>0</v>
      </c>
      <c r="AS91" s="97">
        <v>0</v>
      </c>
      <c r="AT91" s="97"/>
      <c r="AU91" s="62" t="str">
        <f>IF(AND(AR91=0,AS91=0),Desplegable!$B$446,IF(AND(AR91&lt;&gt;0,AS91=""),Desplegable!$B$446,IF(AND('Metas por Proyecto'!AR91=0,'Metas por Proyecto'!AS91&gt;0),Desplegable!$B$444,IF(AND('Metas por Proyecto'!AR91&gt;0,'Metas por Proyecto'!AS91=0),Desplegable!$B$445,IF(AND('Metas por Proyecto'!AR91&gt;0,'Metas por Proyecto'!AS91&gt;0),((AS91*100)/AR91))))))</f>
        <v/>
      </c>
      <c r="AV91" s="97">
        <f t="shared" si="52"/>
        <v>0</v>
      </c>
      <c r="AW91" s="97">
        <f t="shared" si="53"/>
        <v>0</v>
      </c>
      <c r="AX91" s="62" t="str">
        <f>IF(AND(AV91=0,AW91=0),"",IF(AND(AV91=0,AW91&lt;&gt;0),Desplegable!$B$444,(AW91*100/AV91)))</f>
        <v/>
      </c>
      <c r="AY91" s="97">
        <v>2</v>
      </c>
      <c r="AZ91" s="97">
        <v>2</v>
      </c>
      <c r="BA91" s="97" t="s">
        <v>1304</v>
      </c>
      <c r="BB91" s="62">
        <f>IF(AND(AY91=0,AZ91=0),Desplegable!$B$446,IF(AND(AY91&lt;&gt;0,AZ91=""),Desplegable!$B$446,IF(AND('Metas por Proyecto'!AY91=0,'Metas por Proyecto'!AZ91&gt;0),Desplegable!$B$444,IF(AND('Metas por Proyecto'!AY91&gt;0,'Metas por Proyecto'!AZ91=0),Desplegable!$B$445,IF(AND('Metas por Proyecto'!AY91&gt;0,'Metas por Proyecto'!AZ91&gt;0),((AZ91*100)/AY91))))))</f>
        <v>100</v>
      </c>
      <c r="BC91" s="97">
        <f t="shared" si="54"/>
        <v>2</v>
      </c>
      <c r="BD91" s="97">
        <f t="shared" si="55"/>
        <v>2</v>
      </c>
      <c r="BE91" s="62">
        <f>IF(AND(BC91=0,BD91=0),"",IF(AND(BC91=0,BD91&lt;&gt;0),Desplegable!$B$444,(BD91*100/BC91)))</f>
        <v>100</v>
      </c>
      <c r="BF91" s="97">
        <v>0</v>
      </c>
      <c r="BG91" s="97"/>
      <c r="BH91" s="97"/>
      <c r="BI91" s="62" t="str">
        <f>IF(AND(BF91=0,BG91=0),Desplegable!$B$446,IF(AND(BF91&lt;&gt;0,BG91=""),Desplegable!$B$446,IF(AND('Metas por Proyecto'!BF91=0,'Metas por Proyecto'!BG91&gt;0),Desplegable!$B$444,IF(AND('Metas por Proyecto'!BF91&gt;0,'Metas por Proyecto'!BG91=0),Desplegable!$B$445,IF(AND('Metas por Proyecto'!BF91&gt;0,'Metas por Proyecto'!BG91&gt;0),((BG91*100)/BF91))))))</f>
        <v/>
      </c>
      <c r="BJ91" s="97">
        <f t="shared" si="56"/>
        <v>2</v>
      </c>
      <c r="BK91" s="97">
        <f t="shared" si="57"/>
        <v>2</v>
      </c>
      <c r="BL91" s="62">
        <f>IF(AND(BJ91=0,BK91=0),"",IF(AND(BJ91=0,BK91&lt;&gt;0),Desplegable!$B$444,(BK91*100/BJ91)))</f>
        <v>100</v>
      </c>
      <c r="BM91" s="97">
        <v>0</v>
      </c>
      <c r="BN91" s="97"/>
      <c r="BO91" s="97"/>
      <c r="BP91" s="62" t="str">
        <f>IF(AND(BM91=0,BN91=0),Desplegable!$B$446,IF(AND(BM91&lt;&gt;0,BN91=""),Desplegable!$B$446,IF(AND('Metas por Proyecto'!BM91=0,'Metas por Proyecto'!BN91&gt;0),Desplegable!$B$444,IF(AND('Metas por Proyecto'!BM91&gt;0,'Metas por Proyecto'!BN91=0),Desplegable!$B$445,IF(AND('Metas por Proyecto'!BM91&gt;0,'Metas por Proyecto'!BN91&gt;0),((BN91*100)/BM91))))))</f>
        <v/>
      </c>
      <c r="BQ91" s="97">
        <f t="shared" si="58"/>
        <v>2</v>
      </c>
      <c r="BR91" s="97">
        <f t="shared" si="59"/>
        <v>2</v>
      </c>
      <c r="BS91" s="62">
        <f>IF(AND(BQ91=0,BR91=0),"",IF(AND(BQ91=0,BR91&lt;&gt;0),Desplegable!$B$444,(BR91*100/BQ91)))</f>
        <v>100</v>
      </c>
      <c r="BT91" s="97">
        <v>0</v>
      </c>
      <c r="BU91" s="97"/>
      <c r="BV91" s="97"/>
      <c r="BW91" s="62" t="str">
        <f>IF(AND(BT91=0,BU91=0),Desplegable!$B$446,IF(AND(BT91&lt;&gt;0,BU91=""),Desplegable!$B$446,IF(AND('Metas por Proyecto'!BT91=0,'Metas por Proyecto'!BU91&gt;0),Desplegable!$B$444,IF(AND('Metas por Proyecto'!BT91&gt;0,'Metas por Proyecto'!BU91=0),Desplegable!$B$445,IF(AND('Metas por Proyecto'!BT91&gt;0,'Metas por Proyecto'!BU91&gt;0),((BU91*100)/BT91))))))</f>
        <v/>
      </c>
      <c r="BX91" s="97">
        <f t="shared" si="60"/>
        <v>2</v>
      </c>
      <c r="BY91" s="97">
        <f t="shared" si="61"/>
        <v>2</v>
      </c>
      <c r="BZ91" s="62">
        <f>IF(AND(BX91=0,BY91=0),"",IF(AND(BX91=0,BY91&lt;&gt;0),Desplegable!$B$444,(BY91*100/BX91)))</f>
        <v>100</v>
      </c>
      <c r="CA91" s="97">
        <v>0</v>
      </c>
      <c r="CB91" s="97"/>
      <c r="CC91" s="97"/>
      <c r="CD91" s="62" t="str">
        <f>IF(AND(CA91=0,CB91=0),Desplegable!$B$446,IF(AND(CA91&lt;&gt;0,CB91=""),Desplegable!$B$446,IF(AND('Metas por Proyecto'!CA91=0,'Metas por Proyecto'!CB91&gt;0),Desplegable!$B$444,IF(AND('Metas por Proyecto'!CA91&gt;0,'Metas por Proyecto'!CB91=0),Desplegable!$B$445,IF(AND('Metas por Proyecto'!CA91&gt;0,'Metas por Proyecto'!CB91&gt;0),((CB91*100)/CA91))))))</f>
        <v/>
      </c>
      <c r="CE91" s="97">
        <f t="shared" si="62"/>
        <v>2</v>
      </c>
      <c r="CF91" s="97">
        <f t="shared" si="63"/>
        <v>2</v>
      </c>
      <c r="CG91" s="62">
        <f>IF(AND(CE91=0,CF91=0),"",IF(AND(CE91=0,CF91&lt;&gt;0),Desplegable!$B$444,(CF91*100/CE91)))</f>
        <v>100</v>
      </c>
      <c r="CH91" s="97">
        <v>0</v>
      </c>
      <c r="CI91" s="97"/>
      <c r="CJ91" s="97"/>
      <c r="CK91" s="62" t="str">
        <f>IF(AND(CH91=0,CI91=0),Desplegable!$B$446,IF(AND(CH91&lt;&gt;0,CI91=""),Desplegable!$B$446,IF(AND('Metas por Proyecto'!CH91=0,'Metas por Proyecto'!CI91&gt;0),Desplegable!$B$444,IF(AND('Metas por Proyecto'!CH91&gt;0,'Metas por Proyecto'!CI91=0),Desplegable!$B$445,IF(AND('Metas por Proyecto'!CH91&gt;0,'Metas por Proyecto'!CI91&gt;0),((CI91*100)/CH91))))))</f>
        <v/>
      </c>
      <c r="CL91" s="97">
        <f t="shared" si="64"/>
        <v>2</v>
      </c>
      <c r="CM91" s="97">
        <f t="shared" si="65"/>
        <v>2</v>
      </c>
      <c r="CN91" s="62">
        <f>IF(AND(CL91=0,CM91=0),"",IF(AND(CL91=0,CM91&lt;&gt;0),Desplegable!$B$444,(CM91*100/CL91)))</f>
        <v>100</v>
      </c>
      <c r="CO91" s="97">
        <v>0</v>
      </c>
      <c r="CP91" s="97"/>
      <c r="CQ91" s="97"/>
      <c r="CR91" s="62" t="str">
        <f>IF(AND(CO91=0,CP91=0),Desplegable!$B$446,IF(AND(CO91&lt;&gt;0,CP91=""),Desplegable!$B$446,IF(AND('Metas por Proyecto'!CO91=0,'Metas por Proyecto'!CP91&gt;0),Desplegable!$B$444,IF(AND('Metas por Proyecto'!CO91&gt;0,'Metas por Proyecto'!CP91=0),Desplegable!$B$445,IF(AND('Metas por Proyecto'!CO91&gt;0,'Metas por Proyecto'!CP91&gt;0),((CP91*100)/CO91))))))</f>
        <v/>
      </c>
      <c r="CS91" s="97">
        <f t="shared" si="66"/>
        <v>2</v>
      </c>
      <c r="CT91" s="97">
        <f t="shared" si="67"/>
        <v>2</v>
      </c>
      <c r="CU91" s="62">
        <f>IF(AND(CS91=0,CT91=0),"",IF(AND(CS91=0,CT91&lt;&gt;0),Desplegable!$B$444,(CT91*100/CS91)))</f>
        <v>100</v>
      </c>
      <c r="CV91" s="97">
        <v>0</v>
      </c>
      <c r="CW91" s="97"/>
      <c r="CX91" s="97"/>
      <c r="CY91" s="62" t="str">
        <f>IF(AND(CV91=0,CW91=0),Desplegable!$B$446,IF(AND(CV91&lt;&gt;0,CW91=""),Desplegable!$B$446,IF(AND('Metas por Proyecto'!CV91=0,'Metas por Proyecto'!CW91&gt;0),Desplegable!$B$444,IF(AND('Metas por Proyecto'!CV91&gt;0,'Metas por Proyecto'!CW91=0),Desplegable!$B$445,IF(AND('Metas por Proyecto'!CV91&gt;0,'Metas por Proyecto'!CW91&gt;0),((CW91*100)/CV91))))))</f>
        <v/>
      </c>
      <c r="CZ91" s="97">
        <f t="shared" si="68"/>
        <v>2</v>
      </c>
      <c r="DA91" s="97">
        <f t="shared" si="69"/>
        <v>2</v>
      </c>
      <c r="DB91" s="62">
        <f>IF(AND(CZ91=0,DA91=0),"",IF(AND(CZ91=0,DA91&lt;&gt;0),Desplegable!$B$444,(DA91*100/CZ91)))</f>
        <v>100</v>
      </c>
      <c r="DC91" s="97">
        <v>0</v>
      </c>
      <c r="DD91" s="97"/>
      <c r="DE91" s="97"/>
      <c r="DF91" s="62" t="str">
        <f>IF(AND(DC91=0,DD91=0),Desplegable!$B$446,IF(AND(DC91&lt;&gt;0,DD91=""),Desplegable!$B$446,IF(AND('Metas por Proyecto'!DC91=0,'Metas por Proyecto'!DD91&gt;0),Desplegable!$B$444,IF(AND('Metas por Proyecto'!DC91&gt;0,'Metas por Proyecto'!DD91=0),Desplegable!$B$445,IF(AND('Metas por Proyecto'!DC91&gt;0,'Metas por Proyecto'!DD91&gt;0),((DD91*100)/DC91))))))</f>
        <v/>
      </c>
      <c r="DG91" s="97">
        <f t="shared" si="70"/>
        <v>2</v>
      </c>
      <c r="DH91" s="97">
        <f t="shared" si="71"/>
        <v>2</v>
      </c>
      <c r="DI91" s="62">
        <f>IF(AND(DG91=0,DH91=0),"",IF(AND(DG91=0,DH91&lt;&gt;0),Desplegable!$B$444,(DH91*100/DG91)))</f>
        <v>100</v>
      </c>
      <c r="DJ91" s="97">
        <v>0</v>
      </c>
      <c r="DK91" s="97"/>
      <c r="DL91" s="97"/>
      <c r="DM91" s="62" t="str">
        <f>IF(AND(DJ91=0,DK91=0),Desplegable!$B$446,IF(AND(DJ91&lt;&gt;0,DK91=""),Desplegable!$B$446,IF(AND('Metas por Proyecto'!DJ91=0,'Metas por Proyecto'!DK91&gt;0),Desplegable!$B$444,IF(AND('Metas por Proyecto'!DJ91&gt;0,'Metas por Proyecto'!DK91=0),Desplegable!$B$445,IF(AND('Metas por Proyecto'!DJ91&gt;0,'Metas por Proyecto'!DK91&gt;0),((DK91*100)/DJ91))))))</f>
        <v/>
      </c>
      <c r="DN91" s="97">
        <f t="shared" si="72"/>
        <v>2</v>
      </c>
      <c r="DO91" s="97">
        <f t="shared" si="73"/>
        <v>2</v>
      </c>
      <c r="DP91" s="63">
        <f>IF(AND(DN91=0,DO91=0),"",IF(AND(DN91=0,DO91&lt;&gt;0),Desplegable!$B$444,(DO91*100/DN91)))</f>
        <v>100</v>
      </c>
      <c r="DQ91" s="97">
        <f t="shared" si="74"/>
        <v>2</v>
      </c>
      <c r="DR91" s="97">
        <f t="shared" si="75"/>
        <v>0</v>
      </c>
      <c r="DS91" s="97">
        <f t="shared" si="76"/>
        <v>2</v>
      </c>
      <c r="DT91" s="63">
        <f t="shared" si="77"/>
        <v>100</v>
      </c>
      <c r="DU91" s="97"/>
    </row>
    <row r="92" spans="1:125" s="66" customFormat="1" ht="225">
      <c r="A92" s="53">
        <v>91</v>
      </c>
      <c r="B92" s="84" t="s">
        <v>1572</v>
      </c>
      <c r="C92" s="54" t="s">
        <v>666</v>
      </c>
      <c r="D92" s="55" t="s">
        <v>89</v>
      </c>
      <c r="E92" s="55" t="s">
        <v>667</v>
      </c>
      <c r="F92" s="56" t="s">
        <v>111</v>
      </c>
      <c r="G92" s="55" t="s">
        <v>115</v>
      </c>
      <c r="H92" s="56" t="s">
        <v>295</v>
      </c>
      <c r="I92" s="55" t="s">
        <v>616</v>
      </c>
      <c r="J92" s="56" t="s">
        <v>305</v>
      </c>
      <c r="K92" s="55" t="s">
        <v>667</v>
      </c>
      <c r="L92" s="56" t="s">
        <v>1247</v>
      </c>
      <c r="M92" s="56" t="s">
        <v>411</v>
      </c>
      <c r="N92" s="59" t="s">
        <v>133</v>
      </c>
      <c r="O92" s="56" t="s">
        <v>154</v>
      </c>
      <c r="P92" s="57" t="s">
        <v>462</v>
      </c>
      <c r="Q92" s="57" t="s">
        <v>467</v>
      </c>
      <c r="R92" s="58" t="s">
        <v>474</v>
      </c>
      <c r="S92" s="59"/>
      <c r="T92" s="59" t="s">
        <v>417</v>
      </c>
      <c r="U92" s="60" t="s">
        <v>429</v>
      </c>
      <c r="V92" s="60" t="s">
        <v>443</v>
      </c>
      <c r="W92" s="59"/>
      <c r="X92" s="59"/>
      <c r="Y92" s="56"/>
      <c r="Z92" s="56"/>
      <c r="AA92" s="56"/>
      <c r="AB92" s="56"/>
      <c r="AC92" s="53"/>
      <c r="AD92" s="53"/>
      <c r="AE92" s="53"/>
      <c r="AF92" s="53"/>
      <c r="AG92" s="56"/>
      <c r="AH92" s="60"/>
      <c r="AI92" s="53"/>
      <c r="AJ92" s="61"/>
      <c r="AK92" s="53"/>
      <c r="AL92" s="53"/>
      <c r="AM92" s="222">
        <v>62.6</v>
      </c>
      <c r="AN92" s="97">
        <v>0</v>
      </c>
      <c r="AO92" s="97">
        <v>0</v>
      </c>
      <c r="AP92" s="97"/>
      <c r="AQ92" s="62" t="str">
        <f>IF(AND(AN92=0,AO92=0),Desplegable!$B$446,IF(AND(AN92&lt;&gt;0,AO92=""),Desplegable!$B$446,IF(AND('Metas por Proyecto'!AN92=0,'Metas por Proyecto'!AO92&gt;0),Desplegable!$B$444,IF(AND('Metas por Proyecto'!AN92&gt;0,'Metas por Proyecto'!AO92=0),Desplegable!$B$445,IF(AND('Metas por Proyecto'!AN92&gt;0,'Metas por Proyecto'!AO92&gt;0),((AO92*100)/AN92))))))</f>
        <v/>
      </c>
      <c r="AR92" s="97">
        <v>62.1</v>
      </c>
      <c r="AS92" s="97">
        <v>62.1</v>
      </c>
      <c r="AT92" s="97"/>
      <c r="AU92" s="62">
        <f>IF(AND(AR92=0,AS92=0),Desplegable!$B$446,IF(AND(AR92&lt;&gt;0,AS92=""),Desplegable!$B$446,IF(AND('Metas por Proyecto'!AR92=0,'Metas por Proyecto'!AS92&gt;0),Desplegable!$B$444,IF(AND('Metas por Proyecto'!AR92&gt;0,'Metas por Proyecto'!AS92=0),Desplegable!$B$445,IF(AND('Metas por Proyecto'!AR92&gt;0,'Metas por Proyecto'!AS92&gt;0),((AS92*100)/AR92))))))</f>
        <v>100</v>
      </c>
      <c r="AV92" s="97">
        <f t="shared" si="52"/>
        <v>62.1</v>
      </c>
      <c r="AW92" s="97">
        <f t="shared" si="53"/>
        <v>62.1</v>
      </c>
      <c r="AX92" s="62">
        <f>IF(AND(AV92=0,AW92=0),"",IF(AND(AV92=0,AW92&lt;&gt;0),Desplegable!$B$444,(AW92*100/AV92)))</f>
        <v>100</v>
      </c>
      <c r="AY92" s="97">
        <v>0</v>
      </c>
      <c r="AZ92" s="97">
        <v>0</v>
      </c>
      <c r="BA92" s="97" t="s">
        <v>1304</v>
      </c>
      <c r="BB92" s="62" t="str">
        <f>IF(AND(AY92=0,AZ92=0),Desplegable!$B$446,IF(AND(AY92&lt;&gt;0,AZ92=""),Desplegable!$B$446,IF(AND('Metas por Proyecto'!AY92=0,'Metas por Proyecto'!AZ92&gt;0),Desplegable!$B$444,IF(AND('Metas por Proyecto'!AY92&gt;0,'Metas por Proyecto'!AZ92=0),Desplegable!$B$445,IF(AND('Metas por Proyecto'!AY92&gt;0,'Metas por Proyecto'!AZ92&gt;0),((AZ92*100)/AY92))))))</f>
        <v/>
      </c>
      <c r="BC92" s="97">
        <f t="shared" si="54"/>
        <v>62.1</v>
      </c>
      <c r="BD92" s="97">
        <f t="shared" si="55"/>
        <v>62.1</v>
      </c>
      <c r="BE92" s="62">
        <f>IF(AND(BC92=0,BD92=0),"",IF(AND(BC92=0,BD92&lt;&gt;0),Desplegable!$B$444,(BD92*100/BC92)))</f>
        <v>100</v>
      </c>
      <c r="BF92" s="97">
        <v>0</v>
      </c>
      <c r="BG92" s="97"/>
      <c r="BH92" s="97"/>
      <c r="BI92" s="62" t="str">
        <f>IF(AND(BF92=0,BG92=0),Desplegable!$B$446,IF(AND(BF92&lt;&gt;0,BG92=""),Desplegable!$B$446,IF(AND('Metas por Proyecto'!BF92=0,'Metas por Proyecto'!BG92&gt;0),Desplegable!$B$444,IF(AND('Metas por Proyecto'!BF92&gt;0,'Metas por Proyecto'!BG92=0),Desplegable!$B$445,IF(AND('Metas por Proyecto'!BF92&gt;0,'Metas por Proyecto'!BG92&gt;0),((BG92*100)/BF92))))))</f>
        <v/>
      </c>
      <c r="BJ92" s="97">
        <f t="shared" si="56"/>
        <v>62.1</v>
      </c>
      <c r="BK92" s="97">
        <f t="shared" si="57"/>
        <v>62.1</v>
      </c>
      <c r="BL92" s="62">
        <f>IF(AND(BJ92=0,BK92=0),"",IF(AND(BJ92=0,BK92&lt;&gt;0),Desplegable!$B$444,(BK92*100/BJ92)))</f>
        <v>100</v>
      </c>
      <c r="BM92" s="97">
        <v>0</v>
      </c>
      <c r="BN92" s="97"/>
      <c r="BO92" s="97"/>
      <c r="BP92" s="62" t="str">
        <f>IF(AND(BM92=0,BN92=0),Desplegable!$B$446,IF(AND(BM92&lt;&gt;0,BN92=""),Desplegable!$B$446,IF(AND('Metas por Proyecto'!BM92=0,'Metas por Proyecto'!BN92&gt;0),Desplegable!$B$444,IF(AND('Metas por Proyecto'!BM92&gt;0,'Metas por Proyecto'!BN92=0),Desplegable!$B$445,IF(AND('Metas por Proyecto'!BM92&gt;0,'Metas por Proyecto'!BN92&gt;0),((BN92*100)/BM92))))))</f>
        <v/>
      </c>
      <c r="BQ92" s="97">
        <f t="shared" si="58"/>
        <v>62.1</v>
      </c>
      <c r="BR92" s="97">
        <f t="shared" si="59"/>
        <v>62.1</v>
      </c>
      <c r="BS92" s="62">
        <f>IF(AND(BQ92=0,BR92=0),"",IF(AND(BQ92=0,BR92&lt;&gt;0),Desplegable!$B$444,(BR92*100/BQ92)))</f>
        <v>100</v>
      </c>
      <c r="BT92" s="97">
        <v>0.5</v>
      </c>
      <c r="BU92" s="97"/>
      <c r="BV92" s="97"/>
      <c r="BW92" s="62" t="str">
        <f>IF(AND(BT92=0,BU92=0),Desplegable!$B$446,IF(AND(BT92&lt;&gt;0,BU92=""),Desplegable!$B$446,IF(AND('Metas por Proyecto'!BT92=0,'Metas por Proyecto'!BU92&gt;0),Desplegable!$B$444,IF(AND('Metas por Proyecto'!BT92&gt;0,'Metas por Proyecto'!BU92=0),Desplegable!$B$445,IF(AND('Metas por Proyecto'!BT92&gt;0,'Metas por Proyecto'!BU92&gt;0),((BU92*100)/BT92))))))</f>
        <v/>
      </c>
      <c r="BX92" s="97">
        <f t="shared" si="60"/>
        <v>62.6</v>
      </c>
      <c r="BY92" s="97">
        <f t="shared" si="61"/>
        <v>62.1</v>
      </c>
      <c r="BZ92" s="62">
        <f>IF(AND(BX92=0,BY92=0),"",IF(AND(BX92=0,BY92&lt;&gt;0),Desplegable!$B$444,(BY92*100/BX92)))</f>
        <v>99.201277955271564</v>
      </c>
      <c r="CA92" s="97">
        <v>0</v>
      </c>
      <c r="CB92" s="97"/>
      <c r="CC92" s="97"/>
      <c r="CD92" s="62" t="str">
        <f>IF(AND(CA92=0,CB92=0),Desplegable!$B$446,IF(AND(CA92&lt;&gt;0,CB92=""),Desplegable!$B$446,IF(AND('Metas por Proyecto'!CA92=0,'Metas por Proyecto'!CB92&gt;0),Desplegable!$B$444,IF(AND('Metas por Proyecto'!CA92&gt;0,'Metas por Proyecto'!CB92=0),Desplegable!$B$445,IF(AND('Metas por Proyecto'!CA92&gt;0,'Metas por Proyecto'!CB92&gt;0),((CB92*100)/CA92))))))</f>
        <v/>
      </c>
      <c r="CE92" s="97">
        <f t="shared" si="62"/>
        <v>62.6</v>
      </c>
      <c r="CF92" s="97">
        <f t="shared" si="63"/>
        <v>62.1</v>
      </c>
      <c r="CG92" s="62">
        <f>IF(AND(CE92=0,CF92=0),"",IF(AND(CE92=0,CF92&lt;&gt;0),Desplegable!$B$444,(CF92*100/CE92)))</f>
        <v>99.201277955271564</v>
      </c>
      <c r="CH92" s="97">
        <v>0</v>
      </c>
      <c r="CI92" s="97"/>
      <c r="CJ92" s="97"/>
      <c r="CK92" s="62" t="str">
        <f>IF(AND(CH92=0,CI92=0),Desplegable!$B$446,IF(AND(CH92&lt;&gt;0,CI92=""),Desplegable!$B$446,IF(AND('Metas por Proyecto'!CH92=0,'Metas por Proyecto'!CI92&gt;0),Desplegable!$B$444,IF(AND('Metas por Proyecto'!CH92&gt;0,'Metas por Proyecto'!CI92=0),Desplegable!$B$445,IF(AND('Metas por Proyecto'!CH92&gt;0,'Metas por Proyecto'!CI92&gt;0),((CI92*100)/CH92))))))</f>
        <v/>
      </c>
      <c r="CL92" s="97">
        <f t="shared" si="64"/>
        <v>62.6</v>
      </c>
      <c r="CM92" s="97">
        <f t="shared" si="65"/>
        <v>62.1</v>
      </c>
      <c r="CN92" s="62">
        <f>IF(AND(CL92=0,CM92=0),"",IF(AND(CL92=0,CM92&lt;&gt;0),Desplegable!$B$444,(CM92*100/CL92)))</f>
        <v>99.201277955271564</v>
      </c>
      <c r="CO92" s="97">
        <v>0</v>
      </c>
      <c r="CP92" s="97"/>
      <c r="CQ92" s="97"/>
      <c r="CR92" s="62" t="str">
        <f>IF(AND(CO92=0,CP92=0),Desplegable!$B$446,IF(AND(CO92&lt;&gt;0,CP92=""),Desplegable!$B$446,IF(AND('Metas por Proyecto'!CO92=0,'Metas por Proyecto'!CP92&gt;0),Desplegable!$B$444,IF(AND('Metas por Proyecto'!CO92&gt;0,'Metas por Proyecto'!CP92=0),Desplegable!$B$445,IF(AND('Metas por Proyecto'!CO92&gt;0,'Metas por Proyecto'!CP92&gt;0),((CP92*100)/CO92))))))</f>
        <v/>
      </c>
      <c r="CS92" s="97">
        <f t="shared" si="66"/>
        <v>62.6</v>
      </c>
      <c r="CT92" s="97">
        <f t="shared" si="67"/>
        <v>62.1</v>
      </c>
      <c r="CU92" s="62">
        <f>IF(AND(CS92=0,CT92=0),"",IF(AND(CS92=0,CT92&lt;&gt;0),Desplegable!$B$444,(CT92*100/CS92)))</f>
        <v>99.201277955271564</v>
      </c>
      <c r="CV92" s="97">
        <v>0</v>
      </c>
      <c r="CW92" s="97"/>
      <c r="CX92" s="97"/>
      <c r="CY92" s="62" t="str">
        <f>IF(AND(CV92=0,CW92=0),Desplegable!$B$446,IF(AND(CV92&lt;&gt;0,CW92=""),Desplegable!$B$446,IF(AND('Metas por Proyecto'!CV92=0,'Metas por Proyecto'!CW92&gt;0),Desplegable!$B$444,IF(AND('Metas por Proyecto'!CV92&gt;0,'Metas por Proyecto'!CW92=0),Desplegable!$B$445,IF(AND('Metas por Proyecto'!CV92&gt;0,'Metas por Proyecto'!CW92&gt;0),((CW92*100)/CV92))))))</f>
        <v/>
      </c>
      <c r="CZ92" s="97">
        <f t="shared" si="68"/>
        <v>62.6</v>
      </c>
      <c r="DA92" s="97">
        <f t="shared" si="69"/>
        <v>62.1</v>
      </c>
      <c r="DB92" s="62">
        <f>IF(AND(CZ92=0,DA92=0),"",IF(AND(CZ92=0,DA92&lt;&gt;0),Desplegable!$B$444,(DA92*100/CZ92)))</f>
        <v>99.201277955271564</v>
      </c>
      <c r="DC92" s="97">
        <v>0</v>
      </c>
      <c r="DD92" s="97"/>
      <c r="DE92" s="97"/>
      <c r="DF92" s="62" t="str">
        <f>IF(AND(DC92=0,DD92=0),Desplegable!$B$446,IF(AND(DC92&lt;&gt;0,DD92=""),Desplegable!$B$446,IF(AND('Metas por Proyecto'!DC92=0,'Metas por Proyecto'!DD92&gt;0),Desplegable!$B$444,IF(AND('Metas por Proyecto'!DC92&gt;0,'Metas por Proyecto'!DD92=0),Desplegable!$B$445,IF(AND('Metas por Proyecto'!DC92&gt;0,'Metas por Proyecto'!DD92&gt;0),((DD92*100)/DC92))))))</f>
        <v/>
      </c>
      <c r="DG92" s="97">
        <f t="shared" si="70"/>
        <v>62.6</v>
      </c>
      <c r="DH92" s="97">
        <f t="shared" si="71"/>
        <v>62.1</v>
      </c>
      <c r="DI92" s="62">
        <f>IF(AND(DG92=0,DH92=0),"",IF(AND(DG92=0,DH92&lt;&gt;0),Desplegable!$B$444,(DH92*100/DG92)))</f>
        <v>99.201277955271564</v>
      </c>
      <c r="DJ92" s="97">
        <v>0</v>
      </c>
      <c r="DK92" s="97"/>
      <c r="DL92" s="97"/>
      <c r="DM92" s="62" t="str">
        <f>IF(AND(DJ92=0,DK92=0),Desplegable!$B$446,IF(AND(DJ92&lt;&gt;0,DK92=""),Desplegable!$B$446,IF(AND('Metas por Proyecto'!DJ92=0,'Metas por Proyecto'!DK92&gt;0),Desplegable!$B$444,IF(AND('Metas por Proyecto'!DJ92&gt;0,'Metas por Proyecto'!DK92=0),Desplegable!$B$445,IF(AND('Metas por Proyecto'!DJ92&gt;0,'Metas por Proyecto'!DK92&gt;0),((DK92*100)/DJ92))))))</f>
        <v/>
      </c>
      <c r="DN92" s="97">
        <f t="shared" si="72"/>
        <v>62.6</v>
      </c>
      <c r="DO92" s="97">
        <f t="shared" si="73"/>
        <v>62.1</v>
      </c>
      <c r="DP92" s="63">
        <f>IF(AND(DN92=0,DO92=0),"",IF(AND(DN92=0,DO92&lt;&gt;0),Desplegable!$B$444,(DO92*100/DN92)))</f>
        <v>99.201277955271564</v>
      </c>
      <c r="DQ92" s="97">
        <f t="shared" si="74"/>
        <v>62.6</v>
      </c>
      <c r="DR92" s="97">
        <f t="shared" si="75"/>
        <v>0</v>
      </c>
      <c r="DS92" s="97">
        <f t="shared" si="76"/>
        <v>62.1</v>
      </c>
      <c r="DT92" s="63">
        <f t="shared" si="77"/>
        <v>99.201277955271564</v>
      </c>
      <c r="DU92" s="97"/>
    </row>
    <row r="93" spans="1:125" s="66" customFormat="1" ht="225">
      <c r="A93" s="53">
        <v>92</v>
      </c>
      <c r="B93" s="84" t="s">
        <v>1573</v>
      </c>
      <c r="C93" s="54" t="s">
        <v>666</v>
      </c>
      <c r="D93" s="55" t="s">
        <v>89</v>
      </c>
      <c r="E93" s="55" t="s">
        <v>667</v>
      </c>
      <c r="F93" s="56" t="s">
        <v>111</v>
      </c>
      <c r="G93" s="55" t="s">
        <v>115</v>
      </c>
      <c r="H93" s="56" t="s">
        <v>295</v>
      </c>
      <c r="I93" s="55" t="s">
        <v>616</v>
      </c>
      <c r="J93" s="56" t="s">
        <v>305</v>
      </c>
      <c r="K93" s="55" t="s">
        <v>667</v>
      </c>
      <c r="L93" s="56" t="s">
        <v>1470</v>
      </c>
      <c r="M93" s="56" t="s">
        <v>411</v>
      </c>
      <c r="N93" s="59" t="s">
        <v>118</v>
      </c>
      <c r="O93" s="56" t="s">
        <v>154</v>
      </c>
      <c r="P93" s="57" t="s">
        <v>462</v>
      </c>
      <c r="Q93" s="57" t="s">
        <v>467</v>
      </c>
      <c r="R93" s="58" t="s">
        <v>474</v>
      </c>
      <c r="S93" s="59"/>
      <c r="T93" s="59" t="s">
        <v>417</v>
      </c>
      <c r="U93" s="60" t="s">
        <v>429</v>
      </c>
      <c r="V93" s="60" t="s">
        <v>443</v>
      </c>
      <c r="W93" s="59"/>
      <c r="X93" s="59"/>
      <c r="Y93" s="56"/>
      <c r="Z93" s="56"/>
      <c r="AA93" s="56"/>
      <c r="AB93" s="56"/>
      <c r="AC93" s="53"/>
      <c r="AD93" s="53"/>
      <c r="AE93" s="53"/>
      <c r="AF93" s="53"/>
      <c r="AG93" s="56"/>
      <c r="AH93" s="60"/>
      <c r="AI93" s="53"/>
      <c r="AJ93" s="61"/>
      <c r="AK93" s="53"/>
      <c r="AL93" s="53"/>
      <c r="AM93" s="222">
        <v>10.58</v>
      </c>
      <c r="AN93" s="97">
        <v>0</v>
      </c>
      <c r="AO93" s="97">
        <v>0</v>
      </c>
      <c r="AP93" s="97"/>
      <c r="AQ93" s="62" t="str">
        <f>IF(AND(AN93=0,AO93=0),Desplegable!$B$446,IF(AND(AN93&lt;&gt;0,AO93=""),Desplegable!$B$446,IF(AND('Metas por Proyecto'!AN93=0,'Metas por Proyecto'!AO93&gt;0),Desplegable!$B$444,IF(AND('Metas por Proyecto'!AN93&gt;0,'Metas por Proyecto'!AO93=0),Desplegable!$B$445,IF(AND('Metas por Proyecto'!AN93&gt;0,'Metas por Proyecto'!AO93&gt;0),((AO93*100)/AN93))))))</f>
        <v/>
      </c>
      <c r="AR93" s="97">
        <v>10.58</v>
      </c>
      <c r="AS93" s="97">
        <v>10.58</v>
      </c>
      <c r="AT93" s="97"/>
      <c r="AU93" s="62">
        <f>IF(AND(AR93=0,AS93=0),Desplegable!$B$446,IF(AND(AR93&lt;&gt;0,AS93=""),Desplegable!$B$446,IF(AND('Metas por Proyecto'!AR93=0,'Metas por Proyecto'!AS93&gt;0),Desplegable!$B$444,IF(AND('Metas por Proyecto'!AR93&gt;0,'Metas por Proyecto'!AS93=0),Desplegable!$B$445,IF(AND('Metas por Proyecto'!AR93&gt;0,'Metas por Proyecto'!AS93&gt;0),((AS93*100)/AR93))))))</f>
        <v>100</v>
      </c>
      <c r="AV93" s="97">
        <f t="shared" si="52"/>
        <v>10.58</v>
      </c>
      <c r="AW93" s="97">
        <f t="shared" si="53"/>
        <v>10.58</v>
      </c>
      <c r="AX93" s="62">
        <f>IF(AND(AV93=0,AW93=0),"",IF(AND(AV93=0,AW93&lt;&gt;0),Desplegable!$B$444,(AW93*100/AV93)))</f>
        <v>100</v>
      </c>
      <c r="AY93" s="97">
        <v>0</v>
      </c>
      <c r="AZ93" s="97">
        <v>0</v>
      </c>
      <c r="BA93" s="97" t="s">
        <v>1304</v>
      </c>
      <c r="BB93" s="62" t="str">
        <f>IF(AND(AY93=0,AZ93=0),Desplegable!$B$446,IF(AND(AY93&lt;&gt;0,AZ93=""),Desplegable!$B$446,IF(AND('Metas por Proyecto'!AY93=0,'Metas por Proyecto'!AZ93&gt;0),Desplegable!$B$444,IF(AND('Metas por Proyecto'!AY93&gt;0,'Metas por Proyecto'!AZ93=0),Desplegable!$B$445,IF(AND('Metas por Proyecto'!AY93&gt;0,'Metas por Proyecto'!AZ93&gt;0),((AZ93*100)/AY93))))))</f>
        <v/>
      </c>
      <c r="BC93" s="97">
        <f t="shared" si="54"/>
        <v>10.58</v>
      </c>
      <c r="BD93" s="97">
        <f t="shared" si="55"/>
        <v>10.58</v>
      </c>
      <c r="BE93" s="62">
        <f>IF(AND(BC93=0,BD93=0),"",IF(AND(BC93=0,BD93&lt;&gt;0),Desplegable!$B$444,(BD93*100/BC93)))</f>
        <v>100</v>
      </c>
      <c r="BF93" s="97">
        <v>0</v>
      </c>
      <c r="BG93" s="97"/>
      <c r="BH93" s="97"/>
      <c r="BI93" s="62" t="str">
        <f>IF(AND(BF93=0,BG93=0),Desplegable!$B$446,IF(AND(BF93&lt;&gt;0,BG93=""),Desplegable!$B$446,IF(AND('Metas por Proyecto'!BF93=0,'Metas por Proyecto'!BG93&gt;0),Desplegable!$B$444,IF(AND('Metas por Proyecto'!BF93&gt;0,'Metas por Proyecto'!BG93=0),Desplegable!$B$445,IF(AND('Metas por Proyecto'!BF93&gt;0,'Metas por Proyecto'!BG93&gt;0),((BG93*100)/BF93))))))</f>
        <v/>
      </c>
      <c r="BJ93" s="97">
        <f t="shared" si="56"/>
        <v>10.58</v>
      </c>
      <c r="BK93" s="97">
        <f t="shared" si="57"/>
        <v>10.58</v>
      </c>
      <c r="BL93" s="62">
        <f>IF(AND(BJ93=0,BK93=0),"",IF(AND(BJ93=0,BK93&lt;&gt;0),Desplegable!$B$444,(BK93*100/BJ93)))</f>
        <v>100</v>
      </c>
      <c r="BM93" s="97">
        <v>0</v>
      </c>
      <c r="BN93" s="97"/>
      <c r="BO93" s="97"/>
      <c r="BP93" s="62" t="str">
        <f>IF(AND(BM93=0,BN93=0),Desplegable!$B$446,IF(AND(BM93&lt;&gt;0,BN93=""),Desplegable!$B$446,IF(AND('Metas por Proyecto'!BM93=0,'Metas por Proyecto'!BN93&gt;0),Desplegable!$B$444,IF(AND('Metas por Proyecto'!BM93&gt;0,'Metas por Proyecto'!BN93=0),Desplegable!$B$445,IF(AND('Metas por Proyecto'!BM93&gt;0,'Metas por Proyecto'!BN93&gt;0),((BN93*100)/BM93))))))</f>
        <v/>
      </c>
      <c r="BQ93" s="97">
        <f t="shared" si="58"/>
        <v>10.58</v>
      </c>
      <c r="BR93" s="97">
        <f t="shared" si="59"/>
        <v>10.58</v>
      </c>
      <c r="BS93" s="62">
        <f>IF(AND(BQ93=0,BR93=0),"",IF(AND(BQ93=0,BR93&lt;&gt;0),Desplegable!$B$444,(BR93*100/BQ93)))</f>
        <v>100</v>
      </c>
      <c r="BT93" s="97">
        <v>0</v>
      </c>
      <c r="BU93" s="97"/>
      <c r="BV93" s="97"/>
      <c r="BW93" s="62" t="str">
        <f>IF(AND(BT93=0,BU93=0),Desplegable!$B$446,IF(AND(BT93&lt;&gt;0,BU93=""),Desplegable!$B$446,IF(AND('Metas por Proyecto'!BT93=0,'Metas por Proyecto'!BU93&gt;0),Desplegable!$B$444,IF(AND('Metas por Proyecto'!BT93&gt;0,'Metas por Proyecto'!BU93=0),Desplegable!$B$445,IF(AND('Metas por Proyecto'!BT93&gt;0,'Metas por Proyecto'!BU93&gt;0),((BU93*100)/BT93))))))</f>
        <v/>
      </c>
      <c r="BX93" s="97">
        <f t="shared" si="60"/>
        <v>10.58</v>
      </c>
      <c r="BY93" s="97">
        <f t="shared" si="61"/>
        <v>10.58</v>
      </c>
      <c r="BZ93" s="62">
        <f>IF(AND(BX93=0,BY93=0),"",IF(AND(BX93=0,BY93&lt;&gt;0),Desplegable!$B$444,(BY93*100/BX93)))</f>
        <v>100</v>
      </c>
      <c r="CA93" s="97">
        <v>0</v>
      </c>
      <c r="CB93" s="97"/>
      <c r="CC93" s="97"/>
      <c r="CD93" s="62" t="str">
        <f>IF(AND(CA93=0,CB93=0),Desplegable!$B$446,IF(AND(CA93&lt;&gt;0,CB93=""),Desplegable!$B$446,IF(AND('Metas por Proyecto'!CA93=0,'Metas por Proyecto'!CB93&gt;0),Desplegable!$B$444,IF(AND('Metas por Proyecto'!CA93&gt;0,'Metas por Proyecto'!CB93=0),Desplegable!$B$445,IF(AND('Metas por Proyecto'!CA93&gt;0,'Metas por Proyecto'!CB93&gt;0),((CB93*100)/CA93))))))</f>
        <v/>
      </c>
      <c r="CE93" s="97">
        <f t="shared" si="62"/>
        <v>10.58</v>
      </c>
      <c r="CF93" s="97">
        <f t="shared" si="63"/>
        <v>10.58</v>
      </c>
      <c r="CG93" s="62">
        <f>IF(AND(CE93=0,CF93=0),"",IF(AND(CE93=0,CF93&lt;&gt;0),Desplegable!$B$444,(CF93*100/CE93)))</f>
        <v>100</v>
      </c>
      <c r="CH93" s="97">
        <v>0</v>
      </c>
      <c r="CI93" s="97"/>
      <c r="CJ93" s="97"/>
      <c r="CK93" s="62" t="str">
        <f>IF(AND(CH93=0,CI93=0),Desplegable!$B$446,IF(AND(CH93&lt;&gt;0,CI93=""),Desplegable!$B$446,IF(AND('Metas por Proyecto'!CH93=0,'Metas por Proyecto'!CI93&gt;0),Desplegable!$B$444,IF(AND('Metas por Proyecto'!CH93&gt;0,'Metas por Proyecto'!CI93=0),Desplegable!$B$445,IF(AND('Metas por Proyecto'!CH93&gt;0,'Metas por Proyecto'!CI93&gt;0),((CI93*100)/CH93))))))</f>
        <v/>
      </c>
      <c r="CL93" s="97">
        <f t="shared" si="64"/>
        <v>10.58</v>
      </c>
      <c r="CM93" s="97">
        <f t="shared" si="65"/>
        <v>10.58</v>
      </c>
      <c r="CN93" s="62">
        <f>IF(AND(CL93=0,CM93=0),"",IF(AND(CL93=0,CM93&lt;&gt;0),Desplegable!$B$444,(CM93*100/CL93)))</f>
        <v>100</v>
      </c>
      <c r="CO93" s="97">
        <v>0</v>
      </c>
      <c r="CP93" s="97"/>
      <c r="CQ93" s="97"/>
      <c r="CR93" s="62" t="str">
        <f>IF(AND(CO93=0,CP93=0),Desplegable!$B$446,IF(AND(CO93&lt;&gt;0,CP93=""),Desplegable!$B$446,IF(AND('Metas por Proyecto'!CO93=0,'Metas por Proyecto'!CP93&gt;0),Desplegable!$B$444,IF(AND('Metas por Proyecto'!CO93&gt;0,'Metas por Proyecto'!CP93=0),Desplegable!$B$445,IF(AND('Metas por Proyecto'!CO93&gt;0,'Metas por Proyecto'!CP93&gt;0),((CP93*100)/CO93))))))</f>
        <v/>
      </c>
      <c r="CS93" s="97">
        <f t="shared" si="66"/>
        <v>10.58</v>
      </c>
      <c r="CT93" s="97">
        <f t="shared" si="67"/>
        <v>10.58</v>
      </c>
      <c r="CU93" s="62">
        <f>IF(AND(CS93=0,CT93=0),"",IF(AND(CS93=0,CT93&lt;&gt;0),Desplegable!$B$444,(CT93*100/CS93)))</f>
        <v>100</v>
      </c>
      <c r="CV93" s="97">
        <v>0</v>
      </c>
      <c r="CW93" s="97"/>
      <c r="CX93" s="97"/>
      <c r="CY93" s="62" t="str">
        <f>IF(AND(CV93=0,CW93=0),Desplegable!$B$446,IF(AND(CV93&lt;&gt;0,CW93=""),Desplegable!$B$446,IF(AND('Metas por Proyecto'!CV93=0,'Metas por Proyecto'!CW93&gt;0),Desplegable!$B$444,IF(AND('Metas por Proyecto'!CV93&gt;0,'Metas por Proyecto'!CW93=0),Desplegable!$B$445,IF(AND('Metas por Proyecto'!CV93&gt;0,'Metas por Proyecto'!CW93&gt;0),((CW93*100)/CV93))))))</f>
        <v/>
      </c>
      <c r="CZ93" s="97">
        <f t="shared" si="68"/>
        <v>10.58</v>
      </c>
      <c r="DA93" s="97">
        <f t="shared" si="69"/>
        <v>10.58</v>
      </c>
      <c r="DB93" s="62">
        <f>IF(AND(CZ93=0,DA93=0),"",IF(AND(CZ93=0,DA93&lt;&gt;0),Desplegable!$B$444,(DA93*100/CZ93)))</f>
        <v>100</v>
      </c>
      <c r="DC93" s="97">
        <v>0</v>
      </c>
      <c r="DD93" s="97"/>
      <c r="DE93" s="97"/>
      <c r="DF93" s="62" t="str">
        <f>IF(AND(DC93=0,DD93=0),Desplegable!$B$446,IF(AND(DC93&lt;&gt;0,DD93=""),Desplegable!$B$446,IF(AND('Metas por Proyecto'!DC93=0,'Metas por Proyecto'!DD93&gt;0),Desplegable!$B$444,IF(AND('Metas por Proyecto'!DC93&gt;0,'Metas por Proyecto'!DD93=0),Desplegable!$B$445,IF(AND('Metas por Proyecto'!DC93&gt;0,'Metas por Proyecto'!DD93&gt;0),((DD93*100)/DC93))))))</f>
        <v/>
      </c>
      <c r="DG93" s="97">
        <f t="shared" si="70"/>
        <v>10.58</v>
      </c>
      <c r="DH93" s="97">
        <f t="shared" si="71"/>
        <v>10.58</v>
      </c>
      <c r="DI93" s="62">
        <f>IF(AND(DG93=0,DH93=0),"",IF(AND(DG93=0,DH93&lt;&gt;0),Desplegable!$B$444,(DH93*100/DG93)))</f>
        <v>100</v>
      </c>
      <c r="DJ93" s="97">
        <v>0</v>
      </c>
      <c r="DK93" s="97"/>
      <c r="DL93" s="97"/>
      <c r="DM93" s="62" t="str">
        <f>IF(AND(DJ93=0,DK93=0),Desplegable!$B$446,IF(AND(DJ93&lt;&gt;0,DK93=""),Desplegable!$B$446,IF(AND('Metas por Proyecto'!DJ93=0,'Metas por Proyecto'!DK93&gt;0),Desplegable!$B$444,IF(AND('Metas por Proyecto'!DJ93&gt;0,'Metas por Proyecto'!DK93=0),Desplegable!$B$445,IF(AND('Metas por Proyecto'!DJ93&gt;0,'Metas por Proyecto'!DK93&gt;0),((DK93*100)/DJ93))))))</f>
        <v/>
      </c>
      <c r="DN93" s="97">
        <f t="shared" si="72"/>
        <v>10.58</v>
      </c>
      <c r="DO93" s="97">
        <f t="shared" si="73"/>
        <v>10.58</v>
      </c>
      <c r="DP93" s="63">
        <f>IF(AND(DN93=0,DO93=0),"",IF(AND(DN93=0,DO93&lt;&gt;0),Desplegable!$B$444,(DO93*100/DN93)))</f>
        <v>100</v>
      </c>
      <c r="DQ93" s="97">
        <f t="shared" si="74"/>
        <v>10.58</v>
      </c>
      <c r="DR93" s="97">
        <f t="shared" si="75"/>
        <v>0</v>
      </c>
      <c r="DS93" s="97">
        <f t="shared" si="76"/>
        <v>10.58</v>
      </c>
      <c r="DT93" s="63">
        <f t="shared" si="77"/>
        <v>100</v>
      </c>
      <c r="DU93" s="97"/>
    </row>
    <row r="94" spans="1:125" s="66" customFormat="1" ht="225">
      <c r="A94" s="53">
        <v>93</v>
      </c>
      <c r="B94" s="84" t="s">
        <v>1574</v>
      </c>
      <c r="C94" s="54" t="s">
        <v>666</v>
      </c>
      <c r="D94" s="55" t="s">
        <v>89</v>
      </c>
      <c r="E94" s="55" t="s">
        <v>667</v>
      </c>
      <c r="F94" s="56" t="s">
        <v>111</v>
      </c>
      <c r="G94" s="55" t="s">
        <v>115</v>
      </c>
      <c r="H94" s="56" t="s">
        <v>295</v>
      </c>
      <c r="I94" s="55" t="s">
        <v>616</v>
      </c>
      <c r="J94" s="56" t="s">
        <v>305</v>
      </c>
      <c r="K94" s="55" t="s">
        <v>667</v>
      </c>
      <c r="L94" s="56" t="s">
        <v>1470</v>
      </c>
      <c r="M94" s="56" t="s">
        <v>411</v>
      </c>
      <c r="N94" s="59" t="s">
        <v>118</v>
      </c>
      <c r="O94" s="56" t="s">
        <v>154</v>
      </c>
      <c r="P94" s="57" t="s">
        <v>462</v>
      </c>
      <c r="Q94" s="57" t="s">
        <v>467</v>
      </c>
      <c r="R94" s="58" t="s">
        <v>474</v>
      </c>
      <c r="S94" s="59"/>
      <c r="T94" s="59" t="s">
        <v>417</v>
      </c>
      <c r="U94" s="60" t="s">
        <v>429</v>
      </c>
      <c r="V94" s="60" t="s">
        <v>443</v>
      </c>
      <c r="W94" s="59"/>
      <c r="X94" s="59"/>
      <c r="Y94" s="56"/>
      <c r="Z94" s="56"/>
      <c r="AA94" s="56"/>
      <c r="AB94" s="56"/>
      <c r="AC94" s="53"/>
      <c r="AD94" s="53"/>
      <c r="AE94" s="53"/>
      <c r="AF94" s="53"/>
      <c r="AG94" s="56"/>
      <c r="AH94" s="60"/>
      <c r="AI94" s="53"/>
      <c r="AJ94" s="61"/>
      <c r="AK94" s="53"/>
      <c r="AL94" s="53"/>
      <c r="AM94" s="222">
        <v>11.97</v>
      </c>
      <c r="AN94" s="97">
        <v>0</v>
      </c>
      <c r="AO94" s="97">
        <v>0</v>
      </c>
      <c r="AP94" s="97"/>
      <c r="AQ94" s="62" t="str">
        <f>IF(AND(AN94=0,AO94=0),Desplegable!$B$446,IF(AND(AN94&lt;&gt;0,AO94=""),Desplegable!$B$446,IF(AND('Metas por Proyecto'!AN94=0,'Metas por Proyecto'!AO94&gt;0),Desplegable!$B$444,IF(AND('Metas por Proyecto'!AN94&gt;0,'Metas por Proyecto'!AO94=0),Desplegable!$B$445,IF(AND('Metas por Proyecto'!AN94&gt;0,'Metas por Proyecto'!AO94&gt;0),((AO94*100)/AN94))))))</f>
        <v/>
      </c>
      <c r="AR94" s="97">
        <v>11.97</v>
      </c>
      <c r="AS94" s="97">
        <v>11.97</v>
      </c>
      <c r="AT94" s="97"/>
      <c r="AU94" s="62">
        <f>IF(AND(AR94=0,AS94=0),Desplegable!$B$446,IF(AND(AR94&lt;&gt;0,AS94=""),Desplegable!$B$446,IF(AND('Metas por Proyecto'!AR94=0,'Metas por Proyecto'!AS94&gt;0),Desplegable!$B$444,IF(AND('Metas por Proyecto'!AR94&gt;0,'Metas por Proyecto'!AS94=0),Desplegable!$B$445,IF(AND('Metas por Proyecto'!AR94&gt;0,'Metas por Proyecto'!AS94&gt;0),((AS94*100)/AR94))))))</f>
        <v>100</v>
      </c>
      <c r="AV94" s="97">
        <f t="shared" si="52"/>
        <v>11.97</v>
      </c>
      <c r="AW94" s="97">
        <f t="shared" si="53"/>
        <v>11.97</v>
      </c>
      <c r="AX94" s="62">
        <f>IF(AND(AV94=0,AW94=0),"",IF(AND(AV94=0,AW94&lt;&gt;0),Desplegable!$B$444,(AW94*100/AV94)))</f>
        <v>100</v>
      </c>
      <c r="AY94" s="97">
        <v>0</v>
      </c>
      <c r="AZ94" s="97">
        <v>0</v>
      </c>
      <c r="BA94" s="97" t="s">
        <v>1304</v>
      </c>
      <c r="BB94" s="62" t="str">
        <f>IF(AND(AY94=0,AZ94=0),Desplegable!$B$446,IF(AND(AY94&lt;&gt;0,AZ94=""),Desplegable!$B$446,IF(AND('Metas por Proyecto'!AY94=0,'Metas por Proyecto'!AZ94&gt;0),Desplegable!$B$444,IF(AND('Metas por Proyecto'!AY94&gt;0,'Metas por Proyecto'!AZ94=0),Desplegable!$B$445,IF(AND('Metas por Proyecto'!AY94&gt;0,'Metas por Proyecto'!AZ94&gt;0),((AZ94*100)/AY94))))))</f>
        <v/>
      </c>
      <c r="BC94" s="97">
        <f t="shared" si="54"/>
        <v>11.97</v>
      </c>
      <c r="BD94" s="97">
        <f t="shared" si="55"/>
        <v>11.97</v>
      </c>
      <c r="BE94" s="62">
        <f>IF(AND(BC94=0,BD94=0),"",IF(AND(BC94=0,BD94&lt;&gt;0),Desplegable!$B$444,(BD94*100/BC94)))</f>
        <v>100</v>
      </c>
      <c r="BF94" s="97">
        <v>0</v>
      </c>
      <c r="BG94" s="97"/>
      <c r="BH94" s="97"/>
      <c r="BI94" s="62" t="str">
        <f>IF(AND(BF94=0,BG94=0),Desplegable!$B$446,IF(AND(BF94&lt;&gt;0,BG94=""),Desplegable!$B$446,IF(AND('Metas por Proyecto'!BF94=0,'Metas por Proyecto'!BG94&gt;0),Desplegable!$B$444,IF(AND('Metas por Proyecto'!BF94&gt;0,'Metas por Proyecto'!BG94=0),Desplegable!$B$445,IF(AND('Metas por Proyecto'!BF94&gt;0,'Metas por Proyecto'!BG94&gt;0),((BG94*100)/BF94))))))</f>
        <v/>
      </c>
      <c r="BJ94" s="97">
        <f t="shared" si="56"/>
        <v>11.97</v>
      </c>
      <c r="BK94" s="97">
        <f t="shared" si="57"/>
        <v>11.97</v>
      </c>
      <c r="BL94" s="62">
        <f>IF(AND(BJ94=0,BK94=0),"",IF(AND(BJ94=0,BK94&lt;&gt;0),Desplegable!$B$444,(BK94*100/BJ94)))</f>
        <v>100</v>
      </c>
      <c r="BM94" s="97">
        <v>0</v>
      </c>
      <c r="BN94" s="97"/>
      <c r="BO94" s="97"/>
      <c r="BP94" s="62" t="str">
        <f>IF(AND(BM94=0,BN94=0),Desplegable!$B$446,IF(AND(BM94&lt;&gt;0,BN94=""),Desplegable!$B$446,IF(AND('Metas por Proyecto'!BM94=0,'Metas por Proyecto'!BN94&gt;0),Desplegable!$B$444,IF(AND('Metas por Proyecto'!BM94&gt;0,'Metas por Proyecto'!BN94=0),Desplegable!$B$445,IF(AND('Metas por Proyecto'!BM94&gt;0,'Metas por Proyecto'!BN94&gt;0),((BN94*100)/BM94))))))</f>
        <v/>
      </c>
      <c r="BQ94" s="97">
        <f t="shared" si="58"/>
        <v>11.97</v>
      </c>
      <c r="BR94" s="97">
        <f t="shared" si="59"/>
        <v>11.97</v>
      </c>
      <c r="BS94" s="62">
        <f>IF(AND(BQ94=0,BR94=0),"",IF(AND(BQ94=0,BR94&lt;&gt;0),Desplegable!$B$444,(BR94*100/BQ94)))</f>
        <v>100</v>
      </c>
      <c r="BT94" s="97">
        <v>0</v>
      </c>
      <c r="BU94" s="97"/>
      <c r="BV94" s="97"/>
      <c r="BW94" s="62" t="str">
        <f>IF(AND(BT94=0,BU94=0),Desplegable!$B$446,IF(AND(BT94&lt;&gt;0,BU94=""),Desplegable!$B$446,IF(AND('Metas por Proyecto'!BT94=0,'Metas por Proyecto'!BU94&gt;0),Desplegable!$B$444,IF(AND('Metas por Proyecto'!BT94&gt;0,'Metas por Proyecto'!BU94=0),Desplegable!$B$445,IF(AND('Metas por Proyecto'!BT94&gt;0,'Metas por Proyecto'!BU94&gt;0),((BU94*100)/BT94))))))</f>
        <v/>
      </c>
      <c r="BX94" s="97">
        <f t="shared" si="60"/>
        <v>11.97</v>
      </c>
      <c r="BY94" s="97">
        <f t="shared" si="61"/>
        <v>11.97</v>
      </c>
      <c r="BZ94" s="62">
        <f>IF(AND(BX94=0,BY94=0),"",IF(AND(BX94=0,BY94&lt;&gt;0),Desplegable!$B$444,(BY94*100/BX94)))</f>
        <v>100</v>
      </c>
      <c r="CA94" s="97">
        <v>0</v>
      </c>
      <c r="CB94" s="97"/>
      <c r="CC94" s="97"/>
      <c r="CD94" s="62" t="str">
        <f>IF(AND(CA94=0,CB94=0),Desplegable!$B$446,IF(AND(CA94&lt;&gt;0,CB94=""),Desplegable!$B$446,IF(AND('Metas por Proyecto'!CA94=0,'Metas por Proyecto'!CB94&gt;0),Desplegable!$B$444,IF(AND('Metas por Proyecto'!CA94&gt;0,'Metas por Proyecto'!CB94=0),Desplegable!$B$445,IF(AND('Metas por Proyecto'!CA94&gt;0,'Metas por Proyecto'!CB94&gt;0),((CB94*100)/CA94))))))</f>
        <v/>
      </c>
      <c r="CE94" s="97">
        <f t="shared" si="62"/>
        <v>11.97</v>
      </c>
      <c r="CF94" s="97">
        <f t="shared" si="63"/>
        <v>11.97</v>
      </c>
      <c r="CG94" s="62">
        <f>IF(AND(CE94=0,CF94=0),"",IF(AND(CE94=0,CF94&lt;&gt;0),Desplegable!$B$444,(CF94*100/CE94)))</f>
        <v>100</v>
      </c>
      <c r="CH94" s="97">
        <v>0</v>
      </c>
      <c r="CI94" s="97"/>
      <c r="CJ94" s="97"/>
      <c r="CK94" s="62" t="str">
        <f>IF(AND(CH94=0,CI94=0),Desplegable!$B$446,IF(AND(CH94&lt;&gt;0,CI94=""),Desplegable!$B$446,IF(AND('Metas por Proyecto'!CH94=0,'Metas por Proyecto'!CI94&gt;0),Desplegable!$B$444,IF(AND('Metas por Proyecto'!CH94&gt;0,'Metas por Proyecto'!CI94=0),Desplegable!$B$445,IF(AND('Metas por Proyecto'!CH94&gt;0,'Metas por Proyecto'!CI94&gt;0),((CI94*100)/CH94))))))</f>
        <v/>
      </c>
      <c r="CL94" s="97">
        <f t="shared" si="64"/>
        <v>11.97</v>
      </c>
      <c r="CM94" s="97">
        <f t="shared" si="65"/>
        <v>11.97</v>
      </c>
      <c r="CN94" s="62">
        <f>IF(AND(CL94=0,CM94=0),"",IF(AND(CL94=0,CM94&lt;&gt;0),Desplegable!$B$444,(CM94*100/CL94)))</f>
        <v>100</v>
      </c>
      <c r="CO94" s="97">
        <v>0</v>
      </c>
      <c r="CP94" s="97"/>
      <c r="CQ94" s="97"/>
      <c r="CR94" s="62" t="str">
        <f>IF(AND(CO94=0,CP94=0),Desplegable!$B$446,IF(AND(CO94&lt;&gt;0,CP94=""),Desplegable!$B$446,IF(AND('Metas por Proyecto'!CO94=0,'Metas por Proyecto'!CP94&gt;0),Desplegable!$B$444,IF(AND('Metas por Proyecto'!CO94&gt;0,'Metas por Proyecto'!CP94=0),Desplegable!$B$445,IF(AND('Metas por Proyecto'!CO94&gt;0,'Metas por Proyecto'!CP94&gt;0),((CP94*100)/CO94))))))</f>
        <v/>
      </c>
      <c r="CS94" s="97">
        <f t="shared" si="66"/>
        <v>11.97</v>
      </c>
      <c r="CT94" s="97">
        <f t="shared" si="67"/>
        <v>11.97</v>
      </c>
      <c r="CU94" s="62">
        <f>IF(AND(CS94=0,CT94=0),"",IF(AND(CS94=0,CT94&lt;&gt;0),Desplegable!$B$444,(CT94*100/CS94)))</f>
        <v>100</v>
      </c>
      <c r="CV94" s="97">
        <v>0</v>
      </c>
      <c r="CW94" s="97"/>
      <c r="CX94" s="97"/>
      <c r="CY94" s="62" t="str">
        <f>IF(AND(CV94=0,CW94=0),Desplegable!$B$446,IF(AND(CV94&lt;&gt;0,CW94=""),Desplegable!$B$446,IF(AND('Metas por Proyecto'!CV94=0,'Metas por Proyecto'!CW94&gt;0),Desplegable!$B$444,IF(AND('Metas por Proyecto'!CV94&gt;0,'Metas por Proyecto'!CW94=0),Desplegable!$B$445,IF(AND('Metas por Proyecto'!CV94&gt;0,'Metas por Proyecto'!CW94&gt;0),((CW94*100)/CV94))))))</f>
        <v/>
      </c>
      <c r="CZ94" s="97">
        <f t="shared" si="68"/>
        <v>11.97</v>
      </c>
      <c r="DA94" s="97">
        <f t="shared" si="69"/>
        <v>11.97</v>
      </c>
      <c r="DB94" s="62">
        <f>IF(AND(CZ94=0,DA94=0),"",IF(AND(CZ94=0,DA94&lt;&gt;0),Desplegable!$B$444,(DA94*100/CZ94)))</f>
        <v>100</v>
      </c>
      <c r="DC94" s="97">
        <v>0</v>
      </c>
      <c r="DD94" s="97"/>
      <c r="DE94" s="97"/>
      <c r="DF94" s="62" t="str">
        <f>IF(AND(DC94=0,DD94=0),Desplegable!$B$446,IF(AND(DC94&lt;&gt;0,DD94=""),Desplegable!$B$446,IF(AND('Metas por Proyecto'!DC94=0,'Metas por Proyecto'!DD94&gt;0),Desplegable!$B$444,IF(AND('Metas por Proyecto'!DC94&gt;0,'Metas por Proyecto'!DD94=0),Desplegable!$B$445,IF(AND('Metas por Proyecto'!DC94&gt;0,'Metas por Proyecto'!DD94&gt;0),((DD94*100)/DC94))))))</f>
        <v/>
      </c>
      <c r="DG94" s="97">
        <f t="shared" si="70"/>
        <v>11.97</v>
      </c>
      <c r="DH94" s="97">
        <f t="shared" si="71"/>
        <v>11.97</v>
      </c>
      <c r="DI94" s="62">
        <f>IF(AND(DG94=0,DH94=0),"",IF(AND(DG94=0,DH94&lt;&gt;0),Desplegable!$B$444,(DH94*100/DG94)))</f>
        <v>100</v>
      </c>
      <c r="DJ94" s="97">
        <v>0</v>
      </c>
      <c r="DK94" s="97"/>
      <c r="DL94" s="97"/>
      <c r="DM94" s="62" t="str">
        <f>IF(AND(DJ94=0,DK94=0),Desplegable!$B$446,IF(AND(DJ94&lt;&gt;0,DK94=""),Desplegable!$B$446,IF(AND('Metas por Proyecto'!DJ94=0,'Metas por Proyecto'!DK94&gt;0),Desplegable!$B$444,IF(AND('Metas por Proyecto'!DJ94&gt;0,'Metas por Proyecto'!DK94=0),Desplegable!$B$445,IF(AND('Metas por Proyecto'!DJ94&gt;0,'Metas por Proyecto'!DK94&gt;0),((DK94*100)/DJ94))))))</f>
        <v/>
      </c>
      <c r="DN94" s="97">
        <f t="shared" si="72"/>
        <v>11.97</v>
      </c>
      <c r="DO94" s="97">
        <f t="shared" si="73"/>
        <v>11.97</v>
      </c>
      <c r="DP94" s="63">
        <f>IF(AND(DN94=0,DO94=0),"",IF(AND(DN94=0,DO94&lt;&gt;0),Desplegable!$B$444,(DO94*100/DN94)))</f>
        <v>100</v>
      </c>
      <c r="DQ94" s="97">
        <f t="shared" si="74"/>
        <v>11.97</v>
      </c>
      <c r="DR94" s="97">
        <f t="shared" si="75"/>
        <v>0</v>
      </c>
      <c r="DS94" s="97">
        <f t="shared" si="76"/>
        <v>11.97</v>
      </c>
      <c r="DT94" s="63">
        <f t="shared" si="77"/>
        <v>100</v>
      </c>
      <c r="DU94" s="97"/>
    </row>
    <row r="95" spans="1:125" s="66" customFormat="1" ht="225">
      <c r="A95" s="53">
        <v>94</v>
      </c>
      <c r="B95" s="84" t="s">
        <v>1575</v>
      </c>
      <c r="C95" s="54" t="s">
        <v>666</v>
      </c>
      <c r="D95" s="55" t="s">
        <v>89</v>
      </c>
      <c r="E95" s="55" t="s">
        <v>667</v>
      </c>
      <c r="F95" s="56" t="s">
        <v>111</v>
      </c>
      <c r="G95" s="55" t="s">
        <v>115</v>
      </c>
      <c r="H95" s="56" t="s">
        <v>295</v>
      </c>
      <c r="I95" s="55" t="s">
        <v>616</v>
      </c>
      <c r="J95" s="56" t="s">
        <v>305</v>
      </c>
      <c r="K95" s="55" t="s">
        <v>667</v>
      </c>
      <c r="L95" s="56" t="s">
        <v>1470</v>
      </c>
      <c r="M95" s="56" t="s">
        <v>411</v>
      </c>
      <c r="N95" s="59" t="s">
        <v>118</v>
      </c>
      <c r="O95" s="56" t="s">
        <v>154</v>
      </c>
      <c r="P95" s="57" t="s">
        <v>462</v>
      </c>
      <c r="Q95" s="57" t="s">
        <v>467</v>
      </c>
      <c r="R95" s="58" t="s">
        <v>474</v>
      </c>
      <c r="S95" s="59"/>
      <c r="T95" s="59" t="s">
        <v>417</v>
      </c>
      <c r="U95" s="60" t="s">
        <v>429</v>
      </c>
      <c r="V95" s="60" t="s">
        <v>443</v>
      </c>
      <c r="W95" s="59"/>
      <c r="X95" s="59"/>
      <c r="Y95" s="56"/>
      <c r="Z95" s="56"/>
      <c r="AA95" s="56"/>
      <c r="AB95" s="56"/>
      <c r="AC95" s="53"/>
      <c r="AD95" s="53"/>
      <c r="AE95" s="53"/>
      <c r="AF95" s="53"/>
      <c r="AG95" s="56"/>
      <c r="AH95" s="60"/>
      <c r="AI95" s="53"/>
      <c r="AJ95" s="61"/>
      <c r="AK95" s="53"/>
      <c r="AL95" s="53"/>
      <c r="AM95" s="222">
        <v>17.63</v>
      </c>
      <c r="AN95" s="97">
        <v>0</v>
      </c>
      <c r="AO95" s="97">
        <v>0</v>
      </c>
      <c r="AP95" s="97"/>
      <c r="AQ95" s="62" t="str">
        <f>IF(AND(AN95=0,AO95=0),Desplegable!$B$446,IF(AND(AN95&lt;&gt;0,AO95=""),Desplegable!$B$446,IF(AND('Metas por Proyecto'!AN95=0,'Metas por Proyecto'!AO95&gt;0),Desplegable!$B$444,IF(AND('Metas por Proyecto'!AN95&gt;0,'Metas por Proyecto'!AO95=0),Desplegable!$B$445,IF(AND('Metas por Proyecto'!AN95&gt;0,'Metas por Proyecto'!AO95&gt;0),((AO95*100)/AN95))))))</f>
        <v/>
      </c>
      <c r="AR95" s="97">
        <v>17.63</v>
      </c>
      <c r="AS95" s="97">
        <v>17.63</v>
      </c>
      <c r="AT95" s="97"/>
      <c r="AU95" s="62">
        <f>IF(AND(AR95=0,AS95=0),Desplegable!$B$446,IF(AND(AR95&lt;&gt;0,AS95=""),Desplegable!$B$446,IF(AND('Metas por Proyecto'!AR95=0,'Metas por Proyecto'!AS95&gt;0),Desplegable!$B$444,IF(AND('Metas por Proyecto'!AR95&gt;0,'Metas por Proyecto'!AS95=0),Desplegable!$B$445,IF(AND('Metas por Proyecto'!AR95&gt;0,'Metas por Proyecto'!AS95&gt;0),((AS95*100)/AR95))))))</f>
        <v>100</v>
      </c>
      <c r="AV95" s="97">
        <f t="shared" si="52"/>
        <v>17.63</v>
      </c>
      <c r="AW95" s="97">
        <f t="shared" si="53"/>
        <v>17.63</v>
      </c>
      <c r="AX95" s="62">
        <f>IF(AND(AV95=0,AW95=0),"",IF(AND(AV95=0,AW95&lt;&gt;0),Desplegable!$B$444,(AW95*100/AV95)))</f>
        <v>100</v>
      </c>
      <c r="AY95" s="97" t="s">
        <v>670</v>
      </c>
      <c r="AZ95" s="97">
        <v>0</v>
      </c>
      <c r="BA95" s="97" t="s">
        <v>1304</v>
      </c>
      <c r="BB95" s="62">
        <f>IF(AND(AY95=0,AZ95=0),Desplegable!$B$446,IF(AND(AY95&lt;&gt;0,AZ95=""),Desplegable!$B$446,IF(AND('Metas por Proyecto'!AY95=0,'Metas por Proyecto'!AZ95&gt;0),Desplegable!$B$444,IF(AND('Metas por Proyecto'!AY95&gt;0,'Metas por Proyecto'!AZ95=0),Desplegable!$B$445,IF(AND('Metas por Proyecto'!AY95&gt;0,'Metas por Proyecto'!AZ95&gt;0),((AZ95*100)/AY95))))))</f>
        <v>0</v>
      </c>
      <c r="BC95" s="97">
        <f t="shared" si="54"/>
        <v>17.63</v>
      </c>
      <c r="BD95" s="97">
        <f t="shared" si="55"/>
        <v>17.63</v>
      </c>
      <c r="BE95" s="62">
        <f>IF(AND(BC95=0,BD95=0),"",IF(AND(BC95=0,BD95&lt;&gt;0),Desplegable!$B$444,(BD95*100/BC95)))</f>
        <v>100</v>
      </c>
      <c r="BF95" s="97" t="s">
        <v>670</v>
      </c>
      <c r="BG95" s="97"/>
      <c r="BH95" s="97"/>
      <c r="BI95" s="62" t="str">
        <f>IF(AND(BF95=0,BG95=0),Desplegable!$B$446,IF(AND(BF95&lt;&gt;0,BG95=""),Desplegable!$B$446,IF(AND('Metas por Proyecto'!BF95=0,'Metas por Proyecto'!BG95&gt;0),Desplegable!$B$444,IF(AND('Metas por Proyecto'!BF95&gt;0,'Metas por Proyecto'!BG95=0),Desplegable!$B$445,IF(AND('Metas por Proyecto'!BF95&gt;0,'Metas por Proyecto'!BG95&gt;0),((BG95*100)/BF95))))))</f>
        <v/>
      </c>
      <c r="BJ95" s="97">
        <f t="shared" si="56"/>
        <v>17.63</v>
      </c>
      <c r="BK95" s="97">
        <f t="shared" si="57"/>
        <v>17.63</v>
      </c>
      <c r="BL95" s="62">
        <f>IF(AND(BJ95=0,BK95=0),"",IF(AND(BJ95=0,BK95&lt;&gt;0),Desplegable!$B$444,(BK95*100/BJ95)))</f>
        <v>100</v>
      </c>
      <c r="BM95" s="97">
        <v>0</v>
      </c>
      <c r="BN95" s="97"/>
      <c r="BO95" s="97"/>
      <c r="BP95" s="62" t="str">
        <f>IF(AND(BM95=0,BN95=0),Desplegable!$B$446,IF(AND(BM95&lt;&gt;0,BN95=""),Desplegable!$B$446,IF(AND('Metas por Proyecto'!BM95=0,'Metas por Proyecto'!BN95&gt;0),Desplegable!$B$444,IF(AND('Metas por Proyecto'!BM95&gt;0,'Metas por Proyecto'!BN95=0),Desplegable!$B$445,IF(AND('Metas por Proyecto'!BM95&gt;0,'Metas por Proyecto'!BN95&gt;0),((BN95*100)/BM95))))))</f>
        <v/>
      </c>
      <c r="BQ95" s="97">
        <f t="shared" si="58"/>
        <v>17.63</v>
      </c>
      <c r="BR95" s="97">
        <f t="shared" si="59"/>
        <v>17.63</v>
      </c>
      <c r="BS95" s="62">
        <f>IF(AND(BQ95=0,BR95=0),"",IF(AND(BQ95=0,BR95&lt;&gt;0),Desplegable!$B$444,(BR95*100/BQ95)))</f>
        <v>100</v>
      </c>
      <c r="BT95" s="97">
        <v>0</v>
      </c>
      <c r="BU95" s="97"/>
      <c r="BV95" s="97"/>
      <c r="BW95" s="62" t="str">
        <f>IF(AND(BT95=0,BU95=0),Desplegable!$B$446,IF(AND(BT95&lt;&gt;0,BU95=""),Desplegable!$B$446,IF(AND('Metas por Proyecto'!BT95=0,'Metas por Proyecto'!BU95&gt;0),Desplegable!$B$444,IF(AND('Metas por Proyecto'!BT95&gt;0,'Metas por Proyecto'!BU95=0),Desplegable!$B$445,IF(AND('Metas por Proyecto'!BT95&gt;0,'Metas por Proyecto'!BU95&gt;0),((BU95*100)/BT95))))))</f>
        <v/>
      </c>
      <c r="BX95" s="97">
        <f t="shared" si="60"/>
        <v>17.63</v>
      </c>
      <c r="BY95" s="97">
        <f t="shared" si="61"/>
        <v>17.63</v>
      </c>
      <c r="BZ95" s="62">
        <f>IF(AND(BX95=0,BY95=0),"",IF(AND(BX95=0,BY95&lt;&gt;0),Desplegable!$B$444,(BY95*100/BX95)))</f>
        <v>100</v>
      </c>
      <c r="CA95" s="97">
        <v>0</v>
      </c>
      <c r="CB95" s="97"/>
      <c r="CC95" s="97"/>
      <c r="CD95" s="62" t="str">
        <f>IF(AND(CA95=0,CB95=0),Desplegable!$B$446,IF(AND(CA95&lt;&gt;0,CB95=""),Desplegable!$B$446,IF(AND('Metas por Proyecto'!CA95=0,'Metas por Proyecto'!CB95&gt;0),Desplegable!$B$444,IF(AND('Metas por Proyecto'!CA95&gt;0,'Metas por Proyecto'!CB95=0),Desplegable!$B$445,IF(AND('Metas por Proyecto'!CA95&gt;0,'Metas por Proyecto'!CB95&gt;0),((CB95*100)/CA95))))))</f>
        <v/>
      </c>
      <c r="CE95" s="97">
        <f t="shared" si="62"/>
        <v>17.63</v>
      </c>
      <c r="CF95" s="97">
        <f t="shared" si="63"/>
        <v>17.63</v>
      </c>
      <c r="CG95" s="62">
        <f>IF(AND(CE95=0,CF95=0),"",IF(AND(CE95=0,CF95&lt;&gt;0),Desplegable!$B$444,(CF95*100/CE95)))</f>
        <v>100</v>
      </c>
      <c r="CH95" s="97">
        <v>0</v>
      </c>
      <c r="CI95" s="97"/>
      <c r="CJ95" s="97"/>
      <c r="CK95" s="62" t="str">
        <f>IF(AND(CH95=0,CI95=0),Desplegable!$B$446,IF(AND(CH95&lt;&gt;0,CI95=""),Desplegable!$B$446,IF(AND('Metas por Proyecto'!CH95=0,'Metas por Proyecto'!CI95&gt;0),Desplegable!$B$444,IF(AND('Metas por Proyecto'!CH95&gt;0,'Metas por Proyecto'!CI95=0),Desplegable!$B$445,IF(AND('Metas por Proyecto'!CH95&gt;0,'Metas por Proyecto'!CI95&gt;0),((CI95*100)/CH95))))))</f>
        <v/>
      </c>
      <c r="CL95" s="97">
        <f t="shared" si="64"/>
        <v>17.63</v>
      </c>
      <c r="CM95" s="97">
        <f t="shared" si="65"/>
        <v>17.63</v>
      </c>
      <c r="CN95" s="62">
        <f>IF(AND(CL95=0,CM95=0),"",IF(AND(CL95=0,CM95&lt;&gt;0),Desplegable!$B$444,(CM95*100/CL95)))</f>
        <v>100</v>
      </c>
      <c r="CO95" s="97">
        <v>0</v>
      </c>
      <c r="CP95" s="97"/>
      <c r="CQ95" s="97"/>
      <c r="CR95" s="62" t="str">
        <f>IF(AND(CO95=0,CP95=0),Desplegable!$B$446,IF(AND(CO95&lt;&gt;0,CP95=""),Desplegable!$B$446,IF(AND('Metas por Proyecto'!CO95=0,'Metas por Proyecto'!CP95&gt;0),Desplegable!$B$444,IF(AND('Metas por Proyecto'!CO95&gt;0,'Metas por Proyecto'!CP95=0),Desplegable!$B$445,IF(AND('Metas por Proyecto'!CO95&gt;0,'Metas por Proyecto'!CP95&gt;0),((CP95*100)/CO95))))))</f>
        <v/>
      </c>
      <c r="CS95" s="97">
        <f t="shared" si="66"/>
        <v>17.63</v>
      </c>
      <c r="CT95" s="97">
        <f t="shared" si="67"/>
        <v>17.63</v>
      </c>
      <c r="CU95" s="62">
        <f>IF(AND(CS95=0,CT95=0),"",IF(AND(CS95=0,CT95&lt;&gt;0),Desplegable!$B$444,(CT95*100/CS95)))</f>
        <v>100</v>
      </c>
      <c r="CV95" s="97">
        <v>0</v>
      </c>
      <c r="CW95" s="97"/>
      <c r="CX95" s="97"/>
      <c r="CY95" s="62" t="str">
        <f>IF(AND(CV95=0,CW95=0),Desplegable!$B$446,IF(AND(CV95&lt;&gt;0,CW95=""),Desplegable!$B$446,IF(AND('Metas por Proyecto'!CV95=0,'Metas por Proyecto'!CW95&gt;0),Desplegable!$B$444,IF(AND('Metas por Proyecto'!CV95&gt;0,'Metas por Proyecto'!CW95=0),Desplegable!$B$445,IF(AND('Metas por Proyecto'!CV95&gt;0,'Metas por Proyecto'!CW95&gt;0),((CW95*100)/CV95))))))</f>
        <v/>
      </c>
      <c r="CZ95" s="97">
        <f t="shared" si="68"/>
        <v>17.63</v>
      </c>
      <c r="DA95" s="97">
        <f t="shared" si="69"/>
        <v>17.63</v>
      </c>
      <c r="DB95" s="62">
        <f>IF(AND(CZ95=0,DA95=0),"",IF(AND(CZ95=0,DA95&lt;&gt;0),Desplegable!$B$444,(DA95*100/CZ95)))</f>
        <v>100</v>
      </c>
      <c r="DC95" s="97">
        <v>0</v>
      </c>
      <c r="DD95" s="97"/>
      <c r="DE95" s="97"/>
      <c r="DF95" s="62" t="str">
        <f>IF(AND(DC95=0,DD95=0),Desplegable!$B$446,IF(AND(DC95&lt;&gt;0,DD95=""),Desplegable!$B$446,IF(AND('Metas por Proyecto'!DC95=0,'Metas por Proyecto'!DD95&gt;0),Desplegable!$B$444,IF(AND('Metas por Proyecto'!DC95&gt;0,'Metas por Proyecto'!DD95=0),Desplegable!$B$445,IF(AND('Metas por Proyecto'!DC95&gt;0,'Metas por Proyecto'!DD95&gt;0),((DD95*100)/DC95))))))</f>
        <v/>
      </c>
      <c r="DG95" s="97">
        <f t="shared" si="70"/>
        <v>17.63</v>
      </c>
      <c r="DH95" s="97">
        <f t="shared" si="71"/>
        <v>17.63</v>
      </c>
      <c r="DI95" s="62">
        <f>IF(AND(DG95=0,DH95=0),"",IF(AND(DG95=0,DH95&lt;&gt;0),Desplegable!$B$444,(DH95*100/DG95)))</f>
        <v>100</v>
      </c>
      <c r="DJ95" s="97">
        <v>0</v>
      </c>
      <c r="DK95" s="97"/>
      <c r="DL95" s="97"/>
      <c r="DM95" s="62" t="str">
        <f>IF(AND(DJ95=0,DK95=0),Desplegable!$B$446,IF(AND(DJ95&lt;&gt;0,DK95=""),Desplegable!$B$446,IF(AND('Metas por Proyecto'!DJ95=0,'Metas por Proyecto'!DK95&gt;0),Desplegable!$B$444,IF(AND('Metas por Proyecto'!DJ95&gt;0,'Metas por Proyecto'!DK95=0),Desplegable!$B$445,IF(AND('Metas por Proyecto'!DJ95&gt;0,'Metas por Proyecto'!DK95&gt;0),((DK95*100)/DJ95))))))</f>
        <v/>
      </c>
      <c r="DN95" s="97">
        <f t="shared" si="72"/>
        <v>17.63</v>
      </c>
      <c r="DO95" s="97">
        <f t="shared" si="73"/>
        <v>17.63</v>
      </c>
      <c r="DP95" s="63">
        <f>IF(AND(DN95=0,DO95=0),"",IF(AND(DN95=0,DO95&lt;&gt;0),Desplegable!$B$444,(DO95*100/DN95)))</f>
        <v>100</v>
      </c>
      <c r="DQ95" s="97">
        <f t="shared" si="74"/>
        <v>17.63</v>
      </c>
      <c r="DR95" s="97">
        <f t="shared" si="75"/>
        <v>0</v>
      </c>
      <c r="DS95" s="97">
        <f t="shared" si="76"/>
        <v>17.63</v>
      </c>
      <c r="DT95" s="63">
        <f t="shared" si="77"/>
        <v>100</v>
      </c>
      <c r="DU95" s="97"/>
    </row>
    <row r="96" spans="1:125" s="66" customFormat="1" ht="225">
      <c r="A96" s="53">
        <v>95</v>
      </c>
      <c r="B96" s="84" t="s">
        <v>1576</v>
      </c>
      <c r="C96" s="54" t="s">
        <v>666</v>
      </c>
      <c r="D96" s="55" t="s">
        <v>89</v>
      </c>
      <c r="E96" s="55" t="s">
        <v>667</v>
      </c>
      <c r="F96" s="56" t="s">
        <v>111</v>
      </c>
      <c r="G96" s="55" t="s">
        <v>115</v>
      </c>
      <c r="H96" s="56" t="s">
        <v>295</v>
      </c>
      <c r="I96" s="55" t="s">
        <v>616</v>
      </c>
      <c r="J96" s="56" t="s">
        <v>305</v>
      </c>
      <c r="K96" s="55" t="s">
        <v>667</v>
      </c>
      <c r="L96" s="56" t="s">
        <v>1470</v>
      </c>
      <c r="M96" s="56" t="s">
        <v>411</v>
      </c>
      <c r="N96" s="59" t="s">
        <v>121</v>
      </c>
      <c r="O96" s="56" t="s">
        <v>154</v>
      </c>
      <c r="P96" s="57" t="s">
        <v>462</v>
      </c>
      <c r="Q96" s="57" t="s">
        <v>467</v>
      </c>
      <c r="R96" s="58" t="s">
        <v>474</v>
      </c>
      <c r="S96" s="59"/>
      <c r="T96" s="59" t="s">
        <v>417</v>
      </c>
      <c r="U96" s="60" t="s">
        <v>429</v>
      </c>
      <c r="V96" s="60" t="s">
        <v>443</v>
      </c>
      <c r="W96" s="59"/>
      <c r="X96" s="59"/>
      <c r="Y96" s="56"/>
      <c r="Z96" s="56"/>
      <c r="AA96" s="56"/>
      <c r="AB96" s="56"/>
      <c r="AC96" s="53"/>
      <c r="AD96" s="53"/>
      <c r="AE96" s="53"/>
      <c r="AF96" s="53"/>
      <c r="AG96" s="56"/>
      <c r="AH96" s="60"/>
      <c r="AI96" s="53"/>
      <c r="AJ96" s="61"/>
      <c r="AK96" s="53"/>
      <c r="AL96" s="53"/>
      <c r="AM96" s="222">
        <v>12.11</v>
      </c>
      <c r="AN96" s="97">
        <v>0</v>
      </c>
      <c r="AO96" s="97">
        <v>0</v>
      </c>
      <c r="AP96" s="97"/>
      <c r="AQ96" s="62" t="str">
        <f>IF(AND(AN96=0,AO96=0),Desplegable!$B$446,IF(AND(AN96&lt;&gt;0,AO96=""),Desplegable!$B$446,IF(AND('Metas por Proyecto'!AN96=0,'Metas por Proyecto'!AO96&gt;0),Desplegable!$B$444,IF(AND('Metas por Proyecto'!AN96&gt;0,'Metas por Proyecto'!AO96=0),Desplegable!$B$445,IF(AND('Metas por Proyecto'!AN96&gt;0,'Metas por Proyecto'!AO96&gt;0),((AO96*100)/AN96))))))</f>
        <v/>
      </c>
      <c r="AR96" s="97">
        <v>12.11</v>
      </c>
      <c r="AS96" s="97">
        <v>12.11</v>
      </c>
      <c r="AT96" s="97"/>
      <c r="AU96" s="62">
        <f>IF(AND(AR96=0,AS96=0),Desplegable!$B$446,IF(AND(AR96&lt;&gt;0,AS96=""),Desplegable!$B$446,IF(AND('Metas por Proyecto'!AR96=0,'Metas por Proyecto'!AS96&gt;0),Desplegable!$B$444,IF(AND('Metas por Proyecto'!AR96&gt;0,'Metas por Proyecto'!AS96=0),Desplegable!$B$445,IF(AND('Metas por Proyecto'!AR96&gt;0,'Metas por Proyecto'!AS96&gt;0),((AS96*100)/AR96))))))</f>
        <v>100</v>
      </c>
      <c r="AV96" s="97">
        <f t="shared" si="52"/>
        <v>12.11</v>
      </c>
      <c r="AW96" s="97">
        <f t="shared" si="53"/>
        <v>12.11</v>
      </c>
      <c r="AX96" s="62">
        <f>IF(AND(AV96=0,AW96=0),"",IF(AND(AV96=0,AW96&lt;&gt;0),Desplegable!$B$444,(AW96*100/AV96)))</f>
        <v>100</v>
      </c>
      <c r="AY96" s="97" t="s">
        <v>670</v>
      </c>
      <c r="AZ96" s="97">
        <v>0</v>
      </c>
      <c r="BA96" s="97" t="s">
        <v>1304</v>
      </c>
      <c r="BB96" s="62">
        <f>IF(AND(AY96=0,AZ96=0),Desplegable!$B$446,IF(AND(AY96&lt;&gt;0,AZ96=""),Desplegable!$B$446,IF(AND('Metas por Proyecto'!AY96=0,'Metas por Proyecto'!AZ96&gt;0),Desplegable!$B$444,IF(AND('Metas por Proyecto'!AY96&gt;0,'Metas por Proyecto'!AZ96=0),Desplegable!$B$445,IF(AND('Metas por Proyecto'!AY96&gt;0,'Metas por Proyecto'!AZ96&gt;0),((AZ96*100)/AY96))))))</f>
        <v>0</v>
      </c>
      <c r="BC96" s="97">
        <f t="shared" si="54"/>
        <v>12.11</v>
      </c>
      <c r="BD96" s="97">
        <f t="shared" si="55"/>
        <v>12.11</v>
      </c>
      <c r="BE96" s="62">
        <f>IF(AND(BC96=0,BD96=0),"",IF(AND(BC96=0,BD96&lt;&gt;0),Desplegable!$B$444,(BD96*100/BC96)))</f>
        <v>100</v>
      </c>
      <c r="BF96" s="97" t="s">
        <v>670</v>
      </c>
      <c r="BG96" s="97"/>
      <c r="BH96" s="97"/>
      <c r="BI96" s="62" t="str">
        <f>IF(AND(BF96=0,BG96=0),Desplegable!$B$446,IF(AND(BF96&lt;&gt;0,BG96=""),Desplegable!$B$446,IF(AND('Metas por Proyecto'!BF96=0,'Metas por Proyecto'!BG96&gt;0),Desplegable!$B$444,IF(AND('Metas por Proyecto'!BF96&gt;0,'Metas por Proyecto'!BG96=0),Desplegable!$B$445,IF(AND('Metas por Proyecto'!BF96&gt;0,'Metas por Proyecto'!BG96&gt;0),((BG96*100)/BF96))))))</f>
        <v/>
      </c>
      <c r="BJ96" s="97">
        <f t="shared" si="56"/>
        <v>12.11</v>
      </c>
      <c r="BK96" s="97">
        <f t="shared" si="57"/>
        <v>12.11</v>
      </c>
      <c r="BL96" s="62">
        <f>IF(AND(BJ96=0,BK96=0),"",IF(AND(BJ96=0,BK96&lt;&gt;0),Desplegable!$B$444,(BK96*100/BJ96)))</f>
        <v>100</v>
      </c>
      <c r="BM96" s="97">
        <v>0</v>
      </c>
      <c r="BN96" s="97"/>
      <c r="BO96" s="97"/>
      <c r="BP96" s="62" t="str">
        <f>IF(AND(BM96=0,BN96=0),Desplegable!$B$446,IF(AND(BM96&lt;&gt;0,BN96=""),Desplegable!$B$446,IF(AND('Metas por Proyecto'!BM96=0,'Metas por Proyecto'!BN96&gt;0),Desplegable!$B$444,IF(AND('Metas por Proyecto'!BM96&gt;0,'Metas por Proyecto'!BN96=0),Desplegable!$B$445,IF(AND('Metas por Proyecto'!BM96&gt;0,'Metas por Proyecto'!BN96&gt;0),((BN96*100)/BM96))))))</f>
        <v/>
      </c>
      <c r="BQ96" s="97">
        <f t="shared" si="58"/>
        <v>12.11</v>
      </c>
      <c r="BR96" s="97">
        <f t="shared" si="59"/>
        <v>12.11</v>
      </c>
      <c r="BS96" s="62">
        <f>IF(AND(BQ96=0,BR96=0),"",IF(AND(BQ96=0,BR96&lt;&gt;0),Desplegable!$B$444,(BR96*100/BQ96)))</f>
        <v>100</v>
      </c>
      <c r="BT96" s="97">
        <v>0</v>
      </c>
      <c r="BU96" s="97"/>
      <c r="BV96" s="97"/>
      <c r="BW96" s="62" t="str">
        <f>IF(AND(BT96=0,BU96=0),Desplegable!$B$446,IF(AND(BT96&lt;&gt;0,BU96=""),Desplegable!$B$446,IF(AND('Metas por Proyecto'!BT96=0,'Metas por Proyecto'!BU96&gt;0),Desplegable!$B$444,IF(AND('Metas por Proyecto'!BT96&gt;0,'Metas por Proyecto'!BU96=0),Desplegable!$B$445,IF(AND('Metas por Proyecto'!BT96&gt;0,'Metas por Proyecto'!BU96&gt;0),((BU96*100)/BT96))))))</f>
        <v/>
      </c>
      <c r="BX96" s="97">
        <f t="shared" si="60"/>
        <v>12.11</v>
      </c>
      <c r="BY96" s="97">
        <f t="shared" si="61"/>
        <v>12.11</v>
      </c>
      <c r="BZ96" s="62">
        <f>IF(AND(BX96=0,BY96=0),"",IF(AND(BX96=0,BY96&lt;&gt;0),Desplegable!$B$444,(BY96*100/BX96)))</f>
        <v>100</v>
      </c>
      <c r="CA96" s="97">
        <v>0</v>
      </c>
      <c r="CB96" s="97"/>
      <c r="CC96" s="97"/>
      <c r="CD96" s="62" t="str">
        <f>IF(AND(CA96=0,CB96=0),Desplegable!$B$446,IF(AND(CA96&lt;&gt;0,CB96=""),Desplegable!$B$446,IF(AND('Metas por Proyecto'!CA96=0,'Metas por Proyecto'!CB96&gt;0),Desplegable!$B$444,IF(AND('Metas por Proyecto'!CA96&gt;0,'Metas por Proyecto'!CB96=0),Desplegable!$B$445,IF(AND('Metas por Proyecto'!CA96&gt;0,'Metas por Proyecto'!CB96&gt;0),((CB96*100)/CA96))))))</f>
        <v/>
      </c>
      <c r="CE96" s="97">
        <f t="shared" si="62"/>
        <v>12.11</v>
      </c>
      <c r="CF96" s="97">
        <f t="shared" si="63"/>
        <v>12.11</v>
      </c>
      <c r="CG96" s="62">
        <f>IF(AND(CE96=0,CF96=0),"",IF(AND(CE96=0,CF96&lt;&gt;0),Desplegable!$B$444,(CF96*100/CE96)))</f>
        <v>100</v>
      </c>
      <c r="CH96" s="97">
        <v>0</v>
      </c>
      <c r="CI96" s="97"/>
      <c r="CJ96" s="97"/>
      <c r="CK96" s="62" t="str">
        <f>IF(AND(CH96=0,CI96=0),Desplegable!$B$446,IF(AND(CH96&lt;&gt;0,CI96=""),Desplegable!$B$446,IF(AND('Metas por Proyecto'!CH96=0,'Metas por Proyecto'!CI96&gt;0),Desplegable!$B$444,IF(AND('Metas por Proyecto'!CH96&gt;0,'Metas por Proyecto'!CI96=0),Desplegable!$B$445,IF(AND('Metas por Proyecto'!CH96&gt;0,'Metas por Proyecto'!CI96&gt;0),((CI96*100)/CH96))))))</f>
        <v/>
      </c>
      <c r="CL96" s="97">
        <f t="shared" si="64"/>
        <v>12.11</v>
      </c>
      <c r="CM96" s="97">
        <f t="shared" si="65"/>
        <v>12.11</v>
      </c>
      <c r="CN96" s="62">
        <f>IF(AND(CL96=0,CM96=0),"",IF(AND(CL96=0,CM96&lt;&gt;0),Desplegable!$B$444,(CM96*100/CL96)))</f>
        <v>100</v>
      </c>
      <c r="CO96" s="97">
        <v>0</v>
      </c>
      <c r="CP96" s="97"/>
      <c r="CQ96" s="97"/>
      <c r="CR96" s="62" t="str">
        <f>IF(AND(CO96=0,CP96=0),Desplegable!$B$446,IF(AND(CO96&lt;&gt;0,CP96=""),Desplegable!$B$446,IF(AND('Metas por Proyecto'!CO96=0,'Metas por Proyecto'!CP96&gt;0),Desplegable!$B$444,IF(AND('Metas por Proyecto'!CO96&gt;0,'Metas por Proyecto'!CP96=0),Desplegable!$B$445,IF(AND('Metas por Proyecto'!CO96&gt;0,'Metas por Proyecto'!CP96&gt;0),((CP96*100)/CO96))))))</f>
        <v/>
      </c>
      <c r="CS96" s="97">
        <f t="shared" si="66"/>
        <v>12.11</v>
      </c>
      <c r="CT96" s="97">
        <f t="shared" si="67"/>
        <v>12.11</v>
      </c>
      <c r="CU96" s="62">
        <f>IF(AND(CS96=0,CT96=0),"",IF(AND(CS96=0,CT96&lt;&gt;0),Desplegable!$B$444,(CT96*100/CS96)))</f>
        <v>100</v>
      </c>
      <c r="CV96" s="97">
        <v>0</v>
      </c>
      <c r="CW96" s="97"/>
      <c r="CX96" s="97"/>
      <c r="CY96" s="62" t="str">
        <f>IF(AND(CV96=0,CW96=0),Desplegable!$B$446,IF(AND(CV96&lt;&gt;0,CW96=""),Desplegable!$B$446,IF(AND('Metas por Proyecto'!CV96=0,'Metas por Proyecto'!CW96&gt;0),Desplegable!$B$444,IF(AND('Metas por Proyecto'!CV96&gt;0,'Metas por Proyecto'!CW96=0),Desplegable!$B$445,IF(AND('Metas por Proyecto'!CV96&gt;0,'Metas por Proyecto'!CW96&gt;0),((CW96*100)/CV96))))))</f>
        <v/>
      </c>
      <c r="CZ96" s="97">
        <f t="shared" si="68"/>
        <v>12.11</v>
      </c>
      <c r="DA96" s="97">
        <f t="shared" si="69"/>
        <v>12.11</v>
      </c>
      <c r="DB96" s="62">
        <f>IF(AND(CZ96=0,DA96=0),"",IF(AND(CZ96=0,DA96&lt;&gt;0),Desplegable!$B$444,(DA96*100/CZ96)))</f>
        <v>100</v>
      </c>
      <c r="DC96" s="97">
        <v>0</v>
      </c>
      <c r="DD96" s="97"/>
      <c r="DE96" s="97"/>
      <c r="DF96" s="62" t="str">
        <f>IF(AND(DC96=0,DD96=0),Desplegable!$B$446,IF(AND(DC96&lt;&gt;0,DD96=""),Desplegable!$B$446,IF(AND('Metas por Proyecto'!DC96=0,'Metas por Proyecto'!DD96&gt;0),Desplegable!$B$444,IF(AND('Metas por Proyecto'!DC96&gt;0,'Metas por Proyecto'!DD96=0),Desplegable!$B$445,IF(AND('Metas por Proyecto'!DC96&gt;0,'Metas por Proyecto'!DD96&gt;0),((DD96*100)/DC96))))))</f>
        <v/>
      </c>
      <c r="DG96" s="97">
        <f t="shared" si="70"/>
        <v>12.11</v>
      </c>
      <c r="DH96" s="97">
        <f t="shared" si="71"/>
        <v>12.11</v>
      </c>
      <c r="DI96" s="62">
        <f>IF(AND(DG96=0,DH96=0),"",IF(AND(DG96=0,DH96&lt;&gt;0),Desplegable!$B$444,(DH96*100/DG96)))</f>
        <v>100</v>
      </c>
      <c r="DJ96" s="97">
        <v>0</v>
      </c>
      <c r="DK96" s="97"/>
      <c r="DL96" s="97"/>
      <c r="DM96" s="62" t="str">
        <f>IF(AND(DJ96=0,DK96=0),Desplegable!$B$446,IF(AND(DJ96&lt;&gt;0,DK96=""),Desplegable!$B$446,IF(AND('Metas por Proyecto'!DJ96=0,'Metas por Proyecto'!DK96&gt;0),Desplegable!$B$444,IF(AND('Metas por Proyecto'!DJ96&gt;0,'Metas por Proyecto'!DK96=0),Desplegable!$B$445,IF(AND('Metas por Proyecto'!DJ96&gt;0,'Metas por Proyecto'!DK96&gt;0),((DK96*100)/DJ96))))))</f>
        <v/>
      </c>
      <c r="DN96" s="97">
        <f t="shared" si="72"/>
        <v>12.11</v>
      </c>
      <c r="DO96" s="97">
        <f t="shared" si="73"/>
        <v>12.11</v>
      </c>
      <c r="DP96" s="63">
        <f>IF(AND(DN96=0,DO96=0),"",IF(AND(DN96=0,DO96&lt;&gt;0),Desplegable!$B$444,(DO96*100/DN96)))</f>
        <v>100</v>
      </c>
      <c r="DQ96" s="97">
        <f t="shared" si="74"/>
        <v>12.11</v>
      </c>
      <c r="DR96" s="97">
        <f t="shared" si="75"/>
        <v>0</v>
      </c>
      <c r="DS96" s="97">
        <f t="shared" si="76"/>
        <v>12.11</v>
      </c>
      <c r="DT96" s="63">
        <f t="shared" si="77"/>
        <v>100</v>
      </c>
      <c r="DU96" s="97"/>
    </row>
    <row r="97" spans="1:125" s="66" customFormat="1" ht="225">
      <c r="A97" s="53">
        <v>96</v>
      </c>
      <c r="B97" s="84" t="s">
        <v>1577</v>
      </c>
      <c r="C97" s="54" t="s">
        <v>666</v>
      </c>
      <c r="D97" s="55" t="s">
        <v>89</v>
      </c>
      <c r="E97" s="55" t="s">
        <v>667</v>
      </c>
      <c r="F97" s="56" t="s">
        <v>111</v>
      </c>
      <c r="G97" s="55" t="s">
        <v>115</v>
      </c>
      <c r="H97" s="56" t="s">
        <v>295</v>
      </c>
      <c r="I97" s="55" t="s">
        <v>616</v>
      </c>
      <c r="J97" s="56" t="s">
        <v>305</v>
      </c>
      <c r="K97" s="55" t="s">
        <v>667</v>
      </c>
      <c r="L97" s="56" t="s">
        <v>263</v>
      </c>
      <c r="M97" s="56" t="s">
        <v>411</v>
      </c>
      <c r="N97" s="59" t="s">
        <v>138</v>
      </c>
      <c r="O97" s="56" t="s">
        <v>154</v>
      </c>
      <c r="P97" s="57" t="s">
        <v>462</v>
      </c>
      <c r="Q97" s="57" t="s">
        <v>467</v>
      </c>
      <c r="R97" s="58" t="s">
        <v>474</v>
      </c>
      <c r="S97" s="59"/>
      <c r="T97" s="59" t="s">
        <v>417</v>
      </c>
      <c r="U97" s="60" t="s">
        <v>429</v>
      </c>
      <c r="V97" s="60" t="s">
        <v>443</v>
      </c>
      <c r="W97" s="59"/>
      <c r="X97" s="59"/>
      <c r="Y97" s="56"/>
      <c r="Z97" s="56"/>
      <c r="AA97" s="56"/>
      <c r="AB97" s="56"/>
      <c r="AC97" s="53"/>
      <c r="AD97" s="53"/>
      <c r="AE97" s="53"/>
      <c r="AF97" s="53"/>
      <c r="AG97" s="56"/>
      <c r="AH97" s="60"/>
      <c r="AI97" s="53"/>
      <c r="AJ97" s="61"/>
      <c r="AK97" s="53"/>
      <c r="AL97" s="53"/>
      <c r="AM97" s="222">
        <v>2.69</v>
      </c>
      <c r="AN97" s="97">
        <v>0</v>
      </c>
      <c r="AO97" s="97">
        <v>0</v>
      </c>
      <c r="AP97" s="97"/>
      <c r="AQ97" s="62" t="str">
        <f>IF(AND(AN97=0,AO97=0),Desplegable!$B$446,IF(AND(AN97&lt;&gt;0,AO97=""),Desplegable!$B$446,IF(AND('Metas por Proyecto'!AN97=0,'Metas por Proyecto'!AO97&gt;0),Desplegable!$B$444,IF(AND('Metas por Proyecto'!AN97&gt;0,'Metas por Proyecto'!AO97=0),Desplegable!$B$445,IF(AND('Metas por Proyecto'!AN97&gt;0,'Metas por Proyecto'!AO97&gt;0),((AO97*100)/AN97))))))</f>
        <v/>
      </c>
      <c r="AR97" s="97">
        <v>2.69</v>
      </c>
      <c r="AS97" s="97">
        <v>2.69</v>
      </c>
      <c r="AT97" s="97"/>
      <c r="AU97" s="62">
        <f>IF(AND(AR97=0,AS97=0),Desplegable!$B$446,IF(AND(AR97&lt;&gt;0,AS97=""),Desplegable!$B$446,IF(AND('Metas por Proyecto'!AR97=0,'Metas por Proyecto'!AS97&gt;0),Desplegable!$B$444,IF(AND('Metas por Proyecto'!AR97&gt;0,'Metas por Proyecto'!AS97=0),Desplegable!$B$445,IF(AND('Metas por Proyecto'!AR97&gt;0,'Metas por Proyecto'!AS97&gt;0),((AS97*100)/AR97))))))</f>
        <v>100</v>
      </c>
      <c r="AV97" s="97">
        <f t="shared" si="52"/>
        <v>2.69</v>
      </c>
      <c r="AW97" s="97">
        <f t="shared" si="53"/>
        <v>2.69</v>
      </c>
      <c r="AX97" s="62">
        <f>IF(AND(AV97=0,AW97=0),"",IF(AND(AV97=0,AW97&lt;&gt;0),Desplegable!$B$444,(AW97*100/AV97)))</f>
        <v>100</v>
      </c>
      <c r="AY97" s="97">
        <v>0</v>
      </c>
      <c r="AZ97" s="97">
        <v>0</v>
      </c>
      <c r="BA97" s="97" t="s">
        <v>1304</v>
      </c>
      <c r="BB97" s="62" t="str">
        <f>IF(AND(AY97=0,AZ97=0),Desplegable!$B$446,IF(AND(AY97&lt;&gt;0,AZ97=""),Desplegable!$B$446,IF(AND('Metas por Proyecto'!AY97=0,'Metas por Proyecto'!AZ97&gt;0),Desplegable!$B$444,IF(AND('Metas por Proyecto'!AY97&gt;0,'Metas por Proyecto'!AZ97=0),Desplegable!$B$445,IF(AND('Metas por Proyecto'!AY97&gt;0,'Metas por Proyecto'!AZ97&gt;0),((AZ97*100)/AY97))))))</f>
        <v/>
      </c>
      <c r="BC97" s="97">
        <f t="shared" si="54"/>
        <v>2.69</v>
      </c>
      <c r="BD97" s="97">
        <f t="shared" si="55"/>
        <v>2.69</v>
      </c>
      <c r="BE97" s="62">
        <f>IF(AND(BC97=0,BD97=0),"",IF(AND(BC97=0,BD97&lt;&gt;0),Desplegable!$B$444,(BD97*100/BC97)))</f>
        <v>100</v>
      </c>
      <c r="BF97" s="97">
        <v>0</v>
      </c>
      <c r="BG97" s="97"/>
      <c r="BH97" s="97"/>
      <c r="BI97" s="62" t="str">
        <f>IF(AND(BF97=0,BG97=0),Desplegable!$B$446,IF(AND(BF97&lt;&gt;0,BG97=""),Desplegable!$B$446,IF(AND('Metas por Proyecto'!BF97=0,'Metas por Proyecto'!BG97&gt;0),Desplegable!$B$444,IF(AND('Metas por Proyecto'!BF97&gt;0,'Metas por Proyecto'!BG97=0),Desplegable!$B$445,IF(AND('Metas por Proyecto'!BF97&gt;0,'Metas por Proyecto'!BG97&gt;0),((BG97*100)/BF97))))))</f>
        <v/>
      </c>
      <c r="BJ97" s="97">
        <f t="shared" si="56"/>
        <v>2.69</v>
      </c>
      <c r="BK97" s="97">
        <f t="shared" si="57"/>
        <v>2.69</v>
      </c>
      <c r="BL97" s="62">
        <f>IF(AND(BJ97=0,BK97=0),"",IF(AND(BJ97=0,BK97&lt;&gt;0),Desplegable!$B$444,(BK97*100/BJ97)))</f>
        <v>100</v>
      </c>
      <c r="BM97" s="97">
        <v>0</v>
      </c>
      <c r="BN97" s="97"/>
      <c r="BO97" s="97"/>
      <c r="BP97" s="62" t="str">
        <f>IF(AND(BM97=0,BN97=0),Desplegable!$B$446,IF(AND(BM97&lt;&gt;0,BN97=""),Desplegable!$B$446,IF(AND('Metas por Proyecto'!BM97=0,'Metas por Proyecto'!BN97&gt;0),Desplegable!$B$444,IF(AND('Metas por Proyecto'!BM97&gt;0,'Metas por Proyecto'!BN97=0),Desplegable!$B$445,IF(AND('Metas por Proyecto'!BM97&gt;0,'Metas por Proyecto'!BN97&gt;0),((BN97*100)/BM97))))))</f>
        <v/>
      </c>
      <c r="BQ97" s="97">
        <f t="shared" si="58"/>
        <v>2.69</v>
      </c>
      <c r="BR97" s="97">
        <f t="shared" si="59"/>
        <v>2.69</v>
      </c>
      <c r="BS97" s="62">
        <f>IF(AND(BQ97=0,BR97=0),"",IF(AND(BQ97=0,BR97&lt;&gt;0),Desplegable!$B$444,(BR97*100/BQ97)))</f>
        <v>100</v>
      </c>
      <c r="BT97" s="97">
        <v>0</v>
      </c>
      <c r="BU97" s="97"/>
      <c r="BV97" s="97"/>
      <c r="BW97" s="62" t="str">
        <f>IF(AND(BT97=0,BU97=0),Desplegable!$B$446,IF(AND(BT97&lt;&gt;0,BU97=""),Desplegable!$B$446,IF(AND('Metas por Proyecto'!BT97=0,'Metas por Proyecto'!BU97&gt;0),Desplegable!$B$444,IF(AND('Metas por Proyecto'!BT97&gt;0,'Metas por Proyecto'!BU97=0),Desplegable!$B$445,IF(AND('Metas por Proyecto'!BT97&gt;0,'Metas por Proyecto'!BU97&gt;0),((BU97*100)/BT97))))))</f>
        <v/>
      </c>
      <c r="BX97" s="97">
        <f t="shared" si="60"/>
        <v>2.69</v>
      </c>
      <c r="BY97" s="97">
        <f t="shared" si="61"/>
        <v>2.69</v>
      </c>
      <c r="BZ97" s="62">
        <f>IF(AND(BX97=0,BY97=0),"",IF(AND(BX97=0,BY97&lt;&gt;0),Desplegable!$B$444,(BY97*100/BX97)))</f>
        <v>100</v>
      </c>
      <c r="CA97" s="97">
        <v>0</v>
      </c>
      <c r="CB97" s="97"/>
      <c r="CC97" s="97"/>
      <c r="CD97" s="62" t="str">
        <f>IF(AND(CA97=0,CB97=0),Desplegable!$B$446,IF(AND(CA97&lt;&gt;0,CB97=""),Desplegable!$B$446,IF(AND('Metas por Proyecto'!CA97=0,'Metas por Proyecto'!CB97&gt;0),Desplegable!$B$444,IF(AND('Metas por Proyecto'!CA97&gt;0,'Metas por Proyecto'!CB97=0),Desplegable!$B$445,IF(AND('Metas por Proyecto'!CA97&gt;0,'Metas por Proyecto'!CB97&gt;0),((CB97*100)/CA97))))))</f>
        <v/>
      </c>
      <c r="CE97" s="97">
        <f t="shared" si="62"/>
        <v>2.69</v>
      </c>
      <c r="CF97" s="97">
        <f t="shared" si="63"/>
        <v>2.69</v>
      </c>
      <c r="CG97" s="62">
        <f>IF(AND(CE97=0,CF97=0),"",IF(AND(CE97=0,CF97&lt;&gt;0),Desplegable!$B$444,(CF97*100/CE97)))</f>
        <v>100</v>
      </c>
      <c r="CH97" s="97">
        <v>0</v>
      </c>
      <c r="CI97" s="97"/>
      <c r="CJ97" s="97"/>
      <c r="CK97" s="62" t="str">
        <f>IF(AND(CH97=0,CI97=0),Desplegable!$B$446,IF(AND(CH97&lt;&gt;0,CI97=""),Desplegable!$B$446,IF(AND('Metas por Proyecto'!CH97=0,'Metas por Proyecto'!CI97&gt;0),Desplegable!$B$444,IF(AND('Metas por Proyecto'!CH97&gt;0,'Metas por Proyecto'!CI97=0),Desplegable!$B$445,IF(AND('Metas por Proyecto'!CH97&gt;0,'Metas por Proyecto'!CI97&gt;0),((CI97*100)/CH97))))))</f>
        <v/>
      </c>
      <c r="CL97" s="97">
        <f t="shared" si="64"/>
        <v>2.69</v>
      </c>
      <c r="CM97" s="97">
        <f t="shared" si="65"/>
        <v>2.69</v>
      </c>
      <c r="CN97" s="62">
        <f>IF(AND(CL97=0,CM97=0),"",IF(AND(CL97=0,CM97&lt;&gt;0),Desplegable!$B$444,(CM97*100/CL97)))</f>
        <v>100</v>
      </c>
      <c r="CO97" s="97">
        <v>0</v>
      </c>
      <c r="CP97" s="97"/>
      <c r="CQ97" s="97"/>
      <c r="CR97" s="62" t="str">
        <f>IF(AND(CO97=0,CP97=0),Desplegable!$B$446,IF(AND(CO97&lt;&gt;0,CP97=""),Desplegable!$B$446,IF(AND('Metas por Proyecto'!CO97=0,'Metas por Proyecto'!CP97&gt;0),Desplegable!$B$444,IF(AND('Metas por Proyecto'!CO97&gt;0,'Metas por Proyecto'!CP97=0),Desplegable!$B$445,IF(AND('Metas por Proyecto'!CO97&gt;0,'Metas por Proyecto'!CP97&gt;0),((CP97*100)/CO97))))))</f>
        <v/>
      </c>
      <c r="CS97" s="97">
        <f t="shared" si="66"/>
        <v>2.69</v>
      </c>
      <c r="CT97" s="97">
        <f t="shared" si="67"/>
        <v>2.69</v>
      </c>
      <c r="CU97" s="62">
        <f>IF(AND(CS97=0,CT97=0),"",IF(AND(CS97=0,CT97&lt;&gt;0),Desplegable!$B$444,(CT97*100/CS97)))</f>
        <v>100</v>
      </c>
      <c r="CV97" s="97">
        <v>0</v>
      </c>
      <c r="CW97" s="97"/>
      <c r="CX97" s="97"/>
      <c r="CY97" s="62" t="str">
        <f>IF(AND(CV97=0,CW97=0),Desplegable!$B$446,IF(AND(CV97&lt;&gt;0,CW97=""),Desplegable!$B$446,IF(AND('Metas por Proyecto'!CV97=0,'Metas por Proyecto'!CW97&gt;0),Desplegable!$B$444,IF(AND('Metas por Proyecto'!CV97&gt;0,'Metas por Proyecto'!CW97=0),Desplegable!$B$445,IF(AND('Metas por Proyecto'!CV97&gt;0,'Metas por Proyecto'!CW97&gt;0),((CW97*100)/CV97))))))</f>
        <v/>
      </c>
      <c r="CZ97" s="97">
        <f t="shared" si="68"/>
        <v>2.69</v>
      </c>
      <c r="DA97" s="97">
        <f t="shared" si="69"/>
        <v>2.69</v>
      </c>
      <c r="DB97" s="62">
        <f>IF(AND(CZ97=0,DA97=0),"",IF(AND(CZ97=0,DA97&lt;&gt;0),Desplegable!$B$444,(DA97*100/CZ97)))</f>
        <v>100</v>
      </c>
      <c r="DC97" s="97">
        <v>0</v>
      </c>
      <c r="DD97" s="97"/>
      <c r="DE97" s="97"/>
      <c r="DF97" s="62" t="str">
        <f>IF(AND(DC97=0,DD97=0),Desplegable!$B$446,IF(AND(DC97&lt;&gt;0,DD97=""),Desplegable!$B$446,IF(AND('Metas por Proyecto'!DC97=0,'Metas por Proyecto'!DD97&gt;0),Desplegable!$B$444,IF(AND('Metas por Proyecto'!DC97&gt;0,'Metas por Proyecto'!DD97=0),Desplegable!$B$445,IF(AND('Metas por Proyecto'!DC97&gt;0,'Metas por Proyecto'!DD97&gt;0),((DD97*100)/DC97))))))</f>
        <v/>
      </c>
      <c r="DG97" s="97">
        <f t="shared" si="70"/>
        <v>2.69</v>
      </c>
      <c r="DH97" s="97">
        <f t="shared" si="71"/>
        <v>2.69</v>
      </c>
      <c r="DI97" s="62">
        <f>IF(AND(DG97=0,DH97=0),"",IF(AND(DG97=0,DH97&lt;&gt;0),Desplegable!$B$444,(DH97*100/DG97)))</f>
        <v>100</v>
      </c>
      <c r="DJ97" s="97">
        <v>0</v>
      </c>
      <c r="DK97" s="97"/>
      <c r="DL97" s="97"/>
      <c r="DM97" s="62" t="str">
        <f>IF(AND(DJ97=0,DK97=0),Desplegable!$B$446,IF(AND(DJ97&lt;&gt;0,DK97=""),Desplegable!$B$446,IF(AND('Metas por Proyecto'!DJ97=0,'Metas por Proyecto'!DK97&gt;0),Desplegable!$B$444,IF(AND('Metas por Proyecto'!DJ97&gt;0,'Metas por Proyecto'!DK97=0),Desplegable!$B$445,IF(AND('Metas por Proyecto'!DJ97&gt;0,'Metas por Proyecto'!DK97&gt;0),((DK97*100)/DJ97))))))</f>
        <v/>
      </c>
      <c r="DN97" s="97">
        <f t="shared" si="72"/>
        <v>2.69</v>
      </c>
      <c r="DO97" s="97">
        <f t="shared" si="73"/>
        <v>2.69</v>
      </c>
      <c r="DP97" s="63">
        <f>IF(AND(DN97=0,DO97=0),"",IF(AND(DN97=0,DO97&lt;&gt;0),Desplegable!$B$444,(DO97*100/DN97)))</f>
        <v>100</v>
      </c>
      <c r="DQ97" s="97">
        <f t="shared" si="74"/>
        <v>2.69</v>
      </c>
      <c r="DR97" s="97">
        <f t="shared" si="75"/>
        <v>0</v>
      </c>
      <c r="DS97" s="97">
        <f t="shared" si="76"/>
        <v>2.69</v>
      </c>
      <c r="DT97" s="63">
        <f t="shared" si="77"/>
        <v>100</v>
      </c>
      <c r="DU97" s="97"/>
    </row>
    <row r="98" spans="1:125" s="66" customFormat="1" ht="225">
      <c r="A98" s="53">
        <v>97</v>
      </c>
      <c r="B98" s="84" t="s">
        <v>1578</v>
      </c>
      <c r="C98" s="54" t="s">
        <v>666</v>
      </c>
      <c r="D98" s="55" t="s">
        <v>89</v>
      </c>
      <c r="E98" s="55" t="s">
        <v>667</v>
      </c>
      <c r="F98" s="56" t="s">
        <v>111</v>
      </c>
      <c r="G98" s="55" t="s">
        <v>115</v>
      </c>
      <c r="H98" s="56" t="s">
        <v>295</v>
      </c>
      <c r="I98" s="55" t="s">
        <v>616</v>
      </c>
      <c r="J98" s="56" t="s">
        <v>305</v>
      </c>
      <c r="K98" s="55" t="s">
        <v>667</v>
      </c>
      <c r="L98" s="56" t="s">
        <v>263</v>
      </c>
      <c r="M98" s="56" t="s">
        <v>411</v>
      </c>
      <c r="N98" s="59" t="s">
        <v>138</v>
      </c>
      <c r="O98" s="56" t="s">
        <v>154</v>
      </c>
      <c r="P98" s="57" t="s">
        <v>462</v>
      </c>
      <c r="Q98" s="57" t="s">
        <v>467</v>
      </c>
      <c r="R98" s="58" t="s">
        <v>474</v>
      </c>
      <c r="S98" s="59"/>
      <c r="T98" s="59" t="s">
        <v>417</v>
      </c>
      <c r="U98" s="60" t="s">
        <v>429</v>
      </c>
      <c r="V98" s="60" t="s">
        <v>443</v>
      </c>
      <c r="W98" s="59"/>
      <c r="X98" s="59"/>
      <c r="Y98" s="56"/>
      <c r="Z98" s="56"/>
      <c r="AA98" s="56"/>
      <c r="AB98" s="56"/>
      <c r="AC98" s="53"/>
      <c r="AD98" s="53"/>
      <c r="AE98" s="53"/>
      <c r="AF98" s="53"/>
      <c r="AG98" s="56"/>
      <c r="AH98" s="60"/>
      <c r="AI98" s="53"/>
      <c r="AJ98" s="61"/>
      <c r="AK98" s="53"/>
      <c r="AL98" s="53"/>
      <c r="AM98" s="222">
        <v>1.88</v>
      </c>
      <c r="AN98" s="97">
        <v>0</v>
      </c>
      <c r="AO98" s="97">
        <v>0</v>
      </c>
      <c r="AP98" s="97"/>
      <c r="AQ98" s="62" t="str">
        <f>IF(AND(AN98=0,AO98=0),Desplegable!$B$446,IF(AND(AN98&lt;&gt;0,AO98=""),Desplegable!$B$446,IF(AND('Metas por Proyecto'!AN98=0,'Metas por Proyecto'!AO98&gt;0),Desplegable!$B$444,IF(AND('Metas por Proyecto'!AN98&gt;0,'Metas por Proyecto'!AO98=0),Desplegable!$B$445,IF(AND('Metas por Proyecto'!AN98&gt;0,'Metas por Proyecto'!AO98&gt;0),((AO98*100)/AN98))))))</f>
        <v/>
      </c>
      <c r="AR98" s="97">
        <v>1.88</v>
      </c>
      <c r="AS98" s="97">
        <v>1.88</v>
      </c>
      <c r="AT98" s="97"/>
      <c r="AU98" s="62">
        <f>IF(AND(AR98=0,AS98=0),Desplegable!$B$446,IF(AND(AR98&lt;&gt;0,AS98=""),Desplegable!$B$446,IF(AND('Metas por Proyecto'!AR98=0,'Metas por Proyecto'!AS98&gt;0),Desplegable!$B$444,IF(AND('Metas por Proyecto'!AR98&gt;0,'Metas por Proyecto'!AS98=0),Desplegable!$B$445,IF(AND('Metas por Proyecto'!AR98&gt;0,'Metas por Proyecto'!AS98&gt;0),((AS98*100)/AR98))))))</f>
        <v>100</v>
      </c>
      <c r="AV98" s="97">
        <f t="shared" ref="AV98:AV161" si="78">SUM(AN98,AR98)</f>
        <v>1.88</v>
      </c>
      <c r="AW98" s="97">
        <f t="shared" ref="AW98:AW161" si="79">SUM(AO98,AS98)</f>
        <v>1.88</v>
      </c>
      <c r="AX98" s="62">
        <f>IF(AND(AV98=0,AW98=0),"",IF(AND(AV98=0,AW98&lt;&gt;0),Desplegable!$B$444,(AW98*100/AV98)))</f>
        <v>100</v>
      </c>
      <c r="AY98" s="97">
        <v>0</v>
      </c>
      <c r="AZ98" s="97">
        <v>0</v>
      </c>
      <c r="BA98" s="97" t="s">
        <v>1304</v>
      </c>
      <c r="BB98" s="62" t="str">
        <f>IF(AND(AY98=0,AZ98=0),Desplegable!$B$446,IF(AND(AY98&lt;&gt;0,AZ98=""),Desplegable!$B$446,IF(AND('Metas por Proyecto'!AY98=0,'Metas por Proyecto'!AZ98&gt;0),Desplegable!$B$444,IF(AND('Metas por Proyecto'!AY98&gt;0,'Metas por Proyecto'!AZ98=0),Desplegable!$B$445,IF(AND('Metas por Proyecto'!AY98&gt;0,'Metas por Proyecto'!AZ98&gt;0),((AZ98*100)/AY98))))))</f>
        <v/>
      </c>
      <c r="BC98" s="97">
        <f t="shared" ref="BC98:BC161" si="80">SUM(AV98+AY98)</f>
        <v>1.88</v>
      </c>
      <c r="BD98" s="97">
        <f t="shared" ref="BD98:BD161" si="81">SUM(AW98+AZ98)</f>
        <v>1.88</v>
      </c>
      <c r="BE98" s="62">
        <f>IF(AND(BC98=0,BD98=0),"",IF(AND(BC98=0,BD98&lt;&gt;0),Desplegable!$B$444,(BD98*100/BC98)))</f>
        <v>100</v>
      </c>
      <c r="BF98" s="97">
        <v>0</v>
      </c>
      <c r="BG98" s="97"/>
      <c r="BH98" s="97"/>
      <c r="BI98" s="62" t="str">
        <f>IF(AND(BF98=0,BG98=0),Desplegable!$B$446,IF(AND(BF98&lt;&gt;0,BG98=""),Desplegable!$B$446,IF(AND('Metas por Proyecto'!BF98=0,'Metas por Proyecto'!BG98&gt;0),Desplegable!$B$444,IF(AND('Metas por Proyecto'!BF98&gt;0,'Metas por Proyecto'!BG98=0),Desplegable!$B$445,IF(AND('Metas por Proyecto'!BF98&gt;0,'Metas por Proyecto'!BG98&gt;0),((BG98*100)/BF98))))))</f>
        <v/>
      </c>
      <c r="BJ98" s="97">
        <f t="shared" ref="BJ98:BJ161" si="82">SUM(BC98+BF98)</f>
        <v>1.88</v>
      </c>
      <c r="BK98" s="97">
        <f t="shared" ref="BK98:BK161" si="83">SUM(BD98+BG98)</f>
        <v>1.88</v>
      </c>
      <c r="BL98" s="62">
        <f>IF(AND(BJ98=0,BK98=0),"",IF(AND(BJ98=0,BK98&lt;&gt;0),Desplegable!$B$444,(BK98*100/BJ98)))</f>
        <v>100</v>
      </c>
      <c r="BM98" s="97">
        <v>0</v>
      </c>
      <c r="BN98" s="97"/>
      <c r="BO98" s="97"/>
      <c r="BP98" s="62" t="str">
        <f>IF(AND(BM98=0,BN98=0),Desplegable!$B$446,IF(AND(BM98&lt;&gt;0,BN98=""),Desplegable!$B$446,IF(AND('Metas por Proyecto'!BM98=0,'Metas por Proyecto'!BN98&gt;0),Desplegable!$B$444,IF(AND('Metas por Proyecto'!BM98&gt;0,'Metas por Proyecto'!BN98=0),Desplegable!$B$445,IF(AND('Metas por Proyecto'!BM98&gt;0,'Metas por Proyecto'!BN98&gt;0),((BN98*100)/BM98))))))</f>
        <v/>
      </c>
      <c r="BQ98" s="97">
        <f t="shared" ref="BQ98:BQ161" si="84">SUM(BJ98+BM98)</f>
        <v>1.88</v>
      </c>
      <c r="BR98" s="97">
        <f t="shared" ref="BR98:BR161" si="85">SUM(BK98+BN98)</f>
        <v>1.88</v>
      </c>
      <c r="BS98" s="62">
        <f>IF(AND(BQ98=0,BR98=0),"",IF(AND(BQ98=0,BR98&lt;&gt;0),Desplegable!$B$444,(BR98*100/BQ98)))</f>
        <v>100</v>
      </c>
      <c r="BT98" s="97">
        <v>0</v>
      </c>
      <c r="BU98" s="97"/>
      <c r="BV98" s="97"/>
      <c r="BW98" s="62" t="str">
        <f>IF(AND(BT98=0,BU98=0),Desplegable!$B$446,IF(AND(BT98&lt;&gt;0,BU98=""),Desplegable!$B$446,IF(AND('Metas por Proyecto'!BT98=0,'Metas por Proyecto'!BU98&gt;0),Desplegable!$B$444,IF(AND('Metas por Proyecto'!BT98&gt;0,'Metas por Proyecto'!BU98=0),Desplegable!$B$445,IF(AND('Metas por Proyecto'!BT98&gt;0,'Metas por Proyecto'!BU98&gt;0),((BU98*100)/BT98))))))</f>
        <v/>
      </c>
      <c r="BX98" s="97">
        <f t="shared" ref="BX98:BX161" si="86">SUM(BQ98+BT98)</f>
        <v>1.88</v>
      </c>
      <c r="BY98" s="97">
        <f t="shared" ref="BY98:BY161" si="87">SUM(BR98+BU98)</f>
        <v>1.88</v>
      </c>
      <c r="BZ98" s="62">
        <f>IF(AND(BX98=0,BY98=0),"",IF(AND(BX98=0,BY98&lt;&gt;0),Desplegable!$B$444,(BY98*100/BX98)))</f>
        <v>100</v>
      </c>
      <c r="CA98" s="97">
        <v>0</v>
      </c>
      <c r="CB98" s="97"/>
      <c r="CC98" s="97"/>
      <c r="CD98" s="62" t="str">
        <f>IF(AND(CA98=0,CB98=0),Desplegable!$B$446,IF(AND(CA98&lt;&gt;0,CB98=""),Desplegable!$B$446,IF(AND('Metas por Proyecto'!CA98=0,'Metas por Proyecto'!CB98&gt;0),Desplegable!$B$444,IF(AND('Metas por Proyecto'!CA98&gt;0,'Metas por Proyecto'!CB98=0),Desplegable!$B$445,IF(AND('Metas por Proyecto'!CA98&gt;0,'Metas por Proyecto'!CB98&gt;0),((CB98*100)/CA98))))))</f>
        <v/>
      </c>
      <c r="CE98" s="97">
        <f t="shared" ref="CE98:CE161" si="88">SUM(BX98+CA98)</f>
        <v>1.88</v>
      </c>
      <c r="CF98" s="97">
        <f t="shared" ref="CF98:CF161" si="89">SUM(BY98+CB98)</f>
        <v>1.88</v>
      </c>
      <c r="CG98" s="62">
        <f>IF(AND(CE98=0,CF98=0),"",IF(AND(CE98=0,CF98&lt;&gt;0),Desplegable!$B$444,(CF98*100/CE98)))</f>
        <v>100</v>
      </c>
      <c r="CH98" s="97">
        <v>0</v>
      </c>
      <c r="CI98" s="97"/>
      <c r="CJ98" s="97"/>
      <c r="CK98" s="62" t="str">
        <f>IF(AND(CH98=0,CI98=0),Desplegable!$B$446,IF(AND(CH98&lt;&gt;0,CI98=""),Desplegable!$B$446,IF(AND('Metas por Proyecto'!CH98=0,'Metas por Proyecto'!CI98&gt;0),Desplegable!$B$444,IF(AND('Metas por Proyecto'!CH98&gt;0,'Metas por Proyecto'!CI98=0),Desplegable!$B$445,IF(AND('Metas por Proyecto'!CH98&gt;0,'Metas por Proyecto'!CI98&gt;0),((CI98*100)/CH98))))))</f>
        <v/>
      </c>
      <c r="CL98" s="97">
        <f t="shared" ref="CL98:CL161" si="90">SUM(CE98+CH98)</f>
        <v>1.88</v>
      </c>
      <c r="CM98" s="97">
        <f t="shared" ref="CM98:CM161" si="91">SUM(CF98+CI98)</f>
        <v>1.88</v>
      </c>
      <c r="CN98" s="62">
        <f>IF(AND(CL98=0,CM98=0),"",IF(AND(CL98=0,CM98&lt;&gt;0),Desplegable!$B$444,(CM98*100/CL98)))</f>
        <v>100</v>
      </c>
      <c r="CO98" s="97">
        <v>0</v>
      </c>
      <c r="CP98" s="97"/>
      <c r="CQ98" s="97"/>
      <c r="CR98" s="62" t="str">
        <f>IF(AND(CO98=0,CP98=0),Desplegable!$B$446,IF(AND(CO98&lt;&gt;0,CP98=""),Desplegable!$B$446,IF(AND('Metas por Proyecto'!CO98=0,'Metas por Proyecto'!CP98&gt;0),Desplegable!$B$444,IF(AND('Metas por Proyecto'!CO98&gt;0,'Metas por Proyecto'!CP98=0),Desplegable!$B$445,IF(AND('Metas por Proyecto'!CO98&gt;0,'Metas por Proyecto'!CP98&gt;0),((CP98*100)/CO98))))))</f>
        <v/>
      </c>
      <c r="CS98" s="97">
        <f t="shared" ref="CS98:CS161" si="92">SUM(CL98+CO98)</f>
        <v>1.88</v>
      </c>
      <c r="CT98" s="97">
        <f t="shared" ref="CT98:CT161" si="93">SUM(CM98+CP98)</f>
        <v>1.88</v>
      </c>
      <c r="CU98" s="62">
        <f>IF(AND(CS98=0,CT98=0),"",IF(AND(CS98=0,CT98&lt;&gt;0),Desplegable!$B$444,(CT98*100/CS98)))</f>
        <v>100</v>
      </c>
      <c r="CV98" s="97">
        <v>0</v>
      </c>
      <c r="CW98" s="97"/>
      <c r="CX98" s="97"/>
      <c r="CY98" s="62" t="str">
        <f>IF(AND(CV98=0,CW98=0),Desplegable!$B$446,IF(AND(CV98&lt;&gt;0,CW98=""),Desplegable!$B$446,IF(AND('Metas por Proyecto'!CV98=0,'Metas por Proyecto'!CW98&gt;0),Desplegable!$B$444,IF(AND('Metas por Proyecto'!CV98&gt;0,'Metas por Proyecto'!CW98=0),Desplegable!$B$445,IF(AND('Metas por Proyecto'!CV98&gt;0,'Metas por Proyecto'!CW98&gt;0),((CW98*100)/CV98))))))</f>
        <v/>
      </c>
      <c r="CZ98" s="97">
        <f t="shared" ref="CZ98:CZ161" si="94">SUM(CS98+CV98)</f>
        <v>1.88</v>
      </c>
      <c r="DA98" s="97">
        <f t="shared" ref="DA98:DA161" si="95">SUM(CT98+CW98)</f>
        <v>1.88</v>
      </c>
      <c r="DB98" s="62">
        <f>IF(AND(CZ98=0,DA98=0),"",IF(AND(CZ98=0,DA98&lt;&gt;0),Desplegable!$B$444,(DA98*100/CZ98)))</f>
        <v>100</v>
      </c>
      <c r="DC98" s="97">
        <v>0</v>
      </c>
      <c r="DD98" s="97"/>
      <c r="DE98" s="97"/>
      <c r="DF98" s="62" t="str">
        <f>IF(AND(DC98=0,DD98=0),Desplegable!$B$446,IF(AND(DC98&lt;&gt;0,DD98=""),Desplegable!$B$446,IF(AND('Metas por Proyecto'!DC98=0,'Metas por Proyecto'!DD98&gt;0),Desplegable!$B$444,IF(AND('Metas por Proyecto'!DC98&gt;0,'Metas por Proyecto'!DD98=0),Desplegable!$B$445,IF(AND('Metas por Proyecto'!DC98&gt;0,'Metas por Proyecto'!DD98&gt;0),((DD98*100)/DC98))))))</f>
        <v/>
      </c>
      <c r="DG98" s="97">
        <f t="shared" ref="DG98:DG161" si="96">SUM(CZ98+DC98)</f>
        <v>1.88</v>
      </c>
      <c r="DH98" s="97">
        <f t="shared" ref="DH98:DH161" si="97">SUM(DA98+DD98)</f>
        <v>1.88</v>
      </c>
      <c r="DI98" s="62">
        <f>IF(AND(DG98=0,DH98=0),"",IF(AND(DG98=0,DH98&lt;&gt;0),Desplegable!$B$444,(DH98*100/DG98)))</f>
        <v>100</v>
      </c>
      <c r="DJ98" s="97">
        <v>0</v>
      </c>
      <c r="DK98" s="97"/>
      <c r="DL98" s="97"/>
      <c r="DM98" s="62" t="str">
        <f>IF(AND(DJ98=0,DK98=0),Desplegable!$B$446,IF(AND(DJ98&lt;&gt;0,DK98=""),Desplegable!$B$446,IF(AND('Metas por Proyecto'!DJ98=0,'Metas por Proyecto'!DK98&gt;0),Desplegable!$B$444,IF(AND('Metas por Proyecto'!DJ98&gt;0,'Metas por Proyecto'!DK98=0),Desplegable!$B$445,IF(AND('Metas por Proyecto'!DJ98&gt;0,'Metas por Proyecto'!DK98&gt;0),((DK98*100)/DJ98))))))</f>
        <v/>
      </c>
      <c r="DN98" s="97">
        <f t="shared" ref="DN98:DN161" si="98">SUM(DG98+DJ98)</f>
        <v>1.88</v>
      </c>
      <c r="DO98" s="97">
        <f t="shared" ref="DO98:DO161" si="99">SUM(DH98+DK98)</f>
        <v>1.88</v>
      </c>
      <c r="DP98" s="63">
        <f>IF(AND(DN98=0,DO98=0),"",IF(AND(DN98=0,DO98&lt;&gt;0),Desplegable!$B$444,(DO98*100/DN98)))</f>
        <v>100</v>
      </c>
      <c r="DQ98" s="97">
        <f t="shared" ref="DQ98:DQ161" si="100">SUM(AN98,AR98,AY98,BF98,BM98,BT98,CA98,CH98,CO98,CV98,DC98,DJ98)</f>
        <v>1.88</v>
      </c>
      <c r="DR98" s="97">
        <f t="shared" ref="DR98:DR161" si="101">AM98-DQ98</f>
        <v>0</v>
      </c>
      <c r="DS98" s="97">
        <f t="shared" ref="DS98:DS161" si="102">SUM(AO98,AS98,AZ98,BG98,BN98,BU98,CB98,CI98,CP98,CW98,DD98,DK98)</f>
        <v>1.88</v>
      </c>
      <c r="DT98" s="63">
        <f t="shared" ref="DT98:DT161" si="103">DP98</f>
        <v>100</v>
      </c>
      <c r="DU98" s="97"/>
    </row>
    <row r="99" spans="1:125" s="66" customFormat="1" ht="225">
      <c r="A99" s="53">
        <v>98</v>
      </c>
      <c r="B99" s="84" t="s">
        <v>1579</v>
      </c>
      <c r="C99" s="54" t="s">
        <v>666</v>
      </c>
      <c r="D99" s="55" t="s">
        <v>89</v>
      </c>
      <c r="E99" s="55" t="s">
        <v>667</v>
      </c>
      <c r="F99" s="56" t="s">
        <v>111</v>
      </c>
      <c r="G99" s="55" t="s">
        <v>115</v>
      </c>
      <c r="H99" s="56" t="s">
        <v>295</v>
      </c>
      <c r="I99" s="55" t="s">
        <v>616</v>
      </c>
      <c r="J99" s="56" t="s">
        <v>305</v>
      </c>
      <c r="K99" s="55" t="s">
        <v>667</v>
      </c>
      <c r="L99" s="56" t="s">
        <v>488</v>
      </c>
      <c r="M99" s="56" t="s">
        <v>411</v>
      </c>
      <c r="N99" s="59" t="s">
        <v>126</v>
      </c>
      <c r="O99" s="56" t="s">
        <v>154</v>
      </c>
      <c r="P99" s="57" t="s">
        <v>462</v>
      </c>
      <c r="Q99" s="57" t="s">
        <v>467</v>
      </c>
      <c r="R99" s="58" t="s">
        <v>474</v>
      </c>
      <c r="S99" s="59"/>
      <c r="T99" s="59" t="s">
        <v>417</v>
      </c>
      <c r="U99" s="60" t="s">
        <v>429</v>
      </c>
      <c r="V99" s="60" t="s">
        <v>443</v>
      </c>
      <c r="W99" s="59"/>
      <c r="X99" s="59"/>
      <c r="Y99" s="56"/>
      <c r="Z99" s="56"/>
      <c r="AA99" s="56"/>
      <c r="AB99" s="56"/>
      <c r="AC99" s="53"/>
      <c r="AD99" s="53"/>
      <c r="AE99" s="53"/>
      <c r="AF99" s="53"/>
      <c r="AG99" s="56"/>
      <c r="AH99" s="60"/>
      <c r="AI99" s="53"/>
      <c r="AJ99" s="61"/>
      <c r="AK99" s="53"/>
      <c r="AL99" s="53"/>
      <c r="AM99" s="222">
        <v>7.9000000000000001E-2</v>
      </c>
      <c r="AN99" s="97">
        <v>0</v>
      </c>
      <c r="AO99" s="97">
        <v>0</v>
      </c>
      <c r="AP99" s="97"/>
      <c r="AQ99" s="62" t="str">
        <f>IF(AND(AN99=0,AO99=0),Desplegable!$B$446,IF(AND(AN99&lt;&gt;0,AO99=""),Desplegable!$B$446,IF(AND('Metas por Proyecto'!AN99=0,'Metas por Proyecto'!AO99&gt;0),Desplegable!$B$444,IF(AND('Metas por Proyecto'!AN99&gt;0,'Metas por Proyecto'!AO99=0),Desplegable!$B$445,IF(AND('Metas por Proyecto'!AN99&gt;0,'Metas por Proyecto'!AO99&gt;0),((AO99*100)/AN99))))))</f>
        <v/>
      </c>
      <c r="AR99" s="97">
        <v>0</v>
      </c>
      <c r="AS99" s="97">
        <v>0</v>
      </c>
      <c r="AT99" s="97"/>
      <c r="AU99" s="62" t="str">
        <f>IF(AND(AR99=0,AS99=0),Desplegable!$B$446,IF(AND(AR99&lt;&gt;0,AS99=""),Desplegable!$B$446,IF(AND('Metas por Proyecto'!AR99=0,'Metas por Proyecto'!AS99&gt;0),Desplegable!$B$444,IF(AND('Metas por Proyecto'!AR99&gt;0,'Metas por Proyecto'!AS99=0),Desplegable!$B$445,IF(AND('Metas por Proyecto'!AR99&gt;0,'Metas por Proyecto'!AS99&gt;0),((AS99*100)/AR99))))))</f>
        <v/>
      </c>
      <c r="AV99" s="97">
        <f t="shared" si="78"/>
        <v>0</v>
      </c>
      <c r="AW99" s="97">
        <f t="shared" si="79"/>
        <v>0</v>
      </c>
      <c r="AX99" s="62" t="str">
        <f>IF(AND(AV99=0,AW99=0),"",IF(AND(AV99=0,AW99&lt;&gt;0),Desplegable!$B$444,(AW99*100/AV99)))</f>
        <v/>
      </c>
      <c r="AY99" s="97">
        <v>7.9000000000000001E-2</v>
      </c>
      <c r="AZ99" s="97">
        <v>7.9000000000000001E-2</v>
      </c>
      <c r="BA99" s="97" t="s">
        <v>1304</v>
      </c>
      <c r="BB99" s="62">
        <f>IF(AND(AY99=0,AZ99=0),Desplegable!$B$446,IF(AND(AY99&lt;&gt;0,AZ99=""),Desplegable!$B$446,IF(AND('Metas por Proyecto'!AY99=0,'Metas por Proyecto'!AZ99&gt;0),Desplegable!$B$444,IF(AND('Metas por Proyecto'!AY99&gt;0,'Metas por Proyecto'!AZ99=0),Desplegable!$B$445,IF(AND('Metas por Proyecto'!AY99&gt;0,'Metas por Proyecto'!AZ99&gt;0),((AZ99*100)/AY99))))))</f>
        <v>100</v>
      </c>
      <c r="BC99" s="97">
        <f t="shared" si="80"/>
        <v>7.9000000000000001E-2</v>
      </c>
      <c r="BD99" s="97">
        <f t="shared" si="81"/>
        <v>7.9000000000000001E-2</v>
      </c>
      <c r="BE99" s="62">
        <f>IF(AND(BC99=0,BD99=0),"",IF(AND(BC99=0,BD99&lt;&gt;0),Desplegable!$B$444,(BD99*100/BC99)))</f>
        <v>100</v>
      </c>
      <c r="BF99" s="97">
        <v>0</v>
      </c>
      <c r="BG99" s="97"/>
      <c r="BH99" s="97"/>
      <c r="BI99" s="62" t="str">
        <f>IF(AND(BF99=0,BG99=0),Desplegable!$B$446,IF(AND(BF99&lt;&gt;0,BG99=""),Desplegable!$B$446,IF(AND('Metas por Proyecto'!BF99=0,'Metas por Proyecto'!BG99&gt;0),Desplegable!$B$444,IF(AND('Metas por Proyecto'!BF99&gt;0,'Metas por Proyecto'!BG99=0),Desplegable!$B$445,IF(AND('Metas por Proyecto'!BF99&gt;0,'Metas por Proyecto'!BG99&gt;0),((BG99*100)/BF99))))))</f>
        <v/>
      </c>
      <c r="BJ99" s="97">
        <f t="shared" si="82"/>
        <v>7.9000000000000001E-2</v>
      </c>
      <c r="BK99" s="97">
        <f t="shared" si="83"/>
        <v>7.9000000000000001E-2</v>
      </c>
      <c r="BL99" s="62">
        <f>IF(AND(BJ99=0,BK99=0),"",IF(AND(BJ99=0,BK99&lt;&gt;0),Desplegable!$B$444,(BK99*100/BJ99)))</f>
        <v>100</v>
      </c>
      <c r="BM99" s="97">
        <v>0</v>
      </c>
      <c r="BN99" s="97"/>
      <c r="BO99" s="97"/>
      <c r="BP99" s="62" t="str">
        <f>IF(AND(BM99=0,BN99=0),Desplegable!$B$446,IF(AND(BM99&lt;&gt;0,BN99=""),Desplegable!$B$446,IF(AND('Metas por Proyecto'!BM99=0,'Metas por Proyecto'!BN99&gt;0),Desplegable!$B$444,IF(AND('Metas por Proyecto'!BM99&gt;0,'Metas por Proyecto'!BN99=0),Desplegable!$B$445,IF(AND('Metas por Proyecto'!BM99&gt;0,'Metas por Proyecto'!BN99&gt;0),((BN99*100)/BM99))))))</f>
        <v/>
      </c>
      <c r="BQ99" s="97">
        <f t="shared" si="84"/>
        <v>7.9000000000000001E-2</v>
      </c>
      <c r="BR99" s="97">
        <f t="shared" si="85"/>
        <v>7.9000000000000001E-2</v>
      </c>
      <c r="BS99" s="62">
        <f>IF(AND(BQ99=0,BR99=0),"",IF(AND(BQ99=0,BR99&lt;&gt;0),Desplegable!$B$444,(BR99*100/BQ99)))</f>
        <v>100</v>
      </c>
      <c r="BT99" s="97">
        <v>0</v>
      </c>
      <c r="BU99" s="97"/>
      <c r="BV99" s="97"/>
      <c r="BW99" s="62" t="str">
        <f>IF(AND(BT99=0,BU99=0),Desplegable!$B$446,IF(AND(BT99&lt;&gt;0,BU99=""),Desplegable!$B$446,IF(AND('Metas por Proyecto'!BT99=0,'Metas por Proyecto'!BU99&gt;0),Desplegable!$B$444,IF(AND('Metas por Proyecto'!BT99&gt;0,'Metas por Proyecto'!BU99=0),Desplegable!$B$445,IF(AND('Metas por Proyecto'!BT99&gt;0,'Metas por Proyecto'!BU99&gt;0),((BU99*100)/BT99))))))</f>
        <v/>
      </c>
      <c r="BX99" s="97">
        <f t="shared" si="86"/>
        <v>7.9000000000000001E-2</v>
      </c>
      <c r="BY99" s="97">
        <f t="shared" si="87"/>
        <v>7.9000000000000001E-2</v>
      </c>
      <c r="BZ99" s="62">
        <f>IF(AND(BX99=0,BY99=0),"",IF(AND(BX99=0,BY99&lt;&gt;0),Desplegable!$B$444,(BY99*100/BX99)))</f>
        <v>100</v>
      </c>
      <c r="CA99" s="97">
        <v>0</v>
      </c>
      <c r="CB99" s="97"/>
      <c r="CC99" s="97"/>
      <c r="CD99" s="62" t="str">
        <f>IF(AND(CA99=0,CB99=0),Desplegable!$B$446,IF(AND(CA99&lt;&gt;0,CB99=""),Desplegable!$B$446,IF(AND('Metas por Proyecto'!CA99=0,'Metas por Proyecto'!CB99&gt;0),Desplegable!$B$444,IF(AND('Metas por Proyecto'!CA99&gt;0,'Metas por Proyecto'!CB99=0),Desplegable!$B$445,IF(AND('Metas por Proyecto'!CA99&gt;0,'Metas por Proyecto'!CB99&gt;0),((CB99*100)/CA99))))))</f>
        <v/>
      </c>
      <c r="CE99" s="97">
        <f t="shared" si="88"/>
        <v>7.9000000000000001E-2</v>
      </c>
      <c r="CF99" s="97">
        <f t="shared" si="89"/>
        <v>7.9000000000000001E-2</v>
      </c>
      <c r="CG99" s="62">
        <f>IF(AND(CE99=0,CF99=0),"",IF(AND(CE99=0,CF99&lt;&gt;0),Desplegable!$B$444,(CF99*100/CE99)))</f>
        <v>100</v>
      </c>
      <c r="CH99" s="97">
        <v>0</v>
      </c>
      <c r="CI99" s="97"/>
      <c r="CJ99" s="97"/>
      <c r="CK99" s="62" t="str">
        <f>IF(AND(CH99=0,CI99=0),Desplegable!$B$446,IF(AND(CH99&lt;&gt;0,CI99=""),Desplegable!$B$446,IF(AND('Metas por Proyecto'!CH99=0,'Metas por Proyecto'!CI99&gt;0),Desplegable!$B$444,IF(AND('Metas por Proyecto'!CH99&gt;0,'Metas por Proyecto'!CI99=0),Desplegable!$B$445,IF(AND('Metas por Proyecto'!CH99&gt;0,'Metas por Proyecto'!CI99&gt;0),((CI99*100)/CH99))))))</f>
        <v/>
      </c>
      <c r="CL99" s="97">
        <f t="shared" si="90"/>
        <v>7.9000000000000001E-2</v>
      </c>
      <c r="CM99" s="97">
        <f t="shared" si="91"/>
        <v>7.9000000000000001E-2</v>
      </c>
      <c r="CN99" s="62">
        <f>IF(AND(CL99=0,CM99=0),"",IF(AND(CL99=0,CM99&lt;&gt;0),Desplegable!$B$444,(CM99*100/CL99)))</f>
        <v>100</v>
      </c>
      <c r="CO99" s="97">
        <v>0</v>
      </c>
      <c r="CP99" s="97"/>
      <c r="CQ99" s="97"/>
      <c r="CR99" s="62" t="str">
        <f>IF(AND(CO99=0,CP99=0),Desplegable!$B$446,IF(AND(CO99&lt;&gt;0,CP99=""),Desplegable!$B$446,IF(AND('Metas por Proyecto'!CO99=0,'Metas por Proyecto'!CP99&gt;0),Desplegable!$B$444,IF(AND('Metas por Proyecto'!CO99&gt;0,'Metas por Proyecto'!CP99=0),Desplegable!$B$445,IF(AND('Metas por Proyecto'!CO99&gt;0,'Metas por Proyecto'!CP99&gt;0),((CP99*100)/CO99))))))</f>
        <v/>
      </c>
      <c r="CS99" s="97">
        <f t="shared" si="92"/>
        <v>7.9000000000000001E-2</v>
      </c>
      <c r="CT99" s="97">
        <f t="shared" si="93"/>
        <v>7.9000000000000001E-2</v>
      </c>
      <c r="CU99" s="62">
        <f>IF(AND(CS99=0,CT99=0),"",IF(AND(CS99=0,CT99&lt;&gt;0),Desplegable!$B$444,(CT99*100/CS99)))</f>
        <v>100</v>
      </c>
      <c r="CV99" s="97">
        <v>0</v>
      </c>
      <c r="CW99" s="97"/>
      <c r="CX99" s="97"/>
      <c r="CY99" s="62" t="str">
        <f>IF(AND(CV99=0,CW99=0),Desplegable!$B$446,IF(AND(CV99&lt;&gt;0,CW99=""),Desplegable!$B$446,IF(AND('Metas por Proyecto'!CV99=0,'Metas por Proyecto'!CW99&gt;0),Desplegable!$B$444,IF(AND('Metas por Proyecto'!CV99&gt;0,'Metas por Proyecto'!CW99=0),Desplegable!$B$445,IF(AND('Metas por Proyecto'!CV99&gt;0,'Metas por Proyecto'!CW99&gt;0),((CW99*100)/CV99))))))</f>
        <v/>
      </c>
      <c r="CZ99" s="97">
        <f t="shared" si="94"/>
        <v>7.9000000000000001E-2</v>
      </c>
      <c r="DA99" s="97">
        <f t="shared" si="95"/>
        <v>7.9000000000000001E-2</v>
      </c>
      <c r="DB99" s="62">
        <f>IF(AND(CZ99=0,DA99=0),"",IF(AND(CZ99=0,DA99&lt;&gt;0),Desplegable!$B$444,(DA99*100/CZ99)))</f>
        <v>100</v>
      </c>
      <c r="DC99" s="97">
        <v>0</v>
      </c>
      <c r="DD99" s="97"/>
      <c r="DE99" s="97"/>
      <c r="DF99" s="62" t="str">
        <f>IF(AND(DC99=0,DD99=0),Desplegable!$B$446,IF(AND(DC99&lt;&gt;0,DD99=""),Desplegable!$B$446,IF(AND('Metas por Proyecto'!DC99=0,'Metas por Proyecto'!DD99&gt;0),Desplegable!$B$444,IF(AND('Metas por Proyecto'!DC99&gt;0,'Metas por Proyecto'!DD99=0),Desplegable!$B$445,IF(AND('Metas por Proyecto'!DC99&gt;0,'Metas por Proyecto'!DD99&gt;0),((DD99*100)/DC99))))))</f>
        <v/>
      </c>
      <c r="DG99" s="97">
        <f t="shared" si="96"/>
        <v>7.9000000000000001E-2</v>
      </c>
      <c r="DH99" s="97">
        <f t="shared" si="97"/>
        <v>7.9000000000000001E-2</v>
      </c>
      <c r="DI99" s="62">
        <f>IF(AND(DG99=0,DH99=0),"",IF(AND(DG99=0,DH99&lt;&gt;0),Desplegable!$B$444,(DH99*100/DG99)))</f>
        <v>100</v>
      </c>
      <c r="DJ99" s="97">
        <v>0</v>
      </c>
      <c r="DK99" s="97"/>
      <c r="DL99" s="97"/>
      <c r="DM99" s="62" t="str">
        <f>IF(AND(DJ99=0,DK99=0),Desplegable!$B$446,IF(AND(DJ99&lt;&gt;0,DK99=""),Desplegable!$B$446,IF(AND('Metas por Proyecto'!DJ99=0,'Metas por Proyecto'!DK99&gt;0),Desplegable!$B$444,IF(AND('Metas por Proyecto'!DJ99&gt;0,'Metas por Proyecto'!DK99=0),Desplegable!$B$445,IF(AND('Metas por Proyecto'!DJ99&gt;0,'Metas por Proyecto'!DK99&gt;0),((DK99*100)/DJ99))))))</f>
        <v/>
      </c>
      <c r="DN99" s="97">
        <f t="shared" si="98"/>
        <v>7.9000000000000001E-2</v>
      </c>
      <c r="DO99" s="97">
        <f t="shared" si="99"/>
        <v>7.9000000000000001E-2</v>
      </c>
      <c r="DP99" s="63">
        <f>IF(AND(DN99=0,DO99=0),"",IF(AND(DN99=0,DO99&lt;&gt;0),Desplegable!$B$444,(DO99*100/DN99)))</f>
        <v>100</v>
      </c>
      <c r="DQ99" s="97">
        <f t="shared" si="100"/>
        <v>7.9000000000000001E-2</v>
      </c>
      <c r="DR99" s="97">
        <f t="shared" si="101"/>
        <v>0</v>
      </c>
      <c r="DS99" s="97">
        <f t="shared" si="102"/>
        <v>7.9000000000000001E-2</v>
      </c>
      <c r="DT99" s="63">
        <f t="shared" si="103"/>
        <v>100</v>
      </c>
      <c r="DU99" s="97"/>
    </row>
    <row r="100" spans="1:125" s="66" customFormat="1" ht="225">
      <c r="A100" s="53">
        <v>99</v>
      </c>
      <c r="B100" s="84" t="s">
        <v>1580</v>
      </c>
      <c r="C100" s="54" t="s">
        <v>666</v>
      </c>
      <c r="D100" s="55" t="s">
        <v>89</v>
      </c>
      <c r="E100" s="55" t="s">
        <v>667</v>
      </c>
      <c r="F100" s="56" t="s">
        <v>111</v>
      </c>
      <c r="G100" s="55" t="s">
        <v>115</v>
      </c>
      <c r="H100" s="56" t="s">
        <v>295</v>
      </c>
      <c r="I100" s="55" t="s">
        <v>616</v>
      </c>
      <c r="J100" s="56" t="s">
        <v>305</v>
      </c>
      <c r="K100" s="55" t="s">
        <v>667</v>
      </c>
      <c r="L100" s="56" t="s">
        <v>264</v>
      </c>
      <c r="M100" s="56" t="s">
        <v>411</v>
      </c>
      <c r="N100" s="59" t="s">
        <v>138</v>
      </c>
      <c r="O100" s="56" t="s">
        <v>154</v>
      </c>
      <c r="P100" s="57" t="s">
        <v>462</v>
      </c>
      <c r="Q100" s="57" t="s">
        <v>467</v>
      </c>
      <c r="R100" s="58" t="s">
        <v>474</v>
      </c>
      <c r="S100" s="59"/>
      <c r="T100" s="59" t="s">
        <v>417</v>
      </c>
      <c r="U100" s="60" t="s">
        <v>429</v>
      </c>
      <c r="V100" s="60" t="s">
        <v>443</v>
      </c>
      <c r="W100" s="59"/>
      <c r="X100" s="59"/>
      <c r="Y100" s="56"/>
      <c r="Z100" s="56"/>
      <c r="AA100" s="56"/>
      <c r="AB100" s="56"/>
      <c r="AC100" s="53"/>
      <c r="AD100" s="53"/>
      <c r="AE100" s="53"/>
      <c r="AF100" s="53"/>
      <c r="AG100" s="56"/>
      <c r="AH100" s="60"/>
      <c r="AI100" s="53"/>
      <c r="AJ100" s="61"/>
      <c r="AK100" s="53"/>
      <c r="AL100" s="53"/>
      <c r="AM100" s="222">
        <v>4</v>
      </c>
      <c r="AN100" s="97">
        <v>0</v>
      </c>
      <c r="AO100" s="97">
        <v>0</v>
      </c>
      <c r="AP100" s="97"/>
      <c r="AQ100" s="62" t="str">
        <f>IF(AND(AN100=0,AO100=0),Desplegable!$B$446,IF(AND(AN100&lt;&gt;0,AO100=""),Desplegable!$B$446,IF(AND('Metas por Proyecto'!AN100=0,'Metas por Proyecto'!AO100&gt;0),Desplegable!$B$444,IF(AND('Metas por Proyecto'!AN100&gt;0,'Metas por Proyecto'!AO100=0),Desplegable!$B$445,IF(AND('Metas por Proyecto'!AN100&gt;0,'Metas por Proyecto'!AO100&gt;0),((AO100*100)/AN100))))))</f>
        <v/>
      </c>
      <c r="AR100" s="97">
        <v>4</v>
      </c>
      <c r="AS100" s="97">
        <v>4</v>
      </c>
      <c r="AT100" s="97"/>
      <c r="AU100" s="62">
        <f>IF(AND(AR100=0,AS100=0),Desplegable!$B$446,IF(AND(AR100&lt;&gt;0,AS100=""),Desplegable!$B$446,IF(AND('Metas por Proyecto'!AR100=0,'Metas por Proyecto'!AS100&gt;0),Desplegable!$B$444,IF(AND('Metas por Proyecto'!AR100&gt;0,'Metas por Proyecto'!AS100=0),Desplegable!$B$445,IF(AND('Metas por Proyecto'!AR100&gt;0,'Metas por Proyecto'!AS100&gt;0),((AS100*100)/AR100))))))</f>
        <v>100</v>
      </c>
      <c r="AV100" s="97">
        <f t="shared" si="78"/>
        <v>4</v>
      </c>
      <c r="AW100" s="97">
        <f t="shared" si="79"/>
        <v>4</v>
      </c>
      <c r="AX100" s="62">
        <f>IF(AND(AV100=0,AW100=0),"",IF(AND(AV100=0,AW100&lt;&gt;0),Desplegable!$B$444,(AW100*100/AV100)))</f>
        <v>100</v>
      </c>
      <c r="AY100" s="97">
        <v>0</v>
      </c>
      <c r="AZ100" s="97">
        <v>0</v>
      </c>
      <c r="BA100" s="97" t="s">
        <v>1304</v>
      </c>
      <c r="BB100" s="62" t="str">
        <f>IF(AND(AY100=0,AZ100=0),Desplegable!$B$446,IF(AND(AY100&lt;&gt;0,AZ100=""),Desplegable!$B$446,IF(AND('Metas por Proyecto'!AY100=0,'Metas por Proyecto'!AZ100&gt;0),Desplegable!$B$444,IF(AND('Metas por Proyecto'!AY100&gt;0,'Metas por Proyecto'!AZ100=0),Desplegable!$B$445,IF(AND('Metas por Proyecto'!AY100&gt;0,'Metas por Proyecto'!AZ100&gt;0),((AZ100*100)/AY100))))))</f>
        <v/>
      </c>
      <c r="BC100" s="97">
        <f t="shared" si="80"/>
        <v>4</v>
      </c>
      <c r="BD100" s="97">
        <f t="shared" si="81"/>
        <v>4</v>
      </c>
      <c r="BE100" s="62">
        <f>IF(AND(BC100=0,BD100=0),"",IF(AND(BC100=0,BD100&lt;&gt;0),Desplegable!$B$444,(BD100*100/BC100)))</f>
        <v>100</v>
      </c>
      <c r="BF100" s="97">
        <v>0</v>
      </c>
      <c r="BG100" s="97"/>
      <c r="BH100" s="97"/>
      <c r="BI100" s="62" t="str">
        <f>IF(AND(BF100=0,BG100=0),Desplegable!$B$446,IF(AND(BF100&lt;&gt;0,BG100=""),Desplegable!$B$446,IF(AND('Metas por Proyecto'!BF100=0,'Metas por Proyecto'!BG100&gt;0),Desplegable!$B$444,IF(AND('Metas por Proyecto'!BF100&gt;0,'Metas por Proyecto'!BG100=0),Desplegable!$B$445,IF(AND('Metas por Proyecto'!BF100&gt;0,'Metas por Proyecto'!BG100&gt;0),((BG100*100)/BF100))))))</f>
        <v/>
      </c>
      <c r="BJ100" s="97">
        <f t="shared" si="82"/>
        <v>4</v>
      </c>
      <c r="BK100" s="97">
        <f t="shared" si="83"/>
        <v>4</v>
      </c>
      <c r="BL100" s="62">
        <f>IF(AND(BJ100=0,BK100=0),"",IF(AND(BJ100=0,BK100&lt;&gt;0),Desplegable!$B$444,(BK100*100/BJ100)))</f>
        <v>100</v>
      </c>
      <c r="BM100" s="97">
        <v>0</v>
      </c>
      <c r="BN100" s="97"/>
      <c r="BO100" s="97"/>
      <c r="BP100" s="62" t="str">
        <f>IF(AND(BM100=0,BN100=0),Desplegable!$B$446,IF(AND(BM100&lt;&gt;0,BN100=""),Desplegable!$B$446,IF(AND('Metas por Proyecto'!BM100=0,'Metas por Proyecto'!BN100&gt;0),Desplegable!$B$444,IF(AND('Metas por Proyecto'!BM100&gt;0,'Metas por Proyecto'!BN100=0),Desplegable!$B$445,IF(AND('Metas por Proyecto'!BM100&gt;0,'Metas por Proyecto'!BN100&gt;0),((BN100*100)/BM100))))))</f>
        <v/>
      </c>
      <c r="BQ100" s="97">
        <f t="shared" si="84"/>
        <v>4</v>
      </c>
      <c r="BR100" s="97">
        <f t="shared" si="85"/>
        <v>4</v>
      </c>
      <c r="BS100" s="62">
        <f>IF(AND(BQ100=0,BR100=0),"",IF(AND(BQ100=0,BR100&lt;&gt;0),Desplegable!$B$444,(BR100*100/BQ100)))</f>
        <v>100</v>
      </c>
      <c r="BT100" s="97">
        <v>0</v>
      </c>
      <c r="BU100" s="97"/>
      <c r="BV100" s="97"/>
      <c r="BW100" s="62" t="str">
        <f>IF(AND(BT100=0,BU100=0),Desplegable!$B$446,IF(AND(BT100&lt;&gt;0,BU100=""),Desplegable!$B$446,IF(AND('Metas por Proyecto'!BT100=0,'Metas por Proyecto'!BU100&gt;0),Desplegable!$B$444,IF(AND('Metas por Proyecto'!BT100&gt;0,'Metas por Proyecto'!BU100=0),Desplegable!$B$445,IF(AND('Metas por Proyecto'!BT100&gt;0,'Metas por Proyecto'!BU100&gt;0),((BU100*100)/BT100))))))</f>
        <v/>
      </c>
      <c r="BX100" s="97">
        <f t="shared" si="86"/>
        <v>4</v>
      </c>
      <c r="BY100" s="97">
        <f t="shared" si="87"/>
        <v>4</v>
      </c>
      <c r="BZ100" s="62">
        <f>IF(AND(BX100=0,BY100=0),"",IF(AND(BX100=0,BY100&lt;&gt;0),Desplegable!$B$444,(BY100*100/BX100)))</f>
        <v>100</v>
      </c>
      <c r="CA100" s="97">
        <v>0</v>
      </c>
      <c r="CB100" s="97"/>
      <c r="CC100" s="97"/>
      <c r="CD100" s="62" t="str">
        <f>IF(AND(CA100=0,CB100=0),Desplegable!$B$446,IF(AND(CA100&lt;&gt;0,CB100=""),Desplegable!$B$446,IF(AND('Metas por Proyecto'!CA100=0,'Metas por Proyecto'!CB100&gt;0),Desplegable!$B$444,IF(AND('Metas por Proyecto'!CA100&gt;0,'Metas por Proyecto'!CB100=0),Desplegable!$B$445,IF(AND('Metas por Proyecto'!CA100&gt;0,'Metas por Proyecto'!CB100&gt;0),((CB100*100)/CA100))))))</f>
        <v/>
      </c>
      <c r="CE100" s="97">
        <f t="shared" si="88"/>
        <v>4</v>
      </c>
      <c r="CF100" s="97">
        <f t="shared" si="89"/>
        <v>4</v>
      </c>
      <c r="CG100" s="62">
        <f>IF(AND(CE100=0,CF100=0),"",IF(AND(CE100=0,CF100&lt;&gt;0),Desplegable!$B$444,(CF100*100/CE100)))</f>
        <v>100</v>
      </c>
      <c r="CH100" s="97">
        <v>0</v>
      </c>
      <c r="CI100" s="97"/>
      <c r="CJ100" s="97"/>
      <c r="CK100" s="62" t="str">
        <f>IF(AND(CH100=0,CI100=0),Desplegable!$B$446,IF(AND(CH100&lt;&gt;0,CI100=""),Desplegable!$B$446,IF(AND('Metas por Proyecto'!CH100=0,'Metas por Proyecto'!CI100&gt;0),Desplegable!$B$444,IF(AND('Metas por Proyecto'!CH100&gt;0,'Metas por Proyecto'!CI100=0),Desplegable!$B$445,IF(AND('Metas por Proyecto'!CH100&gt;0,'Metas por Proyecto'!CI100&gt;0),((CI100*100)/CH100))))))</f>
        <v/>
      </c>
      <c r="CL100" s="97">
        <f t="shared" si="90"/>
        <v>4</v>
      </c>
      <c r="CM100" s="97">
        <f t="shared" si="91"/>
        <v>4</v>
      </c>
      <c r="CN100" s="62">
        <f>IF(AND(CL100=0,CM100=0),"",IF(AND(CL100=0,CM100&lt;&gt;0),Desplegable!$B$444,(CM100*100/CL100)))</f>
        <v>100</v>
      </c>
      <c r="CO100" s="97">
        <v>0</v>
      </c>
      <c r="CP100" s="97"/>
      <c r="CQ100" s="97"/>
      <c r="CR100" s="62" t="str">
        <f>IF(AND(CO100=0,CP100=0),Desplegable!$B$446,IF(AND(CO100&lt;&gt;0,CP100=""),Desplegable!$B$446,IF(AND('Metas por Proyecto'!CO100=0,'Metas por Proyecto'!CP100&gt;0),Desplegable!$B$444,IF(AND('Metas por Proyecto'!CO100&gt;0,'Metas por Proyecto'!CP100=0),Desplegable!$B$445,IF(AND('Metas por Proyecto'!CO100&gt;0,'Metas por Proyecto'!CP100&gt;0),((CP100*100)/CO100))))))</f>
        <v/>
      </c>
      <c r="CS100" s="97">
        <f t="shared" si="92"/>
        <v>4</v>
      </c>
      <c r="CT100" s="97">
        <f t="shared" si="93"/>
        <v>4</v>
      </c>
      <c r="CU100" s="62">
        <f>IF(AND(CS100=0,CT100=0),"",IF(AND(CS100=0,CT100&lt;&gt;0),Desplegable!$B$444,(CT100*100/CS100)))</f>
        <v>100</v>
      </c>
      <c r="CV100" s="97">
        <v>0</v>
      </c>
      <c r="CW100" s="97"/>
      <c r="CX100" s="97"/>
      <c r="CY100" s="62" t="str">
        <f>IF(AND(CV100=0,CW100=0),Desplegable!$B$446,IF(AND(CV100&lt;&gt;0,CW100=""),Desplegable!$B$446,IF(AND('Metas por Proyecto'!CV100=0,'Metas por Proyecto'!CW100&gt;0),Desplegable!$B$444,IF(AND('Metas por Proyecto'!CV100&gt;0,'Metas por Proyecto'!CW100=0),Desplegable!$B$445,IF(AND('Metas por Proyecto'!CV100&gt;0,'Metas por Proyecto'!CW100&gt;0),((CW100*100)/CV100))))))</f>
        <v/>
      </c>
      <c r="CZ100" s="97">
        <f t="shared" si="94"/>
        <v>4</v>
      </c>
      <c r="DA100" s="97">
        <f t="shared" si="95"/>
        <v>4</v>
      </c>
      <c r="DB100" s="62">
        <f>IF(AND(CZ100=0,DA100=0),"",IF(AND(CZ100=0,DA100&lt;&gt;0),Desplegable!$B$444,(DA100*100/CZ100)))</f>
        <v>100</v>
      </c>
      <c r="DC100" s="97">
        <v>0</v>
      </c>
      <c r="DD100" s="97"/>
      <c r="DE100" s="97"/>
      <c r="DF100" s="62" t="str">
        <f>IF(AND(DC100=0,DD100=0),Desplegable!$B$446,IF(AND(DC100&lt;&gt;0,DD100=""),Desplegable!$B$446,IF(AND('Metas por Proyecto'!DC100=0,'Metas por Proyecto'!DD100&gt;0),Desplegable!$B$444,IF(AND('Metas por Proyecto'!DC100&gt;0,'Metas por Proyecto'!DD100=0),Desplegable!$B$445,IF(AND('Metas por Proyecto'!DC100&gt;0,'Metas por Proyecto'!DD100&gt;0),((DD100*100)/DC100))))))</f>
        <v/>
      </c>
      <c r="DG100" s="97">
        <f t="shared" si="96"/>
        <v>4</v>
      </c>
      <c r="DH100" s="97">
        <f t="shared" si="97"/>
        <v>4</v>
      </c>
      <c r="DI100" s="62">
        <f>IF(AND(DG100=0,DH100=0),"",IF(AND(DG100=0,DH100&lt;&gt;0),Desplegable!$B$444,(DH100*100/DG100)))</f>
        <v>100</v>
      </c>
      <c r="DJ100" s="97">
        <v>0</v>
      </c>
      <c r="DK100" s="97"/>
      <c r="DL100" s="97"/>
      <c r="DM100" s="62" t="str">
        <f>IF(AND(DJ100=0,DK100=0),Desplegable!$B$446,IF(AND(DJ100&lt;&gt;0,DK100=""),Desplegable!$B$446,IF(AND('Metas por Proyecto'!DJ100=0,'Metas por Proyecto'!DK100&gt;0),Desplegable!$B$444,IF(AND('Metas por Proyecto'!DJ100&gt;0,'Metas por Proyecto'!DK100=0),Desplegable!$B$445,IF(AND('Metas por Proyecto'!DJ100&gt;0,'Metas por Proyecto'!DK100&gt;0),((DK100*100)/DJ100))))))</f>
        <v/>
      </c>
      <c r="DN100" s="97">
        <f t="shared" si="98"/>
        <v>4</v>
      </c>
      <c r="DO100" s="97">
        <f t="shared" si="99"/>
        <v>4</v>
      </c>
      <c r="DP100" s="63">
        <f>IF(AND(DN100=0,DO100=0),"",IF(AND(DN100=0,DO100&lt;&gt;0),Desplegable!$B$444,(DO100*100/DN100)))</f>
        <v>100</v>
      </c>
      <c r="DQ100" s="97">
        <f t="shared" si="100"/>
        <v>4</v>
      </c>
      <c r="DR100" s="97">
        <f t="shared" si="101"/>
        <v>0</v>
      </c>
      <c r="DS100" s="97">
        <f t="shared" si="102"/>
        <v>4</v>
      </c>
      <c r="DT100" s="63">
        <f t="shared" si="103"/>
        <v>100</v>
      </c>
      <c r="DU100" s="97"/>
    </row>
    <row r="101" spans="1:125" s="66" customFormat="1" ht="225">
      <c r="A101" s="53">
        <v>100</v>
      </c>
      <c r="B101" s="84" t="s">
        <v>1581</v>
      </c>
      <c r="C101" s="54" t="s">
        <v>666</v>
      </c>
      <c r="D101" s="55" t="s">
        <v>89</v>
      </c>
      <c r="E101" s="55" t="s">
        <v>667</v>
      </c>
      <c r="F101" s="56" t="s">
        <v>111</v>
      </c>
      <c r="G101" s="55" t="s">
        <v>115</v>
      </c>
      <c r="H101" s="56" t="s">
        <v>295</v>
      </c>
      <c r="I101" s="55" t="s">
        <v>616</v>
      </c>
      <c r="J101" s="56" t="s">
        <v>305</v>
      </c>
      <c r="K101" s="55" t="s">
        <v>667</v>
      </c>
      <c r="L101" s="56" t="s">
        <v>264</v>
      </c>
      <c r="M101" s="56" t="s">
        <v>411</v>
      </c>
      <c r="N101" s="59" t="s">
        <v>133</v>
      </c>
      <c r="O101" s="56" t="s">
        <v>154</v>
      </c>
      <c r="P101" s="57" t="s">
        <v>462</v>
      </c>
      <c r="Q101" s="57" t="s">
        <v>467</v>
      </c>
      <c r="R101" s="58" t="s">
        <v>474</v>
      </c>
      <c r="S101" s="59"/>
      <c r="T101" s="59" t="s">
        <v>417</v>
      </c>
      <c r="U101" s="60" t="s">
        <v>429</v>
      </c>
      <c r="V101" s="60" t="s">
        <v>443</v>
      </c>
      <c r="W101" s="59"/>
      <c r="X101" s="59"/>
      <c r="Y101" s="56"/>
      <c r="Z101" s="56"/>
      <c r="AA101" s="56"/>
      <c r="AB101" s="56"/>
      <c r="AC101" s="53"/>
      <c r="AD101" s="53"/>
      <c r="AE101" s="53"/>
      <c r="AF101" s="53"/>
      <c r="AG101" s="56"/>
      <c r="AH101" s="60"/>
      <c r="AI101" s="53"/>
      <c r="AJ101" s="61"/>
      <c r="AK101" s="53"/>
      <c r="AL101" s="53"/>
      <c r="AM101" s="222">
        <v>2</v>
      </c>
      <c r="AN101" s="97">
        <v>0</v>
      </c>
      <c r="AO101" s="97">
        <v>0</v>
      </c>
      <c r="AP101" s="97"/>
      <c r="AQ101" s="62" t="str">
        <f>IF(AND(AN101=0,AO101=0),Desplegable!$B$446,IF(AND(AN101&lt;&gt;0,AO101=""),Desplegable!$B$446,IF(AND('Metas por Proyecto'!AN101=0,'Metas por Proyecto'!AO101&gt;0),Desplegable!$B$444,IF(AND('Metas por Proyecto'!AN101&gt;0,'Metas por Proyecto'!AO101=0),Desplegable!$B$445,IF(AND('Metas por Proyecto'!AN101&gt;0,'Metas por Proyecto'!AO101&gt;0),((AO101*100)/AN101))))))</f>
        <v/>
      </c>
      <c r="AR101" s="97">
        <v>2</v>
      </c>
      <c r="AS101" s="97">
        <v>2</v>
      </c>
      <c r="AT101" s="97"/>
      <c r="AU101" s="62">
        <f>IF(AND(AR101=0,AS101=0),Desplegable!$B$446,IF(AND(AR101&lt;&gt;0,AS101=""),Desplegable!$B$446,IF(AND('Metas por Proyecto'!AR101=0,'Metas por Proyecto'!AS101&gt;0),Desplegable!$B$444,IF(AND('Metas por Proyecto'!AR101&gt;0,'Metas por Proyecto'!AS101=0),Desplegable!$B$445,IF(AND('Metas por Proyecto'!AR101&gt;0,'Metas por Proyecto'!AS101&gt;0),((AS101*100)/AR101))))))</f>
        <v>100</v>
      </c>
      <c r="AV101" s="97">
        <f t="shared" si="78"/>
        <v>2</v>
      </c>
      <c r="AW101" s="97">
        <f t="shared" si="79"/>
        <v>2</v>
      </c>
      <c r="AX101" s="62">
        <f>IF(AND(AV101=0,AW101=0),"",IF(AND(AV101=0,AW101&lt;&gt;0),Desplegable!$B$444,(AW101*100/AV101)))</f>
        <v>100</v>
      </c>
      <c r="AY101" s="97">
        <v>0</v>
      </c>
      <c r="AZ101" s="97">
        <v>0</v>
      </c>
      <c r="BA101" s="97" t="s">
        <v>1304</v>
      </c>
      <c r="BB101" s="62" t="str">
        <f>IF(AND(AY101=0,AZ101=0),Desplegable!$B$446,IF(AND(AY101&lt;&gt;0,AZ101=""),Desplegable!$B$446,IF(AND('Metas por Proyecto'!AY101=0,'Metas por Proyecto'!AZ101&gt;0),Desplegable!$B$444,IF(AND('Metas por Proyecto'!AY101&gt;0,'Metas por Proyecto'!AZ101=0),Desplegable!$B$445,IF(AND('Metas por Proyecto'!AY101&gt;0,'Metas por Proyecto'!AZ101&gt;0),((AZ101*100)/AY101))))))</f>
        <v/>
      </c>
      <c r="BC101" s="97">
        <f t="shared" si="80"/>
        <v>2</v>
      </c>
      <c r="BD101" s="97">
        <f t="shared" si="81"/>
        <v>2</v>
      </c>
      <c r="BE101" s="62">
        <f>IF(AND(BC101=0,BD101=0),"",IF(AND(BC101=0,BD101&lt;&gt;0),Desplegable!$B$444,(BD101*100/BC101)))</f>
        <v>100</v>
      </c>
      <c r="BF101" s="97">
        <v>0</v>
      </c>
      <c r="BG101" s="97"/>
      <c r="BH101" s="97"/>
      <c r="BI101" s="62" t="str">
        <f>IF(AND(BF101=0,BG101=0),Desplegable!$B$446,IF(AND(BF101&lt;&gt;0,BG101=""),Desplegable!$B$446,IF(AND('Metas por Proyecto'!BF101=0,'Metas por Proyecto'!BG101&gt;0),Desplegable!$B$444,IF(AND('Metas por Proyecto'!BF101&gt;0,'Metas por Proyecto'!BG101=0),Desplegable!$B$445,IF(AND('Metas por Proyecto'!BF101&gt;0,'Metas por Proyecto'!BG101&gt;0),((BG101*100)/BF101))))))</f>
        <v/>
      </c>
      <c r="BJ101" s="97">
        <f t="shared" si="82"/>
        <v>2</v>
      </c>
      <c r="BK101" s="97">
        <f t="shared" si="83"/>
        <v>2</v>
      </c>
      <c r="BL101" s="62">
        <f>IF(AND(BJ101=0,BK101=0),"",IF(AND(BJ101=0,BK101&lt;&gt;0),Desplegable!$B$444,(BK101*100/BJ101)))</f>
        <v>100</v>
      </c>
      <c r="BM101" s="97">
        <v>0</v>
      </c>
      <c r="BN101" s="97"/>
      <c r="BO101" s="97"/>
      <c r="BP101" s="62" t="str">
        <f>IF(AND(BM101=0,BN101=0),Desplegable!$B$446,IF(AND(BM101&lt;&gt;0,BN101=""),Desplegable!$B$446,IF(AND('Metas por Proyecto'!BM101=0,'Metas por Proyecto'!BN101&gt;0),Desplegable!$B$444,IF(AND('Metas por Proyecto'!BM101&gt;0,'Metas por Proyecto'!BN101=0),Desplegable!$B$445,IF(AND('Metas por Proyecto'!BM101&gt;0,'Metas por Proyecto'!BN101&gt;0),((BN101*100)/BM101))))))</f>
        <v/>
      </c>
      <c r="BQ101" s="97">
        <f t="shared" si="84"/>
        <v>2</v>
      </c>
      <c r="BR101" s="97">
        <f t="shared" si="85"/>
        <v>2</v>
      </c>
      <c r="BS101" s="62">
        <f>IF(AND(BQ101=0,BR101=0),"",IF(AND(BQ101=0,BR101&lt;&gt;0),Desplegable!$B$444,(BR101*100/BQ101)))</f>
        <v>100</v>
      </c>
      <c r="BT101" s="97">
        <v>0</v>
      </c>
      <c r="BU101" s="97"/>
      <c r="BV101" s="97"/>
      <c r="BW101" s="62" t="str">
        <f>IF(AND(BT101=0,BU101=0),Desplegable!$B$446,IF(AND(BT101&lt;&gt;0,BU101=""),Desplegable!$B$446,IF(AND('Metas por Proyecto'!BT101=0,'Metas por Proyecto'!BU101&gt;0),Desplegable!$B$444,IF(AND('Metas por Proyecto'!BT101&gt;0,'Metas por Proyecto'!BU101=0),Desplegable!$B$445,IF(AND('Metas por Proyecto'!BT101&gt;0,'Metas por Proyecto'!BU101&gt;0),((BU101*100)/BT101))))))</f>
        <v/>
      </c>
      <c r="BX101" s="97">
        <f t="shared" si="86"/>
        <v>2</v>
      </c>
      <c r="BY101" s="97">
        <f t="shared" si="87"/>
        <v>2</v>
      </c>
      <c r="BZ101" s="62">
        <f>IF(AND(BX101=0,BY101=0),"",IF(AND(BX101=0,BY101&lt;&gt;0),Desplegable!$B$444,(BY101*100/BX101)))</f>
        <v>100</v>
      </c>
      <c r="CA101" s="97">
        <v>0</v>
      </c>
      <c r="CB101" s="97"/>
      <c r="CC101" s="97"/>
      <c r="CD101" s="62" t="str">
        <f>IF(AND(CA101=0,CB101=0),Desplegable!$B$446,IF(AND(CA101&lt;&gt;0,CB101=""),Desplegable!$B$446,IF(AND('Metas por Proyecto'!CA101=0,'Metas por Proyecto'!CB101&gt;0),Desplegable!$B$444,IF(AND('Metas por Proyecto'!CA101&gt;0,'Metas por Proyecto'!CB101=0),Desplegable!$B$445,IF(AND('Metas por Proyecto'!CA101&gt;0,'Metas por Proyecto'!CB101&gt;0),((CB101*100)/CA101))))))</f>
        <v/>
      </c>
      <c r="CE101" s="97">
        <f t="shared" si="88"/>
        <v>2</v>
      </c>
      <c r="CF101" s="97">
        <f t="shared" si="89"/>
        <v>2</v>
      </c>
      <c r="CG101" s="62">
        <f>IF(AND(CE101=0,CF101=0),"",IF(AND(CE101=0,CF101&lt;&gt;0),Desplegable!$B$444,(CF101*100/CE101)))</f>
        <v>100</v>
      </c>
      <c r="CH101" s="97">
        <v>0</v>
      </c>
      <c r="CI101" s="97"/>
      <c r="CJ101" s="97"/>
      <c r="CK101" s="62" t="str">
        <f>IF(AND(CH101=0,CI101=0),Desplegable!$B$446,IF(AND(CH101&lt;&gt;0,CI101=""),Desplegable!$B$446,IF(AND('Metas por Proyecto'!CH101=0,'Metas por Proyecto'!CI101&gt;0),Desplegable!$B$444,IF(AND('Metas por Proyecto'!CH101&gt;0,'Metas por Proyecto'!CI101=0),Desplegable!$B$445,IF(AND('Metas por Proyecto'!CH101&gt;0,'Metas por Proyecto'!CI101&gt;0),((CI101*100)/CH101))))))</f>
        <v/>
      </c>
      <c r="CL101" s="97">
        <f t="shared" si="90"/>
        <v>2</v>
      </c>
      <c r="CM101" s="97">
        <f t="shared" si="91"/>
        <v>2</v>
      </c>
      <c r="CN101" s="62">
        <f>IF(AND(CL101=0,CM101=0),"",IF(AND(CL101=0,CM101&lt;&gt;0),Desplegable!$B$444,(CM101*100/CL101)))</f>
        <v>100</v>
      </c>
      <c r="CO101" s="97">
        <v>0</v>
      </c>
      <c r="CP101" s="97"/>
      <c r="CQ101" s="97"/>
      <c r="CR101" s="62" t="str">
        <f>IF(AND(CO101=0,CP101=0),Desplegable!$B$446,IF(AND(CO101&lt;&gt;0,CP101=""),Desplegable!$B$446,IF(AND('Metas por Proyecto'!CO101=0,'Metas por Proyecto'!CP101&gt;0),Desplegable!$B$444,IF(AND('Metas por Proyecto'!CO101&gt;0,'Metas por Proyecto'!CP101=0),Desplegable!$B$445,IF(AND('Metas por Proyecto'!CO101&gt;0,'Metas por Proyecto'!CP101&gt;0),((CP101*100)/CO101))))))</f>
        <v/>
      </c>
      <c r="CS101" s="97">
        <f t="shared" si="92"/>
        <v>2</v>
      </c>
      <c r="CT101" s="97">
        <f t="shared" si="93"/>
        <v>2</v>
      </c>
      <c r="CU101" s="62">
        <f>IF(AND(CS101=0,CT101=0),"",IF(AND(CS101=0,CT101&lt;&gt;0),Desplegable!$B$444,(CT101*100/CS101)))</f>
        <v>100</v>
      </c>
      <c r="CV101" s="97">
        <v>0</v>
      </c>
      <c r="CW101" s="97"/>
      <c r="CX101" s="97"/>
      <c r="CY101" s="62" t="str">
        <f>IF(AND(CV101=0,CW101=0),Desplegable!$B$446,IF(AND(CV101&lt;&gt;0,CW101=""),Desplegable!$B$446,IF(AND('Metas por Proyecto'!CV101=0,'Metas por Proyecto'!CW101&gt;0),Desplegable!$B$444,IF(AND('Metas por Proyecto'!CV101&gt;0,'Metas por Proyecto'!CW101=0),Desplegable!$B$445,IF(AND('Metas por Proyecto'!CV101&gt;0,'Metas por Proyecto'!CW101&gt;0),((CW101*100)/CV101))))))</f>
        <v/>
      </c>
      <c r="CZ101" s="97">
        <f t="shared" si="94"/>
        <v>2</v>
      </c>
      <c r="DA101" s="97">
        <f t="shared" si="95"/>
        <v>2</v>
      </c>
      <c r="DB101" s="62">
        <f>IF(AND(CZ101=0,DA101=0),"",IF(AND(CZ101=0,DA101&lt;&gt;0),Desplegable!$B$444,(DA101*100/CZ101)))</f>
        <v>100</v>
      </c>
      <c r="DC101" s="97">
        <v>0</v>
      </c>
      <c r="DD101" s="97"/>
      <c r="DE101" s="97"/>
      <c r="DF101" s="62" t="str">
        <f>IF(AND(DC101=0,DD101=0),Desplegable!$B$446,IF(AND(DC101&lt;&gt;0,DD101=""),Desplegable!$B$446,IF(AND('Metas por Proyecto'!DC101=0,'Metas por Proyecto'!DD101&gt;0),Desplegable!$B$444,IF(AND('Metas por Proyecto'!DC101&gt;0,'Metas por Proyecto'!DD101=0),Desplegable!$B$445,IF(AND('Metas por Proyecto'!DC101&gt;0,'Metas por Proyecto'!DD101&gt;0),((DD101*100)/DC101))))))</f>
        <v/>
      </c>
      <c r="DG101" s="97">
        <f t="shared" si="96"/>
        <v>2</v>
      </c>
      <c r="DH101" s="97">
        <f t="shared" si="97"/>
        <v>2</v>
      </c>
      <c r="DI101" s="62">
        <f>IF(AND(DG101=0,DH101=0),"",IF(AND(DG101=0,DH101&lt;&gt;0),Desplegable!$B$444,(DH101*100/DG101)))</f>
        <v>100</v>
      </c>
      <c r="DJ101" s="97">
        <v>0</v>
      </c>
      <c r="DK101" s="97"/>
      <c r="DL101" s="97"/>
      <c r="DM101" s="62" t="str">
        <f>IF(AND(DJ101=0,DK101=0),Desplegable!$B$446,IF(AND(DJ101&lt;&gt;0,DK101=""),Desplegable!$B$446,IF(AND('Metas por Proyecto'!DJ101=0,'Metas por Proyecto'!DK101&gt;0),Desplegable!$B$444,IF(AND('Metas por Proyecto'!DJ101&gt;0,'Metas por Proyecto'!DK101=0),Desplegable!$B$445,IF(AND('Metas por Proyecto'!DJ101&gt;0,'Metas por Proyecto'!DK101&gt;0),((DK101*100)/DJ101))))))</f>
        <v/>
      </c>
      <c r="DN101" s="97">
        <f t="shared" si="98"/>
        <v>2</v>
      </c>
      <c r="DO101" s="97">
        <f t="shared" si="99"/>
        <v>2</v>
      </c>
      <c r="DP101" s="63">
        <f>IF(AND(DN101=0,DO101=0),"",IF(AND(DN101=0,DO101&lt;&gt;0),Desplegable!$B$444,(DO101*100/DN101)))</f>
        <v>100</v>
      </c>
      <c r="DQ101" s="97">
        <f t="shared" si="100"/>
        <v>2</v>
      </c>
      <c r="DR101" s="97">
        <f t="shared" si="101"/>
        <v>0</v>
      </c>
      <c r="DS101" s="97">
        <f t="shared" si="102"/>
        <v>2</v>
      </c>
      <c r="DT101" s="63">
        <f t="shared" si="103"/>
        <v>100</v>
      </c>
      <c r="DU101" s="97"/>
    </row>
    <row r="102" spans="1:125" s="66" customFormat="1" ht="225">
      <c r="A102" s="53">
        <v>101</v>
      </c>
      <c r="B102" s="84" t="s">
        <v>1582</v>
      </c>
      <c r="C102" s="54" t="s">
        <v>666</v>
      </c>
      <c r="D102" s="55" t="s">
        <v>89</v>
      </c>
      <c r="E102" s="55" t="s">
        <v>667</v>
      </c>
      <c r="F102" s="56" t="s">
        <v>111</v>
      </c>
      <c r="G102" s="55" t="s">
        <v>115</v>
      </c>
      <c r="H102" s="56" t="s">
        <v>295</v>
      </c>
      <c r="I102" s="55" t="s">
        <v>616</v>
      </c>
      <c r="J102" s="56" t="s">
        <v>305</v>
      </c>
      <c r="K102" s="55" t="s">
        <v>667</v>
      </c>
      <c r="L102" s="56" t="s">
        <v>1461</v>
      </c>
      <c r="M102" s="56" t="s">
        <v>411</v>
      </c>
      <c r="N102" s="59" t="s">
        <v>123</v>
      </c>
      <c r="O102" s="56" t="s">
        <v>154</v>
      </c>
      <c r="P102" s="57" t="s">
        <v>462</v>
      </c>
      <c r="Q102" s="57" t="s">
        <v>467</v>
      </c>
      <c r="R102" s="58" t="s">
        <v>474</v>
      </c>
      <c r="S102" s="59"/>
      <c r="T102" s="59" t="s">
        <v>417</v>
      </c>
      <c r="U102" s="60" t="s">
        <v>429</v>
      </c>
      <c r="V102" s="60" t="s">
        <v>443</v>
      </c>
      <c r="W102" s="59"/>
      <c r="X102" s="59"/>
      <c r="Y102" s="56"/>
      <c r="Z102" s="56"/>
      <c r="AA102" s="56"/>
      <c r="AB102" s="56"/>
      <c r="AC102" s="53"/>
      <c r="AD102" s="53"/>
      <c r="AE102" s="53"/>
      <c r="AF102" s="53"/>
      <c r="AG102" s="56"/>
      <c r="AH102" s="60"/>
      <c r="AI102" s="53"/>
      <c r="AJ102" s="61"/>
      <c r="AK102" s="53"/>
      <c r="AL102" s="53"/>
      <c r="AM102" s="222">
        <v>22.4</v>
      </c>
      <c r="AN102" s="97">
        <v>0</v>
      </c>
      <c r="AO102" s="97">
        <v>0</v>
      </c>
      <c r="AP102" s="97"/>
      <c r="AQ102" s="62" t="str">
        <f>IF(AND(AN102=0,AO102=0),Desplegable!$B$446,IF(AND(AN102&lt;&gt;0,AO102=""),Desplegable!$B$446,IF(AND('Metas por Proyecto'!AN102=0,'Metas por Proyecto'!AO102&gt;0),Desplegable!$B$444,IF(AND('Metas por Proyecto'!AN102&gt;0,'Metas por Proyecto'!AO102=0),Desplegable!$B$445,IF(AND('Metas por Proyecto'!AN102&gt;0,'Metas por Proyecto'!AO102&gt;0),((AO102*100)/AN102))))))</f>
        <v/>
      </c>
      <c r="AR102" s="97">
        <v>22.4</v>
      </c>
      <c r="AS102" s="97">
        <v>22.4</v>
      </c>
      <c r="AT102" s="97"/>
      <c r="AU102" s="62">
        <f>IF(AND(AR102=0,AS102=0),Desplegable!$B$446,IF(AND(AR102&lt;&gt;0,AS102=""),Desplegable!$B$446,IF(AND('Metas por Proyecto'!AR102=0,'Metas por Proyecto'!AS102&gt;0),Desplegable!$B$444,IF(AND('Metas por Proyecto'!AR102&gt;0,'Metas por Proyecto'!AS102=0),Desplegable!$B$445,IF(AND('Metas por Proyecto'!AR102&gt;0,'Metas por Proyecto'!AS102&gt;0),((AS102*100)/AR102))))))</f>
        <v>100</v>
      </c>
      <c r="AV102" s="97">
        <f t="shared" si="78"/>
        <v>22.4</v>
      </c>
      <c r="AW102" s="97">
        <f t="shared" si="79"/>
        <v>22.4</v>
      </c>
      <c r="AX102" s="62">
        <f>IF(AND(AV102=0,AW102=0),"",IF(AND(AV102=0,AW102&lt;&gt;0),Desplegable!$B$444,(AW102*100/AV102)))</f>
        <v>100</v>
      </c>
      <c r="AY102" s="97">
        <v>0</v>
      </c>
      <c r="AZ102" s="97">
        <v>0</v>
      </c>
      <c r="BA102" s="97" t="s">
        <v>1304</v>
      </c>
      <c r="BB102" s="62" t="str">
        <f>IF(AND(AY102=0,AZ102=0),Desplegable!$B$446,IF(AND(AY102&lt;&gt;0,AZ102=""),Desplegable!$B$446,IF(AND('Metas por Proyecto'!AY102=0,'Metas por Proyecto'!AZ102&gt;0),Desplegable!$B$444,IF(AND('Metas por Proyecto'!AY102&gt;0,'Metas por Proyecto'!AZ102=0),Desplegable!$B$445,IF(AND('Metas por Proyecto'!AY102&gt;0,'Metas por Proyecto'!AZ102&gt;0),((AZ102*100)/AY102))))))</f>
        <v/>
      </c>
      <c r="BC102" s="97">
        <f t="shared" si="80"/>
        <v>22.4</v>
      </c>
      <c r="BD102" s="97">
        <f t="shared" si="81"/>
        <v>22.4</v>
      </c>
      <c r="BE102" s="62">
        <f>IF(AND(BC102=0,BD102=0),"",IF(AND(BC102=0,BD102&lt;&gt;0),Desplegable!$B$444,(BD102*100/BC102)))</f>
        <v>100</v>
      </c>
      <c r="BF102" s="97">
        <v>0</v>
      </c>
      <c r="BG102" s="97"/>
      <c r="BH102" s="97"/>
      <c r="BI102" s="62" t="str">
        <f>IF(AND(BF102=0,BG102=0),Desplegable!$B$446,IF(AND(BF102&lt;&gt;0,BG102=""),Desplegable!$B$446,IF(AND('Metas por Proyecto'!BF102=0,'Metas por Proyecto'!BG102&gt;0),Desplegable!$B$444,IF(AND('Metas por Proyecto'!BF102&gt;0,'Metas por Proyecto'!BG102=0),Desplegable!$B$445,IF(AND('Metas por Proyecto'!BF102&gt;0,'Metas por Proyecto'!BG102&gt;0),((BG102*100)/BF102))))))</f>
        <v/>
      </c>
      <c r="BJ102" s="97">
        <f t="shared" si="82"/>
        <v>22.4</v>
      </c>
      <c r="BK102" s="97">
        <f t="shared" si="83"/>
        <v>22.4</v>
      </c>
      <c r="BL102" s="62">
        <f>IF(AND(BJ102=0,BK102=0),"",IF(AND(BJ102=0,BK102&lt;&gt;0),Desplegable!$B$444,(BK102*100/BJ102)))</f>
        <v>100</v>
      </c>
      <c r="BM102" s="97">
        <v>0</v>
      </c>
      <c r="BN102" s="97"/>
      <c r="BO102" s="97"/>
      <c r="BP102" s="62" t="str">
        <f>IF(AND(BM102=0,BN102=0),Desplegable!$B$446,IF(AND(BM102&lt;&gt;0,BN102=""),Desplegable!$B$446,IF(AND('Metas por Proyecto'!BM102=0,'Metas por Proyecto'!BN102&gt;0),Desplegable!$B$444,IF(AND('Metas por Proyecto'!BM102&gt;0,'Metas por Proyecto'!BN102=0),Desplegable!$B$445,IF(AND('Metas por Proyecto'!BM102&gt;0,'Metas por Proyecto'!BN102&gt;0),((BN102*100)/BM102))))))</f>
        <v/>
      </c>
      <c r="BQ102" s="97">
        <f t="shared" si="84"/>
        <v>22.4</v>
      </c>
      <c r="BR102" s="97">
        <f t="shared" si="85"/>
        <v>22.4</v>
      </c>
      <c r="BS102" s="62">
        <f>IF(AND(BQ102=0,BR102=0),"",IF(AND(BQ102=0,BR102&lt;&gt;0),Desplegable!$B$444,(BR102*100/BQ102)))</f>
        <v>100</v>
      </c>
      <c r="BT102" s="97">
        <v>0</v>
      </c>
      <c r="BU102" s="97"/>
      <c r="BV102" s="97"/>
      <c r="BW102" s="62" t="str">
        <f>IF(AND(BT102=0,BU102=0),Desplegable!$B$446,IF(AND(BT102&lt;&gt;0,BU102=""),Desplegable!$B$446,IF(AND('Metas por Proyecto'!BT102=0,'Metas por Proyecto'!BU102&gt;0),Desplegable!$B$444,IF(AND('Metas por Proyecto'!BT102&gt;0,'Metas por Proyecto'!BU102=0),Desplegable!$B$445,IF(AND('Metas por Proyecto'!BT102&gt;0,'Metas por Proyecto'!BU102&gt;0),((BU102*100)/BT102))))))</f>
        <v/>
      </c>
      <c r="BX102" s="97">
        <f t="shared" si="86"/>
        <v>22.4</v>
      </c>
      <c r="BY102" s="97">
        <f t="shared" si="87"/>
        <v>22.4</v>
      </c>
      <c r="BZ102" s="62">
        <f>IF(AND(BX102=0,BY102=0),"",IF(AND(BX102=0,BY102&lt;&gt;0),Desplegable!$B$444,(BY102*100/BX102)))</f>
        <v>100</v>
      </c>
      <c r="CA102" s="97">
        <v>0</v>
      </c>
      <c r="CB102" s="97"/>
      <c r="CC102" s="97"/>
      <c r="CD102" s="62" t="str">
        <f>IF(AND(CA102=0,CB102=0),Desplegable!$B$446,IF(AND(CA102&lt;&gt;0,CB102=""),Desplegable!$B$446,IF(AND('Metas por Proyecto'!CA102=0,'Metas por Proyecto'!CB102&gt;0),Desplegable!$B$444,IF(AND('Metas por Proyecto'!CA102&gt;0,'Metas por Proyecto'!CB102=0),Desplegable!$B$445,IF(AND('Metas por Proyecto'!CA102&gt;0,'Metas por Proyecto'!CB102&gt;0),((CB102*100)/CA102))))))</f>
        <v/>
      </c>
      <c r="CE102" s="97">
        <f t="shared" si="88"/>
        <v>22.4</v>
      </c>
      <c r="CF102" s="97">
        <f t="shared" si="89"/>
        <v>22.4</v>
      </c>
      <c r="CG102" s="62">
        <f>IF(AND(CE102=0,CF102=0),"",IF(AND(CE102=0,CF102&lt;&gt;0),Desplegable!$B$444,(CF102*100/CE102)))</f>
        <v>100</v>
      </c>
      <c r="CH102" s="97">
        <v>0</v>
      </c>
      <c r="CI102" s="97"/>
      <c r="CJ102" s="97"/>
      <c r="CK102" s="62" t="str">
        <f>IF(AND(CH102=0,CI102=0),Desplegable!$B$446,IF(AND(CH102&lt;&gt;0,CI102=""),Desplegable!$B$446,IF(AND('Metas por Proyecto'!CH102=0,'Metas por Proyecto'!CI102&gt;0),Desplegable!$B$444,IF(AND('Metas por Proyecto'!CH102&gt;0,'Metas por Proyecto'!CI102=0),Desplegable!$B$445,IF(AND('Metas por Proyecto'!CH102&gt;0,'Metas por Proyecto'!CI102&gt;0),((CI102*100)/CH102))))))</f>
        <v/>
      </c>
      <c r="CL102" s="97">
        <f t="shared" si="90"/>
        <v>22.4</v>
      </c>
      <c r="CM102" s="97">
        <f t="shared" si="91"/>
        <v>22.4</v>
      </c>
      <c r="CN102" s="62">
        <f>IF(AND(CL102=0,CM102=0),"",IF(AND(CL102=0,CM102&lt;&gt;0),Desplegable!$B$444,(CM102*100/CL102)))</f>
        <v>100</v>
      </c>
      <c r="CO102" s="97">
        <v>0</v>
      </c>
      <c r="CP102" s="97"/>
      <c r="CQ102" s="97"/>
      <c r="CR102" s="62" t="str">
        <f>IF(AND(CO102=0,CP102=0),Desplegable!$B$446,IF(AND(CO102&lt;&gt;0,CP102=""),Desplegable!$B$446,IF(AND('Metas por Proyecto'!CO102=0,'Metas por Proyecto'!CP102&gt;0),Desplegable!$B$444,IF(AND('Metas por Proyecto'!CO102&gt;0,'Metas por Proyecto'!CP102=0),Desplegable!$B$445,IF(AND('Metas por Proyecto'!CO102&gt;0,'Metas por Proyecto'!CP102&gt;0),((CP102*100)/CO102))))))</f>
        <v/>
      </c>
      <c r="CS102" s="97">
        <f t="shared" si="92"/>
        <v>22.4</v>
      </c>
      <c r="CT102" s="97">
        <f t="shared" si="93"/>
        <v>22.4</v>
      </c>
      <c r="CU102" s="62">
        <f>IF(AND(CS102=0,CT102=0),"",IF(AND(CS102=0,CT102&lt;&gt;0),Desplegable!$B$444,(CT102*100/CS102)))</f>
        <v>100</v>
      </c>
      <c r="CV102" s="97">
        <v>0</v>
      </c>
      <c r="CW102" s="97"/>
      <c r="CX102" s="97"/>
      <c r="CY102" s="62" t="str">
        <f>IF(AND(CV102=0,CW102=0),Desplegable!$B$446,IF(AND(CV102&lt;&gt;0,CW102=""),Desplegable!$B$446,IF(AND('Metas por Proyecto'!CV102=0,'Metas por Proyecto'!CW102&gt;0),Desplegable!$B$444,IF(AND('Metas por Proyecto'!CV102&gt;0,'Metas por Proyecto'!CW102=0),Desplegable!$B$445,IF(AND('Metas por Proyecto'!CV102&gt;0,'Metas por Proyecto'!CW102&gt;0),((CW102*100)/CV102))))))</f>
        <v/>
      </c>
      <c r="CZ102" s="97">
        <f t="shared" si="94"/>
        <v>22.4</v>
      </c>
      <c r="DA102" s="97">
        <f t="shared" si="95"/>
        <v>22.4</v>
      </c>
      <c r="DB102" s="62">
        <f>IF(AND(CZ102=0,DA102=0),"",IF(AND(CZ102=0,DA102&lt;&gt;0),Desplegable!$B$444,(DA102*100/CZ102)))</f>
        <v>100</v>
      </c>
      <c r="DC102" s="97">
        <v>0</v>
      </c>
      <c r="DD102" s="97"/>
      <c r="DE102" s="97"/>
      <c r="DF102" s="62" t="str">
        <f>IF(AND(DC102=0,DD102=0),Desplegable!$B$446,IF(AND(DC102&lt;&gt;0,DD102=""),Desplegable!$B$446,IF(AND('Metas por Proyecto'!DC102=0,'Metas por Proyecto'!DD102&gt;0),Desplegable!$B$444,IF(AND('Metas por Proyecto'!DC102&gt;0,'Metas por Proyecto'!DD102=0),Desplegable!$B$445,IF(AND('Metas por Proyecto'!DC102&gt;0,'Metas por Proyecto'!DD102&gt;0),((DD102*100)/DC102))))))</f>
        <v/>
      </c>
      <c r="DG102" s="97">
        <f t="shared" si="96"/>
        <v>22.4</v>
      </c>
      <c r="DH102" s="97">
        <f t="shared" si="97"/>
        <v>22.4</v>
      </c>
      <c r="DI102" s="62">
        <f>IF(AND(DG102=0,DH102=0),"",IF(AND(DG102=0,DH102&lt;&gt;0),Desplegable!$B$444,(DH102*100/DG102)))</f>
        <v>100</v>
      </c>
      <c r="DJ102" s="97">
        <v>0</v>
      </c>
      <c r="DK102" s="97"/>
      <c r="DL102" s="97"/>
      <c r="DM102" s="62" t="str">
        <f>IF(AND(DJ102=0,DK102=0),Desplegable!$B$446,IF(AND(DJ102&lt;&gt;0,DK102=""),Desplegable!$B$446,IF(AND('Metas por Proyecto'!DJ102=0,'Metas por Proyecto'!DK102&gt;0),Desplegable!$B$444,IF(AND('Metas por Proyecto'!DJ102&gt;0,'Metas por Proyecto'!DK102=0),Desplegable!$B$445,IF(AND('Metas por Proyecto'!DJ102&gt;0,'Metas por Proyecto'!DK102&gt;0),((DK102*100)/DJ102))))))</f>
        <v/>
      </c>
      <c r="DN102" s="97">
        <f t="shared" si="98"/>
        <v>22.4</v>
      </c>
      <c r="DO102" s="97">
        <f t="shared" si="99"/>
        <v>22.4</v>
      </c>
      <c r="DP102" s="63">
        <f>IF(AND(DN102=0,DO102=0),"",IF(AND(DN102=0,DO102&lt;&gt;0),Desplegable!$B$444,(DO102*100/DN102)))</f>
        <v>100</v>
      </c>
      <c r="DQ102" s="97">
        <f t="shared" si="100"/>
        <v>22.4</v>
      </c>
      <c r="DR102" s="97">
        <f t="shared" si="101"/>
        <v>0</v>
      </c>
      <c r="DS102" s="97">
        <f t="shared" si="102"/>
        <v>22.4</v>
      </c>
      <c r="DT102" s="63">
        <f t="shared" si="103"/>
        <v>100</v>
      </c>
      <c r="DU102" s="97"/>
    </row>
    <row r="103" spans="1:125" s="66" customFormat="1" ht="225">
      <c r="A103" s="53">
        <v>102</v>
      </c>
      <c r="B103" s="84" t="s">
        <v>1583</v>
      </c>
      <c r="C103" s="54" t="s">
        <v>666</v>
      </c>
      <c r="D103" s="55" t="s">
        <v>89</v>
      </c>
      <c r="E103" s="55" t="s">
        <v>667</v>
      </c>
      <c r="F103" s="56" t="s">
        <v>111</v>
      </c>
      <c r="G103" s="55" t="s">
        <v>115</v>
      </c>
      <c r="H103" s="56" t="s">
        <v>295</v>
      </c>
      <c r="I103" s="55" t="s">
        <v>616</v>
      </c>
      <c r="J103" s="56" t="s">
        <v>305</v>
      </c>
      <c r="K103" s="55" t="s">
        <v>667</v>
      </c>
      <c r="L103" s="56" t="s">
        <v>1467</v>
      </c>
      <c r="M103" s="56" t="s">
        <v>411</v>
      </c>
      <c r="N103" s="59" t="s">
        <v>140</v>
      </c>
      <c r="O103" s="56" t="s">
        <v>154</v>
      </c>
      <c r="P103" s="57" t="s">
        <v>462</v>
      </c>
      <c r="Q103" s="57" t="s">
        <v>467</v>
      </c>
      <c r="R103" s="58" t="s">
        <v>474</v>
      </c>
      <c r="S103" s="59"/>
      <c r="T103" s="59" t="s">
        <v>417</v>
      </c>
      <c r="U103" s="60" t="s">
        <v>429</v>
      </c>
      <c r="V103" s="60" t="s">
        <v>443</v>
      </c>
      <c r="W103" s="59"/>
      <c r="X103" s="59"/>
      <c r="Y103" s="56"/>
      <c r="Z103" s="56"/>
      <c r="AA103" s="56"/>
      <c r="AB103" s="56"/>
      <c r="AC103" s="53"/>
      <c r="AD103" s="53"/>
      <c r="AE103" s="53"/>
      <c r="AF103" s="53"/>
      <c r="AG103" s="56"/>
      <c r="AH103" s="60"/>
      <c r="AI103" s="53"/>
      <c r="AJ103" s="61"/>
      <c r="AK103" s="53"/>
      <c r="AL103" s="53"/>
      <c r="AM103" s="222">
        <v>0.68</v>
      </c>
      <c r="AN103" s="97">
        <v>0</v>
      </c>
      <c r="AO103" s="97">
        <v>0</v>
      </c>
      <c r="AP103" s="97"/>
      <c r="AQ103" s="62" t="str">
        <f>IF(AND(AN103=0,AO103=0),Desplegable!$B$446,IF(AND(AN103&lt;&gt;0,AO103=""),Desplegable!$B$446,IF(AND('Metas por Proyecto'!AN103=0,'Metas por Proyecto'!AO103&gt;0),Desplegable!$B$444,IF(AND('Metas por Proyecto'!AN103&gt;0,'Metas por Proyecto'!AO103=0),Desplegable!$B$445,IF(AND('Metas por Proyecto'!AN103&gt;0,'Metas por Proyecto'!AO103&gt;0),((AO103*100)/AN103))))))</f>
        <v/>
      </c>
      <c r="AR103" s="97">
        <v>0.68</v>
      </c>
      <c r="AS103" s="97">
        <v>0.68</v>
      </c>
      <c r="AT103" s="97"/>
      <c r="AU103" s="62">
        <f>IF(AND(AR103=0,AS103=0),Desplegable!$B$446,IF(AND(AR103&lt;&gt;0,AS103=""),Desplegable!$B$446,IF(AND('Metas por Proyecto'!AR103=0,'Metas por Proyecto'!AS103&gt;0),Desplegable!$B$444,IF(AND('Metas por Proyecto'!AR103&gt;0,'Metas por Proyecto'!AS103=0),Desplegable!$B$445,IF(AND('Metas por Proyecto'!AR103&gt;0,'Metas por Proyecto'!AS103&gt;0),((AS103*100)/AR103))))))</f>
        <v>99.999999999999986</v>
      </c>
      <c r="AV103" s="97">
        <f t="shared" si="78"/>
        <v>0.68</v>
      </c>
      <c r="AW103" s="97">
        <f t="shared" si="79"/>
        <v>0.68</v>
      </c>
      <c r="AX103" s="62">
        <f>IF(AND(AV103=0,AW103=0),"",IF(AND(AV103=0,AW103&lt;&gt;0),Desplegable!$B$444,(AW103*100/AV103)))</f>
        <v>99.999999999999986</v>
      </c>
      <c r="AY103" s="97">
        <v>0</v>
      </c>
      <c r="AZ103" s="97">
        <v>0</v>
      </c>
      <c r="BA103" s="97" t="s">
        <v>1304</v>
      </c>
      <c r="BB103" s="62" t="str">
        <f>IF(AND(AY103=0,AZ103=0),Desplegable!$B$446,IF(AND(AY103&lt;&gt;0,AZ103=""),Desplegable!$B$446,IF(AND('Metas por Proyecto'!AY103=0,'Metas por Proyecto'!AZ103&gt;0),Desplegable!$B$444,IF(AND('Metas por Proyecto'!AY103&gt;0,'Metas por Proyecto'!AZ103=0),Desplegable!$B$445,IF(AND('Metas por Proyecto'!AY103&gt;0,'Metas por Proyecto'!AZ103&gt;0),((AZ103*100)/AY103))))))</f>
        <v/>
      </c>
      <c r="BC103" s="97">
        <f t="shared" si="80"/>
        <v>0.68</v>
      </c>
      <c r="BD103" s="97">
        <f t="shared" si="81"/>
        <v>0.68</v>
      </c>
      <c r="BE103" s="62">
        <f>IF(AND(BC103=0,BD103=0),"",IF(AND(BC103=0,BD103&lt;&gt;0),Desplegable!$B$444,(BD103*100/BC103)))</f>
        <v>99.999999999999986</v>
      </c>
      <c r="BF103" s="97">
        <v>0</v>
      </c>
      <c r="BG103" s="97"/>
      <c r="BH103" s="97"/>
      <c r="BI103" s="62" t="str">
        <f>IF(AND(BF103=0,BG103=0),Desplegable!$B$446,IF(AND(BF103&lt;&gt;0,BG103=""),Desplegable!$B$446,IF(AND('Metas por Proyecto'!BF103=0,'Metas por Proyecto'!BG103&gt;0),Desplegable!$B$444,IF(AND('Metas por Proyecto'!BF103&gt;0,'Metas por Proyecto'!BG103=0),Desplegable!$B$445,IF(AND('Metas por Proyecto'!BF103&gt;0,'Metas por Proyecto'!BG103&gt;0),((BG103*100)/BF103))))))</f>
        <v/>
      </c>
      <c r="BJ103" s="97">
        <f t="shared" si="82"/>
        <v>0.68</v>
      </c>
      <c r="BK103" s="97">
        <f t="shared" si="83"/>
        <v>0.68</v>
      </c>
      <c r="BL103" s="62">
        <f>IF(AND(BJ103=0,BK103=0),"",IF(AND(BJ103=0,BK103&lt;&gt;0),Desplegable!$B$444,(BK103*100/BJ103)))</f>
        <v>99.999999999999986</v>
      </c>
      <c r="BM103" s="97">
        <v>0</v>
      </c>
      <c r="BN103" s="97"/>
      <c r="BO103" s="97"/>
      <c r="BP103" s="62" t="str">
        <f>IF(AND(BM103=0,BN103=0),Desplegable!$B$446,IF(AND(BM103&lt;&gt;0,BN103=""),Desplegable!$B$446,IF(AND('Metas por Proyecto'!BM103=0,'Metas por Proyecto'!BN103&gt;0),Desplegable!$B$444,IF(AND('Metas por Proyecto'!BM103&gt;0,'Metas por Proyecto'!BN103=0),Desplegable!$B$445,IF(AND('Metas por Proyecto'!BM103&gt;0,'Metas por Proyecto'!BN103&gt;0),((BN103*100)/BM103))))))</f>
        <v/>
      </c>
      <c r="BQ103" s="97">
        <f t="shared" si="84"/>
        <v>0.68</v>
      </c>
      <c r="BR103" s="97">
        <f t="shared" si="85"/>
        <v>0.68</v>
      </c>
      <c r="BS103" s="62">
        <f>IF(AND(BQ103=0,BR103=0),"",IF(AND(BQ103=0,BR103&lt;&gt;0),Desplegable!$B$444,(BR103*100/BQ103)))</f>
        <v>99.999999999999986</v>
      </c>
      <c r="BT103" s="97">
        <v>0</v>
      </c>
      <c r="BU103" s="97"/>
      <c r="BV103" s="97"/>
      <c r="BW103" s="62" t="str">
        <f>IF(AND(BT103=0,BU103=0),Desplegable!$B$446,IF(AND(BT103&lt;&gt;0,BU103=""),Desplegable!$B$446,IF(AND('Metas por Proyecto'!BT103=0,'Metas por Proyecto'!BU103&gt;0),Desplegable!$B$444,IF(AND('Metas por Proyecto'!BT103&gt;0,'Metas por Proyecto'!BU103=0),Desplegable!$B$445,IF(AND('Metas por Proyecto'!BT103&gt;0,'Metas por Proyecto'!BU103&gt;0),((BU103*100)/BT103))))))</f>
        <v/>
      </c>
      <c r="BX103" s="97">
        <f t="shared" si="86"/>
        <v>0.68</v>
      </c>
      <c r="BY103" s="97">
        <f t="shared" si="87"/>
        <v>0.68</v>
      </c>
      <c r="BZ103" s="62">
        <f>IF(AND(BX103=0,BY103=0),"",IF(AND(BX103=0,BY103&lt;&gt;0),Desplegable!$B$444,(BY103*100/BX103)))</f>
        <v>99.999999999999986</v>
      </c>
      <c r="CA103" s="97">
        <v>0</v>
      </c>
      <c r="CB103" s="97"/>
      <c r="CC103" s="97"/>
      <c r="CD103" s="62" t="str">
        <f>IF(AND(CA103=0,CB103=0),Desplegable!$B$446,IF(AND(CA103&lt;&gt;0,CB103=""),Desplegable!$B$446,IF(AND('Metas por Proyecto'!CA103=0,'Metas por Proyecto'!CB103&gt;0),Desplegable!$B$444,IF(AND('Metas por Proyecto'!CA103&gt;0,'Metas por Proyecto'!CB103=0),Desplegable!$B$445,IF(AND('Metas por Proyecto'!CA103&gt;0,'Metas por Proyecto'!CB103&gt;0),((CB103*100)/CA103))))))</f>
        <v/>
      </c>
      <c r="CE103" s="97">
        <f t="shared" si="88"/>
        <v>0.68</v>
      </c>
      <c r="CF103" s="97">
        <f t="shared" si="89"/>
        <v>0.68</v>
      </c>
      <c r="CG103" s="62">
        <f>IF(AND(CE103=0,CF103=0),"",IF(AND(CE103=0,CF103&lt;&gt;0),Desplegable!$B$444,(CF103*100/CE103)))</f>
        <v>99.999999999999986</v>
      </c>
      <c r="CH103" s="97">
        <v>0</v>
      </c>
      <c r="CI103" s="97"/>
      <c r="CJ103" s="97"/>
      <c r="CK103" s="62" t="str">
        <f>IF(AND(CH103=0,CI103=0),Desplegable!$B$446,IF(AND(CH103&lt;&gt;0,CI103=""),Desplegable!$B$446,IF(AND('Metas por Proyecto'!CH103=0,'Metas por Proyecto'!CI103&gt;0),Desplegable!$B$444,IF(AND('Metas por Proyecto'!CH103&gt;0,'Metas por Proyecto'!CI103=0),Desplegable!$B$445,IF(AND('Metas por Proyecto'!CH103&gt;0,'Metas por Proyecto'!CI103&gt;0),((CI103*100)/CH103))))))</f>
        <v/>
      </c>
      <c r="CL103" s="97">
        <f t="shared" si="90"/>
        <v>0.68</v>
      </c>
      <c r="CM103" s="97">
        <f t="shared" si="91"/>
        <v>0.68</v>
      </c>
      <c r="CN103" s="62">
        <f>IF(AND(CL103=0,CM103=0),"",IF(AND(CL103=0,CM103&lt;&gt;0),Desplegable!$B$444,(CM103*100/CL103)))</f>
        <v>99.999999999999986</v>
      </c>
      <c r="CO103" s="97">
        <v>0</v>
      </c>
      <c r="CP103" s="97"/>
      <c r="CQ103" s="97"/>
      <c r="CR103" s="62" t="str">
        <f>IF(AND(CO103=0,CP103=0),Desplegable!$B$446,IF(AND(CO103&lt;&gt;0,CP103=""),Desplegable!$B$446,IF(AND('Metas por Proyecto'!CO103=0,'Metas por Proyecto'!CP103&gt;0),Desplegable!$B$444,IF(AND('Metas por Proyecto'!CO103&gt;0,'Metas por Proyecto'!CP103=0),Desplegable!$B$445,IF(AND('Metas por Proyecto'!CO103&gt;0,'Metas por Proyecto'!CP103&gt;0),((CP103*100)/CO103))))))</f>
        <v/>
      </c>
      <c r="CS103" s="97">
        <f t="shared" si="92"/>
        <v>0.68</v>
      </c>
      <c r="CT103" s="97">
        <f t="shared" si="93"/>
        <v>0.68</v>
      </c>
      <c r="CU103" s="62">
        <f>IF(AND(CS103=0,CT103=0),"",IF(AND(CS103=0,CT103&lt;&gt;0),Desplegable!$B$444,(CT103*100/CS103)))</f>
        <v>99.999999999999986</v>
      </c>
      <c r="CV103" s="97">
        <v>0</v>
      </c>
      <c r="CW103" s="97"/>
      <c r="CX103" s="97"/>
      <c r="CY103" s="62" t="str">
        <f>IF(AND(CV103=0,CW103=0),Desplegable!$B$446,IF(AND(CV103&lt;&gt;0,CW103=""),Desplegable!$B$446,IF(AND('Metas por Proyecto'!CV103=0,'Metas por Proyecto'!CW103&gt;0),Desplegable!$B$444,IF(AND('Metas por Proyecto'!CV103&gt;0,'Metas por Proyecto'!CW103=0),Desplegable!$B$445,IF(AND('Metas por Proyecto'!CV103&gt;0,'Metas por Proyecto'!CW103&gt;0),((CW103*100)/CV103))))))</f>
        <v/>
      </c>
      <c r="CZ103" s="97">
        <f t="shared" si="94"/>
        <v>0.68</v>
      </c>
      <c r="DA103" s="97">
        <f t="shared" si="95"/>
        <v>0.68</v>
      </c>
      <c r="DB103" s="62">
        <f>IF(AND(CZ103=0,DA103=0),"",IF(AND(CZ103=0,DA103&lt;&gt;0),Desplegable!$B$444,(DA103*100/CZ103)))</f>
        <v>99.999999999999986</v>
      </c>
      <c r="DC103" s="97">
        <v>0</v>
      </c>
      <c r="DD103" s="97"/>
      <c r="DE103" s="97"/>
      <c r="DF103" s="62" t="str">
        <f>IF(AND(DC103=0,DD103=0),Desplegable!$B$446,IF(AND(DC103&lt;&gt;0,DD103=""),Desplegable!$B$446,IF(AND('Metas por Proyecto'!DC103=0,'Metas por Proyecto'!DD103&gt;0),Desplegable!$B$444,IF(AND('Metas por Proyecto'!DC103&gt;0,'Metas por Proyecto'!DD103=0),Desplegable!$B$445,IF(AND('Metas por Proyecto'!DC103&gt;0,'Metas por Proyecto'!DD103&gt;0),((DD103*100)/DC103))))))</f>
        <v/>
      </c>
      <c r="DG103" s="97">
        <f t="shared" si="96"/>
        <v>0.68</v>
      </c>
      <c r="DH103" s="97">
        <f t="shared" si="97"/>
        <v>0.68</v>
      </c>
      <c r="DI103" s="62">
        <f>IF(AND(DG103=0,DH103=0),"",IF(AND(DG103=0,DH103&lt;&gt;0),Desplegable!$B$444,(DH103*100/DG103)))</f>
        <v>99.999999999999986</v>
      </c>
      <c r="DJ103" s="97">
        <v>0</v>
      </c>
      <c r="DK103" s="97"/>
      <c r="DL103" s="97"/>
      <c r="DM103" s="62" t="str">
        <f>IF(AND(DJ103=0,DK103=0),Desplegable!$B$446,IF(AND(DJ103&lt;&gt;0,DK103=""),Desplegable!$B$446,IF(AND('Metas por Proyecto'!DJ103=0,'Metas por Proyecto'!DK103&gt;0),Desplegable!$B$444,IF(AND('Metas por Proyecto'!DJ103&gt;0,'Metas por Proyecto'!DK103=0),Desplegable!$B$445,IF(AND('Metas por Proyecto'!DJ103&gt;0,'Metas por Proyecto'!DK103&gt;0),((DK103*100)/DJ103))))))</f>
        <v/>
      </c>
      <c r="DN103" s="97">
        <f t="shared" si="98"/>
        <v>0.68</v>
      </c>
      <c r="DO103" s="97">
        <f t="shared" si="99"/>
        <v>0.68</v>
      </c>
      <c r="DP103" s="63">
        <f>IF(AND(DN103=0,DO103=0),"",IF(AND(DN103=0,DO103&lt;&gt;0),Desplegable!$B$444,(DO103*100/DN103)))</f>
        <v>99.999999999999986</v>
      </c>
      <c r="DQ103" s="97">
        <f t="shared" si="100"/>
        <v>0.68</v>
      </c>
      <c r="DR103" s="97">
        <f t="shared" si="101"/>
        <v>0</v>
      </c>
      <c r="DS103" s="97">
        <f t="shared" si="102"/>
        <v>0.68</v>
      </c>
      <c r="DT103" s="63">
        <f t="shared" si="103"/>
        <v>99.999999999999986</v>
      </c>
      <c r="DU103" s="97"/>
    </row>
    <row r="104" spans="1:125" s="66" customFormat="1" ht="225">
      <c r="A104" s="53">
        <v>103</v>
      </c>
      <c r="B104" s="84" t="s">
        <v>1584</v>
      </c>
      <c r="C104" s="54" t="s">
        <v>666</v>
      </c>
      <c r="D104" s="55" t="s">
        <v>89</v>
      </c>
      <c r="E104" s="55" t="s">
        <v>667</v>
      </c>
      <c r="F104" s="56" t="s">
        <v>111</v>
      </c>
      <c r="G104" s="55" t="s">
        <v>115</v>
      </c>
      <c r="H104" s="56" t="s">
        <v>295</v>
      </c>
      <c r="I104" s="55" t="s">
        <v>616</v>
      </c>
      <c r="J104" s="56" t="s">
        <v>305</v>
      </c>
      <c r="K104" s="55" t="s">
        <v>667</v>
      </c>
      <c r="L104" s="56" t="s">
        <v>1474</v>
      </c>
      <c r="M104" s="56" t="s">
        <v>411</v>
      </c>
      <c r="N104" s="59" t="s">
        <v>126</v>
      </c>
      <c r="O104" s="56" t="s">
        <v>154</v>
      </c>
      <c r="P104" s="57" t="s">
        <v>462</v>
      </c>
      <c r="Q104" s="57" t="s">
        <v>467</v>
      </c>
      <c r="R104" s="58" t="s">
        <v>474</v>
      </c>
      <c r="S104" s="59"/>
      <c r="T104" s="59" t="s">
        <v>417</v>
      </c>
      <c r="U104" s="60" t="s">
        <v>429</v>
      </c>
      <c r="V104" s="60" t="s">
        <v>443</v>
      </c>
      <c r="W104" s="59"/>
      <c r="X104" s="59"/>
      <c r="Y104" s="56"/>
      <c r="Z104" s="56"/>
      <c r="AA104" s="56"/>
      <c r="AB104" s="56"/>
      <c r="AC104" s="53"/>
      <c r="AD104" s="53"/>
      <c r="AE104" s="53"/>
      <c r="AF104" s="53"/>
      <c r="AG104" s="56"/>
      <c r="AH104" s="60"/>
      <c r="AI104" s="53"/>
      <c r="AJ104" s="61"/>
      <c r="AK104" s="53"/>
      <c r="AL104" s="53"/>
      <c r="AM104" s="222">
        <v>4.18</v>
      </c>
      <c r="AN104" s="97">
        <v>0</v>
      </c>
      <c r="AO104" s="97">
        <v>0</v>
      </c>
      <c r="AP104" s="97"/>
      <c r="AQ104" s="62" t="str">
        <f>IF(AND(AN104=0,AO104=0),Desplegable!$B$446,IF(AND(AN104&lt;&gt;0,AO104=""),Desplegable!$B$446,IF(AND('Metas por Proyecto'!AN104=0,'Metas por Proyecto'!AO104&gt;0),Desplegable!$B$444,IF(AND('Metas por Proyecto'!AN104&gt;0,'Metas por Proyecto'!AO104=0),Desplegable!$B$445,IF(AND('Metas por Proyecto'!AN104&gt;0,'Metas por Proyecto'!AO104&gt;0),((AO104*100)/AN104))))))</f>
        <v/>
      </c>
      <c r="AR104" s="97">
        <v>4.18</v>
      </c>
      <c r="AS104" s="97">
        <v>4.18</v>
      </c>
      <c r="AT104" s="97"/>
      <c r="AU104" s="62">
        <f>IF(AND(AR104=0,AS104=0),Desplegable!$B$446,IF(AND(AR104&lt;&gt;0,AS104=""),Desplegable!$B$446,IF(AND('Metas por Proyecto'!AR104=0,'Metas por Proyecto'!AS104&gt;0),Desplegable!$B$444,IF(AND('Metas por Proyecto'!AR104&gt;0,'Metas por Proyecto'!AS104=0),Desplegable!$B$445,IF(AND('Metas por Proyecto'!AR104&gt;0,'Metas por Proyecto'!AS104&gt;0),((AS104*100)/AR104))))))</f>
        <v>100</v>
      </c>
      <c r="AV104" s="97">
        <f t="shared" si="78"/>
        <v>4.18</v>
      </c>
      <c r="AW104" s="97">
        <f t="shared" si="79"/>
        <v>4.18</v>
      </c>
      <c r="AX104" s="62">
        <f>IF(AND(AV104=0,AW104=0),"",IF(AND(AV104=0,AW104&lt;&gt;0),Desplegable!$B$444,(AW104*100/AV104)))</f>
        <v>100</v>
      </c>
      <c r="AY104" s="97">
        <v>0</v>
      </c>
      <c r="AZ104" s="97">
        <v>0</v>
      </c>
      <c r="BA104" s="97" t="s">
        <v>1304</v>
      </c>
      <c r="BB104" s="62" t="str">
        <f>IF(AND(AY104=0,AZ104=0),Desplegable!$B$446,IF(AND(AY104&lt;&gt;0,AZ104=""),Desplegable!$B$446,IF(AND('Metas por Proyecto'!AY104=0,'Metas por Proyecto'!AZ104&gt;0),Desplegable!$B$444,IF(AND('Metas por Proyecto'!AY104&gt;0,'Metas por Proyecto'!AZ104=0),Desplegable!$B$445,IF(AND('Metas por Proyecto'!AY104&gt;0,'Metas por Proyecto'!AZ104&gt;0),((AZ104*100)/AY104))))))</f>
        <v/>
      </c>
      <c r="BC104" s="97">
        <f t="shared" si="80"/>
        <v>4.18</v>
      </c>
      <c r="BD104" s="97">
        <f t="shared" si="81"/>
        <v>4.18</v>
      </c>
      <c r="BE104" s="62">
        <f>IF(AND(BC104=0,BD104=0),"",IF(AND(BC104=0,BD104&lt;&gt;0),Desplegable!$B$444,(BD104*100/BC104)))</f>
        <v>100</v>
      </c>
      <c r="BF104" s="97">
        <v>0</v>
      </c>
      <c r="BG104" s="97"/>
      <c r="BH104" s="97"/>
      <c r="BI104" s="62" t="str">
        <f>IF(AND(BF104=0,BG104=0),Desplegable!$B$446,IF(AND(BF104&lt;&gt;0,BG104=""),Desplegable!$B$446,IF(AND('Metas por Proyecto'!BF104=0,'Metas por Proyecto'!BG104&gt;0),Desplegable!$B$444,IF(AND('Metas por Proyecto'!BF104&gt;0,'Metas por Proyecto'!BG104=0),Desplegable!$B$445,IF(AND('Metas por Proyecto'!BF104&gt;0,'Metas por Proyecto'!BG104&gt;0),((BG104*100)/BF104))))))</f>
        <v/>
      </c>
      <c r="BJ104" s="97">
        <f t="shared" si="82"/>
        <v>4.18</v>
      </c>
      <c r="BK104" s="97">
        <f t="shared" si="83"/>
        <v>4.18</v>
      </c>
      <c r="BL104" s="62">
        <f>IF(AND(BJ104=0,BK104=0),"",IF(AND(BJ104=0,BK104&lt;&gt;0),Desplegable!$B$444,(BK104*100/BJ104)))</f>
        <v>100</v>
      </c>
      <c r="BM104" s="97">
        <v>0</v>
      </c>
      <c r="BN104" s="97"/>
      <c r="BO104" s="97"/>
      <c r="BP104" s="62" t="str">
        <f>IF(AND(BM104=0,BN104=0),Desplegable!$B$446,IF(AND(BM104&lt;&gt;0,BN104=""),Desplegable!$B$446,IF(AND('Metas por Proyecto'!BM104=0,'Metas por Proyecto'!BN104&gt;0),Desplegable!$B$444,IF(AND('Metas por Proyecto'!BM104&gt;0,'Metas por Proyecto'!BN104=0),Desplegable!$B$445,IF(AND('Metas por Proyecto'!BM104&gt;0,'Metas por Proyecto'!BN104&gt;0),((BN104*100)/BM104))))))</f>
        <v/>
      </c>
      <c r="BQ104" s="97">
        <f t="shared" si="84"/>
        <v>4.18</v>
      </c>
      <c r="BR104" s="97">
        <f t="shared" si="85"/>
        <v>4.18</v>
      </c>
      <c r="BS104" s="62">
        <f>IF(AND(BQ104=0,BR104=0),"",IF(AND(BQ104=0,BR104&lt;&gt;0),Desplegable!$B$444,(BR104*100/BQ104)))</f>
        <v>100</v>
      </c>
      <c r="BT104" s="97">
        <v>0</v>
      </c>
      <c r="BU104" s="97"/>
      <c r="BV104" s="97"/>
      <c r="BW104" s="62" t="str">
        <f>IF(AND(BT104=0,BU104=0),Desplegable!$B$446,IF(AND(BT104&lt;&gt;0,BU104=""),Desplegable!$B$446,IF(AND('Metas por Proyecto'!BT104=0,'Metas por Proyecto'!BU104&gt;0),Desplegable!$B$444,IF(AND('Metas por Proyecto'!BT104&gt;0,'Metas por Proyecto'!BU104=0),Desplegable!$B$445,IF(AND('Metas por Proyecto'!BT104&gt;0,'Metas por Proyecto'!BU104&gt;0),((BU104*100)/BT104))))))</f>
        <v/>
      </c>
      <c r="BX104" s="97">
        <f t="shared" si="86"/>
        <v>4.18</v>
      </c>
      <c r="BY104" s="97">
        <f t="shared" si="87"/>
        <v>4.18</v>
      </c>
      <c r="BZ104" s="62">
        <f>IF(AND(BX104=0,BY104=0),"",IF(AND(BX104=0,BY104&lt;&gt;0),Desplegable!$B$444,(BY104*100/BX104)))</f>
        <v>100</v>
      </c>
      <c r="CA104" s="97">
        <v>0</v>
      </c>
      <c r="CB104" s="97"/>
      <c r="CC104" s="97"/>
      <c r="CD104" s="62" t="str">
        <f>IF(AND(CA104=0,CB104=0),Desplegable!$B$446,IF(AND(CA104&lt;&gt;0,CB104=""),Desplegable!$B$446,IF(AND('Metas por Proyecto'!CA104=0,'Metas por Proyecto'!CB104&gt;0),Desplegable!$B$444,IF(AND('Metas por Proyecto'!CA104&gt;0,'Metas por Proyecto'!CB104=0),Desplegable!$B$445,IF(AND('Metas por Proyecto'!CA104&gt;0,'Metas por Proyecto'!CB104&gt;0),((CB104*100)/CA104))))))</f>
        <v/>
      </c>
      <c r="CE104" s="97">
        <f t="shared" si="88"/>
        <v>4.18</v>
      </c>
      <c r="CF104" s="97">
        <f t="shared" si="89"/>
        <v>4.18</v>
      </c>
      <c r="CG104" s="62">
        <f>IF(AND(CE104=0,CF104=0),"",IF(AND(CE104=0,CF104&lt;&gt;0),Desplegable!$B$444,(CF104*100/CE104)))</f>
        <v>100</v>
      </c>
      <c r="CH104" s="97">
        <v>0</v>
      </c>
      <c r="CI104" s="97"/>
      <c r="CJ104" s="97"/>
      <c r="CK104" s="62" t="str">
        <f>IF(AND(CH104=0,CI104=0),Desplegable!$B$446,IF(AND(CH104&lt;&gt;0,CI104=""),Desplegable!$B$446,IF(AND('Metas por Proyecto'!CH104=0,'Metas por Proyecto'!CI104&gt;0),Desplegable!$B$444,IF(AND('Metas por Proyecto'!CH104&gt;0,'Metas por Proyecto'!CI104=0),Desplegable!$B$445,IF(AND('Metas por Proyecto'!CH104&gt;0,'Metas por Proyecto'!CI104&gt;0),((CI104*100)/CH104))))))</f>
        <v/>
      </c>
      <c r="CL104" s="97">
        <f t="shared" si="90"/>
        <v>4.18</v>
      </c>
      <c r="CM104" s="97">
        <f t="shared" si="91"/>
        <v>4.18</v>
      </c>
      <c r="CN104" s="62">
        <f>IF(AND(CL104=0,CM104=0),"",IF(AND(CL104=0,CM104&lt;&gt;0),Desplegable!$B$444,(CM104*100/CL104)))</f>
        <v>100</v>
      </c>
      <c r="CO104" s="97">
        <v>0</v>
      </c>
      <c r="CP104" s="97"/>
      <c r="CQ104" s="97"/>
      <c r="CR104" s="62" t="str">
        <f>IF(AND(CO104=0,CP104=0),Desplegable!$B$446,IF(AND(CO104&lt;&gt;0,CP104=""),Desplegable!$B$446,IF(AND('Metas por Proyecto'!CO104=0,'Metas por Proyecto'!CP104&gt;0),Desplegable!$B$444,IF(AND('Metas por Proyecto'!CO104&gt;0,'Metas por Proyecto'!CP104=0),Desplegable!$B$445,IF(AND('Metas por Proyecto'!CO104&gt;0,'Metas por Proyecto'!CP104&gt;0),((CP104*100)/CO104))))))</f>
        <v/>
      </c>
      <c r="CS104" s="97">
        <f t="shared" si="92"/>
        <v>4.18</v>
      </c>
      <c r="CT104" s="97">
        <f t="shared" si="93"/>
        <v>4.18</v>
      </c>
      <c r="CU104" s="62">
        <f>IF(AND(CS104=0,CT104=0),"",IF(AND(CS104=0,CT104&lt;&gt;0),Desplegable!$B$444,(CT104*100/CS104)))</f>
        <v>100</v>
      </c>
      <c r="CV104" s="97">
        <v>0</v>
      </c>
      <c r="CW104" s="97"/>
      <c r="CX104" s="97"/>
      <c r="CY104" s="62" t="str">
        <f>IF(AND(CV104=0,CW104=0),Desplegable!$B$446,IF(AND(CV104&lt;&gt;0,CW104=""),Desplegable!$B$446,IF(AND('Metas por Proyecto'!CV104=0,'Metas por Proyecto'!CW104&gt;0),Desplegable!$B$444,IF(AND('Metas por Proyecto'!CV104&gt;0,'Metas por Proyecto'!CW104=0),Desplegable!$B$445,IF(AND('Metas por Proyecto'!CV104&gt;0,'Metas por Proyecto'!CW104&gt;0),((CW104*100)/CV104))))))</f>
        <v/>
      </c>
      <c r="CZ104" s="97">
        <f t="shared" si="94"/>
        <v>4.18</v>
      </c>
      <c r="DA104" s="97">
        <f t="shared" si="95"/>
        <v>4.18</v>
      </c>
      <c r="DB104" s="62">
        <f>IF(AND(CZ104=0,DA104=0),"",IF(AND(CZ104=0,DA104&lt;&gt;0),Desplegable!$B$444,(DA104*100/CZ104)))</f>
        <v>100</v>
      </c>
      <c r="DC104" s="97">
        <v>0</v>
      </c>
      <c r="DD104" s="97"/>
      <c r="DE104" s="97"/>
      <c r="DF104" s="62" t="str">
        <f>IF(AND(DC104=0,DD104=0),Desplegable!$B$446,IF(AND(DC104&lt;&gt;0,DD104=""),Desplegable!$B$446,IF(AND('Metas por Proyecto'!DC104=0,'Metas por Proyecto'!DD104&gt;0),Desplegable!$B$444,IF(AND('Metas por Proyecto'!DC104&gt;0,'Metas por Proyecto'!DD104=0),Desplegable!$B$445,IF(AND('Metas por Proyecto'!DC104&gt;0,'Metas por Proyecto'!DD104&gt;0),((DD104*100)/DC104))))))</f>
        <v/>
      </c>
      <c r="DG104" s="97">
        <f t="shared" si="96"/>
        <v>4.18</v>
      </c>
      <c r="DH104" s="97">
        <f t="shared" si="97"/>
        <v>4.18</v>
      </c>
      <c r="DI104" s="62">
        <f>IF(AND(DG104=0,DH104=0),"",IF(AND(DG104=0,DH104&lt;&gt;0),Desplegable!$B$444,(DH104*100/DG104)))</f>
        <v>100</v>
      </c>
      <c r="DJ104" s="97">
        <v>0</v>
      </c>
      <c r="DK104" s="97"/>
      <c r="DL104" s="97"/>
      <c r="DM104" s="62" t="str">
        <f>IF(AND(DJ104=0,DK104=0),Desplegable!$B$446,IF(AND(DJ104&lt;&gt;0,DK104=""),Desplegable!$B$446,IF(AND('Metas por Proyecto'!DJ104=0,'Metas por Proyecto'!DK104&gt;0),Desplegable!$B$444,IF(AND('Metas por Proyecto'!DJ104&gt;0,'Metas por Proyecto'!DK104=0),Desplegable!$B$445,IF(AND('Metas por Proyecto'!DJ104&gt;0,'Metas por Proyecto'!DK104&gt;0),((DK104*100)/DJ104))))))</f>
        <v/>
      </c>
      <c r="DN104" s="97">
        <f t="shared" si="98"/>
        <v>4.18</v>
      </c>
      <c r="DO104" s="97">
        <f t="shared" si="99"/>
        <v>4.18</v>
      </c>
      <c r="DP104" s="63">
        <f>IF(AND(DN104=0,DO104=0),"",IF(AND(DN104=0,DO104&lt;&gt;0),Desplegable!$B$444,(DO104*100/DN104)))</f>
        <v>100</v>
      </c>
      <c r="DQ104" s="97">
        <f t="shared" si="100"/>
        <v>4.18</v>
      </c>
      <c r="DR104" s="97">
        <f t="shared" si="101"/>
        <v>0</v>
      </c>
      <c r="DS104" s="97">
        <f t="shared" si="102"/>
        <v>4.18</v>
      </c>
      <c r="DT104" s="63">
        <f t="shared" si="103"/>
        <v>100</v>
      </c>
      <c r="DU104" s="97"/>
    </row>
    <row r="105" spans="1:125" s="66" customFormat="1" ht="225">
      <c r="A105" s="53">
        <v>104</v>
      </c>
      <c r="B105" s="84" t="s">
        <v>1585</v>
      </c>
      <c r="C105" s="54" t="s">
        <v>666</v>
      </c>
      <c r="D105" s="55" t="s">
        <v>89</v>
      </c>
      <c r="E105" s="55" t="s">
        <v>667</v>
      </c>
      <c r="F105" s="56" t="s">
        <v>111</v>
      </c>
      <c r="G105" s="55" t="s">
        <v>115</v>
      </c>
      <c r="H105" s="56" t="s">
        <v>295</v>
      </c>
      <c r="I105" s="55" t="s">
        <v>616</v>
      </c>
      <c r="J105" s="56" t="s">
        <v>305</v>
      </c>
      <c r="K105" s="55" t="s">
        <v>667</v>
      </c>
      <c r="L105" s="56" t="s">
        <v>1479</v>
      </c>
      <c r="M105" s="56" t="s">
        <v>411</v>
      </c>
      <c r="N105" s="59" t="s">
        <v>108</v>
      </c>
      <c r="O105" s="56" t="s">
        <v>154</v>
      </c>
      <c r="P105" s="57" t="s">
        <v>462</v>
      </c>
      <c r="Q105" s="57" t="s">
        <v>467</v>
      </c>
      <c r="R105" s="58" t="s">
        <v>474</v>
      </c>
      <c r="S105" s="59"/>
      <c r="T105" s="59" t="s">
        <v>417</v>
      </c>
      <c r="U105" s="60" t="s">
        <v>429</v>
      </c>
      <c r="V105" s="60" t="s">
        <v>443</v>
      </c>
      <c r="W105" s="59"/>
      <c r="X105" s="59"/>
      <c r="Y105" s="56"/>
      <c r="Z105" s="56"/>
      <c r="AA105" s="56"/>
      <c r="AB105" s="56"/>
      <c r="AC105" s="53"/>
      <c r="AD105" s="53"/>
      <c r="AE105" s="53"/>
      <c r="AF105" s="53"/>
      <c r="AG105" s="56"/>
      <c r="AH105" s="60"/>
      <c r="AI105" s="53"/>
      <c r="AJ105" s="61"/>
      <c r="AK105" s="53"/>
      <c r="AL105" s="53"/>
      <c r="AM105" s="222">
        <v>8</v>
      </c>
      <c r="AN105" s="97">
        <v>0</v>
      </c>
      <c r="AO105" s="97">
        <v>0</v>
      </c>
      <c r="AP105" s="97"/>
      <c r="AQ105" s="62" t="str">
        <f>IF(AND(AN105=0,AO105=0),Desplegable!$B$446,IF(AND(AN105&lt;&gt;0,AO105=""),Desplegable!$B$446,IF(AND('Metas por Proyecto'!AN105=0,'Metas por Proyecto'!AO105&gt;0),Desplegable!$B$444,IF(AND('Metas por Proyecto'!AN105&gt;0,'Metas por Proyecto'!AO105=0),Desplegable!$B$445,IF(AND('Metas por Proyecto'!AN105&gt;0,'Metas por Proyecto'!AO105&gt;0),((AO105*100)/AN105))))))</f>
        <v/>
      </c>
      <c r="AR105" s="97">
        <v>7.96</v>
      </c>
      <c r="AS105" s="97">
        <v>7.96</v>
      </c>
      <c r="AT105" s="97"/>
      <c r="AU105" s="62">
        <f>IF(AND(AR105=0,AS105=0),Desplegable!$B$446,IF(AND(AR105&lt;&gt;0,AS105=""),Desplegable!$B$446,IF(AND('Metas por Proyecto'!AR105=0,'Metas por Proyecto'!AS105&gt;0),Desplegable!$B$444,IF(AND('Metas por Proyecto'!AR105&gt;0,'Metas por Proyecto'!AS105=0),Desplegable!$B$445,IF(AND('Metas por Proyecto'!AR105&gt;0,'Metas por Proyecto'!AS105&gt;0),((AS105*100)/AR105))))))</f>
        <v>100</v>
      </c>
      <c r="AV105" s="97">
        <f t="shared" si="78"/>
        <v>7.96</v>
      </c>
      <c r="AW105" s="97">
        <f t="shared" si="79"/>
        <v>7.96</v>
      </c>
      <c r="AX105" s="62">
        <f>IF(AND(AV105=0,AW105=0),"",IF(AND(AV105=0,AW105&lt;&gt;0),Desplegable!$B$444,(AW105*100/AV105)))</f>
        <v>100</v>
      </c>
      <c r="AY105" s="97">
        <v>0</v>
      </c>
      <c r="AZ105" s="97">
        <v>0</v>
      </c>
      <c r="BA105" s="97" t="s">
        <v>1304</v>
      </c>
      <c r="BB105" s="62" t="str">
        <f>IF(AND(AY105=0,AZ105=0),Desplegable!$B$446,IF(AND(AY105&lt;&gt;0,AZ105=""),Desplegable!$B$446,IF(AND('Metas por Proyecto'!AY105=0,'Metas por Proyecto'!AZ105&gt;0),Desplegable!$B$444,IF(AND('Metas por Proyecto'!AY105&gt;0,'Metas por Proyecto'!AZ105=0),Desplegable!$B$445,IF(AND('Metas por Proyecto'!AY105&gt;0,'Metas por Proyecto'!AZ105&gt;0),((AZ105*100)/AY105))))))</f>
        <v/>
      </c>
      <c r="BC105" s="97">
        <f t="shared" si="80"/>
        <v>7.96</v>
      </c>
      <c r="BD105" s="97">
        <f t="shared" si="81"/>
        <v>7.96</v>
      </c>
      <c r="BE105" s="62">
        <f>IF(AND(BC105=0,BD105=0),"",IF(AND(BC105=0,BD105&lt;&gt;0),Desplegable!$B$444,(BD105*100/BC105)))</f>
        <v>100</v>
      </c>
      <c r="BF105" s="97">
        <v>0</v>
      </c>
      <c r="BG105" s="97"/>
      <c r="BH105" s="97"/>
      <c r="BI105" s="62" t="str">
        <f>IF(AND(BF105=0,BG105=0),Desplegable!$B$446,IF(AND(BF105&lt;&gt;0,BG105=""),Desplegable!$B$446,IF(AND('Metas por Proyecto'!BF105=0,'Metas por Proyecto'!BG105&gt;0),Desplegable!$B$444,IF(AND('Metas por Proyecto'!BF105&gt;0,'Metas por Proyecto'!BG105=0),Desplegable!$B$445,IF(AND('Metas por Proyecto'!BF105&gt;0,'Metas por Proyecto'!BG105&gt;0),((BG105*100)/BF105))))))</f>
        <v/>
      </c>
      <c r="BJ105" s="97">
        <f t="shared" si="82"/>
        <v>7.96</v>
      </c>
      <c r="BK105" s="97">
        <f t="shared" si="83"/>
        <v>7.96</v>
      </c>
      <c r="BL105" s="62">
        <f>IF(AND(BJ105=0,BK105=0),"",IF(AND(BJ105=0,BK105&lt;&gt;0),Desplegable!$B$444,(BK105*100/BJ105)))</f>
        <v>100</v>
      </c>
      <c r="BM105" s="97">
        <v>0</v>
      </c>
      <c r="BN105" s="97"/>
      <c r="BO105" s="97"/>
      <c r="BP105" s="62" t="str">
        <f>IF(AND(BM105=0,BN105=0),Desplegable!$B$446,IF(AND(BM105&lt;&gt;0,BN105=""),Desplegable!$B$446,IF(AND('Metas por Proyecto'!BM105=0,'Metas por Proyecto'!BN105&gt;0),Desplegable!$B$444,IF(AND('Metas por Proyecto'!BM105&gt;0,'Metas por Proyecto'!BN105=0),Desplegable!$B$445,IF(AND('Metas por Proyecto'!BM105&gt;0,'Metas por Proyecto'!BN105&gt;0),((BN105*100)/BM105))))))</f>
        <v/>
      </c>
      <c r="BQ105" s="97">
        <f t="shared" si="84"/>
        <v>7.96</v>
      </c>
      <c r="BR105" s="97">
        <f t="shared" si="85"/>
        <v>7.96</v>
      </c>
      <c r="BS105" s="62">
        <f>IF(AND(BQ105=0,BR105=0),"",IF(AND(BQ105=0,BR105&lt;&gt;0),Desplegable!$B$444,(BR105*100/BQ105)))</f>
        <v>100</v>
      </c>
      <c r="BT105" s="97">
        <v>0</v>
      </c>
      <c r="BU105" s="97"/>
      <c r="BV105" s="97"/>
      <c r="BW105" s="62" t="str">
        <f>IF(AND(BT105=0,BU105=0),Desplegable!$B$446,IF(AND(BT105&lt;&gt;0,BU105=""),Desplegable!$B$446,IF(AND('Metas por Proyecto'!BT105=0,'Metas por Proyecto'!BU105&gt;0),Desplegable!$B$444,IF(AND('Metas por Proyecto'!BT105&gt;0,'Metas por Proyecto'!BU105=0),Desplegable!$B$445,IF(AND('Metas por Proyecto'!BT105&gt;0,'Metas por Proyecto'!BU105&gt;0),((BU105*100)/BT105))))))</f>
        <v/>
      </c>
      <c r="BX105" s="97">
        <f t="shared" si="86"/>
        <v>7.96</v>
      </c>
      <c r="BY105" s="97">
        <f t="shared" si="87"/>
        <v>7.96</v>
      </c>
      <c r="BZ105" s="62">
        <f>IF(AND(BX105=0,BY105=0),"",IF(AND(BX105=0,BY105&lt;&gt;0),Desplegable!$B$444,(BY105*100/BX105)))</f>
        <v>100</v>
      </c>
      <c r="CA105" s="97">
        <v>0</v>
      </c>
      <c r="CB105" s="97"/>
      <c r="CC105" s="97"/>
      <c r="CD105" s="62" t="str">
        <f>IF(AND(CA105=0,CB105=0),Desplegable!$B$446,IF(AND(CA105&lt;&gt;0,CB105=""),Desplegable!$B$446,IF(AND('Metas por Proyecto'!CA105=0,'Metas por Proyecto'!CB105&gt;0),Desplegable!$B$444,IF(AND('Metas por Proyecto'!CA105&gt;0,'Metas por Proyecto'!CB105=0),Desplegable!$B$445,IF(AND('Metas por Proyecto'!CA105&gt;0,'Metas por Proyecto'!CB105&gt;0),((CB105*100)/CA105))))))</f>
        <v/>
      </c>
      <c r="CE105" s="97">
        <f t="shared" si="88"/>
        <v>7.96</v>
      </c>
      <c r="CF105" s="97">
        <f t="shared" si="89"/>
        <v>7.96</v>
      </c>
      <c r="CG105" s="62">
        <f>IF(AND(CE105=0,CF105=0),"",IF(AND(CE105=0,CF105&lt;&gt;0),Desplegable!$B$444,(CF105*100/CE105)))</f>
        <v>100</v>
      </c>
      <c r="CH105" s="97">
        <v>0.04</v>
      </c>
      <c r="CI105" s="97"/>
      <c r="CJ105" s="97"/>
      <c r="CK105" s="62" t="str">
        <f>IF(AND(CH105=0,CI105=0),Desplegable!$B$446,IF(AND(CH105&lt;&gt;0,CI105=""),Desplegable!$B$446,IF(AND('Metas por Proyecto'!CH105=0,'Metas por Proyecto'!CI105&gt;0),Desplegable!$B$444,IF(AND('Metas por Proyecto'!CH105&gt;0,'Metas por Proyecto'!CI105=0),Desplegable!$B$445,IF(AND('Metas por Proyecto'!CH105&gt;0,'Metas por Proyecto'!CI105&gt;0),((CI105*100)/CH105))))))</f>
        <v/>
      </c>
      <c r="CL105" s="97">
        <f t="shared" si="90"/>
        <v>8</v>
      </c>
      <c r="CM105" s="97">
        <f t="shared" si="91"/>
        <v>7.96</v>
      </c>
      <c r="CN105" s="62">
        <f>IF(AND(CL105=0,CM105=0),"",IF(AND(CL105=0,CM105&lt;&gt;0),Desplegable!$B$444,(CM105*100/CL105)))</f>
        <v>99.5</v>
      </c>
      <c r="CO105" s="97">
        <v>0</v>
      </c>
      <c r="CP105" s="97"/>
      <c r="CQ105" s="97"/>
      <c r="CR105" s="62" t="str">
        <f>IF(AND(CO105=0,CP105=0),Desplegable!$B$446,IF(AND(CO105&lt;&gt;0,CP105=""),Desplegable!$B$446,IF(AND('Metas por Proyecto'!CO105=0,'Metas por Proyecto'!CP105&gt;0),Desplegable!$B$444,IF(AND('Metas por Proyecto'!CO105&gt;0,'Metas por Proyecto'!CP105=0),Desplegable!$B$445,IF(AND('Metas por Proyecto'!CO105&gt;0,'Metas por Proyecto'!CP105&gt;0),((CP105*100)/CO105))))))</f>
        <v/>
      </c>
      <c r="CS105" s="97">
        <f t="shared" si="92"/>
        <v>8</v>
      </c>
      <c r="CT105" s="97">
        <f t="shared" si="93"/>
        <v>7.96</v>
      </c>
      <c r="CU105" s="62">
        <f>IF(AND(CS105=0,CT105=0),"",IF(AND(CS105=0,CT105&lt;&gt;0),Desplegable!$B$444,(CT105*100/CS105)))</f>
        <v>99.5</v>
      </c>
      <c r="CV105" s="97">
        <v>0</v>
      </c>
      <c r="CW105" s="97"/>
      <c r="CX105" s="97"/>
      <c r="CY105" s="62" t="str">
        <f>IF(AND(CV105=0,CW105=0),Desplegable!$B$446,IF(AND(CV105&lt;&gt;0,CW105=""),Desplegable!$B$446,IF(AND('Metas por Proyecto'!CV105=0,'Metas por Proyecto'!CW105&gt;0),Desplegable!$B$444,IF(AND('Metas por Proyecto'!CV105&gt;0,'Metas por Proyecto'!CW105=0),Desplegable!$B$445,IF(AND('Metas por Proyecto'!CV105&gt;0,'Metas por Proyecto'!CW105&gt;0),((CW105*100)/CV105))))))</f>
        <v/>
      </c>
      <c r="CZ105" s="97">
        <f t="shared" si="94"/>
        <v>8</v>
      </c>
      <c r="DA105" s="97">
        <f t="shared" si="95"/>
        <v>7.96</v>
      </c>
      <c r="DB105" s="62">
        <f>IF(AND(CZ105=0,DA105=0),"",IF(AND(CZ105=0,DA105&lt;&gt;0),Desplegable!$B$444,(DA105*100/CZ105)))</f>
        <v>99.5</v>
      </c>
      <c r="DC105" s="97">
        <v>0</v>
      </c>
      <c r="DD105" s="97"/>
      <c r="DE105" s="97"/>
      <c r="DF105" s="62" t="str">
        <f>IF(AND(DC105=0,DD105=0),Desplegable!$B$446,IF(AND(DC105&lt;&gt;0,DD105=""),Desplegable!$B$446,IF(AND('Metas por Proyecto'!DC105=0,'Metas por Proyecto'!DD105&gt;0),Desplegable!$B$444,IF(AND('Metas por Proyecto'!DC105&gt;0,'Metas por Proyecto'!DD105=0),Desplegable!$B$445,IF(AND('Metas por Proyecto'!DC105&gt;0,'Metas por Proyecto'!DD105&gt;0),((DD105*100)/DC105))))))</f>
        <v/>
      </c>
      <c r="DG105" s="97">
        <f t="shared" si="96"/>
        <v>8</v>
      </c>
      <c r="DH105" s="97">
        <f t="shared" si="97"/>
        <v>7.96</v>
      </c>
      <c r="DI105" s="62">
        <f>IF(AND(DG105=0,DH105=0),"",IF(AND(DG105=0,DH105&lt;&gt;0),Desplegable!$B$444,(DH105*100/DG105)))</f>
        <v>99.5</v>
      </c>
      <c r="DJ105" s="97">
        <v>0</v>
      </c>
      <c r="DK105" s="97"/>
      <c r="DL105" s="97"/>
      <c r="DM105" s="62" t="str">
        <f>IF(AND(DJ105=0,DK105=0),Desplegable!$B$446,IF(AND(DJ105&lt;&gt;0,DK105=""),Desplegable!$B$446,IF(AND('Metas por Proyecto'!DJ105=0,'Metas por Proyecto'!DK105&gt;0),Desplegable!$B$444,IF(AND('Metas por Proyecto'!DJ105&gt;0,'Metas por Proyecto'!DK105=0),Desplegable!$B$445,IF(AND('Metas por Proyecto'!DJ105&gt;0,'Metas por Proyecto'!DK105&gt;0),((DK105*100)/DJ105))))))</f>
        <v/>
      </c>
      <c r="DN105" s="97">
        <f t="shared" si="98"/>
        <v>8</v>
      </c>
      <c r="DO105" s="97">
        <f t="shared" si="99"/>
        <v>7.96</v>
      </c>
      <c r="DP105" s="63">
        <f>IF(AND(DN105=0,DO105=0),"",IF(AND(DN105=0,DO105&lt;&gt;0),Desplegable!$B$444,(DO105*100/DN105)))</f>
        <v>99.5</v>
      </c>
      <c r="DQ105" s="97">
        <f t="shared" si="100"/>
        <v>8</v>
      </c>
      <c r="DR105" s="97">
        <f t="shared" si="101"/>
        <v>0</v>
      </c>
      <c r="DS105" s="97">
        <f t="shared" si="102"/>
        <v>7.96</v>
      </c>
      <c r="DT105" s="63">
        <f t="shared" si="103"/>
        <v>99.5</v>
      </c>
      <c r="DU105" s="97"/>
    </row>
    <row r="106" spans="1:125" s="66" customFormat="1" ht="225">
      <c r="A106" s="53">
        <v>105</v>
      </c>
      <c r="B106" s="84" t="s">
        <v>1586</v>
      </c>
      <c r="C106" s="54" t="s">
        <v>666</v>
      </c>
      <c r="D106" s="55" t="s">
        <v>89</v>
      </c>
      <c r="E106" s="55" t="s">
        <v>667</v>
      </c>
      <c r="F106" s="56" t="s">
        <v>111</v>
      </c>
      <c r="G106" s="55" t="s">
        <v>115</v>
      </c>
      <c r="H106" s="56" t="s">
        <v>295</v>
      </c>
      <c r="I106" s="55" t="s">
        <v>616</v>
      </c>
      <c r="J106" s="56" t="s">
        <v>305</v>
      </c>
      <c r="K106" s="55" t="s">
        <v>667</v>
      </c>
      <c r="L106" s="56" t="s">
        <v>1479</v>
      </c>
      <c r="M106" s="56" t="s">
        <v>411</v>
      </c>
      <c r="N106" s="59" t="s">
        <v>108</v>
      </c>
      <c r="O106" s="56" t="s">
        <v>154</v>
      </c>
      <c r="P106" s="57" t="s">
        <v>462</v>
      </c>
      <c r="Q106" s="57" t="s">
        <v>467</v>
      </c>
      <c r="R106" s="58" t="s">
        <v>474</v>
      </c>
      <c r="S106" s="59"/>
      <c r="T106" s="59" t="s">
        <v>417</v>
      </c>
      <c r="U106" s="60" t="s">
        <v>429</v>
      </c>
      <c r="V106" s="60" t="s">
        <v>443</v>
      </c>
      <c r="W106" s="59"/>
      <c r="X106" s="59"/>
      <c r="Y106" s="56"/>
      <c r="Z106" s="56"/>
      <c r="AA106" s="56"/>
      <c r="AB106" s="56"/>
      <c r="AC106" s="53"/>
      <c r="AD106" s="53"/>
      <c r="AE106" s="53"/>
      <c r="AF106" s="53"/>
      <c r="AG106" s="56"/>
      <c r="AH106" s="60"/>
      <c r="AI106" s="53"/>
      <c r="AJ106" s="61"/>
      <c r="AK106" s="53"/>
      <c r="AL106" s="53"/>
      <c r="AM106" s="222">
        <v>2.6</v>
      </c>
      <c r="AN106" s="97">
        <v>0</v>
      </c>
      <c r="AO106" s="97">
        <v>0</v>
      </c>
      <c r="AP106" s="97"/>
      <c r="AQ106" s="62" t="str">
        <f>IF(AND(AN106=0,AO106=0),Desplegable!$B$446,IF(AND(AN106&lt;&gt;0,AO106=""),Desplegable!$B$446,IF(AND('Metas por Proyecto'!AN106=0,'Metas por Proyecto'!AO106&gt;0),Desplegable!$B$444,IF(AND('Metas por Proyecto'!AN106&gt;0,'Metas por Proyecto'!AO106=0),Desplegable!$B$445,IF(AND('Metas por Proyecto'!AN106&gt;0,'Metas por Proyecto'!AO106&gt;0),((AO106*100)/AN106))))))</f>
        <v/>
      </c>
      <c r="AR106" s="97">
        <v>2.6</v>
      </c>
      <c r="AS106" s="97">
        <v>2.6</v>
      </c>
      <c r="AT106" s="97"/>
      <c r="AU106" s="62">
        <f>IF(AND(AR106=0,AS106=0),Desplegable!$B$446,IF(AND(AR106&lt;&gt;0,AS106=""),Desplegable!$B$446,IF(AND('Metas por Proyecto'!AR106=0,'Metas por Proyecto'!AS106&gt;0),Desplegable!$B$444,IF(AND('Metas por Proyecto'!AR106&gt;0,'Metas por Proyecto'!AS106=0),Desplegable!$B$445,IF(AND('Metas por Proyecto'!AR106&gt;0,'Metas por Proyecto'!AS106&gt;0),((AS106*100)/AR106))))))</f>
        <v>100</v>
      </c>
      <c r="AV106" s="97">
        <f t="shared" si="78"/>
        <v>2.6</v>
      </c>
      <c r="AW106" s="97">
        <f t="shared" si="79"/>
        <v>2.6</v>
      </c>
      <c r="AX106" s="62">
        <f>IF(AND(AV106=0,AW106=0),"",IF(AND(AV106=0,AW106&lt;&gt;0),Desplegable!$B$444,(AW106*100/AV106)))</f>
        <v>100</v>
      </c>
      <c r="AY106" s="97">
        <v>0</v>
      </c>
      <c r="AZ106" s="97">
        <v>0</v>
      </c>
      <c r="BA106" s="97" t="s">
        <v>1304</v>
      </c>
      <c r="BB106" s="62" t="str">
        <f>IF(AND(AY106=0,AZ106=0),Desplegable!$B$446,IF(AND(AY106&lt;&gt;0,AZ106=""),Desplegable!$B$446,IF(AND('Metas por Proyecto'!AY106=0,'Metas por Proyecto'!AZ106&gt;0),Desplegable!$B$444,IF(AND('Metas por Proyecto'!AY106&gt;0,'Metas por Proyecto'!AZ106=0),Desplegable!$B$445,IF(AND('Metas por Proyecto'!AY106&gt;0,'Metas por Proyecto'!AZ106&gt;0),((AZ106*100)/AY106))))))</f>
        <v/>
      </c>
      <c r="BC106" s="97">
        <f t="shared" si="80"/>
        <v>2.6</v>
      </c>
      <c r="BD106" s="97">
        <f t="shared" si="81"/>
        <v>2.6</v>
      </c>
      <c r="BE106" s="62">
        <f>IF(AND(BC106=0,BD106=0),"",IF(AND(BC106=0,BD106&lt;&gt;0),Desplegable!$B$444,(BD106*100/BC106)))</f>
        <v>100</v>
      </c>
      <c r="BF106" s="97">
        <v>0</v>
      </c>
      <c r="BG106" s="97"/>
      <c r="BH106" s="97"/>
      <c r="BI106" s="62" t="str">
        <f>IF(AND(BF106=0,BG106=0),Desplegable!$B$446,IF(AND(BF106&lt;&gt;0,BG106=""),Desplegable!$B$446,IF(AND('Metas por Proyecto'!BF106=0,'Metas por Proyecto'!BG106&gt;0),Desplegable!$B$444,IF(AND('Metas por Proyecto'!BF106&gt;0,'Metas por Proyecto'!BG106=0),Desplegable!$B$445,IF(AND('Metas por Proyecto'!BF106&gt;0,'Metas por Proyecto'!BG106&gt;0),((BG106*100)/BF106))))))</f>
        <v/>
      </c>
      <c r="BJ106" s="97">
        <f t="shared" si="82"/>
        <v>2.6</v>
      </c>
      <c r="BK106" s="97">
        <f t="shared" si="83"/>
        <v>2.6</v>
      </c>
      <c r="BL106" s="62">
        <f>IF(AND(BJ106=0,BK106=0),"",IF(AND(BJ106=0,BK106&lt;&gt;0),Desplegable!$B$444,(BK106*100/BJ106)))</f>
        <v>100</v>
      </c>
      <c r="BM106" s="97">
        <v>0</v>
      </c>
      <c r="BN106" s="97"/>
      <c r="BO106" s="97"/>
      <c r="BP106" s="62" t="str">
        <f>IF(AND(BM106=0,BN106=0),Desplegable!$B$446,IF(AND(BM106&lt;&gt;0,BN106=""),Desplegable!$B$446,IF(AND('Metas por Proyecto'!BM106=0,'Metas por Proyecto'!BN106&gt;0),Desplegable!$B$444,IF(AND('Metas por Proyecto'!BM106&gt;0,'Metas por Proyecto'!BN106=0),Desplegable!$B$445,IF(AND('Metas por Proyecto'!BM106&gt;0,'Metas por Proyecto'!BN106&gt;0),((BN106*100)/BM106))))))</f>
        <v/>
      </c>
      <c r="BQ106" s="97">
        <f t="shared" si="84"/>
        <v>2.6</v>
      </c>
      <c r="BR106" s="97">
        <f t="shared" si="85"/>
        <v>2.6</v>
      </c>
      <c r="BS106" s="62">
        <f>IF(AND(BQ106=0,BR106=0),"",IF(AND(BQ106=0,BR106&lt;&gt;0),Desplegable!$B$444,(BR106*100/BQ106)))</f>
        <v>100</v>
      </c>
      <c r="BT106" s="97">
        <v>0</v>
      </c>
      <c r="BU106" s="97"/>
      <c r="BV106" s="97"/>
      <c r="BW106" s="62" t="str">
        <f>IF(AND(BT106=0,BU106=0),Desplegable!$B$446,IF(AND(BT106&lt;&gt;0,BU106=""),Desplegable!$B$446,IF(AND('Metas por Proyecto'!BT106=0,'Metas por Proyecto'!BU106&gt;0),Desplegable!$B$444,IF(AND('Metas por Proyecto'!BT106&gt;0,'Metas por Proyecto'!BU106=0),Desplegable!$B$445,IF(AND('Metas por Proyecto'!BT106&gt;0,'Metas por Proyecto'!BU106&gt;0),((BU106*100)/BT106))))))</f>
        <v/>
      </c>
      <c r="BX106" s="97">
        <f t="shared" si="86"/>
        <v>2.6</v>
      </c>
      <c r="BY106" s="97">
        <f t="shared" si="87"/>
        <v>2.6</v>
      </c>
      <c r="BZ106" s="62">
        <f>IF(AND(BX106=0,BY106=0),"",IF(AND(BX106=0,BY106&lt;&gt;0),Desplegable!$B$444,(BY106*100/BX106)))</f>
        <v>100</v>
      </c>
      <c r="CA106" s="97">
        <v>0</v>
      </c>
      <c r="CB106" s="97"/>
      <c r="CC106" s="97"/>
      <c r="CD106" s="62" t="str">
        <f>IF(AND(CA106=0,CB106=0),Desplegable!$B$446,IF(AND(CA106&lt;&gt;0,CB106=""),Desplegable!$B$446,IF(AND('Metas por Proyecto'!CA106=0,'Metas por Proyecto'!CB106&gt;0),Desplegable!$B$444,IF(AND('Metas por Proyecto'!CA106&gt;0,'Metas por Proyecto'!CB106=0),Desplegable!$B$445,IF(AND('Metas por Proyecto'!CA106&gt;0,'Metas por Proyecto'!CB106&gt;0),((CB106*100)/CA106))))))</f>
        <v/>
      </c>
      <c r="CE106" s="97">
        <f t="shared" si="88"/>
        <v>2.6</v>
      </c>
      <c r="CF106" s="97">
        <f t="shared" si="89"/>
        <v>2.6</v>
      </c>
      <c r="CG106" s="62">
        <f>IF(AND(CE106=0,CF106=0),"",IF(AND(CE106=0,CF106&lt;&gt;0),Desplegable!$B$444,(CF106*100/CE106)))</f>
        <v>100</v>
      </c>
      <c r="CH106" s="97">
        <v>0</v>
      </c>
      <c r="CI106" s="97"/>
      <c r="CJ106" s="97"/>
      <c r="CK106" s="62" t="str">
        <f>IF(AND(CH106=0,CI106=0),Desplegable!$B$446,IF(AND(CH106&lt;&gt;0,CI106=""),Desplegable!$B$446,IF(AND('Metas por Proyecto'!CH106=0,'Metas por Proyecto'!CI106&gt;0),Desplegable!$B$444,IF(AND('Metas por Proyecto'!CH106&gt;0,'Metas por Proyecto'!CI106=0),Desplegable!$B$445,IF(AND('Metas por Proyecto'!CH106&gt;0,'Metas por Proyecto'!CI106&gt;0),((CI106*100)/CH106))))))</f>
        <v/>
      </c>
      <c r="CL106" s="97">
        <f t="shared" si="90"/>
        <v>2.6</v>
      </c>
      <c r="CM106" s="97">
        <f t="shared" si="91"/>
        <v>2.6</v>
      </c>
      <c r="CN106" s="62">
        <f>IF(AND(CL106=0,CM106=0),"",IF(AND(CL106=0,CM106&lt;&gt;0),Desplegable!$B$444,(CM106*100/CL106)))</f>
        <v>100</v>
      </c>
      <c r="CO106" s="97">
        <v>0</v>
      </c>
      <c r="CP106" s="97"/>
      <c r="CQ106" s="97"/>
      <c r="CR106" s="62" t="str">
        <f>IF(AND(CO106=0,CP106=0),Desplegable!$B$446,IF(AND(CO106&lt;&gt;0,CP106=""),Desplegable!$B$446,IF(AND('Metas por Proyecto'!CO106=0,'Metas por Proyecto'!CP106&gt;0),Desplegable!$B$444,IF(AND('Metas por Proyecto'!CO106&gt;0,'Metas por Proyecto'!CP106=0),Desplegable!$B$445,IF(AND('Metas por Proyecto'!CO106&gt;0,'Metas por Proyecto'!CP106&gt;0),((CP106*100)/CO106))))))</f>
        <v/>
      </c>
      <c r="CS106" s="97">
        <f t="shared" si="92"/>
        <v>2.6</v>
      </c>
      <c r="CT106" s="97">
        <f t="shared" si="93"/>
        <v>2.6</v>
      </c>
      <c r="CU106" s="62">
        <f>IF(AND(CS106=0,CT106=0),"",IF(AND(CS106=0,CT106&lt;&gt;0),Desplegable!$B$444,(CT106*100/CS106)))</f>
        <v>100</v>
      </c>
      <c r="CV106" s="97">
        <v>0</v>
      </c>
      <c r="CW106" s="97"/>
      <c r="CX106" s="97"/>
      <c r="CY106" s="62" t="str">
        <f>IF(AND(CV106=0,CW106=0),Desplegable!$B$446,IF(AND(CV106&lt;&gt;0,CW106=""),Desplegable!$B$446,IF(AND('Metas por Proyecto'!CV106=0,'Metas por Proyecto'!CW106&gt;0),Desplegable!$B$444,IF(AND('Metas por Proyecto'!CV106&gt;0,'Metas por Proyecto'!CW106=0),Desplegable!$B$445,IF(AND('Metas por Proyecto'!CV106&gt;0,'Metas por Proyecto'!CW106&gt;0),((CW106*100)/CV106))))))</f>
        <v/>
      </c>
      <c r="CZ106" s="97">
        <f t="shared" si="94"/>
        <v>2.6</v>
      </c>
      <c r="DA106" s="97">
        <f t="shared" si="95"/>
        <v>2.6</v>
      </c>
      <c r="DB106" s="62">
        <f>IF(AND(CZ106=0,DA106=0),"",IF(AND(CZ106=0,DA106&lt;&gt;0),Desplegable!$B$444,(DA106*100/CZ106)))</f>
        <v>100</v>
      </c>
      <c r="DC106" s="97">
        <v>0</v>
      </c>
      <c r="DD106" s="97"/>
      <c r="DE106" s="97"/>
      <c r="DF106" s="62" t="str">
        <f>IF(AND(DC106=0,DD106=0),Desplegable!$B$446,IF(AND(DC106&lt;&gt;0,DD106=""),Desplegable!$B$446,IF(AND('Metas por Proyecto'!DC106=0,'Metas por Proyecto'!DD106&gt;0),Desplegable!$B$444,IF(AND('Metas por Proyecto'!DC106&gt;0,'Metas por Proyecto'!DD106=0),Desplegable!$B$445,IF(AND('Metas por Proyecto'!DC106&gt;0,'Metas por Proyecto'!DD106&gt;0),((DD106*100)/DC106))))))</f>
        <v/>
      </c>
      <c r="DG106" s="97">
        <f t="shared" si="96"/>
        <v>2.6</v>
      </c>
      <c r="DH106" s="97">
        <f t="shared" si="97"/>
        <v>2.6</v>
      </c>
      <c r="DI106" s="62">
        <f>IF(AND(DG106=0,DH106=0),"",IF(AND(DG106=0,DH106&lt;&gt;0),Desplegable!$B$444,(DH106*100/DG106)))</f>
        <v>100</v>
      </c>
      <c r="DJ106" s="97">
        <v>0</v>
      </c>
      <c r="DK106" s="97"/>
      <c r="DL106" s="97"/>
      <c r="DM106" s="62" t="str">
        <f>IF(AND(DJ106=0,DK106=0),Desplegable!$B$446,IF(AND(DJ106&lt;&gt;0,DK106=""),Desplegable!$B$446,IF(AND('Metas por Proyecto'!DJ106=0,'Metas por Proyecto'!DK106&gt;0),Desplegable!$B$444,IF(AND('Metas por Proyecto'!DJ106&gt;0,'Metas por Proyecto'!DK106=0),Desplegable!$B$445,IF(AND('Metas por Proyecto'!DJ106&gt;0,'Metas por Proyecto'!DK106&gt;0),((DK106*100)/DJ106))))))</f>
        <v/>
      </c>
      <c r="DN106" s="97">
        <f t="shared" si="98"/>
        <v>2.6</v>
      </c>
      <c r="DO106" s="97">
        <f t="shared" si="99"/>
        <v>2.6</v>
      </c>
      <c r="DP106" s="63">
        <f>IF(AND(DN106=0,DO106=0),"",IF(AND(DN106=0,DO106&lt;&gt;0),Desplegable!$B$444,(DO106*100/DN106)))</f>
        <v>100</v>
      </c>
      <c r="DQ106" s="97">
        <f t="shared" si="100"/>
        <v>2.6</v>
      </c>
      <c r="DR106" s="97">
        <f t="shared" si="101"/>
        <v>0</v>
      </c>
      <c r="DS106" s="97">
        <f t="shared" si="102"/>
        <v>2.6</v>
      </c>
      <c r="DT106" s="63">
        <f t="shared" si="103"/>
        <v>100</v>
      </c>
      <c r="DU106" s="97"/>
    </row>
    <row r="107" spans="1:125" s="66" customFormat="1" ht="225">
      <c r="A107" s="53">
        <v>106</v>
      </c>
      <c r="B107" s="84" t="s">
        <v>1587</v>
      </c>
      <c r="C107" s="54" t="s">
        <v>666</v>
      </c>
      <c r="D107" s="55" t="s">
        <v>89</v>
      </c>
      <c r="E107" s="55" t="s">
        <v>667</v>
      </c>
      <c r="F107" s="56" t="s">
        <v>111</v>
      </c>
      <c r="G107" s="55" t="s">
        <v>115</v>
      </c>
      <c r="H107" s="56" t="s">
        <v>295</v>
      </c>
      <c r="I107" s="55" t="s">
        <v>616</v>
      </c>
      <c r="J107" s="56" t="s">
        <v>305</v>
      </c>
      <c r="K107" s="55" t="s">
        <v>667</v>
      </c>
      <c r="L107" s="56" t="s">
        <v>1479</v>
      </c>
      <c r="M107" s="56" t="s">
        <v>411</v>
      </c>
      <c r="N107" s="59" t="s">
        <v>108</v>
      </c>
      <c r="O107" s="56" t="s">
        <v>154</v>
      </c>
      <c r="P107" s="57" t="s">
        <v>462</v>
      </c>
      <c r="Q107" s="57" t="s">
        <v>467</v>
      </c>
      <c r="R107" s="58" t="s">
        <v>474</v>
      </c>
      <c r="S107" s="59"/>
      <c r="T107" s="59" t="s">
        <v>417</v>
      </c>
      <c r="U107" s="60" t="s">
        <v>429</v>
      </c>
      <c r="V107" s="60" t="s">
        <v>443</v>
      </c>
      <c r="W107" s="59"/>
      <c r="X107" s="59"/>
      <c r="Y107" s="56"/>
      <c r="Z107" s="56"/>
      <c r="AA107" s="56"/>
      <c r="AB107" s="56"/>
      <c r="AC107" s="53"/>
      <c r="AD107" s="53"/>
      <c r="AE107" s="53"/>
      <c r="AF107" s="53"/>
      <c r="AG107" s="56"/>
      <c r="AH107" s="60"/>
      <c r="AI107" s="53"/>
      <c r="AJ107" s="61"/>
      <c r="AK107" s="53"/>
      <c r="AL107" s="53"/>
      <c r="AM107" s="222">
        <v>4.2</v>
      </c>
      <c r="AN107" s="97">
        <v>0</v>
      </c>
      <c r="AO107" s="97">
        <v>0</v>
      </c>
      <c r="AP107" s="97"/>
      <c r="AQ107" s="62" t="str">
        <f>IF(AND(AN107=0,AO107=0),Desplegable!$B$446,IF(AND(AN107&lt;&gt;0,AO107=""),Desplegable!$B$446,IF(AND('Metas por Proyecto'!AN107=0,'Metas por Proyecto'!AO107&gt;0),Desplegable!$B$444,IF(AND('Metas por Proyecto'!AN107&gt;0,'Metas por Proyecto'!AO107=0),Desplegable!$B$445,IF(AND('Metas por Proyecto'!AN107&gt;0,'Metas por Proyecto'!AO107&gt;0),((AO107*100)/AN107))))))</f>
        <v/>
      </c>
      <c r="AR107" s="97">
        <v>4.2</v>
      </c>
      <c r="AS107" s="97">
        <v>4.2</v>
      </c>
      <c r="AT107" s="97"/>
      <c r="AU107" s="62">
        <f>IF(AND(AR107=0,AS107=0),Desplegable!$B$446,IF(AND(AR107&lt;&gt;0,AS107=""),Desplegable!$B$446,IF(AND('Metas por Proyecto'!AR107=0,'Metas por Proyecto'!AS107&gt;0),Desplegable!$B$444,IF(AND('Metas por Proyecto'!AR107&gt;0,'Metas por Proyecto'!AS107=0),Desplegable!$B$445,IF(AND('Metas por Proyecto'!AR107&gt;0,'Metas por Proyecto'!AS107&gt;0),((AS107*100)/AR107))))))</f>
        <v>100</v>
      </c>
      <c r="AV107" s="97">
        <f t="shared" si="78"/>
        <v>4.2</v>
      </c>
      <c r="AW107" s="97">
        <f t="shared" si="79"/>
        <v>4.2</v>
      </c>
      <c r="AX107" s="62">
        <f>IF(AND(AV107=0,AW107=0),"",IF(AND(AV107=0,AW107&lt;&gt;0),Desplegable!$B$444,(AW107*100/AV107)))</f>
        <v>100</v>
      </c>
      <c r="AY107" s="97">
        <v>0</v>
      </c>
      <c r="AZ107" s="97">
        <v>0</v>
      </c>
      <c r="BA107" s="97" t="s">
        <v>1304</v>
      </c>
      <c r="BB107" s="62" t="str">
        <f>IF(AND(AY107=0,AZ107=0),Desplegable!$B$446,IF(AND(AY107&lt;&gt;0,AZ107=""),Desplegable!$B$446,IF(AND('Metas por Proyecto'!AY107=0,'Metas por Proyecto'!AZ107&gt;0),Desplegable!$B$444,IF(AND('Metas por Proyecto'!AY107&gt;0,'Metas por Proyecto'!AZ107=0),Desplegable!$B$445,IF(AND('Metas por Proyecto'!AY107&gt;0,'Metas por Proyecto'!AZ107&gt;0),((AZ107*100)/AY107))))))</f>
        <v/>
      </c>
      <c r="BC107" s="97">
        <f t="shared" si="80"/>
        <v>4.2</v>
      </c>
      <c r="BD107" s="97">
        <f t="shared" si="81"/>
        <v>4.2</v>
      </c>
      <c r="BE107" s="62">
        <f>IF(AND(BC107=0,BD107=0),"",IF(AND(BC107=0,BD107&lt;&gt;0),Desplegable!$B$444,(BD107*100/BC107)))</f>
        <v>100</v>
      </c>
      <c r="BF107" s="97">
        <v>0</v>
      </c>
      <c r="BG107" s="97"/>
      <c r="BH107" s="97"/>
      <c r="BI107" s="62" t="str">
        <f>IF(AND(BF107=0,BG107=0),Desplegable!$B$446,IF(AND(BF107&lt;&gt;0,BG107=""),Desplegable!$B$446,IF(AND('Metas por Proyecto'!BF107=0,'Metas por Proyecto'!BG107&gt;0),Desplegable!$B$444,IF(AND('Metas por Proyecto'!BF107&gt;0,'Metas por Proyecto'!BG107=0),Desplegable!$B$445,IF(AND('Metas por Proyecto'!BF107&gt;0,'Metas por Proyecto'!BG107&gt;0),((BG107*100)/BF107))))))</f>
        <v/>
      </c>
      <c r="BJ107" s="97">
        <f t="shared" si="82"/>
        <v>4.2</v>
      </c>
      <c r="BK107" s="97">
        <f t="shared" si="83"/>
        <v>4.2</v>
      </c>
      <c r="BL107" s="62">
        <f>IF(AND(BJ107=0,BK107=0),"",IF(AND(BJ107=0,BK107&lt;&gt;0),Desplegable!$B$444,(BK107*100/BJ107)))</f>
        <v>100</v>
      </c>
      <c r="BM107" s="97">
        <v>0</v>
      </c>
      <c r="BN107" s="97"/>
      <c r="BO107" s="97"/>
      <c r="BP107" s="62" t="str">
        <f>IF(AND(BM107=0,BN107=0),Desplegable!$B$446,IF(AND(BM107&lt;&gt;0,BN107=""),Desplegable!$B$446,IF(AND('Metas por Proyecto'!BM107=0,'Metas por Proyecto'!BN107&gt;0),Desplegable!$B$444,IF(AND('Metas por Proyecto'!BM107&gt;0,'Metas por Proyecto'!BN107=0),Desplegable!$B$445,IF(AND('Metas por Proyecto'!BM107&gt;0,'Metas por Proyecto'!BN107&gt;0),((BN107*100)/BM107))))))</f>
        <v/>
      </c>
      <c r="BQ107" s="97">
        <f t="shared" si="84"/>
        <v>4.2</v>
      </c>
      <c r="BR107" s="97">
        <f t="shared" si="85"/>
        <v>4.2</v>
      </c>
      <c r="BS107" s="62">
        <f>IF(AND(BQ107=0,BR107=0),"",IF(AND(BQ107=0,BR107&lt;&gt;0),Desplegable!$B$444,(BR107*100/BQ107)))</f>
        <v>100</v>
      </c>
      <c r="BT107" s="97">
        <v>0</v>
      </c>
      <c r="BU107" s="97"/>
      <c r="BV107" s="97"/>
      <c r="BW107" s="62" t="str">
        <f>IF(AND(BT107=0,BU107=0),Desplegable!$B$446,IF(AND(BT107&lt;&gt;0,BU107=""),Desplegable!$B$446,IF(AND('Metas por Proyecto'!BT107=0,'Metas por Proyecto'!BU107&gt;0),Desplegable!$B$444,IF(AND('Metas por Proyecto'!BT107&gt;0,'Metas por Proyecto'!BU107=0),Desplegable!$B$445,IF(AND('Metas por Proyecto'!BT107&gt;0,'Metas por Proyecto'!BU107&gt;0),((BU107*100)/BT107))))))</f>
        <v/>
      </c>
      <c r="BX107" s="97">
        <f t="shared" si="86"/>
        <v>4.2</v>
      </c>
      <c r="BY107" s="97">
        <f t="shared" si="87"/>
        <v>4.2</v>
      </c>
      <c r="BZ107" s="62">
        <f>IF(AND(BX107=0,BY107=0),"",IF(AND(BX107=0,BY107&lt;&gt;0),Desplegable!$B$444,(BY107*100/BX107)))</f>
        <v>100</v>
      </c>
      <c r="CA107" s="97">
        <v>0</v>
      </c>
      <c r="CB107" s="97"/>
      <c r="CC107" s="97"/>
      <c r="CD107" s="62" t="str">
        <f>IF(AND(CA107=0,CB107=0),Desplegable!$B$446,IF(AND(CA107&lt;&gt;0,CB107=""),Desplegable!$B$446,IF(AND('Metas por Proyecto'!CA107=0,'Metas por Proyecto'!CB107&gt;0),Desplegable!$B$444,IF(AND('Metas por Proyecto'!CA107&gt;0,'Metas por Proyecto'!CB107=0),Desplegable!$B$445,IF(AND('Metas por Proyecto'!CA107&gt;0,'Metas por Proyecto'!CB107&gt;0),((CB107*100)/CA107))))))</f>
        <v/>
      </c>
      <c r="CE107" s="97">
        <f t="shared" si="88"/>
        <v>4.2</v>
      </c>
      <c r="CF107" s="97">
        <f t="shared" si="89"/>
        <v>4.2</v>
      </c>
      <c r="CG107" s="62">
        <f>IF(AND(CE107=0,CF107=0),"",IF(AND(CE107=0,CF107&lt;&gt;0),Desplegable!$B$444,(CF107*100/CE107)))</f>
        <v>100</v>
      </c>
      <c r="CH107" s="97">
        <v>0</v>
      </c>
      <c r="CI107" s="97"/>
      <c r="CJ107" s="97"/>
      <c r="CK107" s="62" t="str">
        <f>IF(AND(CH107=0,CI107=0),Desplegable!$B$446,IF(AND(CH107&lt;&gt;0,CI107=""),Desplegable!$B$446,IF(AND('Metas por Proyecto'!CH107=0,'Metas por Proyecto'!CI107&gt;0),Desplegable!$B$444,IF(AND('Metas por Proyecto'!CH107&gt;0,'Metas por Proyecto'!CI107=0),Desplegable!$B$445,IF(AND('Metas por Proyecto'!CH107&gt;0,'Metas por Proyecto'!CI107&gt;0),((CI107*100)/CH107))))))</f>
        <v/>
      </c>
      <c r="CL107" s="97">
        <f t="shared" si="90"/>
        <v>4.2</v>
      </c>
      <c r="CM107" s="97">
        <f t="shared" si="91"/>
        <v>4.2</v>
      </c>
      <c r="CN107" s="62">
        <f>IF(AND(CL107=0,CM107=0),"",IF(AND(CL107=0,CM107&lt;&gt;0),Desplegable!$B$444,(CM107*100/CL107)))</f>
        <v>100</v>
      </c>
      <c r="CO107" s="97">
        <v>0</v>
      </c>
      <c r="CP107" s="97"/>
      <c r="CQ107" s="97"/>
      <c r="CR107" s="62" t="str">
        <f>IF(AND(CO107=0,CP107=0),Desplegable!$B$446,IF(AND(CO107&lt;&gt;0,CP107=""),Desplegable!$B$446,IF(AND('Metas por Proyecto'!CO107=0,'Metas por Proyecto'!CP107&gt;0),Desplegable!$B$444,IF(AND('Metas por Proyecto'!CO107&gt;0,'Metas por Proyecto'!CP107=0),Desplegable!$B$445,IF(AND('Metas por Proyecto'!CO107&gt;0,'Metas por Proyecto'!CP107&gt;0),((CP107*100)/CO107))))))</f>
        <v/>
      </c>
      <c r="CS107" s="97">
        <f t="shared" si="92"/>
        <v>4.2</v>
      </c>
      <c r="CT107" s="97">
        <f t="shared" si="93"/>
        <v>4.2</v>
      </c>
      <c r="CU107" s="62">
        <f>IF(AND(CS107=0,CT107=0),"",IF(AND(CS107=0,CT107&lt;&gt;0),Desplegable!$B$444,(CT107*100/CS107)))</f>
        <v>100</v>
      </c>
      <c r="CV107" s="97">
        <v>0</v>
      </c>
      <c r="CW107" s="97"/>
      <c r="CX107" s="97"/>
      <c r="CY107" s="62" t="str">
        <f>IF(AND(CV107=0,CW107=0),Desplegable!$B$446,IF(AND(CV107&lt;&gt;0,CW107=""),Desplegable!$B$446,IF(AND('Metas por Proyecto'!CV107=0,'Metas por Proyecto'!CW107&gt;0),Desplegable!$B$444,IF(AND('Metas por Proyecto'!CV107&gt;0,'Metas por Proyecto'!CW107=0),Desplegable!$B$445,IF(AND('Metas por Proyecto'!CV107&gt;0,'Metas por Proyecto'!CW107&gt;0),((CW107*100)/CV107))))))</f>
        <v/>
      </c>
      <c r="CZ107" s="97">
        <f t="shared" si="94"/>
        <v>4.2</v>
      </c>
      <c r="DA107" s="97">
        <f t="shared" si="95"/>
        <v>4.2</v>
      </c>
      <c r="DB107" s="62">
        <f>IF(AND(CZ107=0,DA107=0),"",IF(AND(CZ107=0,DA107&lt;&gt;0),Desplegable!$B$444,(DA107*100/CZ107)))</f>
        <v>100</v>
      </c>
      <c r="DC107" s="97">
        <v>0</v>
      </c>
      <c r="DD107" s="97"/>
      <c r="DE107" s="97"/>
      <c r="DF107" s="62" t="str">
        <f>IF(AND(DC107=0,DD107=0),Desplegable!$B$446,IF(AND(DC107&lt;&gt;0,DD107=""),Desplegable!$B$446,IF(AND('Metas por Proyecto'!DC107=0,'Metas por Proyecto'!DD107&gt;0),Desplegable!$B$444,IF(AND('Metas por Proyecto'!DC107&gt;0,'Metas por Proyecto'!DD107=0),Desplegable!$B$445,IF(AND('Metas por Proyecto'!DC107&gt;0,'Metas por Proyecto'!DD107&gt;0),((DD107*100)/DC107))))))</f>
        <v/>
      </c>
      <c r="DG107" s="97">
        <f t="shared" si="96"/>
        <v>4.2</v>
      </c>
      <c r="DH107" s="97">
        <f t="shared" si="97"/>
        <v>4.2</v>
      </c>
      <c r="DI107" s="62">
        <f>IF(AND(DG107=0,DH107=0),"",IF(AND(DG107=0,DH107&lt;&gt;0),Desplegable!$B$444,(DH107*100/DG107)))</f>
        <v>100</v>
      </c>
      <c r="DJ107" s="97">
        <v>0</v>
      </c>
      <c r="DK107" s="97"/>
      <c r="DL107" s="97"/>
      <c r="DM107" s="62" t="str">
        <f>IF(AND(DJ107=0,DK107=0),Desplegable!$B$446,IF(AND(DJ107&lt;&gt;0,DK107=""),Desplegable!$B$446,IF(AND('Metas por Proyecto'!DJ107=0,'Metas por Proyecto'!DK107&gt;0),Desplegable!$B$444,IF(AND('Metas por Proyecto'!DJ107&gt;0,'Metas por Proyecto'!DK107=0),Desplegable!$B$445,IF(AND('Metas por Proyecto'!DJ107&gt;0,'Metas por Proyecto'!DK107&gt;0),((DK107*100)/DJ107))))))</f>
        <v/>
      </c>
      <c r="DN107" s="97">
        <f t="shared" si="98"/>
        <v>4.2</v>
      </c>
      <c r="DO107" s="97">
        <f t="shared" si="99"/>
        <v>4.2</v>
      </c>
      <c r="DP107" s="63">
        <f>IF(AND(DN107=0,DO107=0),"",IF(AND(DN107=0,DO107&lt;&gt;0),Desplegable!$B$444,(DO107*100/DN107)))</f>
        <v>100</v>
      </c>
      <c r="DQ107" s="97">
        <f t="shared" si="100"/>
        <v>4.2</v>
      </c>
      <c r="DR107" s="97">
        <f t="shared" si="101"/>
        <v>0</v>
      </c>
      <c r="DS107" s="97">
        <f t="shared" si="102"/>
        <v>4.2</v>
      </c>
      <c r="DT107" s="63">
        <f t="shared" si="103"/>
        <v>100</v>
      </c>
      <c r="DU107" s="97"/>
    </row>
    <row r="108" spans="1:125" s="66" customFormat="1" ht="225">
      <c r="A108" s="53">
        <v>107</v>
      </c>
      <c r="B108" s="84" t="s">
        <v>1588</v>
      </c>
      <c r="C108" s="54" t="s">
        <v>666</v>
      </c>
      <c r="D108" s="55" t="s">
        <v>89</v>
      </c>
      <c r="E108" s="55" t="s">
        <v>667</v>
      </c>
      <c r="F108" s="56" t="s">
        <v>111</v>
      </c>
      <c r="G108" s="55" t="s">
        <v>115</v>
      </c>
      <c r="H108" s="56" t="s">
        <v>295</v>
      </c>
      <c r="I108" s="55" t="s">
        <v>616</v>
      </c>
      <c r="J108" s="56" t="s">
        <v>305</v>
      </c>
      <c r="K108" s="55" t="s">
        <v>667</v>
      </c>
      <c r="L108" s="56" t="s">
        <v>1479</v>
      </c>
      <c r="M108" s="56" t="s">
        <v>411</v>
      </c>
      <c r="N108" s="59" t="s">
        <v>108</v>
      </c>
      <c r="O108" s="56" t="s">
        <v>154</v>
      </c>
      <c r="P108" s="57" t="s">
        <v>462</v>
      </c>
      <c r="Q108" s="57" t="s">
        <v>467</v>
      </c>
      <c r="R108" s="58" t="s">
        <v>474</v>
      </c>
      <c r="S108" s="59"/>
      <c r="T108" s="59" t="s">
        <v>417</v>
      </c>
      <c r="U108" s="60" t="s">
        <v>429</v>
      </c>
      <c r="V108" s="60" t="s">
        <v>443</v>
      </c>
      <c r="W108" s="59"/>
      <c r="X108" s="59"/>
      <c r="Y108" s="56"/>
      <c r="Z108" s="56"/>
      <c r="AA108" s="56"/>
      <c r="AB108" s="56"/>
      <c r="AC108" s="53"/>
      <c r="AD108" s="53"/>
      <c r="AE108" s="53"/>
      <c r="AF108" s="53"/>
      <c r="AG108" s="56"/>
      <c r="AH108" s="60"/>
      <c r="AI108" s="53"/>
      <c r="AJ108" s="61"/>
      <c r="AK108" s="53"/>
      <c r="AL108" s="53"/>
      <c r="AM108" s="222">
        <v>2.6999999999999997</v>
      </c>
      <c r="AN108" s="97">
        <v>0</v>
      </c>
      <c r="AO108" s="97">
        <v>0</v>
      </c>
      <c r="AP108" s="97"/>
      <c r="AQ108" s="62" t="str">
        <f>IF(AND(AN108=0,AO108=0),Desplegable!$B$446,IF(AND(AN108&lt;&gt;0,AO108=""),Desplegable!$B$446,IF(AND('Metas por Proyecto'!AN108=0,'Metas por Proyecto'!AO108&gt;0),Desplegable!$B$444,IF(AND('Metas por Proyecto'!AN108&gt;0,'Metas por Proyecto'!AO108=0),Desplegable!$B$445,IF(AND('Metas por Proyecto'!AN108&gt;0,'Metas por Proyecto'!AO108&gt;0),((AO108*100)/AN108))))))</f>
        <v/>
      </c>
      <c r="AR108" s="97">
        <v>2.61</v>
      </c>
      <c r="AS108" s="97">
        <v>2.61</v>
      </c>
      <c r="AT108" s="97"/>
      <c r="AU108" s="62">
        <f>IF(AND(AR108=0,AS108=0),Desplegable!$B$446,IF(AND(AR108&lt;&gt;0,AS108=""),Desplegable!$B$446,IF(AND('Metas por Proyecto'!AR108=0,'Metas por Proyecto'!AS108&gt;0),Desplegable!$B$444,IF(AND('Metas por Proyecto'!AR108&gt;0,'Metas por Proyecto'!AS108=0),Desplegable!$B$445,IF(AND('Metas por Proyecto'!AR108&gt;0,'Metas por Proyecto'!AS108&gt;0),((AS108*100)/AR108))))))</f>
        <v>100</v>
      </c>
      <c r="AV108" s="97">
        <f t="shared" si="78"/>
        <v>2.61</v>
      </c>
      <c r="AW108" s="97">
        <f t="shared" si="79"/>
        <v>2.61</v>
      </c>
      <c r="AX108" s="62">
        <f>IF(AND(AV108=0,AW108=0),"",IF(AND(AV108=0,AW108&lt;&gt;0),Desplegable!$B$444,(AW108*100/AV108)))</f>
        <v>100</v>
      </c>
      <c r="AY108" s="97">
        <v>0</v>
      </c>
      <c r="AZ108" s="97">
        <v>0</v>
      </c>
      <c r="BA108" s="97" t="s">
        <v>1304</v>
      </c>
      <c r="BB108" s="62" t="str">
        <f>IF(AND(AY108=0,AZ108=0),Desplegable!$B$446,IF(AND(AY108&lt;&gt;0,AZ108=""),Desplegable!$B$446,IF(AND('Metas por Proyecto'!AY108=0,'Metas por Proyecto'!AZ108&gt;0),Desplegable!$B$444,IF(AND('Metas por Proyecto'!AY108&gt;0,'Metas por Proyecto'!AZ108=0),Desplegable!$B$445,IF(AND('Metas por Proyecto'!AY108&gt;0,'Metas por Proyecto'!AZ108&gt;0),((AZ108*100)/AY108))))))</f>
        <v/>
      </c>
      <c r="BC108" s="97">
        <f t="shared" si="80"/>
        <v>2.61</v>
      </c>
      <c r="BD108" s="97">
        <f t="shared" si="81"/>
        <v>2.61</v>
      </c>
      <c r="BE108" s="62">
        <f>IF(AND(BC108=0,BD108=0),"",IF(AND(BC108=0,BD108&lt;&gt;0),Desplegable!$B$444,(BD108*100/BC108)))</f>
        <v>100</v>
      </c>
      <c r="BF108" s="97">
        <v>0</v>
      </c>
      <c r="BG108" s="97"/>
      <c r="BH108" s="97"/>
      <c r="BI108" s="62" t="str">
        <f>IF(AND(BF108=0,BG108=0),Desplegable!$B$446,IF(AND(BF108&lt;&gt;0,BG108=""),Desplegable!$B$446,IF(AND('Metas por Proyecto'!BF108=0,'Metas por Proyecto'!BG108&gt;0),Desplegable!$B$444,IF(AND('Metas por Proyecto'!BF108&gt;0,'Metas por Proyecto'!BG108=0),Desplegable!$B$445,IF(AND('Metas por Proyecto'!BF108&gt;0,'Metas por Proyecto'!BG108&gt;0),((BG108*100)/BF108))))))</f>
        <v/>
      </c>
      <c r="BJ108" s="97">
        <f t="shared" si="82"/>
        <v>2.61</v>
      </c>
      <c r="BK108" s="97">
        <f t="shared" si="83"/>
        <v>2.61</v>
      </c>
      <c r="BL108" s="62">
        <f>IF(AND(BJ108=0,BK108=0),"",IF(AND(BJ108=0,BK108&lt;&gt;0),Desplegable!$B$444,(BK108*100/BJ108)))</f>
        <v>100</v>
      </c>
      <c r="BM108" s="97">
        <v>0</v>
      </c>
      <c r="BN108" s="97"/>
      <c r="BO108" s="97"/>
      <c r="BP108" s="62" t="str">
        <f>IF(AND(BM108=0,BN108=0),Desplegable!$B$446,IF(AND(BM108&lt;&gt;0,BN108=""),Desplegable!$B$446,IF(AND('Metas por Proyecto'!BM108=0,'Metas por Proyecto'!BN108&gt;0),Desplegable!$B$444,IF(AND('Metas por Proyecto'!BM108&gt;0,'Metas por Proyecto'!BN108=0),Desplegable!$B$445,IF(AND('Metas por Proyecto'!BM108&gt;0,'Metas por Proyecto'!BN108&gt;0),((BN108*100)/BM108))))))</f>
        <v/>
      </c>
      <c r="BQ108" s="97">
        <f t="shared" si="84"/>
        <v>2.61</v>
      </c>
      <c r="BR108" s="97">
        <f t="shared" si="85"/>
        <v>2.61</v>
      </c>
      <c r="BS108" s="62">
        <f>IF(AND(BQ108=0,BR108=0),"",IF(AND(BQ108=0,BR108&lt;&gt;0),Desplegable!$B$444,(BR108*100/BQ108)))</f>
        <v>100</v>
      </c>
      <c r="BT108" s="97">
        <v>0</v>
      </c>
      <c r="BU108" s="97"/>
      <c r="BV108" s="97"/>
      <c r="BW108" s="62" t="str">
        <f>IF(AND(BT108=0,BU108=0),Desplegable!$B$446,IF(AND(BT108&lt;&gt;0,BU108=""),Desplegable!$B$446,IF(AND('Metas por Proyecto'!BT108=0,'Metas por Proyecto'!BU108&gt;0),Desplegable!$B$444,IF(AND('Metas por Proyecto'!BT108&gt;0,'Metas por Proyecto'!BU108=0),Desplegable!$B$445,IF(AND('Metas por Proyecto'!BT108&gt;0,'Metas por Proyecto'!BU108&gt;0),((BU108*100)/BT108))))))</f>
        <v/>
      </c>
      <c r="BX108" s="97">
        <f t="shared" si="86"/>
        <v>2.61</v>
      </c>
      <c r="BY108" s="97">
        <f t="shared" si="87"/>
        <v>2.61</v>
      </c>
      <c r="BZ108" s="62">
        <f>IF(AND(BX108=0,BY108=0),"",IF(AND(BX108=0,BY108&lt;&gt;0),Desplegable!$B$444,(BY108*100/BX108)))</f>
        <v>100</v>
      </c>
      <c r="CA108" s="97">
        <v>0</v>
      </c>
      <c r="CB108" s="97"/>
      <c r="CC108" s="97"/>
      <c r="CD108" s="62" t="str">
        <f>IF(AND(CA108=0,CB108=0),Desplegable!$B$446,IF(AND(CA108&lt;&gt;0,CB108=""),Desplegable!$B$446,IF(AND('Metas por Proyecto'!CA108=0,'Metas por Proyecto'!CB108&gt;0),Desplegable!$B$444,IF(AND('Metas por Proyecto'!CA108&gt;0,'Metas por Proyecto'!CB108=0),Desplegable!$B$445,IF(AND('Metas por Proyecto'!CA108&gt;0,'Metas por Proyecto'!CB108&gt;0),((CB108*100)/CA108))))))</f>
        <v/>
      </c>
      <c r="CE108" s="97">
        <f t="shared" si="88"/>
        <v>2.61</v>
      </c>
      <c r="CF108" s="97">
        <f t="shared" si="89"/>
        <v>2.61</v>
      </c>
      <c r="CG108" s="62">
        <f>IF(AND(CE108=0,CF108=0),"",IF(AND(CE108=0,CF108&lt;&gt;0),Desplegable!$B$444,(CF108*100/CE108)))</f>
        <v>100</v>
      </c>
      <c r="CH108" s="97">
        <v>0.09</v>
      </c>
      <c r="CI108" s="97"/>
      <c r="CJ108" s="97"/>
      <c r="CK108" s="62" t="str">
        <f>IF(AND(CH108=0,CI108=0),Desplegable!$B$446,IF(AND(CH108&lt;&gt;0,CI108=""),Desplegable!$B$446,IF(AND('Metas por Proyecto'!CH108=0,'Metas por Proyecto'!CI108&gt;0),Desplegable!$B$444,IF(AND('Metas por Proyecto'!CH108&gt;0,'Metas por Proyecto'!CI108=0),Desplegable!$B$445,IF(AND('Metas por Proyecto'!CH108&gt;0,'Metas por Proyecto'!CI108&gt;0),((CI108*100)/CH108))))))</f>
        <v/>
      </c>
      <c r="CL108" s="97">
        <f t="shared" si="90"/>
        <v>2.6999999999999997</v>
      </c>
      <c r="CM108" s="97">
        <f t="shared" si="91"/>
        <v>2.61</v>
      </c>
      <c r="CN108" s="62">
        <f>IF(AND(CL108=0,CM108=0),"",IF(AND(CL108=0,CM108&lt;&gt;0),Desplegable!$B$444,(CM108*100/CL108)))</f>
        <v>96.666666666666671</v>
      </c>
      <c r="CO108" s="97">
        <v>0</v>
      </c>
      <c r="CP108" s="97"/>
      <c r="CQ108" s="97"/>
      <c r="CR108" s="62" t="str">
        <f>IF(AND(CO108=0,CP108=0),Desplegable!$B$446,IF(AND(CO108&lt;&gt;0,CP108=""),Desplegable!$B$446,IF(AND('Metas por Proyecto'!CO108=0,'Metas por Proyecto'!CP108&gt;0),Desplegable!$B$444,IF(AND('Metas por Proyecto'!CO108&gt;0,'Metas por Proyecto'!CP108=0),Desplegable!$B$445,IF(AND('Metas por Proyecto'!CO108&gt;0,'Metas por Proyecto'!CP108&gt;0),((CP108*100)/CO108))))))</f>
        <v/>
      </c>
      <c r="CS108" s="97">
        <f t="shared" si="92"/>
        <v>2.6999999999999997</v>
      </c>
      <c r="CT108" s="97">
        <f t="shared" si="93"/>
        <v>2.61</v>
      </c>
      <c r="CU108" s="62">
        <f>IF(AND(CS108=0,CT108=0),"",IF(AND(CS108=0,CT108&lt;&gt;0),Desplegable!$B$444,(CT108*100/CS108)))</f>
        <v>96.666666666666671</v>
      </c>
      <c r="CV108" s="97">
        <v>0</v>
      </c>
      <c r="CW108" s="97"/>
      <c r="CX108" s="97"/>
      <c r="CY108" s="62" t="str">
        <f>IF(AND(CV108=0,CW108=0),Desplegable!$B$446,IF(AND(CV108&lt;&gt;0,CW108=""),Desplegable!$B$446,IF(AND('Metas por Proyecto'!CV108=0,'Metas por Proyecto'!CW108&gt;0),Desplegable!$B$444,IF(AND('Metas por Proyecto'!CV108&gt;0,'Metas por Proyecto'!CW108=0),Desplegable!$B$445,IF(AND('Metas por Proyecto'!CV108&gt;0,'Metas por Proyecto'!CW108&gt;0),((CW108*100)/CV108))))))</f>
        <v/>
      </c>
      <c r="CZ108" s="97">
        <f t="shared" si="94"/>
        <v>2.6999999999999997</v>
      </c>
      <c r="DA108" s="97">
        <f t="shared" si="95"/>
        <v>2.61</v>
      </c>
      <c r="DB108" s="62">
        <f>IF(AND(CZ108=0,DA108=0),"",IF(AND(CZ108=0,DA108&lt;&gt;0),Desplegable!$B$444,(DA108*100/CZ108)))</f>
        <v>96.666666666666671</v>
      </c>
      <c r="DC108" s="97">
        <v>0</v>
      </c>
      <c r="DD108" s="97"/>
      <c r="DE108" s="97"/>
      <c r="DF108" s="62" t="str">
        <f>IF(AND(DC108=0,DD108=0),Desplegable!$B$446,IF(AND(DC108&lt;&gt;0,DD108=""),Desplegable!$B$446,IF(AND('Metas por Proyecto'!DC108=0,'Metas por Proyecto'!DD108&gt;0),Desplegable!$B$444,IF(AND('Metas por Proyecto'!DC108&gt;0,'Metas por Proyecto'!DD108=0),Desplegable!$B$445,IF(AND('Metas por Proyecto'!DC108&gt;0,'Metas por Proyecto'!DD108&gt;0),((DD108*100)/DC108))))))</f>
        <v/>
      </c>
      <c r="DG108" s="97">
        <f t="shared" si="96"/>
        <v>2.6999999999999997</v>
      </c>
      <c r="DH108" s="97">
        <f t="shared" si="97"/>
        <v>2.61</v>
      </c>
      <c r="DI108" s="62">
        <f>IF(AND(DG108=0,DH108=0),"",IF(AND(DG108=0,DH108&lt;&gt;0),Desplegable!$B$444,(DH108*100/DG108)))</f>
        <v>96.666666666666671</v>
      </c>
      <c r="DJ108" s="97">
        <v>0</v>
      </c>
      <c r="DK108" s="97"/>
      <c r="DL108" s="97"/>
      <c r="DM108" s="62" t="str">
        <f>IF(AND(DJ108=0,DK108=0),Desplegable!$B$446,IF(AND(DJ108&lt;&gt;0,DK108=""),Desplegable!$B$446,IF(AND('Metas por Proyecto'!DJ108=0,'Metas por Proyecto'!DK108&gt;0),Desplegable!$B$444,IF(AND('Metas por Proyecto'!DJ108&gt;0,'Metas por Proyecto'!DK108=0),Desplegable!$B$445,IF(AND('Metas por Proyecto'!DJ108&gt;0,'Metas por Proyecto'!DK108&gt;0),((DK108*100)/DJ108))))))</f>
        <v/>
      </c>
      <c r="DN108" s="97">
        <f t="shared" si="98"/>
        <v>2.6999999999999997</v>
      </c>
      <c r="DO108" s="97">
        <f t="shared" si="99"/>
        <v>2.61</v>
      </c>
      <c r="DP108" s="63">
        <f>IF(AND(DN108=0,DO108=0),"",IF(AND(DN108=0,DO108&lt;&gt;0),Desplegable!$B$444,(DO108*100/DN108)))</f>
        <v>96.666666666666671</v>
      </c>
      <c r="DQ108" s="97">
        <f t="shared" si="100"/>
        <v>2.6999999999999997</v>
      </c>
      <c r="DR108" s="97">
        <f t="shared" si="101"/>
        <v>0</v>
      </c>
      <c r="DS108" s="97">
        <f t="shared" si="102"/>
        <v>2.61</v>
      </c>
      <c r="DT108" s="63">
        <f t="shared" si="103"/>
        <v>96.666666666666671</v>
      </c>
      <c r="DU108" s="97"/>
    </row>
    <row r="109" spans="1:125" s="66" customFormat="1" ht="225">
      <c r="A109" s="53">
        <v>108</v>
      </c>
      <c r="B109" s="84" t="s">
        <v>1589</v>
      </c>
      <c r="C109" s="54" t="s">
        <v>666</v>
      </c>
      <c r="D109" s="55" t="s">
        <v>89</v>
      </c>
      <c r="E109" s="55" t="s">
        <v>667</v>
      </c>
      <c r="F109" s="56" t="s">
        <v>111</v>
      </c>
      <c r="G109" s="55" t="s">
        <v>115</v>
      </c>
      <c r="H109" s="56" t="s">
        <v>295</v>
      </c>
      <c r="I109" s="55" t="s">
        <v>616</v>
      </c>
      <c r="J109" s="56" t="s">
        <v>305</v>
      </c>
      <c r="K109" s="55" t="s">
        <v>667</v>
      </c>
      <c r="L109" s="56" t="s">
        <v>280</v>
      </c>
      <c r="M109" s="56" t="s">
        <v>411</v>
      </c>
      <c r="N109" s="59" t="s">
        <v>108</v>
      </c>
      <c r="O109" s="56" t="s">
        <v>154</v>
      </c>
      <c r="P109" s="57" t="s">
        <v>462</v>
      </c>
      <c r="Q109" s="57" t="s">
        <v>467</v>
      </c>
      <c r="R109" s="58" t="s">
        <v>474</v>
      </c>
      <c r="S109" s="59"/>
      <c r="T109" s="59" t="s">
        <v>417</v>
      </c>
      <c r="U109" s="60" t="s">
        <v>429</v>
      </c>
      <c r="V109" s="60" t="s">
        <v>443</v>
      </c>
      <c r="W109" s="59"/>
      <c r="X109" s="59"/>
      <c r="Y109" s="56"/>
      <c r="Z109" s="56"/>
      <c r="AA109" s="56"/>
      <c r="AB109" s="56"/>
      <c r="AC109" s="53"/>
      <c r="AD109" s="53"/>
      <c r="AE109" s="53"/>
      <c r="AF109" s="53"/>
      <c r="AG109" s="56"/>
      <c r="AH109" s="60"/>
      <c r="AI109" s="53"/>
      <c r="AJ109" s="61"/>
      <c r="AK109" s="53"/>
      <c r="AL109" s="53"/>
      <c r="AM109" s="222">
        <v>0.65</v>
      </c>
      <c r="AN109" s="97">
        <v>0</v>
      </c>
      <c r="AO109" s="97">
        <v>0</v>
      </c>
      <c r="AP109" s="97"/>
      <c r="AQ109" s="62" t="str">
        <f>IF(AND(AN109=0,AO109=0),Desplegable!$B$446,IF(AND(AN109&lt;&gt;0,AO109=""),Desplegable!$B$446,IF(AND('Metas por Proyecto'!AN109=0,'Metas por Proyecto'!AO109&gt;0),Desplegable!$B$444,IF(AND('Metas por Proyecto'!AN109&gt;0,'Metas por Proyecto'!AO109=0),Desplegable!$B$445,IF(AND('Metas por Proyecto'!AN109&gt;0,'Metas por Proyecto'!AO109&gt;0),((AO109*100)/AN109))))))</f>
        <v/>
      </c>
      <c r="AR109" s="97">
        <v>0.65</v>
      </c>
      <c r="AS109" s="97">
        <v>0.65</v>
      </c>
      <c r="AT109" s="97"/>
      <c r="AU109" s="62">
        <f>IF(AND(AR109=0,AS109=0),Desplegable!$B$446,IF(AND(AR109&lt;&gt;0,AS109=""),Desplegable!$B$446,IF(AND('Metas por Proyecto'!AR109=0,'Metas por Proyecto'!AS109&gt;0),Desplegable!$B$444,IF(AND('Metas por Proyecto'!AR109&gt;0,'Metas por Proyecto'!AS109=0),Desplegable!$B$445,IF(AND('Metas por Proyecto'!AR109&gt;0,'Metas por Proyecto'!AS109&gt;0),((AS109*100)/AR109))))))</f>
        <v>100</v>
      </c>
      <c r="AV109" s="97">
        <f t="shared" si="78"/>
        <v>0.65</v>
      </c>
      <c r="AW109" s="97">
        <f t="shared" si="79"/>
        <v>0.65</v>
      </c>
      <c r="AX109" s="62">
        <f>IF(AND(AV109=0,AW109=0),"",IF(AND(AV109=0,AW109&lt;&gt;0),Desplegable!$B$444,(AW109*100/AV109)))</f>
        <v>100</v>
      </c>
      <c r="AY109" s="97">
        <v>0</v>
      </c>
      <c r="AZ109" s="97">
        <v>0</v>
      </c>
      <c r="BA109" s="97" t="s">
        <v>1304</v>
      </c>
      <c r="BB109" s="62" t="str">
        <f>IF(AND(AY109=0,AZ109=0),Desplegable!$B$446,IF(AND(AY109&lt;&gt;0,AZ109=""),Desplegable!$B$446,IF(AND('Metas por Proyecto'!AY109=0,'Metas por Proyecto'!AZ109&gt;0),Desplegable!$B$444,IF(AND('Metas por Proyecto'!AY109&gt;0,'Metas por Proyecto'!AZ109=0),Desplegable!$B$445,IF(AND('Metas por Proyecto'!AY109&gt;0,'Metas por Proyecto'!AZ109&gt;0),((AZ109*100)/AY109))))))</f>
        <v/>
      </c>
      <c r="BC109" s="97">
        <f t="shared" si="80"/>
        <v>0.65</v>
      </c>
      <c r="BD109" s="97">
        <f t="shared" si="81"/>
        <v>0.65</v>
      </c>
      <c r="BE109" s="62">
        <f>IF(AND(BC109=0,BD109=0),"",IF(AND(BC109=0,BD109&lt;&gt;0),Desplegable!$B$444,(BD109*100/BC109)))</f>
        <v>100</v>
      </c>
      <c r="BF109" s="97">
        <v>0</v>
      </c>
      <c r="BG109" s="97"/>
      <c r="BH109" s="97"/>
      <c r="BI109" s="62" t="str">
        <f>IF(AND(BF109=0,BG109=0),Desplegable!$B$446,IF(AND(BF109&lt;&gt;0,BG109=""),Desplegable!$B$446,IF(AND('Metas por Proyecto'!BF109=0,'Metas por Proyecto'!BG109&gt;0),Desplegable!$B$444,IF(AND('Metas por Proyecto'!BF109&gt;0,'Metas por Proyecto'!BG109=0),Desplegable!$B$445,IF(AND('Metas por Proyecto'!BF109&gt;0,'Metas por Proyecto'!BG109&gt;0),((BG109*100)/BF109))))))</f>
        <v/>
      </c>
      <c r="BJ109" s="97">
        <f t="shared" si="82"/>
        <v>0.65</v>
      </c>
      <c r="BK109" s="97">
        <f t="shared" si="83"/>
        <v>0.65</v>
      </c>
      <c r="BL109" s="62">
        <f>IF(AND(BJ109=0,BK109=0),"",IF(AND(BJ109=0,BK109&lt;&gt;0),Desplegable!$B$444,(BK109*100/BJ109)))</f>
        <v>100</v>
      </c>
      <c r="BM109" s="97">
        <v>0</v>
      </c>
      <c r="BN109" s="97"/>
      <c r="BO109" s="97"/>
      <c r="BP109" s="62" t="str">
        <f>IF(AND(BM109=0,BN109=0),Desplegable!$B$446,IF(AND(BM109&lt;&gt;0,BN109=""),Desplegable!$B$446,IF(AND('Metas por Proyecto'!BM109=0,'Metas por Proyecto'!BN109&gt;0),Desplegable!$B$444,IF(AND('Metas por Proyecto'!BM109&gt;0,'Metas por Proyecto'!BN109=0),Desplegable!$B$445,IF(AND('Metas por Proyecto'!BM109&gt;0,'Metas por Proyecto'!BN109&gt;0),((BN109*100)/BM109))))))</f>
        <v/>
      </c>
      <c r="BQ109" s="97">
        <f t="shared" si="84"/>
        <v>0.65</v>
      </c>
      <c r="BR109" s="97">
        <f t="shared" si="85"/>
        <v>0.65</v>
      </c>
      <c r="BS109" s="62">
        <f>IF(AND(BQ109=0,BR109=0),"",IF(AND(BQ109=0,BR109&lt;&gt;0),Desplegable!$B$444,(BR109*100/BQ109)))</f>
        <v>100</v>
      </c>
      <c r="BT109" s="97">
        <v>0</v>
      </c>
      <c r="BU109" s="97"/>
      <c r="BV109" s="97"/>
      <c r="BW109" s="62" t="str">
        <f>IF(AND(BT109=0,BU109=0),Desplegable!$B$446,IF(AND(BT109&lt;&gt;0,BU109=""),Desplegable!$B$446,IF(AND('Metas por Proyecto'!BT109=0,'Metas por Proyecto'!BU109&gt;0),Desplegable!$B$444,IF(AND('Metas por Proyecto'!BT109&gt;0,'Metas por Proyecto'!BU109=0),Desplegable!$B$445,IF(AND('Metas por Proyecto'!BT109&gt;0,'Metas por Proyecto'!BU109&gt;0),((BU109*100)/BT109))))))</f>
        <v/>
      </c>
      <c r="BX109" s="97">
        <f t="shared" si="86"/>
        <v>0.65</v>
      </c>
      <c r="BY109" s="97">
        <f t="shared" si="87"/>
        <v>0.65</v>
      </c>
      <c r="BZ109" s="62">
        <f>IF(AND(BX109=0,BY109=0),"",IF(AND(BX109=0,BY109&lt;&gt;0),Desplegable!$B$444,(BY109*100/BX109)))</f>
        <v>100</v>
      </c>
      <c r="CA109" s="97">
        <v>0</v>
      </c>
      <c r="CB109" s="97"/>
      <c r="CC109" s="97"/>
      <c r="CD109" s="62" t="str">
        <f>IF(AND(CA109=0,CB109=0),Desplegable!$B$446,IF(AND(CA109&lt;&gt;0,CB109=""),Desplegable!$B$446,IF(AND('Metas por Proyecto'!CA109=0,'Metas por Proyecto'!CB109&gt;0),Desplegable!$B$444,IF(AND('Metas por Proyecto'!CA109&gt;0,'Metas por Proyecto'!CB109=0),Desplegable!$B$445,IF(AND('Metas por Proyecto'!CA109&gt;0,'Metas por Proyecto'!CB109&gt;0),((CB109*100)/CA109))))))</f>
        <v/>
      </c>
      <c r="CE109" s="97">
        <f t="shared" si="88"/>
        <v>0.65</v>
      </c>
      <c r="CF109" s="97">
        <f t="shared" si="89"/>
        <v>0.65</v>
      </c>
      <c r="CG109" s="62">
        <f>IF(AND(CE109=0,CF109=0),"",IF(AND(CE109=0,CF109&lt;&gt;0),Desplegable!$B$444,(CF109*100/CE109)))</f>
        <v>100</v>
      </c>
      <c r="CH109" s="97">
        <v>0</v>
      </c>
      <c r="CI109" s="97"/>
      <c r="CJ109" s="97"/>
      <c r="CK109" s="62" t="str">
        <f>IF(AND(CH109=0,CI109=0),Desplegable!$B$446,IF(AND(CH109&lt;&gt;0,CI109=""),Desplegable!$B$446,IF(AND('Metas por Proyecto'!CH109=0,'Metas por Proyecto'!CI109&gt;0),Desplegable!$B$444,IF(AND('Metas por Proyecto'!CH109&gt;0,'Metas por Proyecto'!CI109=0),Desplegable!$B$445,IF(AND('Metas por Proyecto'!CH109&gt;0,'Metas por Proyecto'!CI109&gt;0),((CI109*100)/CH109))))))</f>
        <v/>
      </c>
      <c r="CL109" s="97">
        <f t="shared" si="90"/>
        <v>0.65</v>
      </c>
      <c r="CM109" s="97">
        <f t="shared" si="91"/>
        <v>0.65</v>
      </c>
      <c r="CN109" s="62">
        <f>IF(AND(CL109=0,CM109=0),"",IF(AND(CL109=0,CM109&lt;&gt;0),Desplegable!$B$444,(CM109*100/CL109)))</f>
        <v>100</v>
      </c>
      <c r="CO109" s="97">
        <v>0</v>
      </c>
      <c r="CP109" s="97"/>
      <c r="CQ109" s="97"/>
      <c r="CR109" s="62" t="str">
        <f>IF(AND(CO109=0,CP109=0),Desplegable!$B$446,IF(AND(CO109&lt;&gt;0,CP109=""),Desplegable!$B$446,IF(AND('Metas por Proyecto'!CO109=0,'Metas por Proyecto'!CP109&gt;0),Desplegable!$B$444,IF(AND('Metas por Proyecto'!CO109&gt;0,'Metas por Proyecto'!CP109=0),Desplegable!$B$445,IF(AND('Metas por Proyecto'!CO109&gt;0,'Metas por Proyecto'!CP109&gt;0),((CP109*100)/CO109))))))</f>
        <v/>
      </c>
      <c r="CS109" s="97">
        <f t="shared" si="92"/>
        <v>0.65</v>
      </c>
      <c r="CT109" s="97">
        <f t="shared" si="93"/>
        <v>0.65</v>
      </c>
      <c r="CU109" s="62">
        <f>IF(AND(CS109=0,CT109=0),"",IF(AND(CS109=0,CT109&lt;&gt;0),Desplegable!$B$444,(CT109*100/CS109)))</f>
        <v>100</v>
      </c>
      <c r="CV109" s="97">
        <v>0</v>
      </c>
      <c r="CW109" s="97"/>
      <c r="CX109" s="97"/>
      <c r="CY109" s="62" t="str">
        <f>IF(AND(CV109=0,CW109=0),Desplegable!$B$446,IF(AND(CV109&lt;&gt;0,CW109=""),Desplegable!$B$446,IF(AND('Metas por Proyecto'!CV109=0,'Metas por Proyecto'!CW109&gt;0),Desplegable!$B$444,IF(AND('Metas por Proyecto'!CV109&gt;0,'Metas por Proyecto'!CW109=0),Desplegable!$B$445,IF(AND('Metas por Proyecto'!CV109&gt;0,'Metas por Proyecto'!CW109&gt;0),((CW109*100)/CV109))))))</f>
        <v/>
      </c>
      <c r="CZ109" s="97">
        <f t="shared" si="94"/>
        <v>0.65</v>
      </c>
      <c r="DA109" s="97">
        <f t="shared" si="95"/>
        <v>0.65</v>
      </c>
      <c r="DB109" s="62">
        <f>IF(AND(CZ109=0,DA109=0),"",IF(AND(CZ109=0,DA109&lt;&gt;0),Desplegable!$B$444,(DA109*100/CZ109)))</f>
        <v>100</v>
      </c>
      <c r="DC109" s="97">
        <v>0</v>
      </c>
      <c r="DD109" s="97"/>
      <c r="DE109" s="97"/>
      <c r="DF109" s="62" t="str">
        <f>IF(AND(DC109=0,DD109=0),Desplegable!$B$446,IF(AND(DC109&lt;&gt;0,DD109=""),Desplegable!$B$446,IF(AND('Metas por Proyecto'!DC109=0,'Metas por Proyecto'!DD109&gt;0),Desplegable!$B$444,IF(AND('Metas por Proyecto'!DC109&gt;0,'Metas por Proyecto'!DD109=0),Desplegable!$B$445,IF(AND('Metas por Proyecto'!DC109&gt;0,'Metas por Proyecto'!DD109&gt;0),((DD109*100)/DC109))))))</f>
        <v/>
      </c>
      <c r="DG109" s="97">
        <f t="shared" si="96"/>
        <v>0.65</v>
      </c>
      <c r="DH109" s="97">
        <f t="shared" si="97"/>
        <v>0.65</v>
      </c>
      <c r="DI109" s="62">
        <f>IF(AND(DG109=0,DH109=0),"",IF(AND(DG109=0,DH109&lt;&gt;0),Desplegable!$B$444,(DH109*100/DG109)))</f>
        <v>100</v>
      </c>
      <c r="DJ109" s="97">
        <v>0</v>
      </c>
      <c r="DK109" s="97"/>
      <c r="DL109" s="97"/>
      <c r="DM109" s="62" t="str">
        <f>IF(AND(DJ109=0,DK109=0),Desplegable!$B$446,IF(AND(DJ109&lt;&gt;0,DK109=""),Desplegable!$B$446,IF(AND('Metas por Proyecto'!DJ109=0,'Metas por Proyecto'!DK109&gt;0),Desplegable!$B$444,IF(AND('Metas por Proyecto'!DJ109&gt;0,'Metas por Proyecto'!DK109=0),Desplegable!$B$445,IF(AND('Metas por Proyecto'!DJ109&gt;0,'Metas por Proyecto'!DK109&gt;0),((DK109*100)/DJ109))))))</f>
        <v/>
      </c>
      <c r="DN109" s="97">
        <f t="shared" si="98"/>
        <v>0.65</v>
      </c>
      <c r="DO109" s="97">
        <f t="shared" si="99"/>
        <v>0.65</v>
      </c>
      <c r="DP109" s="63">
        <f>IF(AND(DN109=0,DO109=0),"",IF(AND(DN109=0,DO109&lt;&gt;0),Desplegable!$B$444,(DO109*100/DN109)))</f>
        <v>100</v>
      </c>
      <c r="DQ109" s="97">
        <f t="shared" si="100"/>
        <v>0.65</v>
      </c>
      <c r="DR109" s="97">
        <f t="shared" si="101"/>
        <v>0</v>
      </c>
      <c r="DS109" s="97">
        <f t="shared" si="102"/>
        <v>0.65</v>
      </c>
      <c r="DT109" s="63">
        <f t="shared" si="103"/>
        <v>100</v>
      </c>
      <c r="DU109" s="97"/>
    </row>
    <row r="110" spans="1:125" s="66" customFormat="1" ht="225">
      <c r="A110" s="53">
        <v>109</v>
      </c>
      <c r="B110" s="84" t="s">
        <v>1590</v>
      </c>
      <c r="C110" s="54" t="s">
        <v>666</v>
      </c>
      <c r="D110" s="55" t="s">
        <v>90</v>
      </c>
      <c r="E110" s="55" t="s">
        <v>667</v>
      </c>
      <c r="F110" s="56" t="s">
        <v>111</v>
      </c>
      <c r="G110" s="55" t="s">
        <v>115</v>
      </c>
      <c r="H110" s="56" t="s">
        <v>295</v>
      </c>
      <c r="I110" s="55" t="s">
        <v>616</v>
      </c>
      <c r="J110" s="56" t="s">
        <v>305</v>
      </c>
      <c r="K110" s="55" t="s">
        <v>667</v>
      </c>
      <c r="L110" s="56" t="s">
        <v>280</v>
      </c>
      <c r="M110" s="56" t="s">
        <v>411</v>
      </c>
      <c r="N110" s="59" t="s">
        <v>108</v>
      </c>
      <c r="O110" s="56" t="s">
        <v>154</v>
      </c>
      <c r="P110" s="57" t="s">
        <v>462</v>
      </c>
      <c r="Q110" s="57" t="s">
        <v>467</v>
      </c>
      <c r="R110" s="58" t="s">
        <v>474</v>
      </c>
      <c r="S110" s="59"/>
      <c r="T110" s="59" t="s">
        <v>417</v>
      </c>
      <c r="U110" s="60" t="s">
        <v>429</v>
      </c>
      <c r="V110" s="60" t="s">
        <v>443</v>
      </c>
      <c r="W110" s="59"/>
      <c r="X110" s="59"/>
      <c r="Y110" s="56"/>
      <c r="Z110" s="56"/>
      <c r="AA110" s="56"/>
      <c r="AB110" s="56"/>
      <c r="AC110" s="53"/>
      <c r="AD110" s="53"/>
      <c r="AE110" s="53"/>
      <c r="AF110" s="53"/>
      <c r="AG110" s="56"/>
      <c r="AH110" s="60"/>
      <c r="AI110" s="53"/>
      <c r="AJ110" s="61"/>
      <c r="AK110" s="53"/>
      <c r="AL110" s="53"/>
      <c r="AM110" s="222">
        <v>13</v>
      </c>
      <c r="AN110" s="97">
        <v>0</v>
      </c>
      <c r="AO110" s="97">
        <v>0</v>
      </c>
      <c r="AP110" s="97"/>
      <c r="AQ110" s="62" t="str">
        <f>IF(AND(AN110=0,AO110=0),Desplegable!$B$446,IF(AND(AN110&lt;&gt;0,AO110=""),Desplegable!$B$446,IF(AND('Metas por Proyecto'!AN110=0,'Metas por Proyecto'!AO110&gt;0),Desplegable!$B$444,IF(AND('Metas por Proyecto'!AN110&gt;0,'Metas por Proyecto'!AO110=0),Desplegable!$B$445,IF(AND('Metas por Proyecto'!AN110&gt;0,'Metas por Proyecto'!AO110&gt;0),((AO110*100)/AN110))))))</f>
        <v/>
      </c>
      <c r="AR110" s="97">
        <v>10</v>
      </c>
      <c r="AS110" s="97">
        <v>10</v>
      </c>
      <c r="AT110" s="97"/>
      <c r="AU110" s="62">
        <f>IF(AND(AR110=0,AS110=0),Desplegable!$B$446,IF(AND(AR110&lt;&gt;0,AS110=""),Desplegable!$B$446,IF(AND('Metas por Proyecto'!AR110=0,'Metas por Proyecto'!AS110&gt;0),Desplegable!$B$444,IF(AND('Metas por Proyecto'!AR110&gt;0,'Metas por Proyecto'!AS110=0),Desplegable!$B$445,IF(AND('Metas por Proyecto'!AR110&gt;0,'Metas por Proyecto'!AS110&gt;0),((AS110*100)/AR110))))))</f>
        <v>100</v>
      </c>
      <c r="AV110" s="97">
        <f t="shared" si="78"/>
        <v>10</v>
      </c>
      <c r="AW110" s="97">
        <f t="shared" si="79"/>
        <v>10</v>
      </c>
      <c r="AX110" s="62">
        <f>IF(AND(AV110=0,AW110=0),"",IF(AND(AV110=0,AW110&lt;&gt;0),Desplegable!$B$444,(AW110*100/AV110)))</f>
        <v>100</v>
      </c>
      <c r="AY110" s="97">
        <v>0</v>
      </c>
      <c r="AZ110" s="97">
        <v>0</v>
      </c>
      <c r="BA110" s="97" t="s">
        <v>1304</v>
      </c>
      <c r="BB110" s="62" t="str">
        <f>IF(AND(AY110=0,AZ110=0),Desplegable!$B$446,IF(AND(AY110&lt;&gt;0,AZ110=""),Desplegable!$B$446,IF(AND('Metas por Proyecto'!AY110=0,'Metas por Proyecto'!AZ110&gt;0),Desplegable!$B$444,IF(AND('Metas por Proyecto'!AY110&gt;0,'Metas por Proyecto'!AZ110=0),Desplegable!$B$445,IF(AND('Metas por Proyecto'!AY110&gt;0,'Metas por Proyecto'!AZ110&gt;0),((AZ110*100)/AY110))))))</f>
        <v/>
      </c>
      <c r="BC110" s="97">
        <f t="shared" si="80"/>
        <v>10</v>
      </c>
      <c r="BD110" s="97">
        <f t="shared" si="81"/>
        <v>10</v>
      </c>
      <c r="BE110" s="62">
        <f>IF(AND(BC110=0,BD110=0),"",IF(AND(BC110=0,BD110&lt;&gt;0),Desplegable!$B$444,(BD110*100/BC110)))</f>
        <v>100</v>
      </c>
      <c r="BF110" s="97">
        <v>0</v>
      </c>
      <c r="BG110" s="97"/>
      <c r="BH110" s="97"/>
      <c r="BI110" s="62" t="str">
        <f>IF(AND(BF110=0,BG110=0),Desplegable!$B$446,IF(AND(BF110&lt;&gt;0,BG110=""),Desplegable!$B$446,IF(AND('Metas por Proyecto'!BF110=0,'Metas por Proyecto'!BG110&gt;0),Desplegable!$B$444,IF(AND('Metas por Proyecto'!BF110&gt;0,'Metas por Proyecto'!BG110=0),Desplegable!$B$445,IF(AND('Metas por Proyecto'!BF110&gt;0,'Metas por Proyecto'!BG110&gt;0),((BG110*100)/BF110))))))</f>
        <v/>
      </c>
      <c r="BJ110" s="97">
        <f t="shared" si="82"/>
        <v>10</v>
      </c>
      <c r="BK110" s="97">
        <f t="shared" si="83"/>
        <v>10</v>
      </c>
      <c r="BL110" s="62">
        <f>IF(AND(BJ110=0,BK110=0),"",IF(AND(BJ110=0,BK110&lt;&gt;0),Desplegable!$B$444,(BK110*100/BJ110)))</f>
        <v>100</v>
      </c>
      <c r="BM110" s="97">
        <v>0</v>
      </c>
      <c r="BN110" s="97"/>
      <c r="BO110" s="97"/>
      <c r="BP110" s="62" t="str">
        <f>IF(AND(BM110=0,BN110=0),Desplegable!$B$446,IF(AND(BM110&lt;&gt;0,BN110=""),Desplegable!$B$446,IF(AND('Metas por Proyecto'!BM110=0,'Metas por Proyecto'!BN110&gt;0),Desplegable!$B$444,IF(AND('Metas por Proyecto'!BM110&gt;0,'Metas por Proyecto'!BN110=0),Desplegable!$B$445,IF(AND('Metas por Proyecto'!BM110&gt;0,'Metas por Proyecto'!BN110&gt;0),((BN110*100)/BM110))))))</f>
        <v/>
      </c>
      <c r="BQ110" s="97">
        <f t="shared" si="84"/>
        <v>10</v>
      </c>
      <c r="BR110" s="97">
        <f t="shared" si="85"/>
        <v>10</v>
      </c>
      <c r="BS110" s="62">
        <f>IF(AND(BQ110=0,BR110=0),"",IF(AND(BQ110=0,BR110&lt;&gt;0),Desplegable!$B$444,(BR110*100/BQ110)))</f>
        <v>100</v>
      </c>
      <c r="BT110" s="97">
        <v>0</v>
      </c>
      <c r="BU110" s="97"/>
      <c r="BV110" s="97"/>
      <c r="BW110" s="62" t="str">
        <f>IF(AND(BT110=0,BU110=0),Desplegable!$B$446,IF(AND(BT110&lt;&gt;0,BU110=""),Desplegable!$B$446,IF(AND('Metas por Proyecto'!BT110=0,'Metas por Proyecto'!BU110&gt;0),Desplegable!$B$444,IF(AND('Metas por Proyecto'!BT110&gt;0,'Metas por Proyecto'!BU110=0),Desplegable!$B$445,IF(AND('Metas por Proyecto'!BT110&gt;0,'Metas por Proyecto'!BU110&gt;0),((BU110*100)/BT110))))))</f>
        <v/>
      </c>
      <c r="BX110" s="97">
        <f t="shared" si="86"/>
        <v>10</v>
      </c>
      <c r="BY110" s="97">
        <f t="shared" si="87"/>
        <v>10</v>
      </c>
      <c r="BZ110" s="62">
        <f>IF(AND(BX110=0,BY110=0),"",IF(AND(BX110=0,BY110&lt;&gt;0),Desplegable!$B$444,(BY110*100/BX110)))</f>
        <v>100</v>
      </c>
      <c r="CA110" s="97">
        <v>0</v>
      </c>
      <c r="CB110" s="97"/>
      <c r="CC110" s="97"/>
      <c r="CD110" s="62" t="str">
        <f>IF(AND(CA110=0,CB110=0),Desplegable!$B$446,IF(AND(CA110&lt;&gt;0,CB110=""),Desplegable!$B$446,IF(AND('Metas por Proyecto'!CA110=0,'Metas por Proyecto'!CB110&gt;0),Desplegable!$B$444,IF(AND('Metas por Proyecto'!CA110&gt;0,'Metas por Proyecto'!CB110=0),Desplegable!$B$445,IF(AND('Metas por Proyecto'!CA110&gt;0,'Metas por Proyecto'!CB110&gt;0),((CB110*100)/CA110))))))</f>
        <v/>
      </c>
      <c r="CE110" s="97">
        <f t="shared" si="88"/>
        <v>10</v>
      </c>
      <c r="CF110" s="97">
        <f t="shared" si="89"/>
        <v>10</v>
      </c>
      <c r="CG110" s="62">
        <f>IF(AND(CE110=0,CF110=0),"",IF(AND(CE110=0,CF110&lt;&gt;0),Desplegable!$B$444,(CF110*100/CE110)))</f>
        <v>100</v>
      </c>
      <c r="CH110" s="97">
        <v>0</v>
      </c>
      <c r="CI110" s="97"/>
      <c r="CJ110" s="97"/>
      <c r="CK110" s="62" t="str">
        <f>IF(AND(CH110=0,CI110=0),Desplegable!$B$446,IF(AND(CH110&lt;&gt;0,CI110=""),Desplegable!$B$446,IF(AND('Metas por Proyecto'!CH110=0,'Metas por Proyecto'!CI110&gt;0),Desplegable!$B$444,IF(AND('Metas por Proyecto'!CH110&gt;0,'Metas por Proyecto'!CI110=0),Desplegable!$B$445,IF(AND('Metas por Proyecto'!CH110&gt;0,'Metas por Proyecto'!CI110&gt;0),((CI110*100)/CH110))))))</f>
        <v/>
      </c>
      <c r="CL110" s="97">
        <f t="shared" si="90"/>
        <v>10</v>
      </c>
      <c r="CM110" s="97">
        <f t="shared" si="91"/>
        <v>10</v>
      </c>
      <c r="CN110" s="62">
        <f>IF(AND(CL110=0,CM110=0),"",IF(AND(CL110=0,CM110&lt;&gt;0),Desplegable!$B$444,(CM110*100/CL110)))</f>
        <v>100</v>
      </c>
      <c r="CO110" s="97">
        <v>0</v>
      </c>
      <c r="CP110" s="97"/>
      <c r="CQ110" s="97"/>
      <c r="CR110" s="62" t="str">
        <f>IF(AND(CO110=0,CP110=0),Desplegable!$B$446,IF(AND(CO110&lt;&gt;0,CP110=""),Desplegable!$B$446,IF(AND('Metas por Proyecto'!CO110=0,'Metas por Proyecto'!CP110&gt;0),Desplegable!$B$444,IF(AND('Metas por Proyecto'!CO110&gt;0,'Metas por Proyecto'!CP110=0),Desplegable!$B$445,IF(AND('Metas por Proyecto'!CO110&gt;0,'Metas por Proyecto'!CP110&gt;0),((CP110*100)/CO110))))))</f>
        <v/>
      </c>
      <c r="CS110" s="97">
        <f t="shared" si="92"/>
        <v>10</v>
      </c>
      <c r="CT110" s="97">
        <f t="shared" si="93"/>
        <v>10</v>
      </c>
      <c r="CU110" s="62">
        <f>IF(AND(CS110=0,CT110=0),"",IF(AND(CS110=0,CT110&lt;&gt;0),Desplegable!$B$444,(CT110*100/CS110)))</f>
        <v>100</v>
      </c>
      <c r="CV110" s="97">
        <v>0</v>
      </c>
      <c r="CW110" s="97"/>
      <c r="CX110" s="97"/>
      <c r="CY110" s="62" t="str">
        <f>IF(AND(CV110=0,CW110=0),Desplegable!$B$446,IF(AND(CV110&lt;&gt;0,CW110=""),Desplegable!$B$446,IF(AND('Metas por Proyecto'!CV110=0,'Metas por Proyecto'!CW110&gt;0),Desplegable!$B$444,IF(AND('Metas por Proyecto'!CV110&gt;0,'Metas por Proyecto'!CW110=0),Desplegable!$B$445,IF(AND('Metas por Proyecto'!CV110&gt;0,'Metas por Proyecto'!CW110&gt;0),((CW110*100)/CV110))))))</f>
        <v/>
      </c>
      <c r="CZ110" s="97">
        <f t="shared" si="94"/>
        <v>10</v>
      </c>
      <c r="DA110" s="97">
        <f t="shared" si="95"/>
        <v>10</v>
      </c>
      <c r="DB110" s="62">
        <f>IF(AND(CZ110=0,DA110=0),"",IF(AND(CZ110=0,DA110&lt;&gt;0),Desplegable!$B$444,(DA110*100/CZ110)))</f>
        <v>100</v>
      </c>
      <c r="DC110" s="97">
        <v>3</v>
      </c>
      <c r="DD110" s="97"/>
      <c r="DE110" s="97"/>
      <c r="DF110" s="62" t="str">
        <f>IF(AND(DC110=0,DD110=0),Desplegable!$B$446,IF(AND(DC110&lt;&gt;0,DD110=""),Desplegable!$B$446,IF(AND('Metas por Proyecto'!DC110=0,'Metas por Proyecto'!DD110&gt;0),Desplegable!$B$444,IF(AND('Metas por Proyecto'!DC110&gt;0,'Metas por Proyecto'!DD110=0),Desplegable!$B$445,IF(AND('Metas por Proyecto'!DC110&gt;0,'Metas por Proyecto'!DD110&gt;0),((DD110*100)/DC110))))))</f>
        <v/>
      </c>
      <c r="DG110" s="97">
        <f t="shared" si="96"/>
        <v>13</v>
      </c>
      <c r="DH110" s="97">
        <f t="shared" si="97"/>
        <v>10</v>
      </c>
      <c r="DI110" s="62">
        <f>IF(AND(DG110=0,DH110=0),"",IF(AND(DG110=0,DH110&lt;&gt;0),Desplegable!$B$444,(DH110*100/DG110)))</f>
        <v>76.92307692307692</v>
      </c>
      <c r="DJ110" s="97">
        <v>0</v>
      </c>
      <c r="DK110" s="97"/>
      <c r="DL110" s="97"/>
      <c r="DM110" s="62" t="str">
        <f>IF(AND(DJ110=0,DK110=0),Desplegable!$B$446,IF(AND(DJ110&lt;&gt;0,DK110=""),Desplegable!$B$446,IF(AND('Metas por Proyecto'!DJ110=0,'Metas por Proyecto'!DK110&gt;0),Desplegable!$B$444,IF(AND('Metas por Proyecto'!DJ110&gt;0,'Metas por Proyecto'!DK110=0),Desplegable!$B$445,IF(AND('Metas por Proyecto'!DJ110&gt;0,'Metas por Proyecto'!DK110&gt;0),((DK110*100)/DJ110))))))</f>
        <v/>
      </c>
      <c r="DN110" s="97">
        <f t="shared" si="98"/>
        <v>13</v>
      </c>
      <c r="DO110" s="97">
        <f t="shared" si="99"/>
        <v>10</v>
      </c>
      <c r="DP110" s="63">
        <f>IF(AND(DN110=0,DO110=0),"",IF(AND(DN110=0,DO110&lt;&gt;0),Desplegable!$B$444,(DO110*100/DN110)))</f>
        <v>76.92307692307692</v>
      </c>
      <c r="DQ110" s="97">
        <f t="shared" si="100"/>
        <v>13</v>
      </c>
      <c r="DR110" s="97">
        <f t="shared" si="101"/>
        <v>0</v>
      </c>
      <c r="DS110" s="97">
        <f t="shared" si="102"/>
        <v>10</v>
      </c>
      <c r="DT110" s="63">
        <f t="shared" si="103"/>
        <v>76.92307692307692</v>
      </c>
      <c r="DU110" s="97"/>
    </row>
    <row r="111" spans="1:125" s="66" customFormat="1" ht="225">
      <c r="A111" s="53">
        <v>110</v>
      </c>
      <c r="B111" s="84" t="s">
        <v>1591</v>
      </c>
      <c r="C111" s="54" t="s">
        <v>666</v>
      </c>
      <c r="D111" s="55" t="s">
        <v>90</v>
      </c>
      <c r="E111" s="55" t="s">
        <v>667</v>
      </c>
      <c r="F111" s="56" t="s">
        <v>111</v>
      </c>
      <c r="G111" s="55" t="s">
        <v>115</v>
      </c>
      <c r="H111" s="56" t="s">
        <v>295</v>
      </c>
      <c r="I111" s="55" t="s">
        <v>616</v>
      </c>
      <c r="J111" s="56" t="s">
        <v>305</v>
      </c>
      <c r="K111" s="55" t="s">
        <v>667</v>
      </c>
      <c r="L111" s="56" t="s">
        <v>280</v>
      </c>
      <c r="M111" s="56" t="s">
        <v>411</v>
      </c>
      <c r="N111" s="59" t="s">
        <v>119</v>
      </c>
      <c r="O111" s="56" t="s">
        <v>154</v>
      </c>
      <c r="P111" s="57" t="s">
        <v>462</v>
      </c>
      <c r="Q111" s="57" t="s">
        <v>467</v>
      </c>
      <c r="R111" s="58" t="s">
        <v>474</v>
      </c>
      <c r="S111" s="59"/>
      <c r="T111" s="59" t="s">
        <v>417</v>
      </c>
      <c r="U111" s="60" t="s">
        <v>429</v>
      </c>
      <c r="V111" s="60" t="s">
        <v>443</v>
      </c>
      <c r="W111" s="59"/>
      <c r="X111" s="59"/>
      <c r="Y111" s="56"/>
      <c r="Z111" s="56"/>
      <c r="AA111" s="56"/>
      <c r="AB111" s="56"/>
      <c r="AC111" s="53"/>
      <c r="AD111" s="53"/>
      <c r="AE111" s="53"/>
      <c r="AF111" s="53"/>
      <c r="AG111" s="56"/>
      <c r="AH111" s="60"/>
      <c r="AI111" s="53"/>
      <c r="AJ111" s="61"/>
      <c r="AK111" s="53"/>
      <c r="AL111" s="53"/>
      <c r="AM111" s="222">
        <v>29</v>
      </c>
      <c r="AN111" s="97">
        <v>0</v>
      </c>
      <c r="AO111" s="97">
        <v>0</v>
      </c>
      <c r="AP111" s="97"/>
      <c r="AQ111" s="62" t="str">
        <f>IF(AND(AN111=0,AO111=0),Desplegable!$B$446,IF(AND(AN111&lt;&gt;0,AO111=""),Desplegable!$B$446,IF(AND('Metas por Proyecto'!AN111=0,'Metas por Proyecto'!AO111&gt;0),Desplegable!$B$444,IF(AND('Metas por Proyecto'!AN111&gt;0,'Metas por Proyecto'!AO111=0),Desplegable!$B$445,IF(AND('Metas por Proyecto'!AN111&gt;0,'Metas por Proyecto'!AO111&gt;0),((AO111*100)/AN111))))))</f>
        <v/>
      </c>
      <c r="AR111" s="97">
        <v>27</v>
      </c>
      <c r="AS111" s="97">
        <v>27</v>
      </c>
      <c r="AT111" s="97"/>
      <c r="AU111" s="62">
        <f>IF(AND(AR111=0,AS111=0),Desplegable!$B$446,IF(AND(AR111&lt;&gt;0,AS111=""),Desplegable!$B$446,IF(AND('Metas por Proyecto'!AR111=0,'Metas por Proyecto'!AS111&gt;0),Desplegable!$B$444,IF(AND('Metas por Proyecto'!AR111&gt;0,'Metas por Proyecto'!AS111=0),Desplegable!$B$445,IF(AND('Metas por Proyecto'!AR111&gt;0,'Metas por Proyecto'!AS111&gt;0),((AS111*100)/AR111))))))</f>
        <v>100</v>
      </c>
      <c r="AV111" s="97">
        <f t="shared" si="78"/>
        <v>27</v>
      </c>
      <c r="AW111" s="97">
        <f t="shared" si="79"/>
        <v>27</v>
      </c>
      <c r="AX111" s="62">
        <f>IF(AND(AV111=0,AW111=0),"",IF(AND(AV111=0,AW111&lt;&gt;0),Desplegable!$B$444,(AW111*100/AV111)))</f>
        <v>100</v>
      </c>
      <c r="AY111" s="97">
        <v>0</v>
      </c>
      <c r="AZ111" s="97">
        <v>0</v>
      </c>
      <c r="BA111" s="97" t="s">
        <v>1304</v>
      </c>
      <c r="BB111" s="62" t="str">
        <f>IF(AND(AY111=0,AZ111=0),Desplegable!$B$446,IF(AND(AY111&lt;&gt;0,AZ111=""),Desplegable!$B$446,IF(AND('Metas por Proyecto'!AY111=0,'Metas por Proyecto'!AZ111&gt;0),Desplegable!$B$444,IF(AND('Metas por Proyecto'!AY111&gt;0,'Metas por Proyecto'!AZ111=0),Desplegable!$B$445,IF(AND('Metas por Proyecto'!AY111&gt;0,'Metas por Proyecto'!AZ111&gt;0),((AZ111*100)/AY111))))))</f>
        <v/>
      </c>
      <c r="BC111" s="97">
        <f t="shared" si="80"/>
        <v>27</v>
      </c>
      <c r="BD111" s="97">
        <f t="shared" si="81"/>
        <v>27</v>
      </c>
      <c r="BE111" s="62">
        <f>IF(AND(BC111=0,BD111=0),"",IF(AND(BC111=0,BD111&lt;&gt;0),Desplegable!$B$444,(BD111*100/BC111)))</f>
        <v>100</v>
      </c>
      <c r="BF111" s="97">
        <v>2</v>
      </c>
      <c r="BG111" s="97"/>
      <c r="BH111" s="97"/>
      <c r="BI111" s="62" t="str">
        <f>IF(AND(BF111=0,BG111=0),Desplegable!$B$446,IF(AND(BF111&lt;&gt;0,BG111=""),Desplegable!$B$446,IF(AND('Metas por Proyecto'!BF111=0,'Metas por Proyecto'!BG111&gt;0),Desplegable!$B$444,IF(AND('Metas por Proyecto'!BF111&gt;0,'Metas por Proyecto'!BG111=0),Desplegable!$B$445,IF(AND('Metas por Proyecto'!BF111&gt;0,'Metas por Proyecto'!BG111&gt;0),((BG111*100)/BF111))))))</f>
        <v/>
      </c>
      <c r="BJ111" s="97">
        <f t="shared" si="82"/>
        <v>29</v>
      </c>
      <c r="BK111" s="97">
        <f t="shared" si="83"/>
        <v>27</v>
      </c>
      <c r="BL111" s="62">
        <f>IF(AND(BJ111=0,BK111=0),"",IF(AND(BJ111=0,BK111&lt;&gt;0),Desplegable!$B$444,(BK111*100/BJ111)))</f>
        <v>93.103448275862064</v>
      </c>
      <c r="BM111" s="97">
        <v>0</v>
      </c>
      <c r="BN111" s="97"/>
      <c r="BO111" s="97"/>
      <c r="BP111" s="62" t="str">
        <f>IF(AND(BM111=0,BN111=0),Desplegable!$B$446,IF(AND(BM111&lt;&gt;0,BN111=""),Desplegable!$B$446,IF(AND('Metas por Proyecto'!BM111=0,'Metas por Proyecto'!BN111&gt;0),Desplegable!$B$444,IF(AND('Metas por Proyecto'!BM111&gt;0,'Metas por Proyecto'!BN111=0),Desplegable!$B$445,IF(AND('Metas por Proyecto'!BM111&gt;0,'Metas por Proyecto'!BN111&gt;0),((BN111*100)/BM111))))))</f>
        <v/>
      </c>
      <c r="BQ111" s="97">
        <f t="shared" si="84"/>
        <v>29</v>
      </c>
      <c r="BR111" s="97">
        <f t="shared" si="85"/>
        <v>27</v>
      </c>
      <c r="BS111" s="62">
        <f>IF(AND(BQ111=0,BR111=0),"",IF(AND(BQ111=0,BR111&lt;&gt;0),Desplegable!$B$444,(BR111*100/BQ111)))</f>
        <v>93.103448275862064</v>
      </c>
      <c r="BT111" s="97">
        <v>0</v>
      </c>
      <c r="BU111" s="97"/>
      <c r="BV111" s="97"/>
      <c r="BW111" s="62" t="str">
        <f>IF(AND(BT111=0,BU111=0),Desplegable!$B$446,IF(AND(BT111&lt;&gt;0,BU111=""),Desplegable!$B$446,IF(AND('Metas por Proyecto'!BT111=0,'Metas por Proyecto'!BU111&gt;0),Desplegable!$B$444,IF(AND('Metas por Proyecto'!BT111&gt;0,'Metas por Proyecto'!BU111=0),Desplegable!$B$445,IF(AND('Metas por Proyecto'!BT111&gt;0,'Metas por Proyecto'!BU111&gt;0),((BU111*100)/BT111))))))</f>
        <v/>
      </c>
      <c r="BX111" s="97">
        <f t="shared" si="86"/>
        <v>29</v>
      </c>
      <c r="BY111" s="97">
        <f t="shared" si="87"/>
        <v>27</v>
      </c>
      <c r="BZ111" s="62">
        <f>IF(AND(BX111=0,BY111=0),"",IF(AND(BX111=0,BY111&lt;&gt;0),Desplegable!$B$444,(BY111*100/BX111)))</f>
        <v>93.103448275862064</v>
      </c>
      <c r="CA111" s="97">
        <v>0</v>
      </c>
      <c r="CB111" s="97"/>
      <c r="CC111" s="97"/>
      <c r="CD111" s="62" t="str">
        <f>IF(AND(CA111=0,CB111=0),Desplegable!$B$446,IF(AND(CA111&lt;&gt;0,CB111=""),Desplegable!$B$446,IF(AND('Metas por Proyecto'!CA111=0,'Metas por Proyecto'!CB111&gt;0),Desplegable!$B$444,IF(AND('Metas por Proyecto'!CA111&gt;0,'Metas por Proyecto'!CB111=0),Desplegable!$B$445,IF(AND('Metas por Proyecto'!CA111&gt;0,'Metas por Proyecto'!CB111&gt;0),((CB111*100)/CA111))))))</f>
        <v/>
      </c>
      <c r="CE111" s="97">
        <f t="shared" si="88"/>
        <v>29</v>
      </c>
      <c r="CF111" s="97">
        <f t="shared" si="89"/>
        <v>27</v>
      </c>
      <c r="CG111" s="62">
        <f>IF(AND(CE111=0,CF111=0),"",IF(AND(CE111=0,CF111&lt;&gt;0),Desplegable!$B$444,(CF111*100/CE111)))</f>
        <v>93.103448275862064</v>
      </c>
      <c r="CH111" s="97">
        <v>0</v>
      </c>
      <c r="CI111" s="97"/>
      <c r="CJ111" s="97"/>
      <c r="CK111" s="62" t="str">
        <f>IF(AND(CH111=0,CI111=0),Desplegable!$B$446,IF(AND(CH111&lt;&gt;0,CI111=""),Desplegable!$B$446,IF(AND('Metas por Proyecto'!CH111=0,'Metas por Proyecto'!CI111&gt;0),Desplegable!$B$444,IF(AND('Metas por Proyecto'!CH111&gt;0,'Metas por Proyecto'!CI111=0),Desplegable!$B$445,IF(AND('Metas por Proyecto'!CH111&gt;0,'Metas por Proyecto'!CI111&gt;0),((CI111*100)/CH111))))))</f>
        <v/>
      </c>
      <c r="CL111" s="97">
        <f t="shared" si="90"/>
        <v>29</v>
      </c>
      <c r="CM111" s="97">
        <f t="shared" si="91"/>
        <v>27</v>
      </c>
      <c r="CN111" s="62">
        <f>IF(AND(CL111=0,CM111=0),"",IF(AND(CL111=0,CM111&lt;&gt;0),Desplegable!$B$444,(CM111*100/CL111)))</f>
        <v>93.103448275862064</v>
      </c>
      <c r="CO111" s="97">
        <v>0</v>
      </c>
      <c r="CP111" s="97"/>
      <c r="CQ111" s="97"/>
      <c r="CR111" s="62" t="str">
        <f>IF(AND(CO111=0,CP111=0),Desplegable!$B$446,IF(AND(CO111&lt;&gt;0,CP111=""),Desplegable!$B$446,IF(AND('Metas por Proyecto'!CO111=0,'Metas por Proyecto'!CP111&gt;0),Desplegable!$B$444,IF(AND('Metas por Proyecto'!CO111&gt;0,'Metas por Proyecto'!CP111=0),Desplegable!$B$445,IF(AND('Metas por Proyecto'!CO111&gt;0,'Metas por Proyecto'!CP111&gt;0),((CP111*100)/CO111))))))</f>
        <v/>
      </c>
      <c r="CS111" s="97">
        <f t="shared" si="92"/>
        <v>29</v>
      </c>
      <c r="CT111" s="97">
        <f t="shared" si="93"/>
        <v>27</v>
      </c>
      <c r="CU111" s="62">
        <f>IF(AND(CS111=0,CT111=0),"",IF(AND(CS111=0,CT111&lt;&gt;0),Desplegable!$B$444,(CT111*100/CS111)))</f>
        <v>93.103448275862064</v>
      </c>
      <c r="CV111" s="97">
        <v>0</v>
      </c>
      <c r="CW111" s="97"/>
      <c r="CX111" s="97"/>
      <c r="CY111" s="62" t="str">
        <f>IF(AND(CV111=0,CW111=0),Desplegable!$B$446,IF(AND(CV111&lt;&gt;0,CW111=""),Desplegable!$B$446,IF(AND('Metas por Proyecto'!CV111=0,'Metas por Proyecto'!CW111&gt;0),Desplegable!$B$444,IF(AND('Metas por Proyecto'!CV111&gt;0,'Metas por Proyecto'!CW111=0),Desplegable!$B$445,IF(AND('Metas por Proyecto'!CV111&gt;0,'Metas por Proyecto'!CW111&gt;0),((CW111*100)/CV111))))))</f>
        <v/>
      </c>
      <c r="CZ111" s="97">
        <f t="shared" si="94"/>
        <v>29</v>
      </c>
      <c r="DA111" s="97">
        <f t="shared" si="95"/>
        <v>27</v>
      </c>
      <c r="DB111" s="62">
        <f>IF(AND(CZ111=0,DA111=0),"",IF(AND(CZ111=0,DA111&lt;&gt;0),Desplegable!$B$444,(DA111*100/CZ111)))</f>
        <v>93.103448275862064</v>
      </c>
      <c r="DC111" s="97">
        <v>0</v>
      </c>
      <c r="DD111" s="97"/>
      <c r="DE111" s="97"/>
      <c r="DF111" s="62" t="str">
        <f>IF(AND(DC111=0,DD111=0),Desplegable!$B$446,IF(AND(DC111&lt;&gt;0,DD111=""),Desplegable!$B$446,IF(AND('Metas por Proyecto'!DC111=0,'Metas por Proyecto'!DD111&gt;0),Desplegable!$B$444,IF(AND('Metas por Proyecto'!DC111&gt;0,'Metas por Proyecto'!DD111=0),Desplegable!$B$445,IF(AND('Metas por Proyecto'!DC111&gt;0,'Metas por Proyecto'!DD111&gt;0),((DD111*100)/DC111))))))</f>
        <v/>
      </c>
      <c r="DG111" s="97">
        <f t="shared" si="96"/>
        <v>29</v>
      </c>
      <c r="DH111" s="97">
        <f t="shared" si="97"/>
        <v>27</v>
      </c>
      <c r="DI111" s="62">
        <f>IF(AND(DG111=0,DH111=0),"",IF(AND(DG111=0,DH111&lt;&gt;0),Desplegable!$B$444,(DH111*100/DG111)))</f>
        <v>93.103448275862064</v>
      </c>
      <c r="DJ111" s="97">
        <v>0</v>
      </c>
      <c r="DK111" s="97"/>
      <c r="DL111" s="97"/>
      <c r="DM111" s="62" t="str">
        <f>IF(AND(DJ111=0,DK111=0),Desplegable!$B$446,IF(AND(DJ111&lt;&gt;0,DK111=""),Desplegable!$B$446,IF(AND('Metas por Proyecto'!DJ111=0,'Metas por Proyecto'!DK111&gt;0),Desplegable!$B$444,IF(AND('Metas por Proyecto'!DJ111&gt;0,'Metas por Proyecto'!DK111=0),Desplegable!$B$445,IF(AND('Metas por Proyecto'!DJ111&gt;0,'Metas por Proyecto'!DK111&gt;0),((DK111*100)/DJ111))))))</f>
        <v/>
      </c>
      <c r="DN111" s="97">
        <f t="shared" si="98"/>
        <v>29</v>
      </c>
      <c r="DO111" s="97">
        <f t="shared" si="99"/>
        <v>27</v>
      </c>
      <c r="DP111" s="63">
        <f>IF(AND(DN111=0,DO111=0),"",IF(AND(DN111=0,DO111&lt;&gt;0),Desplegable!$B$444,(DO111*100/DN111)))</f>
        <v>93.103448275862064</v>
      </c>
      <c r="DQ111" s="97">
        <f t="shared" si="100"/>
        <v>29</v>
      </c>
      <c r="DR111" s="97">
        <f t="shared" si="101"/>
        <v>0</v>
      </c>
      <c r="DS111" s="97">
        <f t="shared" si="102"/>
        <v>27</v>
      </c>
      <c r="DT111" s="63">
        <f t="shared" si="103"/>
        <v>93.103448275862064</v>
      </c>
      <c r="DU111" s="97"/>
    </row>
    <row r="112" spans="1:125" s="66" customFormat="1" ht="225">
      <c r="A112" s="53">
        <v>111</v>
      </c>
      <c r="B112" s="84" t="s">
        <v>1592</v>
      </c>
      <c r="C112" s="54" t="s">
        <v>666</v>
      </c>
      <c r="D112" s="55" t="s">
        <v>90</v>
      </c>
      <c r="E112" s="55" t="s">
        <v>667</v>
      </c>
      <c r="F112" s="56" t="s">
        <v>111</v>
      </c>
      <c r="G112" s="55" t="s">
        <v>115</v>
      </c>
      <c r="H112" s="56" t="s">
        <v>295</v>
      </c>
      <c r="I112" s="55" t="s">
        <v>616</v>
      </c>
      <c r="J112" s="56" t="s">
        <v>305</v>
      </c>
      <c r="K112" s="55" t="s">
        <v>667</v>
      </c>
      <c r="L112" s="56" t="s">
        <v>1465</v>
      </c>
      <c r="M112" s="56" t="s">
        <v>411</v>
      </c>
      <c r="N112" s="59" t="s">
        <v>126</v>
      </c>
      <c r="O112" s="56" t="s">
        <v>154</v>
      </c>
      <c r="P112" s="57" t="s">
        <v>462</v>
      </c>
      <c r="Q112" s="57" t="s">
        <v>467</v>
      </c>
      <c r="R112" s="58" t="s">
        <v>474</v>
      </c>
      <c r="S112" s="59"/>
      <c r="T112" s="59" t="s">
        <v>417</v>
      </c>
      <c r="U112" s="60" t="s">
        <v>429</v>
      </c>
      <c r="V112" s="60" t="s">
        <v>443</v>
      </c>
      <c r="W112" s="59"/>
      <c r="X112" s="59"/>
      <c r="Y112" s="56"/>
      <c r="Z112" s="56"/>
      <c r="AA112" s="56"/>
      <c r="AB112" s="56"/>
      <c r="AC112" s="53"/>
      <c r="AD112" s="53"/>
      <c r="AE112" s="53"/>
      <c r="AF112" s="53"/>
      <c r="AG112" s="56"/>
      <c r="AH112" s="60"/>
      <c r="AI112" s="53"/>
      <c r="AJ112" s="61"/>
      <c r="AK112" s="53"/>
      <c r="AL112" s="53"/>
      <c r="AM112" s="222">
        <v>4</v>
      </c>
      <c r="AN112" s="97">
        <v>0</v>
      </c>
      <c r="AO112" s="97">
        <v>0</v>
      </c>
      <c r="AP112" s="97"/>
      <c r="AQ112" s="62" t="str">
        <f>IF(AND(AN112=0,AO112=0),Desplegable!$B$446,IF(AND(AN112&lt;&gt;0,AO112=""),Desplegable!$B$446,IF(AND('Metas por Proyecto'!AN112=0,'Metas por Proyecto'!AO112&gt;0),Desplegable!$B$444,IF(AND('Metas por Proyecto'!AN112&gt;0,'Metas por Proyecto'!AO112=0),Desplegable!$B$445,IF(AND('Metas por Proyecto'!AN112&gt;0,'Metas por Proyecto'!AO112&gt;0),((AO112*100)/AN112))))))</f>
        <v/>
      </c>
      <c r="AR112" s="97">
        <v>3</v>
      </c>
      <c r="AS112" s="97">
        <v>3</v>
      </c>
      <c r="AT112" s="97"/>
      <c r="AU112" s="62">
        <f>IF(AND(AR112=0,AS112=0),Desplegable!$B$446,IF(AND(AR112&lt;&gt;0,AS112=""),Desplegable!$B$446,IF(AND('Metas por Proyecto'!AR112=0,'Metas por Proyecto'!AS112&gt;0),Desplegable!$B$444,IF(AND('Metas por Proyecto'!AR112&gt;0,'Metas por Proyecto'!AS112=0),Desplegable!$B$445,IF(AND('Metas por Proyecto'!AR112&gt;0,'Metas por Proyecto'!AS112&gt;0),((AS112*100)/AR112))))))</f>
        <v>100</v>
      </c>
      <c r="AV112" s="97">
        <f t="shared" si="78"/>
        <v>3</v>
      </c>
      <c r="AW112" s="97">
        <f t="shared" si="79"/>
        <v>3</v>
      </c>
      <c r="AX112" s="62">
        <f>IF(AND(AV112=0,AW112=0),"",IF(AND(AV112=0,AW112&lt;&gt;0),Desplegable!$B$444,(AW112*100/AV112)))</f>
        <v>100</v>
      </c>
      <c r="AY112" s="97">
        <v>0</v>
      </c>
      <c r="AZ112" s="97">
        <v>0</v>
      </c>
      <c r="BA112" s="97" t="s">
        <v>1304</v>
      </c>
      <c r="BB112" s="62" t="str">
        <f>IF(AND(AY112=0,AZ112=0),Desplegable!$B$446,IF(AND(AY112&lt;&gt;0,AZ112=""),Desplegable!$B$446,IF(AND('Metas por Proyecto'!AY112=0,'Metas por Proyecto'!AZ112&gt;0),Desplegable!$B$444,IF(AND('Metas por Proyecto'!AY112&gt;0,'Metas por Proyecto'!AZ112=0),Desplegable!$B$445,IF(AND('Metas por Proyecto'!AY112&gt;0,'Metas por Proyecto'!AZ112&gt;0),((AZ112*100)/AY112))))))</f>
        <v/>
      </c>
      <c r="BC112" s="97">
        <f t="shared" si="80"/>
        <v>3</v>
      </c>
      <c r="BD112" s="97">
        <f t="shared" si="81"/>
        <v>3</v>
      </c>
      <c r="BE112" s="62">
        <f>IF(AND(BC112=0,BD112=0),"",IF(AND(BC112=0,BD112&lt;&gt;0),Desplegable!$B$444,(BD112*100/BC112)))</f>
        <v>100</v>
      </c>
      <c r="BF112" s="97">
        <v>1</v>
      </c>
      <c r="BG112" s="97"/>
      <c r="BH112" s="97"/>
      <c r="BI112" s="62" t="str">
        <f>IF(AND(BF112=0,BG112=0),Desplegable!$B$446,IF(AND(BF112&lt;&gt;0,BG112=""),Desplegable!$B$446,IF(AND('Metas por Proyecto'!BF112=0,'Metas por Proyecto'!BG112&gt;0),Desplegable!$B$444,IF(AND('Metas por Proyecto'!BF112&gt;0,'Metas por Proyecto'!BG112=0),Desplegable!$B$445,IF(AND('Metas por Proyecto'!BF112&gt;0,'Metas por Proyecto'!BG112&gt;0),((BG112*100)/BF112))))))</f>
        <v/>
      </c>
      <c r="BJ112" s="97">
        <f t="shared" si="82"/>
        <v>4</v>
      </c>
      <c r="BK112" s="97">
        <f t="shared" si="83"/>
        <v>3</v>
      </c>
      <c r="BL112" s="62">
        <f>IF(AND(BJ112=0,BK112=0),"",IF(AND(BJ112=0,BK112&lt;&gt;0),Desplegable!$B$444,(BK112*100/BJ112)))</f>
        <v>75</v>
      </c>
      <c r="BM112" s="97">
        <v>0</v>
      </c>
      <c r="BN112" s="97"/>
      <c r="BO112" s="97"/>
      <c r="BP112" s="62" t="str">
        <f>IF(AND(BM112=0,BN112=0),Desplegable!$B$446,IF(AND(BM112&lt;&gt;0,BN112=""),Desplegable!$B$446,IF(AND('Metas por Proyecto'!BM112=0,'Metas por Proyecto'!BN112&gt;0),Desplegable!$B$444,IF(AND('Metas por Proyecto'!BM112&gt;0,'Metas por Proyecto'!BN112=0),Desplegable!$B$445,IF(AND('Metas por Proyecto'!BM112&gt;0,'Metas por Proyecto'!BN112&gt;0),((BN112*100)/BM112))))))</f>
        <v/>
      </c>
      <c r="BQ112" s="97">
        <f t="shared" si="84"/>
        <v>4</v>
      </c>
      <c r="BR112" s="97">
        <f t="shared" si="85"/>
        <v>3</v>
      </c>
      <c r="BS112" s="62">
        <f>IF(AND(BQ112=0,BR112=0),"",IF(AND(BQ112=0,BR112&lt;&gt;0),Desplegable!$B$444,(BR112*100/BQ112)))</f>
        <v>75</v>
      </c>
      <c r="BT112" s="97">
        <v>0</v>
      </c>
      <c r="BU112" s="97"/>
      <c r="BV112" s="97"/>
      <c r="BW112" s="62" t="str">
        <f>IF(AND(BT112=0,BU112=0),Desplegable!$B$446,IF(AND(BT112&lt;&gt;0,BU112=""),Desplegable!$B$446,IF(AND('Metas por Proyecto'!BT112=0,'Metas por Proyecto'!BU112&gt;0),Desplegable!$B$444,IF(AND('Metas por Proyecto'!BT112&gt;0,'Metas por Proyecto'!BU112=0),Desplegable!$B$445,IF(AND('Metas por Proyecto'!BT112&gt;0,'Metas por Proyecto'!BU112&gt;0),((BU112*100)/BT112))))))</f>
        <v/>
      </c>
      <c r="BX112" s="97">
        <f t="shared" si="86"/>
        <v>4</v>
      </c>
      <c r="BY112" s="97">
        <f t="shared" si="87"/>
        <v>3</v>
      </c>
      <c r="BZ112" s="62">
        <f>IF(AND(BX112=0,BY112=0),"",IF(AND(BX112=0,BY112&lt;&gt;0),Desplegable!$B$444,(BY112*100/BX112)))</f>
        <v>75</v>
      </c>
      <c r="CA112" s="97">
        <v>0</v>
      </c>
      <c r="CB112" s="97"/>
      <c r="CC112" s="97"/>
      <c r="CD112" s="62" t="str">
        <f>IF(AND(CA112=0,CB112=0),Desplegable!$B$446,IF(AND(CA112&lt;&gt;0,CB112=""),Desplegable!$B$446,IF(AND('Metas por Proyecto'!CA112=0,'Metas por Proyecto'!CB112&gt;0),Desplegable!$B$444,IF(AND('Metas por Proyecto'!CA112&gt;0,'Metas por Proyecto'!CB112=0),Desplegable!$B$445,IF(AND('Metas por Proyecto'!CA112&gt;0,'Metas por Proyecto'!CB112&gt;0),((CB112*100)/CA112))))))</f>
        <v/>
      </c>
      <c r="CE112" s="97">
        <f t="shared" si="88"/>
        <v>4</v>
      </c>
      <c r="CF112" s="97">
        <f t="shared" si="89"/>
        <v>3</v>
      </c>
      <c r="CG112" s="62">
        <f>IF(AND(CE112=0,CF112=0),"",IF(AND(CE112=0,CF112&lt;&gt;0),Desplegable!$B$444,(CF112*100/CE112)))</f>
        <v>75</v>
      </c>
      <c r="CH112" s="97">
        <v>0</v>
      </c>
      <c r="CI112" s="97"/>
      <c r="CJ112" s="97"/>
      <c r="CK112" s="62" t="str">
        <f>IF(AND(CH112=0,CI112=0),Desplegable!$B$446,IF(AND(CH112&lt;&gt;0,CI112=""),Desplegable!$B$446,IF(AND('Metas por Proyecto'!CH112=0,'Metas por Proyecto'!CI112&gt;0),Desplegable!$B$444,IF(AND('Metas por Proyecto'!CH112&gt;0,'Metas por Proyecto'!CI112=0),Desplegable!$B$445,IF(AND('Metas por Proyecto'!CH112&gt;0,'Metas por Proyecto'!CI112&gt;0),((CI112*100)/CH112))))))</f>
        <v/>
      </c>
      <c r="CL112" s="97">
        <f t="shared" si="90"/>
        <v>4</v>
      </c>
      <c r="CM112" s="97">
        <f t="shared" si="91"/>
        <v>3</v>
      </c>
      <c r="CN112" s="62">
        <f>IF(AND(CL112=0,CM112=0),"",IF(AND(CL112=0,CM112&lt;&gt;0),Desplegable!$B$444,(CM112*100/CL112)))</f>
        <v>75</v>
      </c>
      <c r="CO112" s="97">
        <v>0</v>
      </c>
      <c r="CP112" s="97"/>
      <c r="CQ112" s="97"/>
      <c r="CR112" s="62" t="str">
        <f>IF(AND(CO112=0,CP112=0),Desplegable!$B$446,IF(AND(CO112&lt;&gt;0,CP112=""),Desplegable!$B$446,IF(AND('Metas por Proyecto'!CO112=0,'Metas por Proyecto'!CP112&gt;0),Desplegable!$B$444,IF(AND('Metas por Proyecto'!CO112&gt;0,'Metas por Proyecto'!CP112=0),Desplegable!$B$445,IF(AND('Metas por Proyecto'!CO112&gt;0,'Metas por Proyecto'!CP112&gt;0),((CP112*100)/CO112))))))</f>
        <v/>
      </c>
      <c r="CS112" s="97">
        <f t="shared" si="92"/>
        <v>4</v>
      </c>
      <c r="CT112" s="97">
        <f t="shared" si="93"/>
        <v>3</v>
      </c>
      <c r="CU112" s="62">
        <f>IF(AND(CS112=0,CT112=0),"",IF(AND(CS112=0,CT112&lt;&gt;0),Desplegable!$B$444,(CT112*100/CS112)))</f>
        <v>75</v>
      </c>
      <c r="CV112" s="97">
        <v>0</v>
      </c>
      <c r="CW112" s="97"/>
      <c r="CX112" s="97"/>
      <c r="CY112" s="62" t="str">
        <f>IF(AND(CV112=0,CW112=0),Desplegable!$B$446,IF(AND(CV112&lt;&gt;0,CW112=""),Desplegable!$B$446,IF(AND('Metas por Proyecto'!CV112=0,'Metas por Proyecto'!CW112&gt;0),Desplegable!$B$444,IF(AND('Metas por Proyecto'!CV112&gt;0,'Metas por Proyecto'!CW112=0),Desplegable!$B$445,IF(AND('Metas por Proyecto'!CV112&gt;0,'Metas por Proyecto'!CW112&gt;0),((CW112*100)/CV112))))))</f>
        <v/>
      </c>
      <c r="CZ112" s="97">
        <f t="shared" si="94"/>
        <v>4</v>
      </c>
      <c r="DA112" s="97">
        <f t="shared" si="95"/>
        <v>3</v>
      </c>
      <c r="DB112" s="62">
        <f>IF(AND(CZ112=0,DA112=0),"",IF(AND(CZ112=0,DA112&lt;&gt;0),Desplegable!$B$444,(DA112*100/CZ112)))</f>
        <v>75</v>
      </c>
      <c r="DC112" s="97">
        <v>0</v>
      </c>
      <c r="DD112" s="97"/>
      <c r="DE112" s="97"/>
      <c r="DF112" s="62" t="str">
        <f>IF(AND(DC112=0,DD112=0),Desplegable!$B$446,IF(AND(DC112&lt;&gt;0,DD112=""),Desplegable!$B$446,IF(AND('Metas por Proyecto'!DC112=0,'Metas por Proyecto'!DD112&gt;0),Desplegable!$B$444,IF(AND('Metas por Proyecto'!DC112&gt;0,'Metas por Proyecto'!DD112=0),Desplegable!$B$445,IF(AND('Metas por Proyecto'!DC112&gt;0,'Metas por Proyecto'!DD112&gt;0),((DD112*100)/DC112))))))</f>
        <v/>
      </c>
      <c r="DG112" s="97">
        <f t="shared" si="96"/>
        <v>4</v>
      </c>
      <c r="DH112" s="97">
        <f t="shared" si="97"/>
        <v>3</v>
      </c>
      <c r="DI112" s="62">
        <f>IF(AND(DG112=0,DH112=0),"",IF(AND(DG112=0,DH112&lt;&gt;0),Desplegable!$B$444,(DH112*100/DG112)))</f>
        <v>75</v>
      </c>
      <c r="DJ112" s="97">
        <v>0</v>
      </c>
      <c r="DK112" s="97"/>
      <c r="DL112" s="97"/>
      <c r="DM112" s="62" t="str">
        <f>IF(AND(DJ112=0,DK112=0),Desplegable!$B$446,IF(AND(DJ112&lt;&gt;0,DK112=""),Desplegable!$B$446,IF(AND('Metas por Proyecto'!DJ112=0,'Metas por Proyecto'!DK112&gt;0),Desplegable!$B$444,IF(AND('Metas por Proyecto'!DJ112&gt;0,'Metas por Proyecto'!DK112=0),Desplegable!$B$445,IF(AND('Metas por Proyecto'!DJ112&gt;0,'Metas por Proyecto'!DK112&gt;0),((DK112*100)/DJ112))))))</f>
        <v/>
      </c>
      <c r="DN112" s="97">
        <f t="shared" si="98"/>
        <v>4</v>
      </c>
      <c r="DO112" s="97">
        <f t="shared" si="99"/>
        <v>3</v>
      </c>
      <c r="DP112" s="63">
        <f>IF(AND(DN112=0,DO112=0),"",IF(AND(DN112=0,DO112&lt;&gt;0),Desplegable!$B$444,(DO112*100/DN112)))</f>
        <v>75</v>
      </c>
      <c r="DQ112" s="97">
        <f t="shared" si="100"/>
        <v>4</v>
      </c>
      <c r="DR112" s="97">
        <f t="shared" si="101"/>
        <v>0</v>
      </c>
      <c r="DS112" s="97">
        <f t="shared" si="102"/>
        <v>3</v>
      </c>
      <c r="DT112" s="63">
        <f t="shared" si="103"/>
        <v>75</v>
      </c>
      <c r="DU112" s="97"/>
    </row>
    <row r="113" spans="1:125" s="66" customFormat="1" ht="225">
      <c r="A113" s="53">
        <v>112</v>
      </c>
      <c r="B113" s="84" t="s">
        <v>1593</v>
      </c>
      <c r="C113" s="54" t="s">
        <v>666</v>
      </c>
      <c r="D113" s="55" t="s">
        <v>89</v>
      </c>
      <c r="E113" s="55" t="s">
        <v>667</v>
      </c>
      <c r="F113" s="56" t="s">
        <v>111</v>
      </c>
      <c r="G113" s="55" t="s">
        <v>115</v>
      </c>
      <c r="H113" s="56" t="s">
        <v>295</v>
      </c>
      <c r="I113" s="55" t="s">
        <v>616</v>
      </c>
      <c r="J113" s="56" t="s">
        <v>305</v>
      </c>
      <c r="K113" s="55" t="s">
        <v>667</v>
      </c>
      <c r="L113" s="56" t="s">
        <v>287</v>
      </c>
      <c r="M113" s="56" t="s">
        <v>411</v>
      </c>
      <c r="N113" s="59" t="s">
        <v>113</v>
      </c>
      <c r="O113" s="56" t="s">
        <v>154</v>
      </c>
      <c r="P113" s="57" t="s">
        <v>462</v>
      </c>
      <c r="Q113" s="57" t="s">
        <v>467</v>
      </c>
      <c r="R113" s="58" t="s">
        <v>474</v>
      </c>
      <c r="S113" s="59"/>
      <c r="T113" s="59" t="s">
        <v>417</v>
      </c>
      <c r="U113" s="60" t="s">
        <v>429</v>
      </c>
      <c r="V113" s="60" t="s">
        <v>443</v>
      </c>
      <c r="W113" s="59"/>
      <c r="X113" s="59"/>
      <c r="Y113" s="56"/>
      <c r="Z113" s="56"/>
      <c r="AA113" s="56"/>
      <c r="AB113" s="56"/>
      <c r="AC113" s="53"/>
      <c r="AD113" s="53"/>
      <c r="AE113" s="53"/>
      <c r="AF113" s="53"/>
      <c r="AG113" s="56"/>
      <c r="AH113" s="60"/>
      <c r="AI113" s="53"/>
      <c r="AJ113" s="61"/>
      <c r="AK113" s="53"/>
      <c r="AL113" s="53"/>
      <c r="AM113" s="222">
        <v>0.13</v>
      </c>
      <c r="AN113" s="97">
        <v>0</v>
      </c>
      <c r="AO113" s="97">
        <v>0</v>
      </c>
      <c r="AP113" s="97"/>
      <c r="AQ113" s="62" t="str">
        <f>IF(AND(AN113=0,AO113=0),Desplegable!$B$446,IF(AND(AN113&lt;&gt;0,AO113=""),Desplegable!$B$446,IF(AND('Metas por Proyecto'!AN113=0,'Metas por Proyecto'!AO113&gt;0),Desplegable!$B$444,IF(AND('Metas por Proyecto'!AN113&gt;0,'Metas por Proyecto'!AO113=0),Desplegable!$B$445,IF(AND('Metas por Proyecto'!AN113&gt;0,'Metas por Proyecto'!AO113&gt;0),((AO113*100)/AN113))))))</f>
        <v/>
      </c>
      <c r="AR113" s="97">
        <v>0.13</v>
      </c>
      <c r="AS113" s="97">
        <v>0.13</v>
      </c>
      <c r="AT113" s="97"/>
      <c r="AU113" s="62">
        <f>IF(AND(AR113=0,AS113=0),Desplegable!$B$446,IF(AND(AR113&lt;&gt;0,AS113=""),Desplegable!$B$446,IF(AND('Metas por Proyecto'!AR113=0,'Metas por Proyecto'!AS113&gt;0),Desplegable!$B$444,IF(AND('Metas por Proyecto'!AR113&gt;0,'Metas por Proyecto'!AS113=0),Desplegable!$B$445,IF(AND('Metas por Proyecto'!AR113&gt;0,'Metas por Proyecto'!AS113&gt;0),((AS113*100)/AR113))))))</f>
        <v>100</v>
      </c>
      <c r="AV113" s="97">
        <f t="shared" si="78"/>
        <v>0.13</v>
      </c>
      <c r="AW113" s="97">
        <f t="shared" si="79"/>
        <v>0.13</v>
      </c>
      <c r="AX113" s="62">
        <f>IF(AND(AV113=0,AW113=0),"",IF(AND(AV113=0,AW113&lt;&gt;0),Desplegable!$B$444,(AW113*100/AV113)))</f>
        <v>100</v>
      </c>
      <c r="AY113" s="97">
        <v>0</v>
      </c>
      <c r="AZ113" s="97">
        <v>0</v>
      </c>
      <c r="BA113" s="97" t="s">
        <v>1304</v>
      </c>
      <c r="BB113" s="62" t="str">
        <f>IF(AND(AY113=0,AZ113=0),Desplegable!$B$446,IF(AND(AY113&lt;&gt;0,AZ113=""),Desplegable!$B$446,IF(AND('Metas por Proyecto'!AY113=0,'Metas por Proyecto'!AZ113&gt;0),Desplegable!$B$444,IF(AND('Metas por Proyecto'!AY113&gt;0,'Metas por Proyecto'!AZ113=0),Desplegable!$B$445,IF(AND('Metas por Proyecto'!AY113&gt;0,'Metas por Proyecto'!AZ113&gt;0),((AZ113*100)/AY113))))))</f>
        <v/>
      </c>
      <c r="BC113" s="97">
        <f t="shared" si="80"/>
        <v>0.13</v>
      </c>
      <c r="BD113" s="97">
        <f t="shared" si="81"/>
        <v>0.13</v>
      </c>
      <c r="BE113" s="62">
        <f>IF(AND(BC113=0,BD113=0),"",IF(AND(BC113=0,BD113&lt;&gt;0),Desplegable!$B$444,(BD113*100/BC113)))</f>
        <v>100</v>
      </c>
      <c r="BF113" s="97">
        <v>0</v>
      </c>
      <c r="BG113" s="97"/>
      <c r="BH113" s="97"/>
      <c r="BI113" s="62" t="str">
        <f>IF(AND(BF113=0,BG113=0),Desplegable!$B$446,IF(AND(BF113&lt;&gt;0,BG113=""),Desplegable!$B$446,IF(AND('Metas por Proyecto'!BF113=0,'Metas por Proyecto'!BG113&gt;0),Desplegable!$B$444,IF(AND('Metas por Proyecto'!BF113&gt;0,'Metas por Proyecto'!BG113=0),Desplegable!$B$445,IF(AND('Metas por Proyecto'!BF113&gt;0,'Metas por Proyecto'!BG113&gt;0),((BG113*100)/BF113))))))</f>
        <v/>
      </c>
      <c r="BJ113" s="97">
        <f t="shared" si="82"/>
        <v>0.13</v>
      </c>
      <c r="BK113" s="97">
        <f t="shared" si="83"/>
        <v>0.13</v>
      </c>
      <c r="BL113" s="62">
        <f>IF(AND(BJ113=0,BK113=0),"",IF(AND(BJ113=0,BK113&lt;&gt;0),Desplegable!$B$444,(BK113*100/BJ113)))</f>
        <v>100</v>
      </c>
      <c r="BM113" s="97">
        <v>0</v>
      </c>
      <c r="BN113" s="97"/>
      <c r="BO113" s="97"/>
      <c r="BP113" s="62" t="str">
        <f>IF(AND(BM113=0,BN113=0),Desplegable!$B$446,IF(AND(BM113&lt;&gt;0,BN113=""),Desplegable!$B$446,IF(AND('Metas por Proyecto'!BM113=0,'Metas por Proyecto'!BN113&gt;0),Desplegable!$B$444,IF(AND('Metas por Proyecto'!BM113&gt;0,'Metas por Proyecto'!BN113=0),Desplegable!$B$445,IF(AND('Metas por Proyecto'!BM113&gt;0,'Metas por Proyecto'!BN113&gt;0),((BN113*100)/BM113))))))</f>
        <v/>
      </c>
      <c r="BQ113" s="97">
        <f t="shared" si="84"/>
        <v>0.13</v>
      </c>
      <c r="BR113" s="97">
        <f t="shared" si="85"/>
        <v>0.13</v>
      </c>
      <c r="BS113" s="62">
        <f>IF(AND(BQ113=0,BR113=0),"",IF(AND(BQ113=0,BR113&lt;&gt;0),Desplegable!$B$444,(BR113*100/BQ113)))</f>
        <v>100</v>
      </c>
      <c r="BT113" s="97">
        <v>0</v>
      </c>
      <c r="BU113" s="97"/>
      <c r="BV113" s="97"/>
      <c r="BW113" s="62" t="str">
        <f>IF(AND(BT113=0,BU113=0),Desplegable!$B$446,IF(AND(BT113&lt;&gt;0,BU113=""),Desplegable!$B$446,IF(AND('Metas por Proyecto'!BT113=0,'Metas por Proyecto'!BU113&gt;0),Desplegable!$B$444,IF(AND('Metas por Proyecto'!BT113&gt;0,'Metas por Proyecto'!BU113=0),Desplegable!$B$445,IF(AND('Metas por Proyecto'!BT113&gt;0,'Metas por Proyecto'!BU113&gt;0),((BU113*100)/BT113))))))</f>
        <v/>
      </c>
      <c r="BX113" s="97">
        <f t="shared" si="86"/>
        <v>0.13</v>
      </c>
      <c r="BY113" s="97">
        <f t="shared" si="87"/>
        <v>0.13</v>
      </c>
      <c r="BZ113" s="62">
        <f>IF(AND(BX113=0,BY113=0),"",IF(AND(BX113=0,BY113&lt;&gt;0),Desplegable!$B$444,(BY113*100/BX113)))</f>
        <v>100</v>
      </c>
      <c r="CA113" s="97">
        <v>0</v>
      </c>
      <c r="CB113" s="97"/>
      <c r="CC113" s="97"/>
      <c r="CD113" s="62" t="str">
        <f>IF(AND(CA113=0,CB113=0),Desplegable!$B$446,IF(AND(CA113&lt;&gt;0,CB113=""),Desplegable!$B$446,IF(AND('Metas por Proyecto'!CA113=0,'Metas por Proyecto'!CB113&gt;0),Desplegable!$B$444,IF(AND('Metas por Proyecto'!CA113&gt;0,'Metas por Proyecto'!CB113=0),Desplegable!$B$445,IF(AND('Metas por Proyecto'!CA113&gt;0,'Metas por Proyecto'!CB113&gt;0),((CB113*100)/CA113))))))</f>
        <v/>
      </c>
      <c r="CE113" s="97">
        <f t="shared" si="88"/>
        <v>0.13</v>
      </c>
      <c r="CF113" s="97">
        <f t="shared" si="89"/>
        <v>0.13</v>
      </c>
      <c r="CG113" s="62">
        <f>IF(AND(CE113=0,CF113=0),"",IF(AND(CE113=0,CF113&lt;&gt;0),Desplegable!$B$444,(CF113*100/CE113)))</f>
        <v>100</v>
      </c>
      <c r="CH113" s="97">
        <v>0</v>
      </c>
      <c r="CI113" s="97"/>
      <c r="CJ113" s="97"/>
      <c r="CK113" s="62" t="str">
        <f>IF(AND(CH113=0,CI113=0),Desplegable!$B$446,IF(AND(CH113&lt;&gt;0,CI113=""),Desplegable!$B$446,IF(AND('Metas por Proyecto'!CH113=0,'Metas por Proyecto'!CI113&gt;0),Desplegable!$B$444,IF(AND('Metas por Proyecto'!CH113&gt;0,'Metas por Proyecto'!CI113=0),Desplegable!$B$445,IF(AND('Metas por Proyecto'!CH113&gt;0,'Metas por Proyecto'!CI113&gt;0),((CI113*100)/CH113))))))</f>
        <v/>
      </c>
      <c r="CL113" s="97">
        <f t="shared" si="90"/>
        <v>0.13</v>
      </c>
      <c r="CM113" s="97">
        <f t="shared" si="91"/>
        <v>0.13</v>
      </c>
      <c r="CN113" s="62">
        <f>IF(AND(CL113=0,CM113=0),"",IF(AND(CL113=0,CM113&lt;&gt;0),Desplegable!$B$444,(CM113*100/CL113)))</f>
        <v>100</v>
      </c>
      <c r="CO113" s="97">
        <v>0</v>
      </c>
      <c r="CP113" s="97"/>
      <c r="CQ113" s="97"/>
      <c r="CR113" s="62" t="str">
        <f>IF(AND(CO113=0,CP113=0),Desplegable!$B$446,IF(AND(CO113&lt;&gt;0,CP113=""),Desplegable!$B$446,IF(AND('Metas por Proyecto'!CO113=0,'Metas por Proyecto'!CP113&gt;0),Desplegable!$B$444,IF(AND('Metas por Proyecto'!CO113&gt;0,'Metas por Proyecto'!CP113=0),Desplegable!$B$445,IF(AND('Metas por Proyecto'!CO113&gt;0,'Metas por Proyecto'!CP113&gt;0),((CP113*100)/CO113))))))</f>
        <v/>
      </c>
      <c r="CS113" s="97">
        <f t="shared" si="92"/>
        <v>0.13</v>
      </c>
      <c r="CT113" s="97">
        <f t="shared" si="93"/>
        <v>0.13</v>
      </c>
      <c r="CU113" s="62">
        <f>IF(AND(CS113=0,CT113=0),"",IF(AND(CS113=0,CT113&lt;&gt;0),Desplegable!$B$444,(CT113*100/CS113)))</f>
        <v>100</v>
      </c>
      <c r="CV113" s="97">
        <v>0</v>
      </c>
      <c r="CW113" s="97"/>
      <c r="CX113" s="97"/>
      <c r="CY113" s="62" t="str">
        <f>IF(AND(CV113=0,CW113=0),Desplegable!$B$446,IF(AND(CV113&lt;&gt;0,CW113=""),Desplegable!$B$446,IF(AND('Metas por Proyecto'!CV113=0,'Metas por Proyecto'!CW113&gt;0),Desplegable!$B$444,IF(AND('Metas por Proyecto'!CV113&gt;0,'Metas por Proyecto'!CW113=0),Desplegable!$B$445,IF(AND('Metas por Proyecto'!CV113&gt;0,'Metas por Proyecto'!CW113&gt;0),((CW113*100)/CV113))))))</f>
        <v/>
      </c>
      <c r="CZ113" s="97">
        <f t="shared" si="94"/>
        <v>0.13</v>
      </c>
      <c r="DA113" s="97">
        <f t="shared" si="95"/>
        <v>0.13</v>
      </c>
      <c r="DB113" s="62">
        <f>IF(AND(CZ113=0,DA113=0),"",IF(AND(CZ113=0,DA113&lt;&gt;0),Desplegable!$B$444,(DA113*100/CZ113)))</f>
        <v>100</v>
      </c>
      <c r="DC113" s="97">
        <v>0</v>
      </c>
      <c r="DD113" s="97"/>
      <c r="DE113" s="97"/>
      <c r="DF113" s="62" t="str">
        <f>IF(AND(DC113=0,DD113=0),Desplegable!$B$446,IF(AND(DC113&lt;&gt;0,DD113=""),Desplegable!$B$446,IF(AND('Metas por Proyecto'!DC113=0,'Metas por Proyecto'!DD113&gt;0),Desplegable!$B$444,IF(AND('Metas por Proyecto'!DC113&gt;0,'Metas por Proyecto'!DD113=0),Desplegable!$B$445,IF(AND('Metas por Proyecto'!DC113&gt;0,'Metas por Proyecto'!DD113&gt;0),((DD113*100)/DC113))))))</f>
        <v/>
      </c>
      <c r="DG113" s="97">
        <f t="shared" si="96"/>
        <v>0.13</v>
      </c>
      <c r="DH113" s="97">
        <f t="shared" si="97"/>
        <v>0.13</v>
      </c>
      <c r="DI113" s="62">
        <f>IF(AND(DG113=0,DH113=0),"",IF(AND(DG113=0,DH113&lt;&gt;0),Desplegable!$B$444,(DH113*100/DG113)))</f>
        <v>100</v>
      </c>
      <c r="DJ113" s="97">
        <v>0</v>
      </c>
      <c r="DK113" s="97"/>
      <c r="DL113" s="97"/>
      <c r="DM113" s="62" t="str">
        <f>IF(AND(DJ113=0,DK113=0),Desplegable!$B$446,IF(AND(DJ113&lt;&gt;0,DK113=""),Desplegable!$B$446,IF(AND('Metas por Proyecto'!DJ113=0,'Metas por Proyecto'!DK113&gt;0),Desplegable!$B$444,IF(AND('Metas por Proyecto'!DJ113&gt;0,'Metas por Proyecto'!DK113=0),Desplegable!$B$445,IF(AND('Metas por Proyecto'!DJ113&gt;0,'Metas por Proyecto'!DK113&gt;0),((DK113*100)/DJ113))))))</f>
        <v/>
      </c>
      <c r="DN113" s="97">
        <f t="shared" si="98"/>
        <v>0.13</v>
      </c>
      <c r="DO113" s="97">
        <f t="shared" si="99"/>
        <v>0.13</v>
      </c>
      <c r="DP113" s="63">
        <f>IF(AND(DN113=0,DO113=0),"",IF(AND(DN113=0,DO113&lt;&gt;0),Desplegable!$B$444,(DO113*100/DN113)))</f>
        <v>100</v>
      </c>
      <c r="DQ113" s="97">
        <f t="shared" si="100"/>
        <v>0.13</v>
      </c>
      <c r="DR113" s="97">
        <f t="shared" si="101"/>
        <v>0</v>
      </c>
      <c r="DS113" s="97">
        <f t="shared" si="102"/>
        <v>0.13</v>
      </c>
      <c r="DT113" s="63">
        <f t="shared" si="103"/>
        <v>100</v>
      </c>
      <c r="DU113" s="97"/>
    </row>
    <row r="114" spans="1:125" s="66" customFormat="1" ht="225">
      <c r="A114" s="53">
        <v>113</v>
      </c>
      <c r="B114" s="84" t="s">
        <v>1594</v>
      </c>
      <c r="C114" s="54" t="s">
        <v>666</v>
      </c>
      <c r="D114" s="55" t="s">
        <v>89</v>
      </c>
      <c r="E114" s="55" t="s">
        <v>667</v>
      </c>
      <c r="F114" s="56" t="s">
        <v>111</v>
      </c>
      <c r="G114" s="55" t="s">
        <v>115</v>
      </c>
      <c r="H114" s="56" t="s">
        <v>295</v>
      </c>
      <c r="I114" s="55" t="s">
        <v>616</v>
      </c>
      <c r="J114" s="56" t="s">
        <v>305</v>
      </c>
      <c r="K114" s="55" t="s">
        <v>667</v>
      </c>
      <c r="L114" s="56" t="s">
        <v>287</v>
      </c>
      <c r="M114" s="56" t="s">
        <v>411</v>
      </c>
      <c r="N114" s="59" t="s">
        <v>113</v>
      </c>
      <c r="O114" s="56" t="s">
        <v>154</v>
      </c>
      <c r="P114" s="57" t="s">
        <v>462</v>
      </c>
      <c r="Q114" s="57" t="s">
        <v>467</v>
      </c>
      <c r="R114" s="58" t="s">
        <v>474</v>
      </c>
      <c r="S114" s="59"/>
      <c r="T114" s="59" t="s">
        <v>417</v>
      </c>
      <c r="U114" s="60" t="s">
        <v>429</v>
      </c>
      <c r="V114" s="60" t="s">
        <v>443</v>
      </c>
      <c r="W114" s="59"/>
      <c r="X114" s="59"/>
      <c r="Y114" s="56"/>
      <c r="Z114" s="56"/>
      <c r="AA114" s="56"/>
      <c r="AB114" s="56"/>
      <c r="AC114" s="53"/>
      <c r="AD114" s="53"/>
      <c r="AE114" s="53"/>
      <c r="AF114" s="53"/>
      <c r="AG114" s="56"/>
      <c r="AH114" s="60"/>
      <c r="AI114" s="53"/>
      <c r="AJ114" s="61"/>
      <c r="AK114" s="53"/>
      <c r="AL114" s="53"/>
      <c r="AM114" s="222">
        <v>1.3</v>
      </c>
      <c r="AN114" s="97">
        <v>0</v>
      </c>
      <c r="AO114" s="97">
        <v>0</v>
      </c>
      <c r="AP114" s="97"/>
      <c r="AQ114" s="62" t="str">
        <f>IF(AND(AN114=0,AO114=0),Desplegable!$B$446,IF(AND(AN114&lt;&gt;0,AO114=""),Desplegable!$B$446,IF(AND('Metas por Proyecto'!AN114=0,'Metas por Proyecto'!AO114&gt;0),Desplegable!$B$444,IF(AND('Metas por Proyecto'!AN114&gt;0,'Metas por Proyecto'!AO114=0),Desplegable!$B$445,IF(AND('Metas por Proyecto'!AN114&gt;0,'Metas por Proyecto'!AO114&gt;0),((AO114*100)/AN114))))))</f>
        <v/>
      </c>
      <c r="AR114" s="97">
        <v>0.53</v>
      </c>
      <c r="AS114" s="97">
        <v>0.53</v>
      </c>
      <c r="AT114" s="97"/>
      <c r="AU114" s="62">
        <f>IF(AND(AR114=0,AS114=0),Desplegable!$B$446,IF(AND(AR114&lt;&gt;0,AS114=""),Desplegable!$B$446,IF(AND('Metas por Proyecto'!AR114=0,'Metas por Proyecto'!AS114&gt;0),Desplegable!$B$444,IF(AND('Metas por Proyecto'!AR114&gt;0,'Metas por Proyecto'!AS114=0),Desplegable!$B$445,IF(AND('Metas por Proyecto'!AR114&gt;0,'Metas por Proyecto'!AS114&gt;0),((AS114*100)/AR114))))))</f>
        <v>100</v>
      </c>
      <c r="AV114" s="97">
        <f t="shared" si="78"/>
        <v>0.53</v>
      </c>
      <c r="AW114" s="97">
        <f t="shared" si="79"/>
        <v>0.53</v>
      </c>
      <c r="AX114" s="62">
        <f>IF(AND(AV114=0,AW114=0),"",IF(AND(AV114=0,AW114&lt;&gt;0),Desplegable!$B$444,(AW114*100/AV114)))</f>
        <v>100</v>
      </c>
      <c r="AY114" s="97">
        <v>0</v>
      </c>
      <c r="AZ114" s="97">
        <v>0</v>
      </c>
      <c r="BA114" s="97" t="s">
        <v>1304</v>
      </c>
      <c r="BB114" s="62" t="str">
        <f>IF(AND(AY114=0,AZ114=0),Desplegable!$B$446,IF(AND(AY114&lt;&gt;0,AZ114=""),Desplegable!$B$446,IF(AND('Metas por Proyecto'!AY114=0,'Metas por Proyecto'!AZ114&gt;0),Desplegable!$B$444,IF(AND('Metas por Proyecto'!AY114&gt;0,'Metas por Proyecto'!AZ114=0),Desplegable!$B$445,IF(AND('Metas por Proyecto'!AY114&gt;0,'Metas por Proyecto'!AZ114&gt;0),((AZ114*100)/AY114))))))</f>
        <v/>
      </c>
      <c r="BC114" s="97">
        <f t="shared" si="80"/>
        <v>0.53</v>
      </c>
      <c r="BD114" s="97">
        <f t="shared" si="81"/>
        <v>0.53</v>
      </c>
      <c r="BE114" s="62">
        <f>IF(AND(BC114=0,BD114=0),"",IF(AND(BC114=0,BD114&lt;&gt;0),Desplegable!$B$444,(BD114*100/BC114)))</f>
        <v>100</v>
      </c>
      <c r="BF114" s="97">
        <v>0</v>
      </c>
      <c r="BG114" s="97"/>
      <c r="BH114" s="97"/>
      <c r="BI114" s="62" t="str">
        <f>IF(AND(BF114=0,BG114=0),Desplegable!$B$446,IF(AND(BF114&lt;&gt;0,BG114=""),Desplegable!$B$446,IF(AND('Metas por Proyecto'!BF114=0,'Metas por Proyecto'!BG114&gt;0),Desplegable!$B$444,IF(AND('Metas por Proyecto'!BF114&gt;0,'Metas por Proyecto'!BG114=0),Desplegable!$B$445,IF(AND('Metas por Proyecto'!BF114&gt;0,'Metas por Proyecto'!BG114&gt;0),((BG114*100)/BF114))))))</f>
        <v/>
      </c>
      <c r="BJ114" s="97">
        <f t="shared" si="82"/>
        <v>0.53</v>
      </c>
      <c r="BK114" s="97">
        <f t="shared" si="83"/>
        <v>0.53</v>
      </c>
      <c r="BL114" s="62">
        <f>IF(AND(BJ114=0,BK114=0),"",IF(AND(BJ114=0,BK114&lt;&gt;0),Desplegable!$B$444,(BK114*100/BJ114)))</f>
        <v>100</v>
      </c>
      <c r="BM114" s="97">
        <v>0</v>
      </c>
      <c r="BN114" s="97"/>
      <c r="BO114" s="97"/>
      <c r="BP114" s="62" t="str">
        <f>IF(AND(BM114=0,BN114=0),Desplegable!$B$446,IF(AND(BM114&lt;&gt;0,BN114=""),Desplegable!$B$446,IF(AND('Metas por Proyecto'!BM114=0,'Metas por Proyecto'!BN114&gt;0),Desplegable!$B$444,IF(AND('Metas por Proyecto'!BM114&gt;0,'Metas por Proyecto'!BN114=0),Desplegable!$B$445,IF(AND('Metas por Proyecto'!BM114&gt;0,'Metas por Proyecto'!BN114&gt;0),((BN114*100)/BM114))))))</f>
        <v/>
      </c>
      <c r="BQ114" s="97">
        <f t="shared" si="84"/>
        <v>0.53</v>
      </c>
      <c r="BR114" s="97">
        <f t="shared" si="85"/>
        <v>0.53</v>
      </c>
      <c r="BS114" s="62">
        <f>IF(AND(BQ114=0,BR114=0),"",IF(AND(BQ114=0,BR114&lt;&gt;0),Desplegable!$B$444,(BR114*100/BQ114)))</f>
        <v>100</v>
      </c>
      <c r="BT114" s="97">
        <v>0</v>
      </c>
      <c r="BU114" s="97"/>
      <c r="BV114" s="97"/>
      <c r="BW114" s="62" t="str">
        <f>IF(AND(BT114=0,BU114=0),Desplegable!$B$446,IF(AND(BT114&lt;&gt;0,BU114=""),Desplegable!$B$446,IF(AND('Metas por Proyecto'!BT114=0,'Metas por Proyecto'!BU114&gt;0),Desplegable!$B$444,IF(AND('Metas por Proyecto'!BT114&gt;0,'Metas por Proyecto'!BU114=0),Desplegable!$B$445,IF(AND('Metas por Proyecto'!BT114&gt;0,'Metas por Proyecto'!BU114&gt;0),((BU114*100)/BT114))))))</f>
        <v/>
      </c>
      <c r="BX114" s="97">
        <f t="shared" si="86"/>
        <v>0.53</v>
      </c>
      <c r="BY114" s="97">
        <f t="shared" si="87"/>
        <v>0.53</v>
      </c>
      <c r="BZ114" s="62">
        <f>IF(AND(BX114=0,BY114=0),"",IF(AND(BX114=0,BY114&lt;&gt;0),Desplegable!$B$444,(BY114*100/BX114)))</f>
        <v>100</v>
      </c>
      <c r="CA114" s="97">
        <v>0</v>
      </c>
      <c r="CB114" s="97"/>
      <c r="CC114" s="97"/>
      <c r="CD114" s="62" t="str">
        <f>IF(AND(CA114=0,CB114=0),Desplegable!$B$446,IF(AND(CA114&lt;&gt;0,CB114=""),Desplegable!$B$446,IF(AND('Metas por Proyecto'!CA114=0,'Metas por Proyecto'!CB114&gt;0),Desplegable!$B$444,IF(AND('Metas por Proyecto'!CA114&gt;0,'Metas por Proyecto'!CB114=0),Desplegable!$B$445,IF(AND('Metas por Proyecto'!CA114&gt;0,'Metas por Proyecto'!CB114&gt;0),((CB114*100)/CA114))))))</f>
        <v/>
      </c>
      <c r="CE114" s="97">
        <f t="shared" si="88"/>
        <v>0.53</v>
      </c>
      <c r="CF114" s="97">
        <f t="shared" si="89"/>
        <v>0.53</v>
      </c>
      <c r="CG114" s="62">
        <f>IF(AND(CE114=0,CF114=0),"",IF(AND(CE114=0,CF114&lt;&gt;0),Desplegable!$B$444,(CF114*100/CE114)))</f>
        <v>100</v>
      </c>
      <c r="CH114" s="97">
        <v>0</v>
      </c>
      <c r="CI114" s="97"/>
      <c r="CJ114" s="97"/>
      <c r="CK114" s="62" t="str">
        <f>IF(AND(CH114=0,CI114=0),Desplegable!$B$446,IF(AND(CH114&lt;&gt;0,CI114=""),Desplegable!$B$446,IF(AND('Metas por Proyecto'!CH114=0,'Metas por Proyecto'!CI114&gt;0),Desplegable!$B$444,IF(AND('Metas por Proyecto'!CH114&gt;0,'Metas por Proyecto'!CI114=0),Desplegable!$B$445,IF(AND('Metas por Proyecto'!CH114&gt;0,'Metas por Proyecto'!CI114&gt;0),((CI114*100)/CH114))))))</f>
        <v/>
      </c>
      <c r="CL114" s="97">
        <f t="shared" si="90"/>
        <v>0.53</v>
      </c>
      <c r="CM114" s="97">
        <f t="shared" si="91"/>
        <v>0.53</v>
      </c>
      <c r="CN114" s="62">
        <f>IF(AND(CL114=0,CM114=0),"",IF(AND(CL114=0,CM114&lt;&gt;0),Desplegable!$B$444,(CM114*100/CL114)))</f>
        <v>100</v>
      </c>
      <c r="CO114" s="97">
        <v>0</v>
      </c>
      <c r="CP114" s="97"/>
      <c r="CQ114" s="97"/>
      <c r="CR114" s="62" t="str">
        <f>IF(AND(CO114=0,CP114=0),Desplegable!$B$446,IF(AND(CO114&lt;&gt;0,CP114=""),Desplegable!$B$446,IF(AND('Metas por Proyecto'!CO114=0,'Metas por Proyecto'!CP114&gt;0),Desplegable!$B$444,IF(AND('Metas por Proyecto'!CO114&gt;0,'Metas por Proyecto'!CP114=0),Desplegable!$B$445,IF(AND('Metas por Proyecto'!CO114&gt;0,'Metas por Proyecto'!CP114&gt;0),((CP114*100)/CO114))))))</f>
        <v/>
      </c>
      <c r="CS114" s="97">
        <f t="shared" si="92"/>
        <v>0.53</v>
      </c>
      <c r="CT114" s="97">
        <f t="shared" si="93"/>
        <v>0.53</v>
      </c>
      <c r="CU114" s="62">
        <f>IF(AND(CS114=0,CT114=0),"",IF(AND(CS114=0,CT114&lt;&gt;0),Desplegable!$B$444,(CT114*100/CS114)))</f>
        <v>100</v>
      </c>
      <c r="CV114" s="97">
        <v>0</v>
      </c>
      <c r="CW114" s="97"/>
      <c r="CX114" s="97"/>
      <c r="CY114" s="62" t="str">
        <f>IF(AND(CV114=0,CW114=0),Desplegable!$B$446,IF(AND(CV114&lt;&gt;0,CW114=""),Desplegable!$B$446,IF(AND('Metas por Proyecto'!CV114=0,'Metas por Proyecto'!CW114&gt;0),Desplegable!$B$444,IF(AND('Metas por Proyecto'!CV114&gt;0,'Metas por Proyecto'!CW114=0),Desplegable!$B$445,IF(AND('Metas por Proyecto'!CV114&gt;0,'Metas por Proyecto'!CW114&gt;0),((CW114*100)/CV114))))))</f>
        <v/>
      </c>
      <c r="CZ114" s="97">
        <f t="shared" si="94"/>
        <v>0.53</v>
      </c>
      <c r="DA114" s="97">
        <f t="shared" si="95"/>
        <v>0.53</v>
      </c>
      <c r="DB114" s="62">
        <f>IF(AND(CZ114=0,DA114=0),"",IF(AND(CZ114=0,DA114&lt;&gt;0),Desplegable!$B$444,(DA114*100/CZ114)))</f>
        <v>100</v>
      </c>
      <c r="DC114" s="97">
        <v>0.77</v>
      </c>
      <c r="DD114" s="97"/>
      <c r="DE114" s="97"/>
      <c r="DF114" s="62" t="str">
        <f>IF(AND(DC114=0,DD114=0),Desplegable!$B$446,IF(AND(DC114&lt;&gt;0,DD114=""),Desplegable!$B$446,IF(AND('Metas por Proyecto'!DC114=0,'Metas por Proyecto'!DD114&gt;0),Desplegable!$B$444,IF(AND('Metas por Proyecto'!DC114&gt;0,'Metas por Proyecto'!DD114=0),Desplegable!$B$445,IF(AND('Metas por Proyecto'!DC114&gt;0,'Metas por Proyecto'!DD114&gt;0),((DD114*100)/DC114))))))</f>
        <v/>
      </c>
      <c r="DG114" s="97">
        <f t="shared" si="96"/>
        <v>1.3</v>
      </c>
      <c r="DH114" s="97">
        <f t="shared" si="97"/>
        <v>0.53</v>
      </c>
      <c r="DI114" s="62">
        <f>IF(AND(DG114=0,DH114=0),"",IF(AND(DG114=0,DH114&lt;&gt;0),Desplegable!$B$444,(DH114*100/DG114)))</f>
        <v>40.769230769230766</v>
      </c>
      <c r="DJ114" s="97">
        <v>0</v>
      </c>
      <c r="DK114" s="97"/>
      <c r="DL114" s="97"/>
      <c r="DM114" s="62" t="str">
        <f>IF(AND(DJ114=0,DK114=0),Desplegable!$B$446,IF(AND(DJ114&lt;&gt;0,DK114=""),Desplegable!$B$446,IF(AND('Metas por Proyecto'!DJ114=0,'Metas por Proyecto'!DK114&gt;0),Desplegable!$B$444,IF(AND('Metas por Proyecto'!DJ114&gt;0,'Metas por Proyecto'!DK114=0),Desplegable!$B$445,IF(AND('Metas por Proyecto'!DJ114&gt;0,'Metas por Proyecto'!DK114&gt;0),((DK114*100)/DJ114))))))</f>
        <v/>
      </c>
      <c r="DN114" s="97">
        <f t="shared" si="98"/>
        <v>1.3</v>
      </c>
      <c r="DO114" s="97">
        <f t="shared" si="99"/>
        <v>0.53</v>
      </c>
      <c r="DP114" s="63">
        <f>IF(AND(DN114=0,DO114=0),"",IF(AND(DN114=0,DO114&lt;&gt;0),Desplegable!$B$444,(DO114*100/DN114)))</f>
        <v>40.769230769230766</v>
      </c>
      <c r="DQ114" s="97">
        <f t="shared" si="100"/>
        <v>1.3</v>
      </c>
      <c r="DR114" s="97">
        <f t="shared" si="101"/>
        <v>0</v>
      </c>
      <c r="DS114" s="97">
        <f t="shared" si="102"/>
        <v>0.53</v>
      </c>
      <c r="DT114" s="63">
        <f t="shared" si="103"/>
        <v>40.769230769230766</v>
      </c>
      <c r="DU114" s="97"/>
    </row>
    <row r="115" spans="1:125" s="66" customFormat="1" ht="225">
      <c r="A115" s="53">
        <v>114</v>
      </c>
      <c r="B115" s="84" t="s">
        <v>1595</v>
      </c>
      <c r="C115" s="54" t="s">
        <v>666</v>
      </c>
      <c r="D115" s="55" t="s">
        <v>89</v>
      </c>
      <c r="E115" s="55" t="s">
        <v>667</v>
      </c>
      <c r="F115" s="56" t="s">
        <v>111</v>
      </c>
      <c r="G115" s="55" t="s">
        <v>115</v>
      </c>
      <c r="H115" s="56" t="s">
        <v>295</v>
      </c>
      <c r="I115" s="55" t="s">
        <v>616</v>
      </c>
      <c r="J115" s="56" t="s">
        <v>305</v>
      </c>
      <c r="K115" s="55" t="s">
        <v>667</v>
      </c>
      <c r="L115" s="56" t="s">
        <v>1221</v>
      </c>
      <c r="M115" s="56" t="s">
        <v>411</v>
      </c>
      <c r="N115" s="59" t="s">
        <v>669</v>
      </c>
      <c r="O115" s="56" t="s">
        <v>154</v>
      </c>
      <c r="P115" s="57" t="s">
        <v>462</v>
      </c>
      <c r="Q115" s="57" t="s">
        <v>467</v>
      </c>
      <c r="R115" s="58" t="s">
        <v>474</v>
      </c>
      <c r="S115" s="59"/>
      <c r="T115" s="59" t="s">
        <v>417</v>
      </c>
      <c r="U115" s="60" t="s">
        <v>429</v>
      </c>
      <c r="V115" s="60" t="s">
        <v>443</v>
      </c>
      <c r="W115" s="59"/>
      <c r="X115" s="59"/>
      <c r="Y115" s="56"/>
      <c r="Z115" s="56"/>
      <c r="AA115" s="56"/>
      <c r="AB115" s="56"/>
      <c r="AC115" s="53"/>
      <c r="AD115" s="53"/>
      <c r="AE115" s="53"/>
      <c r="AF115" s="53"/>
      <c r="AG115" s="56"/>
      <c r="AH115" s="60"/>
      <c r="AI115" s="53"/>
      <c r="AJ115" s="61"/>
      <c r="AK115" s="53"/>
      <c r="AL115" s="53"/>
      <c r="AM115" s="222">
        <v>3.5</v>
      </c>
      <c r="AN115" s="97">
        <v>0</v>
      </c>
      <c r="AO115" s="97">
        <v>0</v>
      </c>
      <c r="AP115" s="97"/>
      <c r="AQ115" s="62" t="str">
        <f>IF(AND(AN115=0,AO115=0),Desplegable!$B$446,IF(AND(AN115&lt;&gt;0,AO115=""),Desplegable!$B$446,IF(AND('Metas por Proyecto'!AN115=0,'Metas por Proyecto'!AO115&gt;0),Desplegable!$B$444,IF(AND('Metas por Proyecto'!AN115&gt;0,'Metas por Proyecto'!AO115=0),Desplegable!$B$445,IF(AND('Metas por Proyecto'!AN115&gt;0,'Metas por Proyecto'!AO115&gt;0),((AO115*100)/AN115))))))</f>
        <v/>
      </c>
      <c r="AR115" s="97">
        <v>0.9</v>
      </c>
      <c r="AS115" s="97">
        <v>0.9</v>
      </c>
      <c r="AT115" s="97"/>
      <c r="AU115" s="62">
        <f>IF(AND(AR115=0,AS115=0),Desplegable!$B$446,IF(AND(AR115&lt;&gt;0,AS115=""),Desplegable!$B$446,IF(AND('Metas por Proyecto'!AR115=0,'Metas por Proyecto'!AS115&gt;0),Desplegable!$B$444,IF(AND('Metas por Proyecto'!AR115&gt;0,'Metas por Proyecto'!AS115=0),Desplegable!$B$445,IF(AND('Metas por Proyecto'!AR115&gt;0,'Metas por Proyecto'!AS115&gt;0),((AS115*100)/AR115))))))</f>
        <v>100</v>
      </c>
      <c r="AV115" s="97">
        <f t="shared" si="78"/>
        <v>0.9</v>
      </c>
      <c r="AW115" s="97">
        <f t="shared" si="79"/>
        <v>0.9</v>
      </c>
      <c r="AX115" s="62">
        <f>IF(AND(AV115=0,AW115=0),"",IF(AND(AV115=0,AW115&lt;&gt;0),Desplegable!$B$444,(AW115*100/AV115)))</f>
        <v>100</v>
      </c>
      <c r="AY115" s="97">
        <v>0.1</v>
      </c>
      <c r="AZ115" s="97">
        <v>0.1</v>
      </c>
      <c r="BA115" s="97" t="s">
        <v>1304</v>
      </c>
      <c r="BB115" s="62">
        <f>IF(AND(AY115=0,AZ115=0),Desplegable!$B$446,IF(AND(AY115&lt;&gt;0,AZ115=""),Desplegable!$B$446,IF(AND('Metas por Proyecto'!AY115=0,'Metas por Proyecto'!AZ115&gt;0),Desplegable!$B$444,IF(AND('Metas por Proyecto'!AY115&gt;0,'Metas por Proyecto'!AZ115=0),Desplegable!$B$445,IF(AND('Metas por Proyecto'!AY115&gt;0,'Metas por Proyecto'!AZ115&gt;0),((AZ115*100)/AY115))))))</f>
        <v>100</v>
      </c>
      <c r="BC115" s="97">
        <f t="shared" si="80"/>
        <v>1</v>
      </c>
      <c r="BD115" s="97">
        <f t="shared" si="81"/>
        <v>1</v>
      </c>
      <c r="BE115" s="62">
        <f>IF(AND(BC115=0,BD115=0),"",IF(AND(BC115=0,BD115&lt;&gt;0),Desplegable!$B$444,(BD115*100/BC115)))</f>
        <v>100</v>
      </c>
      <c r="BF115" s="97">
        <v>0.1</v>
      </c>
      <c r="BG115" s="97"/>
      <c r="BH115" s="97"/>
      <c r="BI115" s="62" t="str">
        <f>IF(AND(BF115=0,BG115=0),Desplegable!$B$446,IF(AND(BF115&lt;&gt;0,BG115=""),Desplegable!$B$446,IF(AND('Metas por Proyecto'!BF115=0,'Metas por Proyecto'!BG115&gt;0),Desplegable!$B$444,IF(AND('Metas por Proyecto'!BF115&gt;0,'Metas por Proyecto'!BG115=0),Desplegable!$B$445,IF(AND('Metas por Proyecto'!BF115&gt;0,'Metas por Proyecto'!BG115&gt;0),((BG115*100)/BF115))))))</f>
        <v/>
      </c>
      <c r="BJ115" s="97">
        <f t="shared" si="82"/>
        <v>1.1000000000000001</v>
      </c>
      <c r="BK115" s="97">
        <f t="shared" si="83"/>
        <v>1</v>
      </c>
      <c r="BL115" s="62">
        <f>IF(AND(BJ115=0,BK115=0),"",IF(AND(BJ115=0,BK115&lt;&gt;0),Desplegable!$B$444,(BK115*100/BJ115)))</f>
        <v>90.909090909090907</v>
      </c>
      <c r="BM115" s="97">
        <v>0.4</v>
      </c>
      <c r="BN115" s="97"/>
      <c r="BO115" s="97"/>
      <c r="BP115" s="62" t="str">
        <f>IF(AND(BM115=0,BN115=0),Desplegable!$B$446,IF(AND(BM115&lt;&gt;0,BN115=""),Desplegable!$B$446,IF(AND('Metas por Proyecto'!BM115=0,'Metas por Proyecto'!BN115&gt;0),Desplegable!$B$444,IF(AND('Metas por Proyecto'!BM115&gt;0,'Metas por Proyecto'!BN115=0),Desplegable!$B$445,IF(AND('Metas por Proyecto'!BM115&gt;0,'Metas por Proyecto'!BN115&gt;0),((BN115*100)/BM115))))))</f>
        <v/>
      </c>
      <c r="BQ115" s="97">
        <f t="shared" si="84"/>
        <v>1.5</v>
      </c>
      <c r="BR115" s="97">
        <f t="shared" si="85"/>
        <v>1</v>
      </c>
      <c r="BS115" s="62">
        <f>IF(AND(BQ115=0,BR115=0),"",IF(AND(BQ115=0,BR115&lt;&gt;0),Desplegable!$B$444,(BR115*100/BQ115)))</f>
        <v>66.666666666666671</v>
      </c>
      <c r="BT115" s="97">
        <v>0.4</v>
      </c>
      <c r="BU115" s="97"/>
      <c r="BV115" s="97"/>
      <c r="BW115" s="62" t="str">
        <f>IF(AND(BT115=0,BU115=0),Desplegable!$B$446,IF(AND(BT115&lt;&gt;0,BU115=""),Desplegable!$B$446,IF(AND('Metas por Proyecto'!BT115=0,'Metas por Proyecto'!BU115&gt;0),Desplegable!$B$444,IF(AND('Metas por Proyecto'!BT115&gt;0,'Metas por Proyecto'!BU115=0),Desplegable!$B$445,IF(AND('Metas por Proyecto'!BT115&gt;0,'Metas por Proyecto'!BU115&gt;0),((BU115*100)/BT115))))))</f>
        <v/>
      </c>
      <c r="BX115" s="97">
        <f t="shared" si="86"/>
        <v>1.9</v>
      </c>
      <c r="BY115" s="97">
        <f t="shared" si="87"/>
        <v>1</v>
      </c>
      <c r="BZ115" s="62">
        <f>IF(AND(BX115=0,BY115=0),"",IF(AND(BX115=0,BY115&lt;&gt;0),Desplegable!$B$444,(BY115*100/BX115)))</f>
        <v>52.631578947368425</v>
      </c>
      <c r="CA115" s="97">
        <v>0.3</v>
      </c>
      <c r="CB115" s="97"/>
      <c r="CC115" s="97"/>
      <c r="CD115" s="62" t="str">
        <f>IF(AND(CA115=0,CB115=0),Desplegable!$B$446,IF(AND(CA115&lt;&gt;0,CB115=""),Desplegable!$B$446,IF(AND('Metas por Proyecto'!CA115=0,'Metas por Proyecto'!CB115&gt;0),Desplegable!$B$444,IF(AND('Metas por Proyecto'!CA115&gt;0,'Metas por Proyecto'!CB115=0),Desplegable!$B$445,IF(AND('Metas por Proyecto'!CA115&gt;0,'Metas por Proyecto'!CB115&gt;0),((CB115*100)/CA115))))))</f>
        <v/>
      </c>
      <c r="CE115" s="97">
        <f t="shared" si="88"/>
        <v>2.1999999999999997</v>
      </c>
      <c r="CF115" s="97">
        <f t="shared" si="89"/>
        <v>1</v>
      </c>
      <c r="CG115" s="62">
        <f>IF(AND(CE115=0,CF115=0),"",IF(AND(CE115=0,CF115&lt;&gt;0),Desplegable!$B$444,(CF115*100/CE115)))</f>
        <v>45.45454545454546</v>
      </c>
      <c r="CH115" s="97">
        <v>0.5</v>
      </c>
      <c r="CI115" s="97"/>
      <c r="CJ115" s="97"/>
      <c r="CK115" s="62" t="str">
        <f>IF(AND(CH115=0,CI115=0),Desplegable!$B$446,IF(AND(CH115&lt;&gt;0,CI115=""),Desplegable!$B$446,IF(AND('Metas por Proyecto'!CH115=0,'Metas por Proyecto'!CI115&gt;0),Desplegable!$B$444,IF(AND('Metas por Proyecto'!CH115&gt;0,'Metas por Proyecto'!CI115=0),Desplegable!$B$445,IF(AND('Metas por Proyecto'!CH115&gt;0,'Metas por Proyecto'!CI115&gt;0),((CI115*100)/CH115))))))</f>
        <v/>
      </c>
      <c r="CL115" s="97">
        <f t="shared" si="90"/>
        <v>2.6999999999999997</v>
      </c>
      <c r="CM115" s="97">
        <f t="shared" si="91"/>
        <v>1</v>
      </c>
      <c r="CN115" s="62">
        <f>IF(AND(CL115=0,CM115=0),"",IF(AND(CL115=0,CM115&lt;&gt;0),Desplegable!$B$444,(CM115*100/CL115)))</f>
        <v>37.037037037037038</v>
      </c>
      <c r="CO115" s="97">
        <v>0.5</v>
      </c>
      <c r="CP115" s="97"/>
      <c r="CQ115" s="97"/>
      <c r="CR115" s="62" t="str">
        <f>IF(AND(CO115=0,CP115=0),Desplegable!$B$446,IF(AND(CO115&lt;&gt;0,CP115=""),Desplegable!$B$446,IF(AND('Metas por Proyecto'!CO115=0,'Metas por Proyecto'!CP115&gt;0),Desplegable!$B$444,IF(AND('Metas por Proyecto'!CO115&gt;0,'Metas por Proyecto'!CP115=0),Desplegable!$B$445,IF(AND('Metas por Proyecto'!CO115&gt;0,'Metas por Proyecto'!CP115&gt;0),((CP115*100)/CO115))))))</f>
        <v/>
      </c>
      <c r="CS115" s="97">
        <f t="shared" si="92"/>
        <v>3.1999999999999997</v>
      </c>
      <c r="CT115" s="97">
        <f t="shared" si="93"/>
        <v>1</v>
      </c>
      <c r="CU115" s="62">
        <f>IF(AND(CS115=0,CT115=0),"",IF(AND(CS115=0,CT115&lt;&gt;0),Desplegable!$B$444,(CT115*100/CS115)))</f>
        <v>31.250000000000004</v>
      </c>
      <c r="CV115" s="97">
        <v>0.2</v>
      </c>
      <c r="CW115" s="97"/>
      <c r="CX115" s="97"/>
      <c r="CY115" s="62" t="str">
        <f>IF(AND(CV115=0,CW115=0),Desplegable!$B$446,IF(AND(CV115&lt;&gt;0,CW115=""),Desplegable!$B$446,IF(AND('Metas por Proyecto'!CV115=0,'Metas por Proyecto'!CW115&gt;0),Desplegable!$B$444,IF(AND('Metas por Proyecto'!CV115&gt;0,'Metas por Proyecto'!CW115=0),Desplegable!$B$445,IF(AND('Metas por Proyecto'!CV115&gt;0,'Metas por Proyecto'!CW115&gt;0),((CW115*100)/CV115))))))</f>
        <v/>
      </c>
      <c r="CZ115" s="97">
        <f t="shared" si="94"/>
        <v>3.4</v>
      </c>
      <c r="DA115" s="97">
        <f t="shared" si="95"/>
        <v>1</v>
      </c>
      <c r="DB115" s="62">
        <f>IF(AND(CZ115=0,DA115=0),"",IF(AND(CZ115=0,DA115&lt;&gt;0),Desplegable!$B$444,(DA115*100/CZ115)))</f>
        <v>29.411764705882355</v>
      </c>
      <c r="DC115" s="97">
        <v>0.1</v>
      </c>
      <c r="DD115" s="97"/>
      <c r="DE115" s="97"/>
      <c r="DF115" s="62" t="str">
        <f>IF(AND(DC115=0,DD115=0),Desplegable!$B$446,IF(AND(DC115&lt;&gt;0,DD115=""),Desplegable!$B$446,IF(AND('Metas por Proyecto'!DC115=0,'Metas por Proyecto'!DD115&gt;0),Desplegable!$B$444,IF(AND('Metas por Proyecto'!DC115&gt;0,'Metas por Proyecto'!DD115=0),Desplegable!$B$445,IF(AND('Metas por Proyecto'!DC115&gt;0,'Metas por Proyecto'!DD115&gt;0),((DD115*100)/DC115))))))</f>
        <v/>
      </c>
      <c r="DG115" s="97">
        <f t="shared" si="96"/>
        <v>3.5</v>
      </c>
      <c r="DH115" s="97">
        <f t="shared" si="97"/>
        <v>1</v>
      </c>
      <c r="DI115" s="62">
        <f>IF(AND(DG115=0,DH115=0),"",IF(AND(DG115=0,DH115&lt;&gt;0),Desplegable!$B$444,(DH115*100/DG115)))</f>
        <v>28.571428571428573</v>
      </c>
      <c r="DJ115" s="97">
        <v>0</v>
      </c>
      <c r="DK115" s="97"/>
      <c r="DL115" s="97"/>
      <c r="DM115" s="62" t="str">
        <f>IF(AND(DJ115=0,DK115=0),Desplegable!$B$446,IF(AND(DJ115&lt;&gt;0,DK115=""),Desplegable!$B$446,IF(AND('Metas por Proyecto'!DJ115=0,'Metas por Proyecto'!DK115&gt;0),Desplegable!$B$444,IF(AND('Metas por Proyecto'!DJ115&gt;0,'Metas por Proyecto'!DK115=0),Desplegable!$B$445,IF(AND('Metas por Proyecto'!DJ115&gt;0,'Metas por Proyecto'!DK115&gt;0),((DK115*100)/DJ115))))))</f>
        <v/>
      </c>
      <c r="DN115" s="97">
        <f t="shared" si="98"/>
        <v>3.5</v>
      </c>
      <c r="DO115" s="97">
        <f t="shared" si="99"/>
        <v>1</v>
      </c>
      <c r="DP115" s="63">
        <f>IF(AND(DN115=0,DO115=0),"",IF(AND(DN115=0,DO115&lt;&gt;0),Desplegable!$B$444,(DO115*100/DN115)))</f>
        <v>28.571428571428573</v>
      </c>
      <c r="DQ115" s="97">
        <f t="shared" si="100"/>
        <v>3.5</v>
      </c>
      <c r="DR115" s="97">
        <f t="shared" si="101"/>
        <v>0</v>
      </c>
      <c r="DS115" s="97">
        <f t="shared" si="102"/>
        <v>1</v>
      </c>
      <c r="DT115" s="63">
        <f t="shared" si="103"/>
        <v>28.571428571428573</v>
      </c>
      <c r="DU115" s="97"/>
    </row>
    <row r="116" spans="1:125" s="66" customFormat="1" ht="225">
      <c r="A116" s="53">
        <v>115</v>
      </c>
      <c r="B116" s="84" t="s">
        <v>1596</v>
      </c>
      <c r="C116" s="54" t="s">
        <v>666</v>
      </c>
      <c r="D116" s="55" t="s">
        <v>90</v>
      </c>
      <c r="E116" s="55" t="s">
        <v>667</v>
      </c>
      <c r="F116" s="56" t="s">
        <v>111</v>
      </c>
      <c r="G116" s="55" t="s">
        <v>115</v>
      </c>
      <c r="H116" s="56" t="s">
        <v>295</v>
      </c>
      <c r="I116" s="55" t="s">
        <v>616</v>
      </c>
      <c r="J116" s="56" t="s">
        <v>305</v>
      </c>
      <c r="K116" s="55" t="s">
        <v>667</v>
      </c>
      <c r="L116" s="56" t="s">
        <v>1221</v>
      </c>
      <c r="M116" s="56" t="s">
        <v>411</v>
      </c>
      <c r="N116" s="59" t="s">
        <v>669</v>
      </c>
      <c r="O116" s="56" t="s">
        <v>154</v>
      </c>
      <c r="P116" s="57" t="s">
        <v>462</v>
      </c>
      <c r="Q116" s="57" t="s">
        <v>467</v>
      </c>
      <c r="R116" s="58" t="s">
        <v>474</v>
      </c>
      <c r="S116" s="59"/>
      <c r="T116" s="59" t="s">
        <v>417</v>
      </c>
      <c r="U116" s="60" t="s">
        <v>429</v>
      </c>
      <c r="V116" s="60" t="s">
        <v>443</v>
      </c>
      <c r="W116" s="59"/>
      <c r="X116" s="59"/>
      <c r="Y116" s="56"/>
      <c r="Z116" s="56"/>
      <c r="AA116" s="56"/>
      <c r="AB116" s="56"/>
      <c r="AC116" s="53"/>
      <c r="AD116" s="53"/>
      <c r="AE116" s="53"/>
      <c r="AF116" s="53"/>
      <c r="AG116" s="56"/>
      <c r="AH116" s="60"/>
      <c r="AI116" s="53"/>
      <c r="AJ116" s="61"/>
      <c r="AK116" s="53"/>
      <c r="AL116" s="53"/>
      <c r="AM116" s="222">
        <v>3</v>
      </c>
      <c r="AN116" s="97">
        <v>0</v>
      </c>
      <c r="AO116" s="97">
        <v>0</v>
      </c>
      <c r="AP116" s="97"/>
      <c r="AQ116" s="62" t="str">
        <f>IF(AND(AN116=0,AO116=0),Desplegable!$B$446,IF(AND(AN116&lt;&gt;0,AO116=""),Desplegable!$B$446,IF(AND('Metas por Proyecto'!AN116=0,'Metas por Proyecto'!AO116&gt;0),Desplegable!$B$444,IF(AND('Metas por Proyecto'!AN116&gt;0,'Metas por Proyecto'!AO116=0),Desplegable!$B$445,IF(AND('Metas por Proyecto'!AN116&gt;0,'Metas por Proyecto'!AO116&gt;0),((AO116*100)/AN116))))))</f>
        <v/>
      </c>
      <c r="AR116" s="97">
        <v>3</v>
      </c>
      <c r="AS116" s="97">
        <v>3</v>
      </c>
      <c r="AT116" s="97"/>
      <c r="AU116" s="62">
        <f>IF(AND(AR116=0,AS116=0),Desplegable!$B$446,IF(AND(AR116&lt;&gt;0,AS116=""),Desplegable!$B$446,IF(AND('Metas por Proyecto'!AR116=0,'Metas por Proyecto'!AS116&gt;0),Desplegable!$B$444,IF(AND('Metas por Proyecto'!AR116&gt;0,'Metas por Proyecto'!AS116=0),Desplegable!$B$445,IF(AND('Metas por Proyecto'!AR116&gt;0,'Metas por Proyecto'!AS116&gt;0),((AS116*100)/AR116))))))</f>
        <v>100</v>
      </c>
      <c r="AV116" s="97">
        <f t="shared" si="78"/>
        <v>3</v>
      </c>
      <c r="AW116" s="97">
        <f t="shared" si="79"/>
        <v>3</v>
      </c>
      <c r="AX116" s="62">
        <f>IF(AND(AV116=0,AW116=0),"",IF(AND(AV116=0,AW116&lt;&gt;0),Desplegable!$B$444,(AW116*100/AV116)))</f>
        <v>100</v>
      </c>
      <c r="AY116" s="97">
        <v>0</v>
      </c>
      <c r="AZ116" s="97">
        <v>0</v>
      </c>
      <c r="BA116" s="97" t="s">
        <v>1304</v>
      </c>
      <c r="BB116" s="62" t="str">
        <f>IF(AND(AY116=0,AZ116=0),Desplegable!$B$446,IF(AND(AY116&lt;&gt;0,AZ116=""),Desplegable!$B$446,IF(AND('Metas por Proyecto'!AY116=0,'Metas por Proyecto'!AZ116&gt;0),Desplegable!$B$444,IF(AND('Metas por Proyecto'!AY116&gt;0,'Metas por Proyecto'!AZ116=0),Desplegable!$B$445,IF(AND('Metas por Proyecto'!AY116&gt;0,'Metas por Proyecto'!AZ116&gt;0),((AZ116*100)/AY116))))))</f>
        <v/>
      </c>
      <c r="BC116" s="97">
        <f t="shared" si="80"/>
        <v>3</v>
      </c>
      <c r="BD116" s="97">
        <f t="shared" si="81"/>
        <v>3</v>
      </c>
      <c r="BE116" s="62">
        <f>IF(AND(BC116=0,BD116=0),"",IF(AND(BC116=0,BD116&lt;&gt;0),Desplegable!$B$444,(BD116*100/BC116)))</f>
        <v>100</v>
      </c>
      <c r="BF116" s="97">
        <v>0</v>
      </c>
      <c r="BG116" s="97"/>
      <c r="BH116" s="97"/>
      <c r="BI116" s="62" t="str">
        <f>IF(AND(BF116=0,BG116=0),Desplegable!$B$446,IF(AND(BF116&lt;&gt;0,BG116=""),Desplegable!$B$446,IF(AND('Metas por Proyecto'!BF116=0,'Metas por Proyecto'!BG116&gt;0),Desplegable!$B$444,IF(AND('Metas por Proyecto'!BF116&gt;0,'Metas por Proyecto'!BG116=0),Desplegable!$B$445,IF(AND('Metas por Proyecto'!BF116&gt;0,'Metas por Proyecto'!BG116&gt;0),((BG116*100)/BF116))))))</f>
        <v/>
      </c>
      <c r="BJ116" s="97">
        <f t="shared" si="82"/>
        <v>3</v>
      </c>
      <c r="BK116" s="97">
        <f t="shared" si="83"/>
        <v>3</v>
      </c>
      <c r="BL116" s="62">
        <f>IF(AND(BJ116=0,BK116=0),"",IF(AND(BJ116=0,BK116&lt;&gt;0),Desplegable!$B$444,(BK116*100/BJ116)))</f>
        <v>100</v>
      </c>
      <c r="BM116" s="97">
        <v>0</v>
      </c>
      <c r="BN116" s="97"/>
      <c r="BO116" s="97"/>
      <c r="BP116" s="62" t="str">
        <f>IF(AND(BM116=0,BN116=0),Desplegable!$B$446,IF(AND(BM116&lt;&gt;0,BN116=""),Desplegable!$B$446,IF(AND('Metas por Proyecto'!BM116=0,'Metas por Proyecto'!BN116&gt;0),Desplegable!$B$444,IF(AND('Metas por Proyecto'!BM116&gt;0,'Metas por Proyecto'!BN116=0),Desplegable!$B$445,IF(AND('Metas por Proyecto'!BM116&gt;0,'Metas por Proyecto'!BN116&gt;0),((BN116*100)/BM116))))))</f>
        <v/>
      </c>
      <c r="BQ116" s="97">
        <f t="shared" si="84"/>
        <v>3</v>
      </c>
      <c r="BR116" s="97">
        <f t="shared" si="85"/>
        <v>3</v>
      </c>
      <c r="BS116" s="62">
        <f>IF(AND(BQ116=0,BR116=0),"",IF(AND(BQ116=0,BR116&lt;&gt;0),Desplegable!$B$444,(BR116*100/BQ116)))</f>
        <v>100</v>
      </c>
      <c r="BT116" s="97">
        <v>0</v>
      </c>
      <c r="BU116" s="97"/>
      <c r="BV116" s="97"/>
      <c r="BW116" s="62" t="str">
        <f>IF(AND(BT116=0,BU116=0),Desplegable!$B$446,IF(AND(BT116&lt;&gt;0,BU116=""),Desplegable!$B$446,IF(AND('Metas por Proyecto'!BT116=0,'Metas por Proyecto'!BU116&gt;0),Desplegable!$B$444,IF(AND('Metas por Proyecto'!BT116&gt;0,'Metas por Proyecto'!BU116=0),Desplegable!$B$445,IF(AND('Metas por Proyecto'!BT116&gt;0,'Metas por Proyecto'!BU116&gt;0),((BU116*100)/BT116))))))</f>
        <v/>
      </c>
      <c r="BX116" s="97">
        <f t="shared" si="86"/>
        <v>3</v>
      </c>
      <c r="BY116" s="97">
        <f t="shared" si="87"/>
        <v>3</v>
      </c>
      <c r="BZ116" s="62">
        <f>IF(AND(BX116=0,BY116=0),"",IF(AND(BX116=0,BY116&lt;&gt;0),Desplegable!$B$444,(BY116*100/BX116)))</f>
        <v>100</v>
      </c>
      <c r="CA116" s="97">
        <v>0</v>
      </c>
      <c r="CB116" s="97"/>
      <c r="CC116" s="97"/>
      <c r="CD116" s="62" t="str">
        <f>IF(AND(CA116=0,CB116=0),Desplegable!$B$446,IF(AND(CA116&lt;&gt;0,CB116=""),Desplegable!$B$446,IF(AND('Metas por Proyecto'!CA116=0,'Metas por Proyecto'!CB116&gt;0),Desplegable!$B$444,IF(AND('Metas por Proyecto'!CA116&gt;0,'Metas por Proyecto'!CB116=0),Desplegable!$B$445,IF(AND('Metas por Proyecto'!CA116&gt;0,'Metas por Proyecto'!CB116&gt;0),((CB116*100)/CA116))))))</f>
        <v/>
      </c>
      <c r="CE116" s="97">
        <f t="shared" si="88"/>
        <v>3</v>
      </c>
      <c r="CF116" s="97">
        <f t="shared" si="89"/>
        <v>3</v>
      </c>
      <c r="CG116" s="62">
        <f>IF(AND(CE116=0,CF116=0),"",IF(AND(CE116=0,CF116&lt;&gt;0),Desplegable!$B$444,(CF116*100/CE116)))</f>
        <v>100</v>
      </c>
      <c r="CH116" s="97">
        <v>0</v>
      </c>
      <c r="CI116" s="97"/>
      <c r="CJ116" s="97"/>
      <c r="CK116" s="62" t="str">
        <f>IF(AND(CH116=0,CI116=0),Desplegable!$B$446,IF(AND(CH116&lt;&gt;0,CI116=""),Desplegable!$B$446,IF(AND('Metas por Proyecto'!CH116=0,'Metas por Proyecto'!CI116&gt;0),Desplegable!$B$444,IF(AND('Metas por Proyecto'!CH116&gt;0,'Metas por Proyecto'!CI116=0),Desplegable!$B$445,IF(AND('Metas por Proyecto'!CH116&gt;0,'Metas por Proyecto'!CI116&gt;0),((CI116*100)/CH116))))))</f>
        <v/>
      </c>
      <c r="CL116" s="97">
        <f t="shared" si="90"/>
        <v>3</v>
      </c>
      <c r="CM116" s="97">
        <f t="shared" si="91"/>
        <v>3</v>
      </c>
      <c r="CN116" s="62">
        <f>IF(AND(CL116=0,CM116=0),"",IF(AND(CL116=0,CM116&lt;&gt;0),Desplegable!$B$444,(CM116*100/CL116)))</f>
        <v>100</v>
      </c>
      <c r="CO116" s="97">
        <v>0</v>
      </c>
      <c r="CP116" s="97"/>
      <c r="CQ116" s="97"/>
      <c r="CR116" s="62" t="str">
        <f>IF(AND(CO116=0,CP116=0),Desplegable!$B$446,IF(AND(CO116&lt;&gt;0,CP116=""),Desplegable!$B$446,IF(AND('Metas por Proyecto'!CO116=0,'Metas por Proyecto'!CP116&gt;0),Desplegable!$B$444,IF(AND('Metas por Proyecto'!CO116&gt;0,'Metas por Proyecto'!CP116=0),Desplegable!$B$445,IF(AND('Metas por Proyecto'!CO116&gt;0,'Metas por Proyecto'!CP116&gt;0),((CP116*100)/CO116))))))</f>
        <v/>
      </c>
      <c r="CS116" s="97">
        <f t="shared" si="92"/>
        <v>3</v>
      </c>
      <c r="CT116" s="97">
        <f t="shared" si="93"/>
        <v>3</v>
      </c>
      <c r="CU116" s="62">
        <f>IF(AND(CS116=0,CT116=0),"",IF(AND(CS116=0,CT116&lt;&gt;0),Desplegable!$B$444,(CT116*100/CS116)))</f>
        <v>100</v>
      </c>
      <c r="CV116" s="97">
        <v>0</v>
      </c>
      <c r="CW116" s="97"/>
      <c r="CX116" s="97"/>
      <c r="CY116" s="62" t="str">
        <f>IF(AND(CV116=0,CW116=0),Desplegable!$B$446,IF(AND(CV116&lt;&gt;0,CW116=""),Desplegable!$B$446,IF(AND('Metas por Proyecto'!CV116=0,'Metas por Proyecto'!CW116&gt;0),Desplegable!$B$444,IF(AND('Metas por Proyecto'!CV116&gt;0,'Metas por Proyecto'!CW116=0),Desplegable!$B$445,IF(AND('Metas por Proyecto'!CV116&gt;0,'Metas por Proyecto'!CW116&gt;0),((CW116*100)/CV116))))))</f>
        <v/>
      </c>
      <c r="CZ116" s="97">
        <f t="shared" si="94"/>
        <v>3</v>
      </c>
      <c r="DA116" s="97">
        <f t="shared" si="95"/>
        <v>3</v>
      </c>
      <c r="DB116" s="62">
        <f>IF(AND(CZ116=0,DA116=0),"",IF(AND(CZ116=0,DA116&lt;&gt;0),Desplegable!$B$444,(DA116*100/CZ116)))</f>
        <v>100</v>
      </c>
      <c r="DC116" s="97">
        <v>0</v>
      </c>
      <c r="DD116" s="97"/>
      <c r="DE116" s="97"/>
      <c r="DF116" s="62" t="str">
        <f>IF(AND(DC116=0,DD116=0),Desplegable!$B$446,IF(AND(DC116&lt;&gt;0,DD116=""),Desplegable!$B$446,IF(AND('Metas por Proyecto'!DC116=0,'Metas por Proyecto'!DD116&gt;0),Desplegable!$B$444,IF(AND('Metas por Proyecto'!DC116&gt;0,'Metas por Proyecto'!DD116=0),Desplegable!$B$445,IF(AND('Metas por Proyecto'!DC116&gt;0,'Metas por Proyecto'!DD116&gt;0),((DD116*100)/DC116))))))</f>
        <v/>
      </c>
      <c r="DG116" s="97">
        <f t="shared" si="96"/>
        <v>3</v>
      </c>
      <c r="DH116" s="97">
        <f t="shared" si="97"/>
        <v>3</v>
      </c>
      <c r="DI116" s="62">
        <f>IF(AND(DG116=0,DH116=0),"",IF(AND(DG116=0,DH116&lt;&gt;0),Desplegable!$B$444,(DH116*100/DG116)))</f>
        <v>100</v>
      </c>
      <c r="DJ116" s="97">
        <v>0</v>
      </c>
      <c r="DK116" s="97"/>
      <c r="DL116" s="97"/>
      <c r="DM116" s="62" t="str">
        <f>IF(AND(DJ116=0,DK116=0),Desplegable!$B$446,IF(AND(DJ116&lt;&gt;0,DK116=""),Desplegable!$B$446,IF(AND('Metas por Proyecto'!DJ116=0,'Metas por Proyecto'!DK116&gt;0),Desplegable!$B$444,IF(AND('Metas por Proyecto'!DJ116&gt;0,'Metas por Proyecto'!DK116=0),Desplegable!$B$445,IF(AND('Metas por Proyecto'!DJ116&gt;0,'Metas por Proyecto'!DK116&gt;0),((DK116*100)/DJ116))))))</f>
        <v/>
      </c>
      <c r="DN116" s="97">
        <f t="shared" si="98"/>
        <v>3</v>
      </c>
      <c r="DO116" s="97">
        <f t="shared" si="99"/>
        <v>3</v>
      </c>
      <c r="DP116" s="63">
        <f>IF(AND(DN116=0,DO116=0),"",IF(AND(DN116=0,DO116&lt;&gt;0),Desplegable!$B$444,(DO116*100/DN116)))</f>
        <v>100</v>
      </c>
      <c r="DQ116" s="97">
        <f t="shared" si="100"/>
        <v>3</v>
      </c>
      <c r="DR116" s="97">
        <f t="shared" si="101"/>
        <v>0</v>
      </c>
      <c r="DS116" s="97">
        <f t="shared" si="102"/>
        <v>3</v>
      </c>
      <c r="DT116" s="63">
        <f t="shared" si="103"/>
        <v>100</v>
      </c>
      <c r="DU116" s="97"/>
    </row>
    <row r="117" spans="1:125" s="66" customFormat="1" ht="225">
      <c r="A117" s="53">
        <v>116</v>
      </c>
      <c r="B117" s="84" t="s">
        <v>1597</v>
      </c>
      <c r="C117" s="54" t="s">
        <v>666</v>
      </c>
      <c r="D117" s="55" t="s">
        <v>89</v>
      </c>
      <c r="E117" s="55" t="s">
        <v>667</v>
      </c>
      <c r="F117" s="56" t="s">
        <v>111</v>
      </c>
      <c r="G117" s="55" t="s">
        <v>115</v>
      </c>
      <c r="H117" s="56" t="s">
        <v>295</v>
      </c>
      <c r="I117" s="55" t="s">
        <v>616</v>
      </c>
      <c r="J117" s="56" t="s">
        <v>305</v>
      </c>
      <c r="K117" s="55" t="s">
        <v>667</v>
      </c>
      <c r="L117" s="56" t="s">
        <v>1456</v>
      </c>
      <c r="M117" s="56" t="s">
        <v>411</v>
      </c>
      <c r="N117" s="59" t="s">
        <v>139</v>
      </c>
      <c r="O117" s="56" t="s">
        <v>154</v>
      </c>
      <c r="P117" s="57" t="s">
        <v>462</v>
      </c>
      <c r="Q117" s="57" t="s">
        <v>467</v>
      </c>
      <c r="R117" s="58" t="s">
        <v>474</v>
      </c>
      <c r="S117" s="59"/>
      <c r="T117" s="59" t="s">
        <v>417</v>
      </c>
      <c r="U117" s="60" t="s">
        <v>429</v>
      </c>
      <c r="V117" s="60" t="s">
        <v>443</v>
      </c>
      <c r="W117" s="59"/>
      <c r="X117" s="59"/>
      <c r="Y117" s="56"/>
      <c r="Z117" s="56"/>
      <c r="AA117" s="56"/>
      <c r="AB117" s="56"/>
      <c r="AC117" s="53"/>
      <c r="AD117" s="53"/>
      <c r="AE117" s="53"/>
      <c r="AF117" s="53"/>
      <c r="AG117" s="56"/>
      <c r="AH117" s="60"/>
      <c r="AI117" s="53"/>
      <c r="AJ117" s="61"/>
      <c r="AK117" s="53"/>
      <c r="AL117" s="53"/>
      <c r="AM117" s="222">
        <v>20</v>
      </c>
      <c r="AN117" s="97">
        <v>0</v>
      </c>
      <c r="AO117" s="97">
        <v>0</v>
      </c>
      <c r="AP117" s="97"/>
      <c r="AQ117" s="62" t="str">
        <f>IF(AND(AN117=0,AO117=0),Desplegable!$B$446,IF(AND(AN117&lt;&gt;0,AO117=""),Desplegable!$B$446,IF(AND('Metas por Proyecto'!AN117=0,'Metas por Proyecto'!AO117&gt;0),Desplegable!$B$444,IF(AND('Metas por Proyecto'!AN117&gt;0,'Metas por Proyecto'!AO117=0),Desplegable!$B$445,IF(AND('Metas por Proyecto'!AN117&gt;0,'Metas por Proyecto'!AO117&gt;0),((AO117*100)/AN117))))))</f>
        <v/>
      </c>
      <c r="AR117" s="97">
        <v>20</v>
      </c>
      <c r="AS117" s="97">
        <v>20</v>
      </c>
      <c r="AT117" s="97"/>
      <c r="AU117" s="62">
        <f>IF(AND(AR117=0,AS117=0),Desplegable!$B$446,IF(AND(AR117&lt;&gt;0,AS117=""),Desplegable!$B$446,IF(AND('Metas por Proyecto'!AR117=0,'Metas por Proyecto'!AS117&gt;0),Desplegable!$B$444,IF(AND('Metas por Proyecto'!AR117&gt;0,'Metas por Proyecto'!AS117=0),Desplegable!$B$445,IF(AND('Metas por Proyecto'!AR117&gt;0,'Metas por Proyecto'!AS117&gt;0),((AS117*100)/AR117))))))</f>
        <v>100</v>
      </c>
      <c r="AV117" s="97">
        <f t="shared" si="78"/>
        <v>20</v>
      </c>
      <c r="AW117" s="97">
        <f t="shared" si="79"/>
        <v>20</v>
      </c>
      <c r="AX117" s="62">
        <f>IF(AND(AV117=0,AW117=0),"",IF(AND(AV117=0,AW117&lt;&gt;0),Desplegable!$B$444,(AW117*100/AV117)))</f>
        <v>100</v>
      </c>
      <c r="AY117" s="97">
        <v>0</v>
      </c>
      <c r="AZ117" s="97">
        <v>0</v>
      </c>
      <c r="BA117" s="97" t="s">
        <v>1304</v>
      </c>
      <c r="BB117" s="62" t="str">
        <f>IF(AND(AY117=0,AZ117=0),Desplegable!$B$446,IF(AND(AY117&lt;&gt;0,AZ117=""),Desplegable!$B$446,IF(AND('Metas por Proyecto'!AY117=0,'Metas por Proyecto'!AZ117&gt;0),Desplegable!$B$444,IF(AND('Metas por Proyecto'!AY117&gt;0,'Metas por Proyecto'!AZ117=0),Desplegable!$B$445,IF(AND('Metas por Proyecto'!AY117&gt;0,'Metas por Proyecto'!AZ117&gt;0),((AZ117*100)/AY117))))))</f>
        <v/>
      </c>
      <c r="BC117" s="97">
        <f t="shared" si="80"/>
        <v>20</v>
      </c>
      <c r="BD117" s="97">
        <f t="shared" si="81"/>
        <v>20</v>
      </c>
      <c r="BE117" s="62">
        <f>IF(AND(BC117=0,BD117=0),"",IF(AND(BC117=0,BD117&lt;&gt;0),Desplegable!$B$444,(BD117*100/BC117)))</f>
        <v>100</v>
      </c>
      <c r="BF117" s="97">
        <v>0</v>
      </c>
      <c r="BG117" s="97"/>
      <c r="BH117" s="97"/>
      <c r="BI117" s="62" t="str">
        <f>IF(AND(BF117=0,BG117=0),Desplegable!$B$446,IF(AND(BF117&lt;&gt;0,BG117=""),Desplegable!$B$446,IF(AND('Metas por Proyecto'!BF117=0,'Metas por Proyecto'!BG117&gt;0),Desplegable!$B$444,IF(AND('Metas por Proyecto'!BF117&gt;0,'Metas por Proyecto'!BG117=0),Desplegable!$B$445,IF(AND('Metas por Proyecto'!BF117&gt;0,'Metas por Proyecto'!BG117&gt;0),((BG117*100)/BF117))))))</f>
        <v/>
      </c>
      <c r="BJ117" s="97">
        <f t="shared" si="82"/>
        <v>20</v>
      </c>
      <c r="BK117" s="97">
        <f t="shared" si="83"/>
        <v>20</v>
      </c>
      <c r="BL117" s="62">
        <f>IF(AND(BJ117=0,BK117=0),"",IF(AND(BJ117=0,BK117&lt;&gt;0),Desplegable!$B$444,(BK117*100/BJ117)))</f>
        <v>100</v>
      </c>
      <c r="BM117" s="97">
        <v>0</v>
      </c>
      <c r="BN117" s="97"/>
      <c r="BO117" s="97"/>
      <c r="BP117" s="62" t="str">
        <f>IF(AND(BM117=0,BN117=0),Desplegable!$B$446,IF(AND(BM117&lt;&gt;0,BN117=""),Desplegable!$B$446,IF(AND('Metas por Proyecto'!BM117=0,'Metas por Proyecto'!BN117&gt;0),Desplegable!$B$444,IF(AND('Metas por Proyecto'!BM117&gt;0,'Metas por Proyecto'!BN117=0),Desplegable!$B$445,IF(AND('Metas por Proyecto'!BM117&gt;0,'Metas por Proyecto'!BN117&gt;0),((BN117*100)/BM117))))))</f>
        <v/>
      </c>
      <c r="BQ117" s="97">
        <f t="shared" si="84"/>
        <v>20</v>
      </c>
      <c r="BR117" s="97">
        <f t="shared" si="85"/>
        <v>20</v>
      </c>
      <c r="BS117" s="62">
        <f>IF(AND(BQ117=0,BR117=0),"",IF(AND(BQ117=0,BR117&lt;&gt;0),Desplegable!$B$444,(BR117*100/BQ117)))</f>
        <v>100</v>
      </c>
      <c r="BT117" s="97">
        <v>0</v>
      </c>
      <c r="BU117" s="97"/>
      <c r="BV117" s="97"/>
      <c r="BW117" s="62" t="str">
        <f>IF(AND(BT117=0,BU117=0),Desplegable!$B$446,IF(AND(BT117&lt;&gt;0,BU117=""),Desplegable!$B$446,IF(AND('Metas por Proyecto'!BT117=0,'Metas por Proyecto'!BU117&gt;0),Desplegable!$B$444,IF(AND('Metas por Proyecto'!BT117&gt;0,'Metas por Proyecto'!BU117=0),Desplegable!$B$445,IF(AND('Metas por Proyecto'!BT117&gt;0,'Metas por Proyecto'!BU117&gt;0),((BU117*100)/BT117))))))</f>
        <v/>
      </c>
      <c r="BX117" s="97">
        <f t="shared" si="86"/>
        <v>20</v>
      </c>
      <c r="BY117" s="97">
        <f t="shared" si="87"/>
        <v>20</v>
      </c>
      <c r="BZ117" s="62">
        <f>IF(AND(BX117=0,BY117=0),"",IF(AND(BX117=0,BY117&lt;&gt;0),Desplegable!$B$444,(BY117*100/BX117)))</f>
        <v>100</v>
      </c>
      <c r="CA117" s="97">
        <v>0</v>
      </c>
      <c r="CB117" s="97"/>
      <c r="CC117" s="97"/>
      <c r="CD117" s="62" t="str">
        <f>IF(AND(CA117=0,CB117=0),Desplegable!$B$446,IF(AND(CA117&lt;&gt;0,CB117=""),Desplegable!$B$446,IF(AND('Metas por Proyecto'!CA117=0,'Metas por Proyecto'!CB117&gt;0),Desplegable!$B$444,IF(AND('Metas por Proyecto'!CA117&gt;0,'Metas por Proyecto'!CB117=0),Desplegable!$B$445,IF(AND('Metas por Proyecto'!CA117&gt;0,'Metas por Proyecto'!CB117&gt;0),((CB117*100)/CA117))))))</f>
        <v/>
      </c>
      <c r="CE117" s="97">
        <f t="shared" si="88"/>
        <v>20</v>
      </c>
      <c r="CF117" s="97">
        <f t="shared" si="89"/>
        <v>20</v>
      </c>
      <c r="CG117" s="62">
        <f>IF(AND(CE117=0,CF117=0),"",IF(AND(CE117=0,CF117&lt;&gt;0),Desplegable!$B$444,(CF117*100/CE117)))</f>
        <v>100</v>
      </c>
      <c r="CH117" s="97">
        <v>0</v>
      </c>
      <c r="CI117" s="97"/>
      <c r="CJ117" s="97"/>
      <c r="CK117" s="62" t="str">
        <f>IF(AND(CH117=0,CI117=0),Desplegable!$B$446,IF(AND(CH117&lt;&gt;0,CI117=""),Desplegable!$B$446,IF(AND('Metas por Proyecto'!CH117=0,'Metas por Proyecto'!CI117&gt;0),Desplegable!$B$444,IF(AND('Metas por Proyecto'!CH117&gt;0,'Metas por Proyecto'!CI117=0),Desplegable!$B$445,IF(AND('Metas por Proyecto'!CH117&gt;0,'Metas por Proyecto'!CI117&gt;0),((CI117*100)/CH117))))))</f>
        <v/>
      </c>
      <c r="CL117" s="97">
        <f t="shared" si="90"/>
        <v>20</v>
      </c>
      <c r="CM117" s="97">
        <f t="shared" si="91"/>
        <v>20</v>
      </c>
      <c r="CN117" s="62">
        <f>IF(AND(CL117=0,CM117=0),"",IF(AND(CL117=0,CM117&lt;&gt;0),Desplegable!$B$444,(CM117*100/CL117)))</f>
        <v>100</v>
      </c>
      <c r="CO117" s="97">
        <v>0</v>
      </c>
      <c r="CP117" s="97"/>
      <c r="CQ117" s="97"/>
      <c r="CR117" s="62" t="str">
        <f>IF(AND(CO117=0,CP117=0),Desplegable!$B$446,IF(AND(CO117&lt;&gt;0,CP117=""),Desplegable!$B$446,IF(AND('Metas por Proyecto'!CO117=0,'Metas por Proyecto'!CP117&gt;0),Desplegable!$B$444,IF(AND('Metas por Proyecto'!CO117&gt;0,'Metas por Proyecto'!CP117=0),Desplegable!$B$445,IF(AND('Metas por Proyecto'!CO117&gt;0,'Metas por Proyecto'!CP117&gt;0),((CP117*100)/CO117))))))</f>
        <v/>
      </c>
      <c r="CS117" s="97">
        <f t="shared" si="92"/>
        <v>20</v>
      </c>
      <c r="CT117" s="97">
        <f t="shared" si="93"/>
        <v>20</v>
      </c>
      <c r="CU117" s="62">
        <f>IF(AND(CS117=0,CT117=0),"",IF(AND(CS117=0,CT117&lt;&gt;0),Desplegable!$B$444,(CT117*100/CS117)))</f>
        <v>100</v>
      </c>
      <c r="CV117" s="97">
        <v>0</v>
      </c>
      <c r="CW117" s="97"/>
      <c r="CX117" s="97"/>
      <c r="CY117" s="62" t="str">
        <f>IF(AND(CV117=0,CW117=0),Desplegable!$B$446,IF(AND(CV117&lt;&gt;0,CW117=""),Desplegable!$B$446,IF(AND('Metas por Proyecto'!CV117=0,'Metas por Proyecto'!CW117&gt;0),Desplegable!$B$444,IF(AND('Metas por Proyecto'!CV117&gt;0,'Metas por Proyecto'!CW117=0),Desplegable!$B$445,IF(AND('Metas por Proyecto'!CV117&gt;0,'Metas por Proyecto'!CW117&gt;0),((CW117*100)/CV117))))))</f>
        <v/>
      </c>
      <c r="CZ117" s="97">
        <f t="shared" si="94"/>
        <v>20</v>
      </c>
      <c r="DA117" s="97">
        <f t="shared" si="95"/>
        <v>20</v>
      </c>
      <c r="DB117" s="62">
        <f>IF(AND(CZ117=0,DA117=0),"",IF(AND(CZ117=0,DA117&lt;&gt;0),Desplegable!$B$444,(DA117*100/CZ117)))</f>
        <v>100</v>
      </c>
      <c r="DC117" s="97">
        <v>0</v>
      </c>
      <c r="DD117" s="97"/>
      <c r="DE117" s="97"/>
      <c r="DF117" s="62" t="str">
        <f>IF(AND(DC117=0,DD117=0),Desplegable!$B$446,IF(AND(DC117&lt;&gt;0,DD117=""),Desplegable!$B$446,IF(AND('Metas por Proyecto'!DC117=0,'Metas por Proyecto'!DD117&gt;0),Desplegable!$B$444,IF(AND('Metas por Proyecto'!DC117&gt;0,'Metas por Proyecto'!DD117=0),Desplegable!$B$445,IF(AND('Metas por Proyecto'!DC117&gt;0,'Metas por Proyecto'!DD117&gt;0),((DD117*100)/DC117))))))</f>
        <v/>
      </c>
      <c r="DG117" s="97">
        <f t="shared" si="96"/>
        <v>20</v>
      </c>
      <c r="DH117" s="97">
        <f t="shared" si="97"/>
        <v>20</v>
      </c>
      <c r="DI117" s="62">
        <f>IF(AND(DG117=0,DH117=0),"",IF(AND(DG117=0,DH117&lt;&gt;0),Desplegable!$B$444,(DH117*100/DG117)))</f>
        <v>100</v>
      </c>
      <c r="DJ117" s="97">
        <v>0</v>
      </c>
      <c r="DK117" s="97"/>
      <c r="DL117" s="97"/>
      <c r="DM117" s="62" t="str">
        <f>IF(AND(DJ117=0,DK117=0),Desplegable!$B$446,IF(AND(DJ117&lt;&gt;0,DK117=""),Desplegable!$B$446,IF(AND('Metas por Proyecto'!DJ117=0,'Metas por Proyecto'!DK117&gt;0),Desplegable!$B$444,IF(AND('Metas por Proyecto'!DJ117&gt;0,'Metas por Proyecto'!DK117=0),Desplegable!$B$445,IF(AND('Metas por Proyecto'!DJ117&gt;0,'Metas por Proyecto'!DK117&gt;0),((DK117*100)/DJ117))))))</f>
        <v/>
      </c>
      <c r="DN117" s="97">
        <f t="shared" si="98"/>
        <v>20</v>
      </c>
      <c r="DO117" s="97">
        <f t="shared" si="99"/>
        <v>20</v>
      </c>
      <c r="DP117" s="63">
        <f>IF(AND(DN117=0,DO117=0),"",IF(AND(DN117=0,DO117&lt;&gt;0),Desplegable!$B$444,(DO117*100/DN117)))</f>
        <v>100</v>
      </c>
      <c r="DQ117" s="97">
        <f t="shared" si="100"/>
        <v>20</v>
      </c>
      <c r="DR117" s="97">
        <f t="shared" si="101"/>
        <v>0</v>
      </c>
      <c r="DS117" s="97">
        <f t="shared" si="102"/>
        <v>20</v>
      </c>
      <c r="DT117" s="63">
        <f t="shared" si="103"/>
        <v>100</v>
      </c>
      <c r="DU117" s="97"/>
    </row>
    <row r="118" spans="1:125" s="66" customFormat="1" ht="225">
      <c r="A118" s="53">
        <v>117</v>
      </c>
      <c r="B118" s="84" t="s">
        <v>1598</v>
      </c>
      <c r="C118" s="54" t="s">
        <v>666</v>
      </c>
      <c r="D118" s="55" t="s">
        <v>89</v>
      </c>
      <c r="E118" s="55" t="s">
        <v>667</v>
      </c>
      <c r="F118" s="56" t="s">
        <v>111</v>
      </c>
      <c r="G118" s="55" t="s">
        <v>115</v>
      </c>
      <c r="H118" s="56" t="s">
        <v>295</v>
      </c>
      <c r="I118" s="55" t="s">
        <v>616</v>
      </c>
      <c r="J118" s="56" t="s">
        <v>305</v>
      </c>
      <c r="K118" s="55" t="s">
        <v>667</v>
      </c>
      <c r="L118" s="56" t="s">
        <v>1456</v>
      </c>
      <c r="M118" s="56" t="s">
        <v>411</v>
      </c>
      <c r="N118" s="59" t="s">
        <v>116</v>
      </c>
      <c r="O118" s="56" t="s">
        <v>154</v>
      </c>
      <c r="P118" s="57" t="s">
        <v>462</v>
      </c>
      <c r="Q118" s="57" t="s">
        <v>467</v>
      </c>
      <c r="R118" s="58" t="s">
        <v>474</v>
      </c>
      <c r="S118" s="59"/>
      <c r="T118" s="59" t="s">
        <v>417</v>
      </c>
      <c r="U118" s="60" t="s">
        <v>429</v>
      </c>
      <c r="V118" s="60" t="s">
        <v>443</v>
      </c>
      <c r="W118" s="59"/>
      <c r="X118" s="59"/>
      <c r="Y118" s="56"/>
      <c r="Z118" s="56"/>
      <c r="AA118" s="56"/>
      <c r="AB118" s="56"/>
      <c r="AC118" s="53"/>
      <c r="AD118" s="53"/>
      <c r="AE118" s="53"/>
      <c r="AF118" s="53"/>
      <c r="AG118" s="56"/>
      <c r="AH118" s="60"/>
      <c r="AI118" s="53"/>
      <c r="AJ118" s="61"/>
      <c r="AK118" s="53"/>
      <c r="AL118" s="53"/>
      <c r="AM118" s="222">
        <v>10</v>
      </c>
      <c r="AN118" s="97">
        <v>0</v>
      </c>
      <c r="AO118" s="97">
        <v>0</v>
      </c>
      <c r="AP118" s="97"/>
      <c r="AQ118" s="62" t="str">
        <f>IF(AND(AN118=0,AO118=0),Desplegable!$B$446,IF(AND(AN118&lt;&gt;0,AO118=""),Desplegable!$B$446,IF(AND('Metas por Proyecto'!AN118=0,'Metas por Proyecto'!AO118&gt;0),Desplegable!$B$444,IF(AND('Metas por Proyecto'!AN118&gt;0,'Metas por Proyecto'!AO118=0),Desplegable!$B$445,IF(AND('Metas por Proyecto'!AN118&gt;0,'Metas por Proyecto'!AO118&gt;0),((AO118*100)/AN118))))))</f>
        <v/>
      </c>
      <c r="AR118" s="97">
        <v>10</v>
      </c>
      <c r="AS118" s="97">
        <v>10</v>
      </c>
      <c r="AT118" s="97"/>
      <c r="AU118" s="62">
        <f>IF(AND(AR118=0,AS118=0),Desplegable!$B$446,IF(AND(AR118&lt;&gt;0,AS118=""),Desplegable!$B$446,IF(AND('Metas por Proyecto'!AR118=0,'Metas por Proyecto'!AS118&gt;0),Desplegable!$B$444,IF(AND('Metas por Proyecto'!AR118&gt;0,'Metas por Proyecto'!AS118=0),Desplegable!$B$445,IF(AND('Metas por Proyecto'!AR118&gt;0,'Metas por Proyecto'!AS118&gt;0),((AS118*100)/AR118))))))</f>
        <v>100</v>
      </c>
      <c r="AV118" s="97">
        <f t="shared" si="78"/>
        <v>10</v>
      </c>
      <c r="AW118" s="97">
        <f t="shared" si="79"/>
        <v>10</v>
      </c>
      <c r="AX118" s="62">
        <f>IF(AND(AV118=0,AW118=0),"",IF(AND(AV118=0,AW118&lt;&gt;0),Desplegable!$B$444,(AW118*100/AV118)))</f>
        <v>100</v>
      </c>
      <c r="AY118" s="97">
        <v>0</v>
      </c>
      <c r="AZ118" s="97">
        <v>0</v>
      </c>
      <c r="BA118" s="97" t="s">
        <v>1304</v>
      </c>
      <c r="BB118" s="62" t="str">
        <f>IF(AND(AY118=0,AZ118=0),Desplegable!$B$446,IF(AND(AY118&lt;&gt;0,AZ118=""),Desplegable!$B$446,IF(AND('Metas por Proyecto'!AY118=0,'Metas por Proyecto'!AZ118&gt;0),Desplegable!$B$444,IF(AND('Metas por Proyecto'!AY118&gt;0,'Metas por Proyecto'!AZ118=0),Desplegable!$B$445,IF(AND('Metas por Proyecto'!AY118&gt;0,'Metas por Proyecto'!AZ118&gt;0),((AZ118*100)/AY118))))))</f>
        <v/>
      </c>
      <c r="BC118" s="97">
        <f t="shared" si="80"/>
        <v>10</v>
      </c>
      <c r="BD118" s="97">
        <f t="shared" si="81"/>
        <v>10</v>
      </c>
      <c r="BE118" s="62">
        <f>IF(AND(BC118=0,BD118=0),"",IF(AND(BC118=0,BD118&lt;&gt;0),Desplegable!$B$444,(BD118*100/BC118)))</f>
        <v>100</v>
      </c>
      <c r="BF118" s="97">
        <v>0</v>
      </c>
      <c r="BG118" s="97"/>
      <c r="BH118" s="97"/>
      <c r="BI118" s="62" t="str">
        <f>IF(AND(BF118=0,BG118=0),Desplegable!$B$446,IF(AND(BF118&lt;&gt;0,BG118=""),Desplegable!$B$446,IF(AND('Metas por Proyecto'!BF118=0,'Metas por Proyecto'!BG118&gt;0),Desplegable!$B$444,IF(AND('Metas por Proyecto'!BF118&gt;0,'Metas por Proyecto'!BG118=0),Desplegable!$B$445,IF(AND('Metas por Proyecto'!BF118&gt;0,'Metas por Proyecto'!BG118&gt;0),((BG118*100)/BF118))))))</f>
        <v/>
      </c>
      <c r="BJ118" s="97">
        <f t="shared" si="82"/>
        <v>10</v>
      </c>
      <c r="BK118" s="97">
        <f t="shared" si="83"/>
        <v>10</v>
      </c>
      <c r="BL118" s="62">
        <f>IF(AND(BJ118=0,BK118=0),"",IF(AND(BJ118=0,BK118&lt;&gt;0),Desplegable!$B$444,(BK118*100/BJ118)))</f>
        <v>100</v>
      </c>
      <c r="BM118" s="97">
        <v>0</v>
      </c>
      <c r="BN118" s="97"/>
      <c r="BO118" s="97"/>
      <c r="BP118" s="62" t="str">
        <f>IF(AND(BM118=0,BN118=0),Desplegable!$B$446,IF(AND(BM118&lt;&gt;0,BN118=""),Desplegable!$B$446,IF(AND('Metas por Proyecto'!BM118=0,'Metas por Proyecto'!BN118&gt;0),Desplegable!$B$444,IF(AND('Metas por Proyecto'!BM118&gt;0,'Metas por Proyecto'!BN118=0),Desplegable!$B$445,IF(AND('Metas por Proyecto'!BM118&gt;0,'Metas por Proyecto'!BN118&gt;0),((BN118*100)/BM118))))))</f>
        <v/>
      </c>
      <c r="BQ118" s="97">
        <f t="shared" si="84"/>
        <v>10</v>
      </c>
      <c r="BR118" s="97">
        <f t="shared" si="85"/>
        <v>10</v>
      </c>
      <c r="BS118" s="62">
        <f>IF(AND(BQ118=0,BR118=0),"",IF(AND(BQ118=0,BR118&lt;&gt;0),Desplegable!$B$444,(BR118*100/BQ118)))</f>
        <v>100</v>
      </c>
      <c r="BT118" s="97">
        <v>0</v>
      </c>
      <c r="BU118" s="97"/>
      <c r="BV118" s="97"/>
      <c r="BW118" s="62" t="str">
        <f>IF(AND(BT118=0,BU118=0),Desplegable!$B$446,IF(AND(BT118&lt;&gt;0,BU118=""),Desplegable!$B$446,IF(AND('Metas por Proyecto'!BT118=0,'Metas por Proyecto'!BU118&gt;0),Desplegable!$B$444,IF(AND('Metas por Proyecto'!BT118&gt;0,'Metas por Proyecto'!BU118=0),Desplegable!$B$445,IF(AND('Metas por Proyecto'!BT118&gt;0,'Metas por Proyecto'!BU118&gt;0),((BU118*100)/BT118))))))</f>
        <v/>
      </c>
      <c r="BX118" s="97">
        <f t="shared" si="86"/>
        <v>10</v>
      </c>
      <c r="BY118" s="97">
        <f t="shared" si="87"/>
        <v>10</v>
      </c>
      <c r="BZ118" s="62">
        <f>IF(AND(BX118=0,BY118=0),"",IF(AND(BX118=0,BY118&lt;&gt;0),Desplegable!$B$444,(BY118*100/BX118)))</f>
        <v>100</v>
      </c>
      <c r="CA118" s="97">
        <v>0</v>
      </c>
      <c r="CB118" s="97"/>
      <c r="CC118" s="97"/>
      <c r="CD118" s="62" t="str">
        <f>IF(AND(CA118=0,CB118=0),Desplegable!$B$446,IF(AND(CA118&lt;&gt;0,CB118=""),Desplegable!$B$446,IF(AND('Metas por Proyecto'!CA118=0,'Metas por Proyecto'!CB118&gt;0),Desplegable!$B$444,IF(AND('Metas por Proyecto'!CA118&gt;0,'Metas por Proyecto'!CB118=0),Desplegable!$B$445,IF(AND('Metas por Proyecto'!CA118&gt;0,'Metas por Proyecto'!CB118&gt;0),((CB118*100)/CA118))))))</f>
        <v/>
      </c>
      <c r="CE118" s="97">
        <f t="shared" si="88"/>
        <v>10</v>
      </c>
      <c r="CF118" s="97">
        <f t="shared" si="89"/>
        <v>10</v>
      </c>
      <c r="CG118" s="62">
        <f>IF(AND(CE118=0,CF118=0),"",IF(AND(CE118=0,CF118&lt;&gt;0),Desplegable!$B$444,(CF118*100/CE118)))</f>
        <v>100</v>
      </c>
      <c r="CH118" s="97">
        <v>0</v>
      </c>
      <c r="CI118" s="97"/>
      <c r="CJ118" s="97"/>
      <c r="CK118" s="62" t="str">
        <f>IF(AND(CH118=0,CI118=0),Desplegable!$B$446,IF(AND(CH118&lt;&gt;0,CI118=""),Desplegable!$B$446,IF(AND('Metas por Proyecto'!CH118=0,'Metas por Proyecto'!CI118&gt;0),Desplegable!$B$444,IF(AND('Metas por Proyecto'!CH118&gt;0,'Metas por Proyecto'!CI118=0),Desplegable!$B$445,IF(AND('Metas por Proyecto'!CH118&gt;0,'Metas por Proyecto'!CI118&gt;0),((CI118*100)/CH118))))))</f>
        <v/>
      </c>
      <c r="CL118" s="97">
        <f t="shared" si="90"/>
        <v>10</v>
      </c>
      <c r="CM118" s="97">
        <f t="shared" si="91"/>
        <v>10</v>
      </c>
      <c r="CN118" s="62">
        <f>IF(AND(CL118=0,CM118=0),"",IF(AND(CL118=0,CM118&lt;&gt;0),Desplegable!$B$444,(CM118*100/CL118)))</f>
        <v>100</v>
      </c>
      <c r="CO118" s="97">
        <v>0</v>
      </c>
      <c r="CP118" s="97"/>
      <c r="CQ118" s="97"/>
      <c r="CR118" s="62" t="str">
        <f>IF(AND(CO118=0,CP118=0),Desplegable!$B$446,IF(AND(CO118&lt;&gt;0,CP118=""),Desplegable!$B$446,IF(AND('Metas por Proyecto'!CO118=0,'Metas por Proyecto'!CP118&gt;0),Desplegable!$B$444,IF(AND('Metas por Proyecto'!CO118&gt;0,'Metas por Proyecto'!CP118=0),Desplegable!$B$445,IF(AND('Metas por Proyecto'!CO118&gt;0,'Metas por Proyecto'!CP118&gt;0),((CP118*100)/CO118))))))</f>
        <v/>
      </c>
      <c r="CS118" s="97">
        <f t="shared" si="92"/>
        <v>10</v>
      </c>
      <c r="CT118" s="97">
        <f t="shared" si="93"/>
        <v>10</v>
      </c>
      <c r="CU118" s="62">
        <f>IF(AND(CS118=0,CT118=0),"",IF(AND(CS118=0,CT118&lt;&gt;0),Desplegable!$B$444,(CT118*100/CS118)))</f>
        <v>100</v>
      </c>
      <c r="CV118" s="97">
        <v>0</v>
      </c>
      <c r="CW118" s="97"/>
      <c r="CX118" s="97"/>
      <c r="CY118" s="62" t="str">
        <f>IF(AND(CV118=0,CW118=0),Desplegable!$B$446,IF(AND(CV118&lt;&gt;0,CW118=""),Desplegable!$B$446,IF(AND('Metas por Proyecto'!CV118=0,'Metas por Proyecto'!CW118&gt;0),Desplegable!$B$444,IF(AND('Metas por Proyecto'!CV118&gt;0,'Metas por Proyecto'!CW118=0),Desplegable!$B$445,IF(AND('Metas por Proyecto'!CV118&gt;0,'Metas por Proyecto'!CW118&gt;0),((CW118*100)/CV118))))))</f>
        <v/>
      </c>
      <c r="CZ118" s="97">
        <f t="shared" si="94"/>
        <v>10</v>
      </c>
      <c r="DA118" s="97">
        <f t="shared" si="95"/>
        <v>10</v>
      </c>
      <c r="DB118" s="62">
        <f>IF(AND(CZ118=0,DA118=0),"",IF(AND(CZ118=0,DA118&lt;&gt;0),Desplegable!$B$444,(DA118*100/CZ118)))</f>
        <v>100</v>
      </c>
      <c r="DC118" s="97">
        <v>0</v>
      </c>
      <c r="DD118" s="97"/>
      <c r="DE118" s="97"/>
      <c r="DF118" s="62" t="str">
        <f>IF(AND(DC118=0,DD118=0),Desplegable!$B$446,IF(AND(DC118&lt;&gt;0,DD118=""),Desplegable!$B$446,IF(AND('Metas por Proyecto'!DC118=0,'Metas por Proyecto'!DD118&gt;0),Desplegable!$B$444,IF(AND('Metas por Proyecto'!DC118&gt;0,'Metas por Proyecto'!DD118=0),Desplegable!$B$445,IF(AND('Metas por Proyecto'!DC118&gt;0,'Metas por Proyecto'!DD118&gt;0),((DD118*100)/DC118))))))</f>
        <v/>
      </c>
      <c r="DG118" s="97">
        <f t="shared" si="96"/>
        <v>10</v>
      </c>
      <c r="DH118" s="97">
        <f t="shared" si="97"/>
        <v>10</v>
      </c>
      <c r="DI118" s="62">
        <f>IF(AND(DG118=0,DH118=0),"",IF(AND(DG118=0,DH118&lt;&gt;0),Desplegable!$B$444,(DH118*100/DG118)))</f>
        <v>100</v>
      </c>
      <c r="DJ118" s="97">
        <v>0</v>
      </c>
      <c r="DK118" s="97"/>
      <c r="DL118" s="97"/>
      <c r="DM118" s="62" t="str">
        <f>IF(AND(DJ118=0,DK118=0),Desplegable!$B$446,IF(AND(DJ118&lt;&gt;0,DK118=""),Desplegable!$B$446,IF(AND('Metas por Proyecto'!DJ118=0,'Metas por Proyecto'!DK118&gt;0),Desplegable!$B$444,IF(AND('Metas por Proyecto'!DJ118&gt;0,'Metas por Proyecto'!DK118=0),Desplegable!$B$445,IF(AND('Metas por Proyecto'!DJ118&gt;0,'Metas por Proyecto'!DK118&gt;0),((DK118*100)/DJ118))))))</f>
        <v/>
      </c>
      <c r="DN118" s="97">
        <f t="shared" si="98"/>
        <v>10</v>
      </c>
      <c r="DO118" s="97">
        <f t="shared" si="99"/>
        <v>10</v>
      </c>
      <c r="DP118" s="63">
        <f>IF(AND(DN118=0,DO118=0),"",IF(AND(DN118=0,DO118&lt;&gt;0),Desplegable!$B$444,(DO118*100/DN118)))</f>
        <v>100</v>
      </c>
      <c r="DQ118" s="97">
        <f t="shared" si="100"/>
        <v>10</v>
      </c>
      <c r="DR118" s="97">
        <f t="shared" si="101"/>
        <v>0</v>
      </c>
      <c r="DS118" s="97">
        <f t="shared" si="102"/>
        <v>10</v>
      </c>
      <c r="DT118" s="63">
        <f t="shared" si="103"/>
        <v>100</v>
      </c>
      <c r="DU118" s="97"/>
    </row>
    <row r="119" spans="1:125" s="66" customFormat="1" ht="225">
      <c r="A119" s="53">
        <v>118</v>
      </c>
      <c r="B119" s="84" t="s">
        <v>1599</v>
      </c>
      <c r="C119" s="54" t="s">
        <v>666</v>
      </c>
      <c r="D119" s="55" t="s">
        <v>89</v>
      </c>
      <c r="E119" s="55" t="s">
        <v>667</v>
      </c>
      <c r="F119" s="56" t="s">
        <v>111</v>
      </c>
      <c r="G119" s="55" t="s">
        <v>115</v>
      </c>
      <c r="H119" s="56" t="s">
        <v>295</v>
      </c>
      <c r="I119" s="55" t="s">
        <v>616</v>
      </c>
      <c r="J119" s="56" t="s">
        <v>305</v>
      </c>
      <c r="K119" s="55" t="s">
        <v>667</v>
      </c>
      <c r="L119" s="56" t="s">
        <v>1456</v>
      </c>
      <c r="M119" s="56" t="s">
        <v>411</v>
      </c>
      <c r="N119" s="59" t="s">
        <v>116</v>
      </c>
      <c r="O119" s="56" t="s">
        <v>154</v>
      </c>
      <c r="P119" s="57" t="s">
        <v>462</v>
      </c>
      <c r="Q119" s="57" t="s">
        <v>467</v>
      </c>
      <c r="R119" s="58" t="s">
        <v>474</v>
      </c>
      <c r="S119" s="59"/>
      <c r="T119" s="59" t="s">
        <v>417</v>
      </c>
      <c r="U119" s="60" t="s">
        <v>429</v>
      </c>
      <c r="V119" s="60" t="s">
        <v>443</v>
      </c>
      <c r="W119" s="59"/>
      <c r="X119" s="59"/>
      <c r="Y119" s="56"/>
      <c r="Z119" s="56"/>
      <c r="AA119" s="56"/>
      <c r="AB119" s="56"/>
      <c r="AC119" s="53"/>
      <c r="AD119" s="53"/>
      <c r="AE119" s="53"/>
      <c r="AF119" s="53"/>
      <c r="AG119" s="56"/>
      <c r="AH119" s="60"/>
      <c r="AI119" s="53"/>
      <c r="AJ119" s="61"/>
      <c r="AK119" s="53"/>
      <c r="AL119" s="53"/>
      <c r="AM119" s="222">
        <v>4</v>
      </c>
      <c r="AN119" s="97">
        <v>0</v>
      </c>
      <c r="AO119" s="97">
        <v>0</v>
      </c>
      <c r="AP119" s="97"/>
      <c r="AQ119" s="62" t="str">
        <f>IF(AND(AN119=0,AO119=0),Desplegable!$B$446,IF(AND(AN119&lt;&gt;0,AO119=""),Desplegable!$B$446,IF(AND('Metas por Proyecto'!AN119=0,'Metas por Proyecto'!AO119&gt;0),Desplegable!$B$444,IF(AND('Metas por Proyecto'!AN119&gt;0,'Metas por Proyecto'!AO119=0),Desplegable!$B$445,IF(AND('Metas por Proyecto'!AN119&gt;0,'Metas por Proyecto'!AO119&gt;0),((AO119*100)/AN119))))))</f>
        <v/>
      </c>
      <c r="AR119" s="97">
        <v>4</v>
      </c>
      <c r="AS119" s="97">
        <v>4</v>
      </c>
      <c r="AT119" s="97"/>
      <c r="AU119" s="62">
        <f>IF(AND(AR119=0,AS119=0),Desplegable!$B$446,IF(AND(AR119&lt;&gt;0,AS119=""),Desplegable!$B$446,IF(AND('Metas por Proyecto'!AR119=0,'Metas por Proyecto'!AS119&gt;0),Desplegable!$B$444,IF(AND('Metas por Proyecto'!AR119&gt;0,'Metas por Proyecto'!AS119=0),Desplegable!$B$445,IF(AND('Metas por Proyecto'!AR119&gt;0,'Metas por Proyecto'!AS119&gt;0),((AS119*100)/AR119))))))</f>
        <v>100</v>
      </c>
      <c r="AV119" s="97">
        <f t="shared" si="78"/>
        <v>4</v>
      </c>
      <c r="AW119" s="97">
        <f t="shared" si="79"/>
        <v>4</v>
      </c>
      <c r="AX119" s="62">
        <f>IF(AND(AV119=0,AW119=0),"",IF(AND(AV119=0,AW119&lt;&gt;0),Desplegable!$B$444,(AW119*100/AV119)))</f>
        <v>100</v>
      </c>
      <c r="AY119" s="97">
        <v>0</v>
      </c>
      <c r="AZ119" s="97">
        <v>0</v>
      </c>
      <c r="BA119" s="97" t="s">
        <v>1304</v>
      </c>
      <c r="BB119" s="62" t="str">
        <f>IF(AND(AY119=0,AZ119=0),Desplegable!$B$446,IF(AND(AY119&lt;&gt;0,AZ119=""),Desplegable!$B$446,IF(AND('Metas por Proyecto'!AY119=0,'Metas por Proyecto'!AZ119&gt;0),Desplegable!$B$444,IF(AND('Metas por Proyecto'!AY119&gt;0,'Metas por Proyecto'!AZ119=0),Desplegable!$B$445,IF(AND('Metas por Proyecto'!AY119&gt;0,'Metas por Proyecto'!AZ119&gt;0),((AZ119*100)/AY119))))))</f>
        <v/>
      </c>
      <c r="BC119" s="97">
        <f t="shared" si="80"/>
        <v>4</v>
      </c>
      <c r="BD119" s="97">
        <f t="shared" si="81"/>
        <v>4</v>
      </c>
      <c r="BE119" s="62">
        <f>IF(AND(BC119=0,BD119=0),"",IF(AND(BC119=0,BD119&lt;&gt;0),Desplegable!$B$444,(BD119*100/BC119)))</f>
        <v>100</v>
      </c>
      <c r="BF119" s="97">
        <v>0</v>
      </c>
      <c r="BG119" s="97"/>
      <c r="BH119" s="97"/>
      <c r="BI119" s="62" t="str">
        <f>IF(AND(BF119=0,BG119=0),Desplegable!$B$446,IF(AND(BF119&lt;&gt;0,BG119=""),Desplegable!$B$446,IF(AND('Metas por Proyecto'!BF119=0,'Metas por Proyecto'!BG119&gt;0),Desplegable!$B$444,IF(AND('Metas por Proyecto'!BF119&gt;0,'Metas por Proyecto'!BG119=0),Desplegable!$B$445,IF(AND('Metas por Proyecto'!BF119&gt;0,'Metas por Proyecto'!BG119&gt;0),((BG119*100)/BF119))))))</f>
        <v/>
      </c>
      <c r="BJ119" s="97">
        <f t="shared" si="82"/>
        <v>4</v>
      </c>
      <c r="BK119" s="97">
        <f t="shared" si="83"/>
        <v>4</v>
      </c>
      <c r="BL119" s="62">
        <f>IF(AND(BJ119=0,BK119=0),"",IF(AND(BJ119=0,BK119&lt;&gt;0),Desplegable!$B$444,(BK119*100/BJ119)))</f>
        <v>100</v>
      </c>
      <c r="BM119" s="97">
        <v>0</v>
      </c>
      <c r="BN119" s="97"/>
      <c r="BO119" s="97"/>
      <c r="BP119" s="62" t="str">
        <f>IF(AND(BM119=0,BN119=0),Desplegable!$B$446,IF(AND(BM119&lt;&gt;0,BN119=""),Desplegable!$B$446,IF(AND('Metas por Proyecto'!BM119=0,'Metas por Proyecto'!BN119&gt;0),Desplegable!$B$444,IF(AND('Metas por Proyecto'!BM119&gt;0,'Metas por Proyecto'!BN119=0),Desplegable!$B$445,IF(AND('Metas por Proyecto'!BM119&gt;0,'Metas por Proyecto'!BN119&gt;0),((BN119*100)/BM119))))))</f>
        <v/>
      </c>
      <c r="BQ119" s="97">
        <f t="shared" si="84"/>
        <v>4</v>
      </c>
      <c r="BR119" s="97">
        <f t="shared" si="85"/>
        <v>4</v>
      </c>
      <c r="BS119" s="62">
        <f>IF(AND(BQ119=0,BR119=0),"",IF(AND(BQ119=0,BR119&lt;&gt;0),Desplegable!$B$444,(BR119*100/BQ119)))</f>
        <v>100</v>
      </c>
      <c r="BT119" s="97">
        <v>0</v>
      </c>
      <c r="BU119" s="97"/>
      <c r="BV119" s="97"/>
      <c r="BW119" s="62" t="str">
        <f>IF(AND(BT119=0,BU119=0),Desplegable!$B$446,IF(AND(BT119&lt;&gt;0,BU119=""),Desplegable!$B$446,IF(AND('Metas por Proyecto'!BT119=0,'Metas por Proyecto'!BU119&gt;0),Desplegable!$B$444,IF(AND('Metas por Proyecto'!BT119&gt;0,'Metas por Proyecto'!BU119=0),Desplegable!$B$445,IF(AND('Metas por Proyecto'!BT119&gt;0,'Metas por Proyecto'!BU119&gt;0),((BU119*100)/BT119))))))</f>
        <v/>
      </c>
      <c r="BX119" s="97">
        <f t="shared" si="86"/>
        <v>4</v>
      </c>
      <c r="BY119" s="97">
        <f t="shared" si="87"/>
        <v>4</v>
      </c>
      <c r="BZ119" s="62">
        <f>IF(AND(BX119=0,BY119=0),"",IF(AND(BX119=0,BY119&lt;&gt;0),Desplegable!$B$444,(BY119*100/BX119)))</f>
        <v>100</v>
      </c>
      <c r="CA119" s="97">
        <v>0</v>
      </c>
      <c r="CB119" s="97"/>
      <c r="CC119" s="97"/>
      <c r="CD119" s="62" t="str">
        <f>IF(AND(CA119=0,CB119=0),Desplegable!$B$446,IF(AND(CA119&lt;&gt;0,CB119=""),Desplegable!$B$446,IF(AND('Metas por Proyecto'!CA119=0,'Metas por Proyecto'!CB119&gt;0),Desplegable!$B$444,IF(AND('Metas por Proyecto'!CA119&gt;0,'Metas por Proyecto'!CB119=0),Desplegable!$B$445,IF(AND('Metas por Proyecto'!CA119&gt;0,'Metas por Proyecto'!CB119&gt;0),((CB119*100)/CA119))))))</f>
        <v/>
      </c>
      <c r="CE119" s="97">
        <f t="shared" si="88"/>
        <v>4</v>
      </c>
      <c r="CF119" s="97">
        <f t="shared" si="89"/>
        <v>4</v>
      </c>
      <c r="CG119" s="62">
        <f>IF(AND(CE119=0,CF119=0),"",IF(AND(CE119=0,CF119&lt;&gt;0),Desplegable!$B$444,(CF119*100/CE119)))</f>
        <v>100</v>
      </c>
      <c r="CH119" s="97">
        <v>0</v>
      </c>
      <c r="CI119" s="97"/>
      <c r="CJ119" s="97"/>
      <c r="CK119" s="62" t="str">
        <f>IF(AND(CH119=0,CI119=0),Desplegable!$B$446,IF(AND(CH119&lt;&gt;0,CI119=""),Desplegable!$B$446,IF(AND('Metas por Proyecto'!CH119=0,'Metas por Proyecto'!CI119&gt;0),Desplegable!$B$444,IF(AND('Metas por Proyecto'!CH119&gt;0,'Metas por Proyecto'!CI119=0),Desplegable!$B$445,IF(AND('Metas por Proyecto'!CH119&gt;0,'Metas por Proyecto'!CI119&gt;0),((CI119*100)/CH119))))))</f>
        <v/>
      </c>
      <c r="CL119" s="97">
        <f t="shared" si="90"/>
        <v>4</v>
      </c>
      <c r="CM119" s="97">
        <f t="shared" si="91"/>
        <v>4</v>
      </c>
      <c r="CN119" s="62">
        <f>IF(AND(CL119=0,CM119=0),"",IF(AND(CL119=0,CM119&lt;&gt;0),Desplegable!$B$444,(CM119*100/CL119)))</f>
        <v>100</v>
      </c>
      <c r="CO119" s="97">
        <v>0</v>
      </c>
      <c r="CP119" s="97"/>
      <c r="CQ119" s="97"/>
      <c r="CR119" s="62" t="str">
        <f>IF(AND(CO119=0,CP119=0),Desplegable!$B$446,IF(AND(CO119&lt;&gt;0,CP119=""),Desplegable!$B$446,IF(AND('Metas por Proyecto'!CO119=0,'Metas por Proyecto'!CP119&gt;0),Desplegable!$B$444,IF(AND('Metas por Proyecto'!CO119&gt;0,'Metas por Proyecto'!CP119=0),Desplegable!$B$445,IF(AND('Metas por Proyecto'!CO119&gt;0,'Metas por Proyecto'!CP119&gt;0),((CP119*100)/CO119))))))</f>
        <v/>
      </c>
      <c r="CS119" s="97">
        <f t="shared" si="92"/>
        <v>4</v>
      </c>
      <c r="CT119" s="97">
        <f t="shared" si="93"/>
        <v>4</v>
      </c>
      <c r="CU119" s="62">
        <f>IF(AND(CS119=0,CT119=0),"",IF(AND(CS119=0,CT119&lt;&gt;0),Desplegable!$B$444,(CT119*100/CS119)))</f>
        <v>100</v>
      </c>
      <c r="CV119" s="97">
        <v>0</v>
      </c>
      <c r="CW119" s="97"/>
      <c r="CX119" s="97"/>
      <c r="CY119" s="62" t="str">
        <f>IF(AND(CV119=0,CW119=0),Desplegable!$B$446,IF(AND(CV119&lt;&gt;0,CW119=""),Desplegable!$B$446,IF(AND('Metas por Proyecto'!CV119=0,'Metas por Proyecto'!CW119&gt;0),Desplegable!$B$444,IF(AND('Metas por Proyecto'!CV119&gt;0,'Metas por Proyecto'!CW119=0),Desplegable!$B$445,IF(AND('Metas por Proyecto'!CV119&gt;0,'Metas por Proyecto'!CW119&gt;0),((CW119*100)/CV119))))))</f>
        <v/>
      </c>
      <c r="CZ119" s="97">
        <f t="shared" si="94"/>
        <v>4</v>
      </c>
      <c r="DA119" s="97">
        <f t="shared" si="95"/>
        <v>4</v>
      </c>
      <c r="DB119" s="62">
        <f>IF(AND(CZ119=0,DA119=0),"",IF(AND(CZ119=0,DA119&lt;&gt;0),Desplegable!$B$444,(DA119*100/CZ119)))</f>
        <v>100</v>
      </c>
      <c r="DC119" s="97">
        <v>0</v>
      </c>
      <c r="DD119" s="97"/>
      <c r="DE119" s="97"/>
      <c r="DF119" s="62" t="str">
        <f>IF(AND(DC119=0,DD119=0),Desplegable!$B$446,IF(AND(DC119&lt;&gt;0,DD119=""),Desplegable!$B$446,IF(AND('Metas por Proyecto'!DC119=0,'Metas por Proyecto'!DD119&gt;0),Desplegable!$B$444,IF(AND('Metas por Proyecto'!DC119&gt;0,'Metas por Proyecto'!DD119=0),Desplegable!$B$445,IF(AND('Metas por Proyecto'!DC119&gt;0,'Metas por Proyecto'!DD119&gt;0),((DD119*100)/DC119))))))</f>
        <v/>
      </c>
      <c r="DG119" s="97">
        <f t="shared" si="96"/>
        <v>4</v>
      </c>
      <c r="DH119" s="97">
        <f t="shared" si="97"/>
        <v>4</v>
      </c>
      <c r="DI119" s="62">
        <f>IF(AND(DG119=0,DH119=0),"",IF(AND(DG119=0,DH119&lt;&gt;0),Desplegable!$B$444,(DH119*100/DG119)))</f>
        <v>100</v>
      </c>
      <c r="DJ119" s="97">
        <v>0</v>
      </c>
      <c r="DK119" s="97"/>
      <c r="DL119" s="97"/>
      <c r="DM119" s="62" t="str">
        <f>IF(AND(DJ119=0,DK119=0),Desplegable!$B$446,IF(AND(DJ119&lt;&gt;0,DK119=""),Desplegable!$B$446,IF(AND('Metas por Proyecto'!DJ119=0,'Metas por Proyecto'!DK119&gt;0),Desplegable!$B$444,IF(AND('Metas por Proyecto'!DJ119&gt;0,'Metas por Proyecto'!DK119=0),Desplegable!$B$445,IF(AND('Metas por Proyecto'!DJ119&gt;0,'Metas por Proyecto'!DK119&gt;0),((DK119*100)/DJ119))))))</f>
        <v/>
      </c>
      <c r="DN119" s="97">
        <f t="shared" si="98"/>
        <v>4</v>
      </c>
      <c r="DO119" s="97">
        <f t="shared" si="99"/>
        <v>4</v>
      </c>
      <c r="DP119" s="63">
        <f>IF(AND(DN119=0,DO119=0),"",IF(AND(DN119=0,DO119&lt;&gt;0),Desplegable!$B$444,(DO119*100/DN119)))</f>
        <v>100</v>
      </c>
      <c r="DQ119" s="97">
        <f t="shared" si="100"/>
        <v>4</v>
      </c>
      <c r="DR119" s="97">
        <f t="shared" si="101"/>
        <v>0</v>
      </c>
      <c r="DS119" s="97">
        <f t="shared" si="102"/>
        <v>4</v>
      </c>
      <c r="DT119" s="63">
        <f t="shared" si="103"/>
        <v>100</v>
      </c>
      <c r="DU119" s="97"/>
    </row>
    <row r="120" spans="1:125" s="66" customFormat="1" ht="225">
      <c r="A120" s="53">
        <v>119</v>
      </c>
      <c r="B120" s="84" t="s">
        <v>1600</v>
      </c>
      <c r="C120" s="54" t="s">
        <v>666</v>
      </c>
      <c r="D120" s="55" t="s">
        <v>89</v>
      </c>
      <c r="E120" s="55" t="s">
        <v>667</v>
      </c>
      <c r="F120" s="56" t="s">
        <v>111</v>
      </c>
      <c r="G120" s="55" t="s">
        <v>115</v>
      </c>
      <c r="H120" s="56" t="s">
        <v>295</v>
      </c>
      <c r="I120" s="55" t="s">
        <v>616</v>
      </c>
      <c r="J120" s="56" t="s">
        <v>305</v>
      </c>
      <c r="K120" s="55" t="s">
        <v>667</v>
      </c>
      <c r="L120" s="56" t="s">
        <v>1456</v>
      </c>
      <c r="M120" s="56" t="s">
        <v>411</v>
      </c>
      <c r="N120" s="59" t="s">
        <v>116</v>
      </c>
      <c r="O120" s="56" t="s">
        <v>154</v>
      </c>
      <c r="P120" s="57" t="s">
        <v>462</v>
      </c>
      <c r="Q120" s="57" t="s">
        <v>467</v>
      </c>
      <c r="R120" s="58" t="s">
        <v>474</v>
      </c>
      <c r="S120" s="59"/>
      <c r="T120" s="59" t="s">
        <v>417</v>
      </c>
      <c r="U120" s="60" t="s">
        <v>429</v>
      </c>
      <c r="V120" s="60" t="s">
        <v>443</v>
      </c>
      <c r="W120" s="59"/>
      <c r="X120" s="59"/>
      <c r="Y120" s="56"/>
      <c r="Z120" s="56"/>
      <c r="AA120" s="56"/>
      <c r="AB120" s="56"/>
      <c r="AC120" s="53"/>
      <c r="AD120" s="53"/>
      <c r="AE120" s="53"/>
      <c r="AF120" s="53"/>
      <c r="AG120" s="56"/>
      <c r="AH120" s="60"/>
      <c r="AI120" s="53"/>
      <c r="AJ120" s="61"/>
      <c r="AK120" s="53"/>
      <c r="AL120" s="53"/>
      <c r="AM120" s="222">
        <v>56.21</v>
      </c>
      <c r="AN120" s="97">
        <v>0</v>
      </c>
      <c r="AO120" s="97">
        <v>0</v>
      </c>
      <c r="AP120" s="97"/>
      <c r="AQ120" s="62" t="str">
        <f>IF(AND(AN120=0,AO120=0),Desplegable!$B$446,IF(AND(AN120&lt;&gt;0,AO120=""),Desplegable!$B$446,IF(AND('Metas por Proyecto'!AN120=0,'Metas por Proyecto'!AO120&gt;0),Desplegable!$B$444,IF(AND('Metas por Proyecto'!AN120&gt;0,'Metas por Proyecto'!AO120=0),Desplegable!$B$445,IF(AND('Metas por Proyecto'!AN120&gt;0,'Metas por Proyecto'!AO120&gt;0),((AO120*100)/AN120))))))</f>
        <v/>
      </c>
      <c r="AR120" s="97">
        <v>56.21</v>
      </c>
      <c r="AS120" s="97">
        <v>56.21</v>
      </c>
      <c r="AT120" s="97"/>
      <c r="AU120" s="62">
        <f>IF(AND(AR120=0,AS120=0),Desplegable!$B$446,IF(AND(AR120&lt;&gt;0,AS120=""),Desplegable!$B$446,IF(AND('Metas por Proyecto'!AR120=0,'Metas por Proyecto'!AS120&gt;0),Desplegable!$B$444,IF(AND('Metas por Proyecto'!AR120&gt;0,'Metas por Proyecto'!AS120=0),Desplegable!$B$445,IF(AND('Metas por Proyecto'!AR120&gt;0,'Metas por Proyecto'!AS120&gt;0),((AS120*100)/AR120))))))</f>
        <v>100</v>
      </c>
      <c r="AV120" s="97">
        <f t="shared" si="78"/>
        <v>56.21</v>
      </c>
      <c r="AW120" s="97">
        <f t="shared" si="79"/>
        <v>56.21</v>
      </c>
      <c r="AX120" s="62">
        <f>IF(AND(AV120=0,AW120=0),"",IF(AND(AV120=0,AW120&lt;&gt;0),Desplegable!$B$444,(AW120*100/AV120)))</f>
        <v>100</v>
      </c>
      <c r="AY120" s="97">
        <v>0</v>
      </c>
      <c r="AZ120" s="97">
        <v>0</v>
      </c>
      <c r="BA120" s="97" t="s">
        <v>1304</v>
      </c>
      <c r="BB120" s="62" t="str">
        <f>IF(AND(AY120=0,AZ120=0),Desplegable!$B$446,IF(AND(AY120&lt;&gt;0,AZ120=""),Desplegable!$B$446,IF(AND('Metas por Proyecto'!AY120=0,'Metas por Proyecto'!AZ120&gt;0),Desplegable!$B$444,IF(AND('Metas por Proyecto'!AY120&gt;0,'Metas por Proyecto'!AZ120=0),Desplegable!$B$445,IF(AND('Metas por Proyecto'!AY120&gt;0,'Metas por Proyecto'!AZ120&gt;0),((AZ120*100)/AY120))))))</f>
        <v/>
      </c>
      <c r="BC120" s="97">
        <f t="shared" si="80"/>
        <v>56.21</v>
      </c>
      <c r="BD120" s="97">
        <f t="shared" si="81"/>
        <v>56.21</v>
      </c>
      <c r="BE120" s="62">
        <f>IF(AND(BC120=0,BD120=0),"",IF(AND(BC120=0,BD120&lt;&gt;0),Desplegable!$B$444,(BD120*100/BC120)))</f>
        <v>100</v>
      </c>
      <c r="BF120" s="97">
        <v>0</v>
      </c>
      <c r="BG120" s="97"/>
      <c r="BH120" s="97"/>
      <c r="BI120" s="62" t="str">
        <f>IF(AND(BF120=0,BG120=0),Desplegable!$B$446,IF(AND(BF120&lt;&gt;0,BG120=""),Desplegable!$B$446,IF(AND('Metas por Proyecto'!BF120=0,'Metas por Proyecto'!BG120&gt;0),Desplegable!$B$444,IF(AND('Metas por Proyecto'!BF120&gt;0,'Metas por Proyecto'!BG120=0),Desplegable!$B$445,IF(AND('Metas por Proyecto'!BF120&gt;0,'Metas por Proyecto'!BG120&gt;0),((BG120*100)/BF120))))))</f>
        <v/>
      </c>
      <c r="BJ120" s="97">
        <f t="shared" si="82"/>
        <v>56.21</v>
      </c>
      <c r="BK120" s="97">
        <f t="shared" si="83"/>
        <v>56.21</v>
      </c>
      <c r="BL120" s="62">
        <f>IF(AND(BJ120=0,BK120=0),"",IF(AND(BJ120=0,BK120&lt;&gt;0),Desplegable!$B$444,(BK120*100/BJ120)))</f>
        <v>100</v>
      </c>
      <c r="BM120" s="97">
        <v>0</v>
      </c>
      <c r="BN120" s="97"/>
      <c r="BO120" s="97"/>
      <c r="BP120" s="62" t="str">
        <f>IF(AND(BM120=0,BN120=0),Desplegable!$B$446,IF(AND(BM120&lt;&gt;0,BN120=""),Desplegable!$B$446,IF(AND('Metas por Proyecto'!BM120=0,'Metas por Proyecto'!BN120&gt;0),Desplegable!$B$444,IF(AND('Metas por Proyecto'!BM120&gt;0,'Metas por Proyecto'!BN120=0),Desplegable!$B$445,IF(AND('Metas por Proyecto'!BM120&gt;0,'Metas por Proyecto'!BN120&gt;0),((BN120*100)/BM120))))))</f>
        <v/>
      </c>
      <c r="BQ120" s="97">
        <f t="shared" si="84"/>
        <v>56.21</v>
      </c>
      <c r="BR120" s="97">
        <f t="shared" si="85"/>
        <v>56.21</v>
      </c>
      <c r="BS120" s="62">
        <f>IF(AND(BQ120=0,BR120=0),"",IF(AND(BQ120=0,BR120&lt;&gt;0),Desplegable!$B$444,(BR120*100/BQ120)))</f>
        <v>100</v>
      </c>
      <c r="BT120" s="97">
        <v>0</v>
      </c>
      <c r="BU120" s="97"/>
      <c r="BV120" s="97"/>
      <c r="BW120" s="62" t="str">
        <f>IF(AND(BT120=0,BU120=0),Desplegable!$B$446,IF(AND(BT120&lt;&gt;0,BU120=""),Desplegable!$B$446,IF(AND('Metas por Proyecto'!BT120=0,'Metas por Proyecto'!BU120&gt;0),Desplegable!$B$444,IF(AND('Metas por Proyecto'!BT120&gt;0,'Metas por Proyecto'!BU120=0),Desplegable!$B$445,IF(AND('Metas por Proyecto'!BT120&gt;0,'Metas por Proyecto'!BU120&gt;0),((BU120*100)/BT120))))))</f>
        <v/>
      </c>
      <c r="BX120" s="97">
        <f t="shared" si="86"/>
        <v>56.21</v>
      </c>
      <c r="BY120" s="97">
        <f t="shared" si="87"/>
        <v>56.21</v>
      </c>
      <c r="BZ120" s="62">
        <f>IF(AND(BX120=0,BY120=0),"",IF(AND(BX120=0,BY120&lt;&gt;0),Desplegable!$B$444,(BY120*100/BX120)))</f>
        <v>100</v>
      </c>
      <c r="CA120" s="97">
        <v>0</v>
      </c>
      <c r="CB120" s="97"/>
      <c r="CC120" s="97"/>
      <c r="CD120" s="62" t="str">
        <f>IF(AND(CA120=0,CB120=0),Desplegable!$B$446,IF(AND(CA120&lt;&gt;0,CB120=""),Desplegable!$B$446,IF(AND('Metas por Proyecto'!CA120=0,'Metas por Proyecto'!CB120&gt;0),Desplegable!$B$444,IF(AND('Metas por Proyecto'!CA120&gt;0,'Metas por Proyecto'!CB120=0),Desplegable!$B$445,IF(AND('Metas por Proyecto'!CA120&gt;0,'Metas por Proyecto'!CB120&gt;0),((CB120*100)/CA120))))))</f>
        <v/>
      </c>
      <c r="CE120" s="97">
        <f t="shared" si="88"/>
        <v>56.21</v>
      </c>
      <c r="CF120" s="97">
        <f t="shared" si="89"/>
        <v>56.21</v>
      </c>
      <c r="CG120" s="62">
        <f>IF(AND(CE120=0,CF120=0),"",IF(AND(CE120=0,CF120&lt;&gt;0),Desplegable!$B$444,(CF120*100/CE120)))</f>
        <v>100</v>
      </c>
      <c r="CH120" s="97">
        <v>0</v>
      </c>
      <c r="CI120" s="97"/>
      <c r="CJ120" s="97"/>
      <c r="CK120" s="62" t="str">
        <f>IF(AND(CH120=0,CI120=0),Desplegable!$B$446,IF(AND(CH120&lt;&gt;0,CI120=""),Desplegable!$B$446,IF(AND('Metas por Proyecto'!CH120=0,'Metas por Proyecto'!CI120&gt;0),Desplegable!$B$444,IF(AND('Metas por Proyecto'!CH120&gt;0,'Metas por Proyecto'!CI120=0),Desplegable!$B$445,IF(AND('Metas por Proyecto'!CH120&gt;0,'Metas por Proyecto'!CI120&gt;0),((CI120*100)/CH120))))))</f>
        <v/>
      </c>
      <c r="CL120" s="97">
        <f t="shared" si="90"/>
        <v>56.21</v>
      </c>
      <c r="CM120" s="97">
        <f t="shared" si="91"/>
        <v>56.21</v>
      </c>
      <c r="CN120" s="62">
        <f>IF(AND(CL120=0,CM120=0),"",IF(AND(CL120=0,CM120&lt;&gt;0),Desplegable!$B$444,(CM120*100/CL120)))</f>
        <v>100</v>
      </c>
      <c r="CO120" s="97">
        <v>0</v>
      </c>
      <c r="CP120" s="97"/>
      <c r="CQ120" s="97"/>
      <c r="CR120" s="62" t="str">
        <f>IF(AND(CO120=0,CP120=0),Desplegable!$B$446,IF(AND(CO120&lt;&gt;0,CP120=""),Desplegable!$B$446,IF(AND('Metas por Proyecto'!CO120=0,'Metas por Proyecto'!CP120&gt;0),Desplegable!$B$444,IF(AND('Metas por Proyecto'!CO120&gt;0,'Metas por Proyecto'!CP120=0),Desplegable!$B$445,IF(AND('Metas por Proyecto'!CO120&gt;0,'Metas por Proyecto'!CP120&gt;0),((CP120*100)/CO120))))))</f>
        <v/>
      </c>
      <c r="CS120" s="97">
        <f t="shared" si="92"/>
        <v>56.21</v>
      </c>
      <c r="CT120" s="97">
        <f t="shared" si="93"/>
        <v>56.21</v>
      </c>
      <c r="CU120" s="62">
        <f>IF(AND(CS120=0,CT120=0),"",IF(AND(CS120=0,CT120&lt;&gt;0),Desplegable!$B$444,(CT120*100/CS120)))</f>
        <v>100</v>
      </c>
      <c r="CV120" s="97">
        <v>0</v>
      </c>
      <c r="CW120" s="97"/>
      <c r="CX120" s="97"/>
      <c r="CY120" s="62" t="str">
        <f>IF(AND(CV120=0,CW120=0),Desplegable!$B$446,IF(AND(CV120&lt;&gt;0,CW120=""),Desplegable!$B$446,IF(AND('Metas por Proyecto'!CV120=0,'Metas por Proyecto'!CW120&gt;0),Desplegable!$B$444,IF(AND('Metas por Proyecto'!CV120&gt;0,'Metas por Proyecto'!CW120=0),Desplegable!$B$445,IF(AND('Metas por Proyecto'!CV120&gt;0,'Metas por Proyecto'!CW120&gt;0),((CW120*100)/CV120))))))</f>
        <v/>
      </c>
      <c r="CZ120" s="97">
        <f t="shared" si="94"/>
        <v>56.21</v>
      </c>
      <c r="DA120" s="97">
        <f t="shared" si="95"/>
        <v>56.21</v>
      </c>
      <c r="DB120" s="62">
        <f>IF(AND(CZ120=0,DA120=0),"",IF(AND(CZ120=0,DA120&lt;&gt;0),Desplegable!$B$444,(DA120*100/CZ120)))</f>
        <v>100</v>
      </c>
      <c r="DC120" s="97">
        <v>0</v>
      </c>
      <c r="DD120" s="97"/>
      <c r="DE120" s="97"/>
      <c r="DF120" s="62" t="str">
        <f>IF(AND(DC120=0,DD120=0),Desplegable!$B$446,IF(AND(DC120&lt;&gt;0,DD120=""),Desplegable!$B$446,IF(AND('Metas por Proyecto'!DC120=0,'Metas por Proyecto'!DD120&gt;0),Desplegable!$B$444,IF(AND('Metas por Proyecto'!DC120&gt;0,'Metas por Proyecto'!DD120=0),Desplegable!$B$445,IF(AND('Metas por Proyecto'!DC120&gt;0,'Metas por Proyecto'!DD120&gt;0),((DD120*100)/DC120))))))</f>
        <v/>
      </c>
      <c r="DG120" s="97">
        <f t="shared" si="96"/>
        <v>56.21</v>
      </c>
      <c r="DH120" s="97">
        <f t="shared" si="97"/>
        <v>56.21</v>
      </c>
      <c r="DI120" s="62">
        <f>IF(AND(DG120=0,DH120=0),"",IF(AND(DG120=0,DH120&lt;&gt;0),Desplegable!$B$444,(DH120*100/DG120)))</f>
        <v>100</v>
      </c>
      <c r="DJ120" s="97">
        <v>0</v>
      </c>
      <c r="DK120" s="97"/>
      <c r="DL120" s="97"/>
      <c r="DM120" s="62" t="str">
        <f>IF(AND(DJ120=0,DK120=0),Desplegable!$B$446,IF(AND(DJ120&lt;&gt;0,DK120=""),Desplegable!$B$446,IF(AND('Metas por Proyecto'!DJ120=0,'Metas por Proyecto'!DK120&gt;0),Desplegable!$B$444,IF(AND('Metas por Proyecto'!DJ120&gt;0,'Metas por Proyecto'!DK120=0),Desplegable!$B$445,IF(AND('Metas por Proyecto'!DJ120&gt;0,'Metas por Proyecto'!DK120&gt;0),((DK120*100)/DJ120))))))</f>
        <v/>
      </c>
      <c r="DN120" s="97">
        <f t="shared" si="98"/>
        <v>56.21</v>
      </c>
      <c r="DO120" s="97">
        <f t="shared" si="99"/>
        <v>56.21</v>
      </c>
      <c r="DP120" s="63">
        <f>IF(AND(DN120=0,DO120=0),"",IF(AND(DN120=0,DO120&lt;&gt;0),Desplegable!$B$444,(DO120*100/DN120)))</f>
        <v>100</v>
      </c>
      <c r="DQ120" s="97">
        <f t="shared" si="100"/>
        <v>56.21</v>
      </c>
      <c r="DR120" s="97">
        <f t="shared" si="101"/>
        <v>0</v>
      </c>
      <c r="DS120" s="97">
        <f t="shared" si="102"/>
        <v>56.21</v>
      </c>
      <c r="DT120" s="63">
        <f t="shared" si="103"/>
        <v>100</v>
      </c>
      <c r="DU120" s="97"/>
    </row>
    <row r="121" spans="1:125" s="66" customFormat="1" ht="225">
      <c r="A121" s="53">
        <v>120</v>
      </c>
      <c r="B121" s="84" t="s">
        <v>1601</v>
      </c>
      <c r="C121" s="54" t="s">
        <v>666</v>
      </c>
      <c r="D121" s="55" t="s">
        <v>89</v>
      </c>
      <c r="E121" s="55" t="s">
        <v>667</v>
      </c>
      <c r="F121" s="56" t="s">
        <v>111</v>
      </c>
      <c r="G121" s="55" t="s">
        <v>115</v>
      </c>
      <c r="H121" s="56" t="s">
        <v>295</v>
      </c>
      <c r="I121" s="55" t="s">
        <v>616</v>
      </c>
      <c r="J121" s="56" t="s">
        <v>305</v>
      </c>
      <c r="K121" s="55" t="s">
        <v>667</v>
      </c>
      <c r="L121" s="56" t="s">
        <v>1456</v>
      </c>
      <c r="M121" s="56" t="s">
        <v>411</v>
      </c>
      <c r="N121" s="59" t="s">
        <v>116</v>
      </c>
      <c r="O121" s="56" t="s">
        <v>154</v>
      </c>
      <c r="P121" s="57" t="s">
        <v>462</v>
      </c>
      <c r="Q121" s="57" t="s">
        <v>467</v>
      </c>
      <c r="R121" s="58" t="s">
        <v>474</v>
      </c>
      <c r="S121" s="59"/>
      <c r="T121" s="59" t="s">
        <v>417</v>
      </c>
      <c r="U121" s="60" t="s">
        <v>429</v>
      </c>
      <c r="V121" s="60" t="s">
        <v>443</v>
      </c>
      <c r="W121" s="59"/>
      <c r="X121" s="59"/>
      <c r="Y121" s="56"/>
      <c r="Z121" s="56"/>
      <c r="AA121" s="56"/>
      <c r="AB121" s="56"/>
      <c r="AC121" s="53"/>
      <c r="AD121" s="53"/>
      <c r="AE121" s="53"/>
      <c r="AF121" s="53"/>
      <c r="AG121" s="56"/>
      <c r="AH121" s="60"/>
      <c r="AI121" s="53"/>
      <c r="AJ121" s="61"/>
      <c r="AK121" s="53"/>
      <c r="AL121" s="53"/>
      <c r="AM121" s="222">
        <v>4.6900000000000004</v>
      </c>
      <c r="AN121" s="97">
        <v>0</v>
      </c>
      <c r="AO121" s="97">
        <v>0</v>
      </c>
      <c r="AP121" s="97"/>
      <c r="AQ121" s="62" t="str">
        <f>IF(AND(AN121=0,AO121=0),Desplegable!$B$446,IF(AND(AN121&lt;&gt;0,AO121=""),Desplegable!$B$446,IF(AND('Metas por Proyecto'!AN121=0,'Metas por Proyecto'!AO121&gt;0),Desplegable!$B$444,IF(AND('Metas por Proyecto'!AN121&gt;0,'Metas por Proyecto'!AO121=0),Desplegable!$B$445,IF(AND('Metas por Proyecto'!AN121&gt;0,'Metas por Proyecto'!AO121&gt;0),((AO121*100)/AN121))))))</f>
        <v/>
      </c>
      <c r="AR121" s="97">
        <v>4.6900000000000004</v>
      </c>
      <c r="AS121" s="97">
        <v>4.6900000000000004</v>
      </c>
      <c r="AT121" s="97"/>
      <c r="AU121" s="62">
        <f>IF(AND(AR121=0,AS121=0),Desplegable!$B$446,IF(AND(AR121&lt;&gt;0,AS121=""),Desplegable!$B$446,IF(AND('Metas por Proyecto'!AR121=0,'Metas por Proyecto'!AS121&gt;0),Desplegable!$B$444,IF(AND('Metas por Proyecto'!AR121&gt;0,'Metas por Proyecto'!AS121=0),Desplegable!$B$445,IF(AND('Metas por Proyecto'!AR121&gt;0,'Metas por Proyecto'!AS121&gt;0),((AS121*100)/AR121))))))</f>
        <v>100</v>
      </c>
      <c r="AV121" s="97">
        <f t="shared" si="78"/>
        <v>4.6900000000000004</v>
      </c>
      <c r="AW121" s="97">
        <f t="shared" si="79"/>
        <v>4.6900000000000004</v>
      </c>
      <c r="AX121" s="62">
        <f>IF(AND(AV121=0,AW121=0),"",IF(AND(AV121=0,AW121&lt;&gt;0),Desplegable!$B$444,(AW121*100/AV121)))</f>
        <v>100</v>
      </c>
      <c r="AY121" s="97">
        <v>0</v>
      </c>
      <c r="AZ121" s="97">
        <v>0</v>
      </c>
      <c r="BA121" s="97" t="s">
        <v>1304</v>
      </c>
      <c r="BB121" s="62" t="str">
        <f>IF(AND(AY121=0,AZ121=0),Desplegable!$B$446,IF(AND(AY121&lt;&gt;0,AZ121=""),Desplegable!$B$446,IF(AND('Metas por Proyecto'!AY121=0,'Metas por Proyecto'!AZ121&gt;0),Desplegable!$B$444,IF(AND('Metas por Proyecto'!AY121&gt;0,'Metas por Proyecto'!AZ121=0),Desplegable!$B$445,IF(AND('Metas por Proyecto'!AY121&gt;0,'Metas por Proyecto'!AZ121&gt;0),((AZ121*100)/AY121))))))</f>
        <v/>
      </c>
      <c r="BC121" s="97">
        <f t="shared" si="80"/>
        <v>4.6900000000000004</v>
      </c>
      <c r="BD121" s="97">
        <f t="shared" si="81"/>
        <v>4.6900000000000004</v>
      </c>
      <c r="BE121" s="62">
        <f>IF(AND(BC121=0,BD121=0),"",IF(AND(BC121=0,BD121&lt;&gt;0),Desplegable!$B$444,(BD121*100/BC121)))</f>
        <v>100</v>
      </c>
      <c r="BF121" s="97">
        <v>0</v>
      </c>
      <c r="BG121" s="97"/>
      <c r="BH121" s="97"/>
      <c r="BI121" s="62" t="str">
        <f>IF(AND(BF121=0,BG121=0),Desplegable!$B$446,IF(AND(BF121&lt;&gt;0,BG121=""),Desplegable!$B$446,IF(AND('Metas por Proyecto'!BF121=0,'Metas por Proyecto'!BG121&gt;0),Desplegable!$B$444,IF(AND('Metas por Proyecto'!BF121&gt;0,'Metas por Proyecto'!BG121=0),Desplegable!$B$445,IF(AND('Metas por Proyecto'!BF121&gt;0,'Metas por Proyecto'!BG121&gt;0),((BG121*100)/BF121))))))</f>
        <v/>
      </c>
      <c r="BJ121" s="97">
        <f t="shared" si="82"/>
        <v>4.6900000000000004</v>
      </c>
      <c r="BK121" s="97">
        <f t="shared" si="83"/>
        <v>4.6900000000000004</v>
      </c>
      <c r="BL121" s="62">
        <f>IF(AND(BJ121=0,BK121=0),"",IF(AND(BJ121=0,BK121&lt;&gt;0),Desplegable!$B$444,(BK121*100/BJ121)))</f>
        <v>100</v>
      </c>
      <c r="BM121" s="97">
        <v>0</v>
      </c>
      <c r="BN121" s="97"/>
      <c r="BO121" s="97"/>
      <c r="BP121" s="62" t="str">
        <f>IF(AND(BM121=0,BN121=0),Desplegable!$B$446,IF(AND(BM121&lt;&gt;0,BN121=""),Desplegable!$B$446,IF(AND('Metas por Proyecto'!BM121=0,'Metas por Proyecto'!BN121&gt;0),Desplegable!$B$444,IF(AND('Metas por Proyecto'!BM121&gt;0,'Metas por Proyecto'!BN121=0),Desplegable!$B$445,IF(AND('Metas por Proyecto'!BM121&gt;0,'Metas por Proyecto'!BN121&gt;0),((BN121*100)/BM121))))))</f>
        <v/>
      </c>
      <c r="BQ121" s="97">
        <f t="shared" si="84"/>
        <v>4.6900000000000004</v>
      </c>
      <c r="BR121" s="97">
        <f t="shared" si="85"/>
        <v>4.6900000000000004</v>
      </c>
      <c r="BS121" s="62">
        <f>IF(AND(BQ121=0,BR121=0),"",IF(AND(BQ121=0,BR121&lt;&gt;0),Desplegable!$B$444,(BR121*100/BQ121)))</f>
        <v>100</v>
      </c>
      <c r="BT121" s="97">
        <v>0</v>
      </c>
      <c r="BU121" s="97"/>
      <c r="BV121" s="97"/>
      <c r="BW121" s="62" t="str">
        <f>IF(AND(BT121=0,BU121=0),Desplegable!$B$446,IF(AND(BT121&lt;&gt;0,BU121=""),Desplegable!$B$446,IF(AND('Metas por Proyecto'!BT121=0,'Metas por Proyecto'!BU121&gt;0),Desplegable!$B$444,IF(AND('Metas por Proyecto'!BT121&gt;0,'Metas por Proyecto'!BU121=0),Desplegable!$B$445,IF(AND('Metas por Proyecto'!BT121&gt;0,'Metas por Proyecto'!BU121&gt;0),((BU121*100)/BT121))))))</f>
        <v/>
      </c>
      <c r="BX121" s="97">
        <f t="shared" si="86"/>
        <v>4.6900000000000004</v>
      </c>
      <c r="BY121" s="97">
        <f t="shared" si="87"/>
        <v>4.6900000000000004</v>
      </c>
      <c r="BZ121" s="62">
        <f>IF(AND(BX121=0,BY121=0),"",IF(AND(BX121=0,BY121&lt;&gt;0),Desplegable!$B$444,(BY121*100/BX121)))</f>
        <v>100</v>
      </c>
      <c r="CA121" s="97">
        <v>0</v>
      </c>
      <c r="CB121" s="97"/>
      <c r="CC121" s="97"/>
      <c r="CD121" s="62" t="str">
        <f>IF(AND(CA121=0,CB121=0),Desplegable!$B$446,IF(AND(CA121&lt;&gt;0,CB121=""),Desplegable!$B$446,IF(AND('Metas por Proyecto'!CA121=0,'Metas por Proyecto'!CB121&gt;0),Desplegable!$B$444,IF(AND('Metas por Proyecto'!CA121&gt;0,'Metas por Proyecto'!CB121=0),Desplegable!$B$445,IF(AND('Metas por Proyecto'!CA121&gt;0,'Metas por Proyecto'!CB121&gt;0),((CB121*100)/CA121))))))</f>
        <v/>
      </c>
      <c r="CE121" s="97">
        <f t="shared" si="88"/>
        <v>4.6900000000000004</v>
      </c>
      <c r="CF121" s="97">
        <f t="shared" si="89"/>
        <v>4.6900000000000004</v>
      </c>
      <c r="CG121" s="62">
        <f>IF(AND(CE121=0,CF121=0),"",IF(AND(CE121=0,CF121&lt;&gt;0),Desplegable!$B$444,(CF121*100/CE121)))</f>
        <v>100</v>
      </c>
      <c r="CH121" s="97">
        <v>0</v>
      </c>
      <c r="CI121" s="97"/>
      <c r="CJ121" s="97"/>
      <c r="CK121" s="62" t="str">
        <f>IF(AND(CH121=0,CI121=0),Desplegable!$B$446,IF(AND(CH121&lt;&gt;0,CI121=""),Desplegable!$B$446,IF(AND('Metas por Proyecto'!CH121=0,'Metas por Proyecto'!CI121&gt;0),Desplegable!$B$444,IF(AND('Metas por Proyecto'!CH121&gt;0,'Metas por Proyecto'!CI121=0),Desplegable!$B$445,IF(AND('Metas por Proyecto'!CH121&gt;0,'Metas por Proyecto'!CI121&gt;0),((CI121*100)/CH121))))))</f>
        <v/>
      </c>
      <c r="CL121" s="97">
        <f t="shared" si="90"/>
        <v>4.6900000000000004</v>
      </c>
      <c r="CM121" s="97">
        <f t="shared" si="91"/>
        <v>4.6900000000000004</v>
      </c>
      <c r="CN121" s="62">
        <f>IF(AND(CL121=0,CM121=0),"",IF(AND(CL121=0,CM121&lt;&gt;0),Desplegable!$B$444,(CM121*100/CL121)))</f>
        <v>100</v>
      </c>
      <c r="CO121" s="97">
        <v>0</v>
      </c>
      <c r="CP121" s="97"/>
      <c r="CQ121" s="97"/>
      <c r="CR121" s="62" t="str">
        <f>IF(AND(CO121=0,CP121=0),Desplegable!$B$446,IF(AND(CO121&lt;&gt;0,CP121=""),Desplegable!$B$446,IF(AND('Metas por Proyecto'!CO121=0,'Metas por Proyecto'!CP121&gt;0),Desplegable!$B$444,IF(AND('Metas por Proyecto'!CO121&gt;0,'Metas por Proyecto'!CP121=0),Desplegable!$B$445,IF(AND('Metas por Proyecto'!CO121&gt;0,'Metas por Proyecto'!CP121&gt;0),((CP121*100)/CO121))))))</f>
        <v/>
      </c>
      <c r="CS121" s="97">
        <f t="shared" si="92"/>
        <v>4.6900000000000004</v>
      </c>
      <c r="CT121" s="97">
        <f t="shared" si="93"/>
        <v>4.6900000000000004</v>
      </c>
      <c r="CU121" s="62">
        <f>IF(AND(CS121=0,CT121=0),"",IF(AND(CS121=0,CT121&lt;&gt;0),Desplegable!$B$444,(CT121*100/CS121)))</f>
        <v>100</v>
      </c>
      <c r="CV121" s="97">
        <v>0</v>
      </c>
      <c r="CW121" s="97"/>
      <c r="CX121" s="97"/>
      <c r="CY121" s="62" t="str">
        <f>IF(AND(CV121=0,CW121=0),Desplegable!$B$446,IF(AND(CV121&lt;&gt;0,CW121=""),Desplegable!$B$446,IF(AND('Metas por Proyecto'!CV121=0,'Metas por Proyecto'!CW121&gt;0),Desplegable!$B$444,IF(AND('Metas por Proyecto'!CV121&gt;0,'Metas por Proyecto'!CW121=0),Desplegable!$B$445,IF(AND('Metas por Proyecto'!CV121&gt;0,'Metas por Proyecto'!CW121&gt;0),((CW121*100)/CV121))))))</f>
        <v/>
      </c>
      <c r="CZ121" s="97">
        <f t="shared" si="94"/>
        <v>4.6900000000000004</v>
      </c>
      <c r="DA121" s="97">
        <f t="shared" si="95"/>
        <v>4.6900000000000004</v>
      </c>
      <c r="DB121" s="62">
        <f>IF(AND(CZ121=0,DA121=0),"",IF(AND(CZ121=0,DA121&lt;&gt;0),Desplegable!$B$444,(DA121*100/CZ121)))</f>
        <v>100</v>
      </c>
      <c r="DC121" s="97">
        <v>0</v>
      </c>
      <c r="DD121" s="97"/>
      <c r="DE121" s="97"/>
      <c r="DF121" s="62" t="str">
        <f>IF(AND(DC121=0,DD121=0),Desplegable!$B$446,IF(AND(DC121&lt;&gt;0,DD121=""),Desplegable!$B$446,IF(AND('Metas por Proyecto'!DC121=0,'Metas por Proyecto'!DD121&gt;0),Desplegable!$B$444,IF(AND('Metas por Proyecto'!DC121&gt;0,'Metas por Proyecto'!DD121=0),Desplegable!$B$445,IF(AND('Metas por Proyecto'!DC121&gt;0,'Metas por Proyecto'!DD121&gt;0),((DD121*100)/DC121))))))</f>
        <v/>
      </c>
      <c r="DG121" s="97">
        <f t="shared" si="96"/>
        <v>4.6900000000000004</v>
      </c>
      <c r="DH121" s="97">
        <f t="shared" si="97"/>
        <v>4.6900000000000004</v>
      </c>
      <c r="DI121" s="62">
        <f>IF(AND(DG121=0,DH121=0),"",IF(AND(DG121=0,DH121&lt;&gt;0),Desplegable!$B$444,(DH121*100/DG121)))</f>
        <v>100</v>
      </c>
      <c r="DJ121" s="97">
        <v>0</v>
      </c>
      <c r="DK121" s="97"/>
      <c r="DL121" s="97"/>
      <c r="DM121" s="62" t="str">
        <f>IF(AND(DJ121=0,DK121=0),Desplegable!$B$446,IF(AND(DJ121&lt;&gt;0,DK121=""),Desplegable!$B$446,IF(AND('Metas por Proyecto'!DJ121=0,'Metas por Proyecto'!DK121&gt;0),Desplegable!$B$444,IF(AND('Metas por Proyecto'!DJ121&gt;0,'Metas por Proyecto'!DK121=0),Desplegable!$B$445,IF(AND('Metas por Proyecto'!DJ121&gt;0,'Metas por Proyecto'!DK121&gt;0),((DK121*100)/DJ121))))))</f>
        <v/>
      </c>
      <c r="DN121" s="97">
        <f t="shared" si="98"/>
        <v>4.6900000000000004</v>
      </c>
      <c r="DO121" s="97">
        <f t="shared" si="99"/>
        <v>4.6900000000000004</v>
      </c>
      <c r="DP121" s="63">
        <f>IF(AND(DN121=0,DO121=0),"",IF(AND(DN121=0,DO121&lt;&gt;0),Desplegable!$B$444,(DO121*100/DN121)))</f>
        <v>100</v>
      </c>
      <c r="DQ121" s="97">
        <f t="shared" si="100"/>
        <v>4.6900000000000004</v>
      </c>
      <c r="DR121" s="97">
        <f t="shared" si="101"/>
        <v>0</v>
      </c>
      <c r="DS121" s="97">
        <f t="shared" si="102"/>
        <v>4.6900000000000004</v>
      </c>
      <c r="DT121" s="63">
        <f t="shared" si="103"/>
        <v>100</v>
      </c>
      <c r="DU121" s="97"/>
    </row>
    <row r="122" spans="1:125" s="66" customFormat="1" ht="225">
      <c r="A122" s="53">
        <v>121</v>
      </c>
      <c r="B122" s="84" t="s">
        <v>1602</v>
      </c>
      <c r="C122" s="54" t="s">
        <v>666</v>
      </c>
      <c r="D122" s="55" t="s">
        <v>89</v>
      </c>
      <c r="E122" s="55" t="s">
        <v>667</v>
      </c>
      <c r="F122" s="56" t="s">
        <v>111</v>
      </c>
      <c r="G122" s="55" t="s">
        <v>115</v>
      </c>
      <c r="H122" s="56" t="s">
        <v>295</v>
      </c>
      <c r="I122" s="55" t="s">
        <v>616</v>
      </c>
      <c r="J122" s="56" t="s">
        <v>305</v>
      </c>
      <c r="K122" s="55" t="s">
        <v>667</v>
      </c>
      <c r="L122" s="56" t="s">
        <v>1483</v>
      </c>
      <c r="M122" s="56" t="s">
        <v>411</v>
      </c>
      <c r="N122" s="59" t="s">
        <v>108</v>
      </c>
      <c r="O122" s="56" t="s">
        <v>154</v>
      </c>
      <c r="P122" s="57" t="s">
        <v>462</v>
      </c>
      <c r="Q122" s="57" t="s">
        <v>467</v>
      </c>
      <c r="R122" s="58" t="s">
        <v>474</v>
      </c>
      <c r="S122" s="59"/>
      <c r="T122" s="59" t="s">
        <v>417</v>
      </c>
      <c r="U122" s="60" t="s">
        <v>429</v>
      </c>
      <c r="V122" s="60" t="s">
        <v>443</v>
      </c>
      <c r="W122" s="59"/>
      <c r="X122" s="59"/>
      <c r="Y122" s="56"/>
      <c r="Z122" s="56"/>
      <c r="AA122" s="56"/>
      <c r="AB122" s="56"/>
      <c r="AC122" s="53"/>
      <c r="AD122" s="53"/>
      <c r="AE122" s="53"/>
      <c r="AF122" s="53"/>
      <c r="AG122" s="56"/>
      <c r="AH122" s="60"/>
      <c r="AI122" s="53"/>
      <c r="AJ122" s="61"/>
      <c r="AK122" s="53"/>
      <c r="AL122" s="53"/>
      <c r="AM122" s="222">
        <v>14.34</v>
      </c>
      <c r="AN122" s="97">
        <v>0</v>
      </c>
      <c r="AO122" s="97">
        <v>0</v>
      </c>
      <c r="AP122" s="97"/>
      <c r="AQ122" s="62" t="str">
        <f>IF(AND(AN122=0,AO122=0),Desplegable!$B$446,IF(AND(AN122&lt;&gt;0,AO122=""),Desplegable!$B$446,IF(AND('Metas por Proyecto'!AN122=0,'Metas por Proyecto'!AO122&gt;0),Desplegable!$B$444,IF(AND('Metas por Proyecto'!AN122&gt;0,'Metas por Proyecto'!AO122=0),Desplegable!$B$445,IF(AND('Metas por Proyecto'!AN122&gt;0,'Metas por Proyecto'!AO122&gt;0),((AO122*100)/AN122))))))</f>
        <v/>
      </c>
      <c r="AR122" s="97">
        <v>14.34</v>
      </c>
      <c r="AS122" s="97">
        <v>14.34</v>
      </c>
      <c r="AT122" s="97"/>
      <c r="AU122" s="62">
        <f>IF(AND(AR122=0,AS122=0),Desplegable!$B$446,IF(AND(AR122&lt;&gt;0,AS122=""),Desplegable!$B$446,IF(AND('Metas por Proyecto'!AR122=0,'Metas por Proyecto'!AS122&gt;0),Desplegable!$B$444,IF(AND('Metas por Proyecto'!AR122&gt;0,'Metas por Proyecto'!AS122=0),Desplegable!$B$445,IF(AND('Metas por Proyecto'!AR122&gt;0,'Metas por Proyecto'!AS122&gt;0),((AS122*100)/AR122))))))</f>
        <v>100</v>
      </c>
      <c r="AV122" s="97">
        <f t="shared" si="78"/>
        <v>14.34</v>
      </c>
      <c r="AW122" s="97">
        <f t="shared" si="79"/>
        <v>14.34</v>
      </c>
      <c r="AX122" s="62">
        <f>IF(AND(AV122=0,AW122=0),"",IF(AND(AV122=0,AW122&lt;&gt;0),Desplegable!$B$444,(AW122*100/AV122)))</f>
        <v>100</v>
      </c>
      <c r="AY122" s="97">
        <v>0</v>
      </c>
      <c r="AZ122" s="97">
        <v>0</v>
      </c>
      <c r="BA122" s="97" t="s">
        <v>1304</v>
      </c>
      <c r="BB122" s="62" t="str">
        <f>IF(AND(AY122=0,AZ122=0),Desplegable!$B$446,IF(AND(AY122&lt;&gt;0,AZ122=""),Desplegable!$B$446,IF(AND('Metas por Proyecto'!AY122=0,'Metas por Proyecto'!AZ122&gt;0),Desplegable!$B$444,IF(AND('Metas por Proyecto'!AY122&gt;0,'Metas por Proyecto'!AZ122=0),Desplegable!$B$445,IF(AND('Metas por Proyecto'!AY122&gt;0,'Metas por Proyecto'!AZ122&gt;0),((AZ122*100)/AY122))))))</f>
        <v/>
      </c>
      <c r="BC122" s="97">
        <f t="shared" si="80"/>
        <v>14.34</v>
      </c>
      <c r="BD122" s="97">
        <f t="shared" si="81"/>
        <v>14.34</v>
      </c>
      <c r="BE122" s="62">
        <f>IF(AND(BC122=0,BD122=0),"",IF(AND(BC122=0,BD122&lt;&gt;0),Desplegable!$B$444,(BD122*100/BC122)))</f>
        <v>100</v>
      </c>
      <c r="BF122" s="97">
        <v>0</v>
      </c>
      <c r="BG122" s="97"/>
      <c r="BH122" s="97"/>
      <c r="BI122" s="62" t="str">
        <f>IF(AND(BF122=0,BG122=0),Desplegable!$B$446,IF(AND(BF122&lt;&gt;0,BG122=""),Desplegable!$B$446,IF(AND('Metas por Proyecto'!BF122=0,'Metas por Proyecto'!BG122&gt;0),Desplegable!$B$444,IF(AND('Metas por Proyecto'!BF122&gt;0,'Metas por Proyecto'!BG122=0),Desplegable!$B$445,IF(AND('Metas por Proyecto'!BF122&gt;0,'Metas por Proyecto'!BG122&gt;0),((BG122*100)/BF122))))))</f>
        <v/>
      </c>
      <c r="BJ122" s="97">
        <f t="shared" si="82"/>
        <v>14.34</v>
      </c>
      <c r="BK122" s="97">
        <f t="shared" si="83"/>
        <v>14.34</v>
      </c>
      <c r="BL122" s="62">
        <f>IF(AND(BJ122=0,BK122=0),"",IF(AND(BJ122=0,BK122&lt;&gt;0),Desplegable!$B$444,(BK122*100/BJ122)))</f>
        <v>100</v>
      </c>
      <c r="BM122" s="97">
        <v>0</v>
      </c>
      <c r="BN122" s="97"/>
      <c r="BO122" s="97"/>
      <c r="BP122" s="62" t="str">
        <f>IF(AND(BM122=0,BN122=0),Desplegable!$B$446,IF(AND(BM122&lt;&gt;0,BN122=""),Desplegable!$B$446,IF(AND('Metas por Proyecto'!BM122=0,'Metas por Proyecto'!BN122&gt;0),Desplegable!$B$444,IF(AND('Metas por Proyecto'!BM122&gt;0,'Metas por Proyecto'!BN122=0),Desplegable!$B$445,IF(AND('Metas por Proyecto'!BM122&gt;0,'Metas por Proyecto'!BN122&gt;0),((BN122*100)/BM122))))))</f>
        <v/>
      </c>
      <c r="BQ122" s="97">
        <f t="shared" si="84"/>
        <v>14.34</v>
      </c>
      <c r="BR122" s="97">
        <f t="shared" si="85"/>
        <v>14.34</v>
      </c>
      <c r="BS122" s="62">
        <f>IF(AND(BQ122=0,BR122=0),"",IF(AND(BQ122=0,BR122&lt;&gt;0),Desplegable!$B$444,(BR122*100/BQ122)))</f>
        <v>100</v>
      </c>
      <c r="BT122" s="97">
        <v>0</v>
      </c>
      <c r="BU122" s="97"/>
      <c r="BV122" s="97"/>
      <c r="BW122" s="62" t="str">
        <f>IF(AND(BT122=0,BU122=0),Desplegable!$B$446,IF(AND(BT122&lt;&gt;0,BU122=""),Desplegable!$B$446,IF(AND('Metas por Proyecto'!BT122=0,'Metas por Proyecto'!BU122&gt;0),Desplegable!$B$444,IF(AND('Metas por Proyecto'!BT122&gt;0,'Metas por Proyecto'!BU122=0),Desplegable!$B$445,IF(AND('Metas por Proyecto'!BT122&gt;0,'Metas por Proyecto'!BU122&gt;0),((BU122*100)/BT122))))))</f>
        <v/>
      </c>
      <c r="BX122" s="97">
        <f t="shared" si="86"/>
        <v>14.34</v>
      </c>
      <c r="BY122" s="97">
        <f t="shared" si="87"/>
        <v>14.34</v>
      </c>
      <c r="BZ122" s="62">
        <f>IF(AND(BX122=0,BY122=0),"",IF(AND(BX122=0,BY122&lt;&gt;0),Desplegable!$B$444,(BY122*100/BX122)))</f>
        <v>100</v>
      </c>
      <c r="CA122" s="97">
        <v>0</v>
      </c>
      <c r="CB122" s="97"/>
      <c r="CC122" s="97"/>
      <c r="CD122" s="62" t="str">
        <f>IF(AND(CA122=0,CB122=0),Desplegable!$B$446,IF(AND(CA122&lt;&gt;0,CB122=""),Desplegable!$B$446,IF(AND('Metas por Proyecto'!CA122=0,'Metas por Proyecto'!CB122&gt;0),Desplegable!$B$444,IF(AND('Metas por Proyecto'!CA122&gt;0,'Metas por Proyecto'!CB122=0),Desplegable!$B$445,IF(AND('Metas por Proyecto'!CA122&gt;0,'Metas por Proyecto'!CB122&gt;0),((CB122*100)/CA122))))))</f>
        <v/>
      </c>
      <c r="CE122" s="97">
        <f t="shared" si="88"/>
        <v>14.34</v>
      </c>
      <c r="CF122" s="97">
        <f t="shared" si="89"/>
        <v>14.34</v>
      </c>
      <c r="CG122" s="62">
        <f>IF(AND(CE122=0,CF122=0),"",IF(AND(CE122=0,CF122&lt;&gt;0),Desplegable!$B$444,(CF122*100/CE122)))</f>
        <v>100</v>
      </c>
      <c r="CH122" s="97">
        <v>0</v>
      </c>
      <c r="CI122" s="97"/>
      <c r="CJ122" s="97"/>
      <c r="CK122" s="62" t="str">
        <f>IF(AND(CH122=0,CI122=0),Desplegable!$B$446,IF(AND(CH122&lt;&gt;0,CI122=""),Desplegable!$B$446,IF(AND('Metas por Proyecto'!CH122=0,'Metas por Proyecto'!CI122&gt;0),Desplegable!$B$444,IF(AND('Metas por Proyecto'!CH122&gt;0,'Metas por Proyecto'!CI122=0),Desplegable!$B$445,IF(AND('Metas por Proyecto'!CH122&gt;0,'Metas por Proyecto'!CI122&gt;0),((CI122*100)/CH122))))))</f>
        <v/>
      </c>
      <c r="CL122" s="97">
        <f t="shared" si="90"/>
        <v>14.34</v>
      </c>
      <c r="CM122" s="97">
        <f t="shared" si="91"/>
        <v>14.34</v>
      </c>
      <c r="CN122" s="62">
        <f>IF(AND(CL122=0,CM122=0),"",IF(AND(CL122=0,CM122&lt;&gt;0),Desplegable!$B$444,(CM122*100/CL122)))</f>
        <v>100</v>
      </c>
      <c r="CO122" s="97">
        <v>0</v>
      </c>
      <c r="CP122" s="97"/>
      <c r="CQ122" s="97"/>
      <c r="CR122" s="62" t="str">
        <f>IF(AND(CO122=0,CP122=0),Desplegable!$B$446,IF(AND(CO122&lt;&gt;0,CP122=""),Desplegable!$B$446,IF(AND('Metas por Proyecto'!CO122=0,'Metas por Proyecto'!CP122&gt;0),Desplegable!$B$444,IF(AND('Metas por Proyecto'!CO122&gt;0,'Metas por Proyecto'!CP122=0),Desplegable!$B$445,IF(AND('Metas por Proyecto'!CO122&gt;0,'Metas por Proyecto'!CP122&gt;0),((CP122*100)/CO122))))))</f>
        <v/>
      </c>
      <c r="CS122" s="97">
        <f t="shared" si="92"/>
        <v>14.34</v>
      </c>
      <c r="CT122" s="97">
        <f t="shared" si="93"/>
        <v>14.34</v>
      </c>
      <c r="CU122" s="62">
        <f>IF(AND(CS122=0,CT122=0),"",IF(AND(CS122=0,CT122&lt;&gt;0),Desplegable!$B$444,(CT122*100/CS122)))</f>
        <v>100</v>
      </c>
      <c r="CV122" s="97">
        <v>0</v>
      </c>
      <c r="CW122" s="97"/>
      <c r="CX122" s="97"/>
      <c r="CY122" s="62" t="str">
        <f>IF(AND(CV122=0,CW122=0),Desplegable!$B$446,IF(AND(CV122&lt;&gt;0,CW122=""),Desplegable!$B$446,IF(AND('Metas por Proyecto'!CV122=0,'Metas por Proyecto'!CW122&gt;0),Desplegable!$B$444,IF(AND('Metas por Proyecto'!CV122&gt;0,'Metas por Proyecto'!CW122=0),Desplegable!$B$445,IF(AND('Metas por Proyecto'!CV122&gt;0,'Metas por Proyecto'!CW122&gt;0),((CW122*100)/CV122))))))</f>
        <v/>
      </c>
      <c r="CZ122" s="97">
        <f t="shared" si="94"/>
        <v>14.34</v>
      </c>
      <c r="DA122" s="97">
        <f t="shared" si="95"/>
        <v>14.34</v>
      </c>
      <c r="DB122" s="62">
        <f>IF(AND(CZ122=0,DA122=0),"",IF(AND(CZ122=0,DA122&lt;&gt;0),Desplegable!$B$444,(DA122*100/CZ122)))</f>
        <v>100</v>
      </c>
      <c r="DC122" s="97">
        <v>0</v>
      </c>
      <c r="DD122" s="97"/>
      <c r="DE122" s="97"/>
      <c r="DF122" s="62" t="str">
        <f>IF(AND(DC122=0,DD122=0),Desplegable!$B$446,IF(AND(DC122&lt;&gt;0,DD122=""),Desplegable!$B$446,IF(AND('Metas por Proyecto'!DC122=0,'Metas por Proyecto'!DD122&gt;0),Desplegable!$B$444,IF(AND('Metas por Proyecto'!DC122&gt;0,'Metas por Proyecto'!DD122=0),Desplegable!$B$445,IF(AND('Metas por Proyecto'!DC122&gt;0,'Metas por Proyecto'!DD122&gt;0),((DD122*100)/DC122))))))</f>
        <v/>
      </c>
      <c r="DG122" s="97">
        <f t="shared" si="96"/>
        <v>14.34</v>
      </c>
      <c r="DH122" s="97">
        <f t="shared" si="97"/>
        <v>14.34</v>
      </c>
      <c r="DI122" s="62">
        <f>IF(AND(DG122=0,DH122=0),"",IF(AND(DG122=0,DH122&lt;&gt;0),Desplegable!$B$444,(DH122*100/DG122)))</f>
        <v>100</v>
      </c>
      <c r="DJ122" s="97">
        <v>0</v>
      </c>
      <c r="DK122" s="97"/>
      <c r="DL122" s="97"/>
      <c r="DM122" s="62" t="str">
        <f>IF(AND(DJ122=0,DK122=0),Desplegable!$B$446,IF(AND(DJ122&lt;&gt;0,DK122=""),Desplegable!$B$446,IF(AND('Metas por Proyecto'!DJ122=0,'Metas por Proyecto'!DK122&gt;0),Desplegable!$B$444,IF(AND('Metas por Proyecto'!DJ122&gt;0,'Metas por Proyecto'!DK122=0),Desplegable!$B$445,IF(AND('Metas por Proyecto'!DJ122&gt;0,'Metas por Proyecto'!DK122&gt;0),((DK122*100)/DJ122))))))</f>
        <v/>
      </c>
      <c r="DN122" s="97">
        <f t="shared" si="98"/>
        <v>14.34</v>
      </c>
      <c r="DO122" s="97">
        <f t="shared" si="99"/>
        <v>14.34</v>
      </c>
      <c r="DP122" s="63">
        <f>IF(AND(DN122=0,DO122=0),"",IF(AND(DN122=0,DO122&lt;&gt;0),Desplegable!$B$444,(DO122*100/DN122)))</f>
        <v>100</v>
      </c>
      <c r="DQ122" s="97">
        <f t="shared" si="100"/>
        <v>14.34</v>
      </c>
      <c r="DR122" s="97">
        <f t="shared" si="101"/>
        <v>0</v>
      </c>
      <c r="DS122" s="97">
        <f t="shared" si="102"/>
        <v>14.34</v>
      </c>
      <c r="DT122" s="63">
        <f t="shared" si="103"/>
        <v>100</v>
      </c>
      <c r="DU122" s="97"/>
    </row>
    <row r="123" spans="1:125" s="66" customFormat="1" ht="225">
      <c r="A123" s="53">
        <v>122</v>
      </c>
      <c r="B123" s="84" t="s">
        <v>1603</v>
      </c>
      <c r="C123" s="54" t="s">
        <v>666</v>
      </c>
      <c r="D123" s="55" t="s">
        <v>89</v>
      </c>
      <c r="E123" s="55" t="s">
        <v>667</v>
      </c>
      <c r="F123" s="56" t="s">
        <v>111</v>
      </c>
      <c r="G123" s="55" t="s">
        <v>115</v>
      </c>
      <c r="H123" s="56" t="s">
        <v>295</v>
      </c>
      <c r="I123" s="55" t="s">
        <v>616</v>
      </c>
      <c r="J123" s="56" t="s">
        <v>305</v>
      </c>
      <c r="K123" s="55" t="s">
        <v>667</v>
      </c>
      <c r="L123" s="56" t="s">
        <v>1483</v>
      </c>
      <c r="M123" s="56" t="s">
        <v>411</v>
      </c>
      <c r="N123" s="59" t="s">
        <v>108</v>
      </c>
      <c r="O123" s="56" t="s">
        <v>154</v>
      </c>
      <c r="P123" s="57" t="s">
        <v>462</v>
      </c>
      <c r="Q123" s="57" t="s">
        <v>467</v>
      </c>
      <c r="R123" s="58" t="s">
        <v>474</v>
      </c>
      <c r="S123" s="59"/>
      <c r="T123" s="59" t="s">
        <v>417</v>
      </c>
      <c r="U123" s="60" t="s">
        <v>429</v>
      </c>
      <c r="V123" s="60" t="s">
        <v>443</v>
      </c>
      <c r="W123" s="59"/>
      <c r="X123" s="59"/>
      <c r="Y123" s="56"/>
      <c r="Z123" s="56"/>
      <c r="AA123" s="56"/>
      <c r="AB123" s="56"/>
      <c r="AC123" s="53"/>
      <c r="AD123" s="53"/>
      <c r="AE123" s="53"/>
      <c r="AF123" s="53"/>
      <c r="AG123" s="56"/>
      <c r="AH123" s="60"/>
      <c r="AI123" s="53"/>
      <c r="AJ123" s="61"/>
      <c r="AK123" s="53"/>
      <c r="AL123" s="53"/>
      <c r="AM123" s="222">
        <v>14.34</v>
      </c>
      <c r="AN123" s="97">
        <v>0</v>
      </c>
      <c r="AO123" s="97">
        <v>0</v>
      </c>
      <c r="AP123" s="97"/>
      <c r="AQ123" s="62" t="str">
        <f>IF(AND(AN123=0,AO123=0),Desplegable!$B$446,IF(AND(AN123&lt;&gt;0,AO123=""),Desplegable!$B$446,IF(AND('Metas por Proyecto'!AN123=0,'Metas por Proyecto'!AO123&gt;0),Desplegable!$B$444,IF(AND('Metas por Proyecto'!AN123&gt;0,'Metas por Proyecto'!AO123=0),Desplegable!$B$445,IF(AND('Metas por Proyecto'!AN123&gt;0,'Metas por Proyecto'!AO123&gt;0),((AO123*100)/AN123))))))</f>
        <v/>
      </c>
      <c r="AR123" s="97">
        <v>14.34</v>
      </c>
      <c r="AS123" s="97">
        <v>14.34</v>
      </c>
      <c r="AT123" s="97"/>
      <c r="AU123" s="62">
        <f>IF(AND(AR123=0,AS123=0),Desplegable!$B$446,IF(AND(AR123&lt;&gt;0,AS123=""),Desplegable!$B$446,IF(AND('Metas por Proyecto'!AR123=0,'Metas por Proyecto'!AS123&gt;0),Desplegable!$B$444,IF(AND('Metas por Proyecto'!AR123&gt;0,'Metas por Proyecto'!AS123=0),Desplegable!$B$445,IF(AND('Metas por Proyecto'!AR123&gt;0,'Metas por Proyecto'!AS123&gt;0),((AS123*100)/AR123))))))</f>
        <v>100</v>
      </c>
      <c r="AV123" s="97">
        <f t="shared" si="78"/>
        <v>14.34</v>
      </c>
      <c r="AW123" s="97">
        <f t="shared" si="79"/>
        <v>14.34</v>
      </c>
      <c r="AX123" s="62">
        <f>IF(AND(AV123=0,AW123=0),"",IF(AND(AV123=0,AW123&lt;&gt;0),Desplegable!$B$444,(AW123*100/AV123)))</f>
        <v>100</v>
      </c>
      <c r="AY123" s="97">
        <v>0</v>
      </c>
      <c r="AZ123" s="97">
        <v>0</v>
      </c>
      <c r="BA123" s="97" t="s">
        <v>1304</v>
      </c>
      <c r="BB123" s="62" t="str">
        <f>IF(AND(AY123=0,AZ123=0),Desplegable!$B$446,IF(AND(AY123&lt;&gt;0,AZ123=""),Desplegable!$B$446,IF(AND('Metas por Proyecto'!AY123=0,'Metas por Proyecto'!AZ123&gt;0),Desplegable!$B$444,IF(AND('Metas por Proyecto'!AY123&gt;0,'Metas por Proyecto'!AZ123=0),Desplegable!$B$445,IF(AND('Metas por Proyecto'!AY123&gt;0,'Metas por Proyecto'!AZ123&gt;0),((AZ123*100)/AY123))))))</f>
        <v/>
      </c>
      <c r="BC123" s="97">
        <f t="shared" si="80"/>
        <v>14.34</v>
      </c>
      <c r="BD123" s="97">
        <f t="shared" si="81"/>
        <v>14.34</v>
      </c>
      <c r="BE123" s="62">
        <f>IF(AND(BC123=0,BD123=0),"",IF(AND(BC123=0,BD123&lt;&gt;0),Desplegable!$B$444,(BD123*100/BC123)))</f>
        <v>100</v>
      </c>
      <c r="BF123" s="97">
        <v>0</v>
      </c>
      <c r="BG123" s="97"/>
      <c r="BH123" s="97"/>
      <c r="BI123" s="62" t="str">
        <f>IF(AND(BF123=0,BG123=0),Desplegable!$B$446,IF(AND(BF123&lt;&gt;0,BG123=""),Desplegable!$B$446,IF(AND('Metas por Proyecto'!BF123=0,'Metas por Proyecto'!BG123&gt;0),Desplegable!$B$444,IF(AND('Metas por Proyecto'!BF123&gt;0,'Metas por Proyecto'!BG123=0),Desplegable!$B$445,IF(AND('Metas por Proyecto'!BF123&gt;0,'Metas por Proyecto'!BG123&gt;0),((BG123*100)/BF123))))))</f>
        <v/>
      </c>
      <c r="BJ123" s="97">
        <f t="shared" si="82"/>
        <v>14.34</v>
      </c>
      <c r="BK123" s="97">
        <f t="shared" si="83"/>
        <v>14.34</v>
      </c>
      <c r="BL123" s="62">
        <f>IF(AND(BJ123=0,BK123=0),"",IF(AND(BJ123=0,BK123&lt;&gt;0),Desplegable!$B$444,(BK123*100/BJ123)))</f>
        <v>100</v>
      </c>
      <c r="BM123" s="97">
        <v>0</v>
      </c>
      <c r="BN123" s="97"/>
      <c r="BO123" s="97"/>
      <c r="BP123" s="62" t="str">
        <f>IF(AND(BM123=0,BN123=0),Desplegable!$B$446,IF(AND(BM123&lt;&gt;0,BN123=""),Desplegable!$B$446,IF(AND('Metas por Proyecto'!BM123=0,'Metas por Proyecto'!BN123&gt;0),Desplegable!$B$444,IF(AND('Metas por Proyecto'!BM123&gt;0,'Metas por Proyecto'!BN123=0),Desplegable!$B$445,IF(AND('Metas por Proyecto'!BM123&gt;0,'Metas por Proyecto'!BN123&gt;0),((BN123*100)/BM123))))))</f>
        <v/>
      </c>
      <c r="BQ123" s="97">
        <f t="shared" si="84"/>
        <v>14.34</v>
      </c>
      <c r="BR123" s="97">
        <f t="shared" si="85"/>
        <v>14.34</v>
      </c>
      <c r="BS123" s="62">
        <f>IF(AND(BQ123=0,BR123=0),"",IF(AND(BQ123=0,BR123&lt;&gt;0),Desplegable!$B$444,(BR123*100/BQ123)))</f>
        <v>100</v>
      </c>
      <c r="BT123" s="97">
        <v>0</v>
      </c>
      <c r="BU123" s="97"/>
      <c r="BV123" s="97"/>
      <c r="BW123" s="62" t="str">
        <f>IF(AND(BT123=0,BU123=0),Desplegable!$B$446,IF(AND(BT123&lt;&gt;0,BU123=""),Desplegable!$B$446,IF(AND('Metas por Proyecto'!BT123=0,'Metas por Proyecto'!BU123&gt;0),Desplegable!$B$444,IF(AND('Metas por Proyecto'!BT123&gt;0,'Metas por Proyecto'!BU123=0),Desplegable!$B$445,IF(AND('Metas por Proyecto'!BT123&gt;0,'Metas por Proyecto'!BU123&gt;0),((BU123*100)/BT123))))))</f>
        <v/>
      </c>
      <c r="BX123" s="97">
        <f t="shared" si="86"/>
        <v>14.34</v>
      </c>
      <c r="BY123" s="97">
        <f t="shared" si="87"/>
        <v>14.34</v>
      </c>
      <c r="BZ123" s="62">
        <f>IF(AND(BX123=0,BY123=0),"",IF(AND(BX123=0,BY123&lt;&gt;0),Desplegable!$B$444,(BY123*100/BX123)))</f>
        <v>100</v>
      </c>
      <c r="CA123" s="97">
        <v>0</v>
      </c>
      <c r="CB123" s="97"/>
      <c r="CC123" s="97"/>
      <c r="CD123" s="62" t="str">
        <f>IF(AND(CA123=0,CB123=0),Desplegable!$B$446,IF(AND(CA123&lt;&gt;0,CB123=""),Desplegable!$B$446,IF(AND('Metas por Proyecto'!CA123=0,'Metas por Proyecto'!CB123&gt;0),Desplegable!$B$444,IF(AND('Metas por Proyecto'!CA123&gt;0,'Metas por Proyecto'!CB123=0),Desplegable!$B$445,IF(AND('Metas por Proyecto'!CA123&gt;0,'Metas por Proyecto'!CB123&gt;0),((CB123*100)/CA123))))))</f>
        <v/>
      </c>
      <c r="CE123" s="97">
        <f t="shared" si="88"/>
        <v>14.34</v>
      </c>
      <c r="CF123" s="97">
        <f t="shared" si="89"/>
        <v>14.34</v>
      </c>
      <c r="CG123" s="62">
        <f>IF(AND(CE123=0,CF123=0),"",IF(AND(CE123=0,CF123&lt;&gt;0),Desplegable!$B$444,(CF123*100/CE123)))</f>
        <v>100</v>
      </c>
      <c r="CH123" s="97">
        <v>0</v>
      </c>
      <c r="CI123" s="97"/>
      <c r="CJ123" s="97"/>
      <c r="CK123" s="62" t="str">
        <f>IF(AND(CH123=0,CI123=0),Desplegable!$B$446,IF(AND(CH123&lt;&gt;0,CI123=""),Desplegable!$B$446,IF(AND('Metas por Proyecto'!CH123=0,'Metas por Proyecto'!CI123&gt;0),Desplegable!$B$444,IF(AND('Metas por Proyecto'!CH123&gt;0,'Metas por Proyecto'!CI123=0),Desplegable!$B$445,IF(AND('Metas por Proyecto'!CH123&gt;0,'Metas por Proyecto'!CI123&gt;0),((CI123*100)/CH123))))))</f>
        <v/>
      </c>
      <c r="CL123" s="97">
        <f t="shared" si="90"/>
        <v>14.34</v>
      </c>
      <c r="CM123" s="97">
        <f t="shared" si="91"/>
        <v>14.34</v>
      </c>
      <c r="CN123" s="62">
        <f>IF(AND(CL123=0,CM123=0),"",IF(AND(CL123=0,CM123&lt;&gt;0),Desplegable!$B$444,(CM123*100/CL123)))</f>
        <v>100</v>
      </c>
      <c r="CO123" s="97">
        <v>0</v>
      </c>
      <c r="CP123" s="97"/>
      <c r="CQ123" s="97"/>
      <c r="CR123" s="62" t="str">
        <f>IF(AND(CO123=0,CP123=0),Desplegable!$B$446,IF(AND(CO123&lt;&gt;0,CP123=""),Desplegable!$B$446,IF(AND('Metas por Proyecto'!CO123=0,'Metas por Proyecto'!CP123&gt;0),Desplegable!$B$444,IF(AND('Metas por Proyecto'!CO123&gt;0,'Metas por Proyecto'!CP123=0),Desplegable!$B$445,IF(AND('Metas por Proyecto'!CO123&gt;0,'Metas por Proyecto'!CP123&gt;0),((CP123*100)/CO123))))))</f>
        <v/>
      </c>
      <c r="CS123" s="97">
        <f t="shared" si="92"/>
        <v>14.34</v>
      </c>
      <c r="CT123" s="97">
        <f t="shared" si="93"/>
        <v>14.34</v>
      </c>
      <c r="CU123" s="62">
        <f>IF(AND(CS123=0,CT123=0),"",IF(AND(CS123=0,CT123&lt;&gt;0),Desplegable!$B$444,(CT123*100/CS123)))</f>
        <v>100</v>
      </c>
      <c r="CV123" s="97">
        <v>0</v>
      </c>
      <c r="CW123" s="97"/>
      <c r="CX123" s="97"/>
      <c r="CY123" s="62" t="str">
        <f>IF(AND(CV123=0,CW123=0),Desplegable!$B$446,IF(AND(CV123&lt;&gt;0,CW123=""),Desplegable!$B$446,IF(AND('Metas por Proyecto'!CV123=0,'Metas por Proyecto'!CW123&gt;0),Desplegable!$B$444,IF(AND('Metas por Proyecto'!CV123&gt;0,'Metas por Proyecto'!CW123=0),Desplegable!$B$445,IF(AND('Metas por Proyecto'!CV123&gt;0,'Metas por Proyecto'!CW123&gt;0),((CW123*100)/CV123))))))</f>
        <v/>
      </c>
      <c r="CZ123" s="97">
        <f t="shared" si="94"/>
        <v>14.34</v>
      </c>
      <c r="DA123" s="97">
        <f t="shared" si="95"/>
        <v>14.34</v>
      </c>
      <c r="DB123" s="62">
        <f>IF(AND(CZ123=0,DA123=0),"",IF(AND(CZ123=0,DA123&lt;&gt;0),Desplegable!$B$444,(DA123*100/CZ123)))</f>
        <v>100</v>
      </c>
      <c r="DC123" s="97">
        <v>0</v>
      </c>
      <c r="DD123" s="97"/>
      <c r="DE123" s="97"/>
      <c r="DF123" s="62" t="str">
        <f>IF(AND(DC123=0,DD123=0),Desplegable!$B$446,IF(AND(DC123&lt;&gt;0,DD123=""),Desplegable!$B$446,IF(AND('Metas por Proyecto'!DC123=0,'Metas por Proyecto'!DD123&gt;0),Desplegable!$B$444,IF(AND('Metas por Proyecto'!DC123&gt;0,'Metas por Proyecto'!DD123=0),Desplegable!$B$445,IF(AND('Metas por Proyecto'!DC123&gt;0,'Metas por Proyecto'!DD123&gt;0),((DD123*100)/DC123))))))</f>
        <v/>
      </c>
      <c r="DG123" s="97">
        <f t="shared" si="96"/>
        <v>14.34</v>
      </c>
      <c r="DH123" s="97">
        <f t="shared" si="97"/>
        <v>14.34</v>
      </c>
      <c r="DI123" s="62">
        <f>IF(AND(DG123=0,DH123=0),"",IF(AND(DG123=0,DH123&lt;&gt;0),Desplegable!$B$444,(DH123*100/DG123)))</f>
        <v>100</v>
      </c>
      <c r="DJ123" s="97">
        <v>0</v>
      </c>
      <c r="DK123" s="97"/>
      <c r="DL123" s="97"/>
      <c r="DM123" s="62" t="str">
        <f>IF(AND(DJ123=0,DK123=0),Desplegable!$B$446,IF(AND(DJ123&lt;&gt;0,DK123=""),Desplegable!$B$446,IF(AND('Metas por Proyecto'!DJ123=0,'Metas por Proyecto'!DK123&gt;0),Desplegable!$B$444,IF(AND('Metas por Proyecto'!DJ123&gt;0,'Metas por Proyecto'!DK123=0),Desplegable!$B$445,IF(AND('Metas por Proyecto'!DJ123&gt;0,'Metas por Proyecto'!DK123&gt;0),((DK123*100)/DJ123))))))</f>
        <v/>
      </c>
      <c r="DN123" s="97">
        <f t="shared" si="98"/>
        <v>14.34</v>
      </c>
      <c r="DO123" s="97">
        <f t="shared" si="99"/>
        <v>14.34</v>
      </c>
      <c r="DP123" s="63">
        <f>IF(AND(DN123=0,DO123=0),"",IF(AND(DN123=0,DO123&lt;&gt;0),Desplegable!$B$444,(DO123*100/DN123)))</f>
        <v>100</v>
      </c>
      <c r="DQ123" s="97">
        <f t="shared" si="100"/>
        <v>14.34</v>
      </c>
      <c r="DR123" s="97">
        <f t="shared" si="101"/>
        <v>0</v>
      </c>
      <c r="DS123" s="97">
        <f t="shared" si="102"/>
        <v>14.34</v>
      </c>
      <c r="DT123" s="63">
        <f t="shared" si="103"/>
        <v>100</v>
      </c>
      <c r="DU123" s="97"/>
    </row>
    <row r="124" spans="1:125" s="66" customFormat="1" ht="225">
      <c r="A124" s="53">
        <v>123</v>
      </c>
      <c r="B124" s="84" t="s">
        <v>1604</v>
      </c>
      <c r="C124" s="54" t="s">
        <v>666</v>
      </c>
      <c r="D124" s="55" t="s">
        <v>89</v>
      </c>
      <c r="E124" s="55" t="s">
        <v>667</v>
      </c>
      <c r="F124" s="56" t="s">
        <v>111</v>
      </c>
      <c r="G124" s="55" t="s">
        <v>115</v>
      </c>
      <c r="H124" s="56" t="s">
        <v>295</v>
      </c>
      <c r="I124" s="55" t="s">
        <v>616</v>
      </c>
      <c r="J124" s="56" t="s">
        <v>305</v>
      </c>
      <c r="K124" s="55" t="s">
        <v>667</v>
      </c>
      <c r="L124" s="56" t="s">
        <v>1483</v>
      </c>
      <c r="M124" s="56" t="s">
        <v>411</v>
      </c>
      <c r="N124" s="59" t="s">
        <v>108</v>
      </c>
      <c r="O124" s="56" t="s">
        <v>154</v>
      </c>
      <c r="P124" s="57" t="s">
        <v>462</v>
      </c>
      <c r="Q124" s="57" t="s">
        <v>467</v>
      </c>
      <c r="R124" s="58" t="s">
        <v>474</v>
      </c>
      <c r="S124" s="59"/>
      <c r="T124" s="59" t="s">
        <v>417</v>
      </c>
      <c r="U124" s="60" t="s">
        <v>429</v>
      </c>
      <c r="V124" s="60" t="s">
        <v>443</v>
      </c>
      <c r="W124" s="59"/>
      <c r="X124" s="59"/>
      <c r="Y124" s="56"/>
      <c r="Z124" s="56"/>
      <c r="AA124" s="56"/>
      <c r="AB124" s="56"/>
      <c r="AC124" s="53"/>
      <c r="AD124" s="53"/>
      <c r="AE124" s="53"/>
      <c r="AF124" s="53"/>
      <c r="AG124" s="56"/>
      <c r="AH124" s="60"/>
      <c r="AI124" s="53"/>
      <c r="AJ124" s="61"/>
      <c r="AK124" s="53"/>
      <c r="AL124" s="53"/>
      <c r="AM124" s="222">
        <v>2.54</v>
      </c>
      <c r="AN124" s="97">
        <v>0</v>
      </c>
      <c r="AO124" s="97">
        <v>0</v>
      </c>
      <c r="AP124" s="97"/>
      <c r="AQ124" s="62" t="str">
        <f>IF(AND(AN124=0,AO124=0),Desplegable!$B$446,IF(AND(AN124&lt;&gt;0,AO124=""),Desplegable!$B$446,IF(AND('Metas por Proyecto'!AN124=0,'Metas por Proyecto'!AO124&gt;0),Desplegable!$B$444,IF(AND('Metas por Proyecto'!AN124&gt;0,'Metas por Proyecto'!AO124=0),Desplegable!$B$445,IF(AND('Metas por Proyecto'!AN124&gt;0,'Metas por Proyecto'!AO124&gt;0),((AO124*100)/AN124))))))</f>
        <v/>
      </c>
      <c r="AR124" s="97">
        <v>2.54</v>
      </c>
      <c r="AS124" s="97">
        <v>2.54</v>
      </c>
      <c r="AT124" s="97"/>
      <c r="AU124" s="62">
        <f>IF(AND(AR124=0,AS124=0),Desplegable!$B$446,IF(AND(AR124&lt;&gt;0,AS124=""),Desplegable!$B$446,IF(AND('Metas por Proyecto'!AR124=0,'Metas por Proyecto'!AS124&gt;0),Desplegable!$B$444,IF(AND('Metas por Proyecto'!AR124&gt;0,'Metas por Proyecto'!AS124=0),Desplegable!$B$445,IF(AND('Metas por Proyecto'!AR124&gt;0,'Metas por Proyecto'!AS124&gt;0),((AS124*100)/AR124))))))</f>
        <v>100</v>
      </c>
      <c r="AV124" s="97">
        <f t="shared" si="78"/>
        <v>2.54</v>
      </c>
      <c r="AW124" s="97">
        <f t="shared" si="79"/>
        <v>2.54</v>
      </c>
      <c r="AX124" s="62">
        <f>IF(AND(AV124=0,AW124=0),"",IF(AND(AV124=0,AW124&lt;&gt;0),Desplegable!$B$444,(AW124*100/AV124)))</f>
        <v>100</v>
      </c>
      <c r="AY124" s="97">
        <v>0</v>
      </c>
      <c r="AZ124" s="97">
        <v>0</v>
      </c>
      <c r="BA124" s="97" t="s">
        <v>1304</v>
      </c>
      <c r="BB124" s="62" t="str">
        <f>IF(AND(AY124=0,AZ124=0),Desplegable!$B$446,IF(AND(AY124&lt;&gt;0,AZ124=""),Desplegable!$B$446,IF(AND('Metas por Proyecto'!AY124=0,'Metas por Proyecto'!AZ124&gt;0),Desplegable!$B$444,IF(AND('Metas por Proyecto'!AY124&gt;0,'Metas por Proyecto'!AZ124=0),Desplegable!$B$445,IF(AND('Metas por Proyecto'!AY124&gt;0,'Metas por Proyecto'!AZ124&gt;0),((AZ124*100)/AY124))))))</f>
        <v/>
      </c>
      <c r="BC124" s="97">
        <f t="shared" si="80"/>
        <v>2.54</v>
      </c>
      <c r="BD124" s="97">
        <f t="shared" si="81"/>
        <v>2.54</v>
      </c>
      <c r="BE124" s="62">
        <f>IF(AND(BC124=0,BD124=0),"",IF(AND(BC124=0,BD124&lt;&gt;0),Desplegable!$B$444,(BD124*100/BC124)))</f>
        <v>100</v>
      </c>
      <c r="BF124" s="97">
        <v>0</v>
      </c>
      <c r="BG124" s="97"/>
      <c r="BH124" s="97"/>
      <c r="BI124" s="62" t="str">
        <f>IF(AND(BF124=0,BG124=0),Desplegable!$B$446,IF(AND(BF124&lt;&gt;0,BG124=""),Desplegable!$B$446,IF(AND('Metas por Proyecto'!BF124=0,'Metas por Proyecto'!BG124&gt;0),Desplegable!$B$444,IF(AND('Metas por Proyecto'!BF124&gt;0,'Metas por Proyecto'!BG124=0),Desplegable!$B$445,IF(AND('Metas por Proyecto'!BF124&gt;0,'Metas por Proyecto'!BG124&gt;0),((BG124*100)/BF124))))))</f>
        <v/>
      </c>
      <c r="BJ124" s="97">
        <f t="shared" si="82"/>
        <v>2.54</v>
      </c>
      <c r="BK124" s="97">
        <f t="shared" si="83"/>
        <v>2.54</v>
      </c>
      <c r="BL124" s="62">
        <f>IF(AND(BJ124=0,BK124=0),"",IF(AND(BJ124=0,BK124&lt;&gt;0),Desplegable!$B$444,(BK124*100/BJ124)))</f>
        <v>100</v>
      </c>
      <c r="BM124" s="97">
        <v>0</v>
      </c>
      <c r="BN124" s="97"/>
      <c r="BO124" s="97"/>
      <c r="BP124" s="62" t="str">
        <f>IF(AND(BM124=0,BN124=0),Desplegable!$B$446,IF(AND(BM124&lt;&gt;0,BN124=""),Desplegable!$B$446,IF(AND('Metas por Proyecto'!BM124=0,'Metas por Proyecto'!BN124&gt;0),Desplegable!$B$444,IF(AND('Metas por Proyecto'!BM124&gt;0,'Metas por Proyecto'!BN124=0),Desplegable!$B$445,IF(AND('Metas por Proyecto'!BM124&gt;0,'Metas por Proyecto'!BN124&gt;0),((BN124*100)/BM124))))))</f>
        <v/>
      </c>
      <c r="BQ124" s="97">
        <f t="shared" si="84"/>
        <v>2.54</v>
      </c>
      <c r="BR124" s="97">
        <f t="shared" si="85"/>
        <v>2.54</v>
      </c>
      <c r="BS124" s="62">
        <f>IF(AND(BQ124=0,BR124=0),"",IF(AND(BQ124=0,BR124&lt;&gt;0),Desplegable!$B$444,(BR124*100/BQ124)))</f>
        <v>100</v>
      </c>
      <c r="BT124" s="97">
        <v>0</v>
      </c>
      <c r="BU124" s="97"/>
      <c r="BV124" s="97"/>
      <c r="BW124" s="62" t="str">
        <f>IF(AND(BT124=0,BU124=0),Desplegable!$B$446,IF(AND(BT124&lt;&gt;0,BU124=""),Desplegable!$B$446,IF(AND('Metas por Proyecto'!BT124=0,'Metas por Proyecto'!BU124&gt;0),Desplegable!$B$444,IF(AND('Metas por Proyecto'!BT124&gt;0,'Metas por Proyecto'!BU124=0),Desplegable!$B$445,IF(AND('Metas por Proyecto'!BT124&gt;0,'Metas por Proyecto'!BU124&gt;0),((BU124*100)/BT124))))))</f>
        <v/>
      </c>
      <c r="BX124" s="97">
        <f t="shared" si="86"/>
        <v>2.54</v>
      </c>
      <c r="BY124" s="97">
        <f t="shared" si="87"/>
        <v>2.54</v>
      </c>
      <c r="BZ124" s="62">
        <f>IF(AND(BX124=0,BY124=0),"",IF(AND(BX124=0,BY124&lt;&gt;0),Desplegable!$B$444,(BY124*100/BX124)))</f>
        <v>100</v>
      </c>
      <c r="CA124" s="97">
        <v>0</v>
      </c>
      <c r="CB124" s="97"/>
      <c r="CC124" s="97"/>
      <c r="CD124" s="62" t="str">
        <f>IF(AND(CA124=0,CB124=0),Desplegable!$B$446,IF(AND(CA124&lt;&gt;0,CB124=""),Desplegable!$B$446,IF(AND('Metas por Proyecto'!CA124=0,'Metas por Proyecto'!CB124&gt;0),Desplegable!$B$444,IF(AND('Metas por Proyecto'!CA124&gt;0,'Metas por Proyecto'!CB124=0),Desplegable!$B$445,IF(AND('Metas por Proyecto'!CA124&gt;0,'Metas por Proyecto'!CB124&gt;0),((CB124*100)/CA124))))))</f>
        <v/>
      </c>
      <c r="CE124" s="97">
        <f t="shared" si="88"/>
        <v>2.54</v>
      </c>
      <c r="CF124" s="97">
        <f t="shared" si="89"/>
        <v>2.54</v>
      </c>
      <c r="CG124" s="62">
        <f>IF(AND(CE124=0,CF124=0),"",IF(AND(CE124=0,CF124&lt;&gt;0),Desplegable!$B$444,(CF124*100/CE124)))</f>
        <v>100</v>
      </c>
      <c r="CH124" s="97">
        <v>0</v>
      </c>
      <c r="CI124" s="97"/>
      <c r="CJ124" s="97"/>
      <c r="CK124" s="62" t="str">
        <f>IF(AND(CH124=0,CI124=0),Desplegable!$B$446,IF(AND(CH124&lt;&gt;0,CI124=""),Desplegable!$B$446,IF(AND('Metas por Proyecto'!CH124=0,'Metas por Proyecto'!CI124&gt;0),Desplegable!$B$444,IF(AND('Metas por Proyecto'!CH124&gt;0,'Metas por Proyecto'!CI124=0),Desplegable!$B$445,IF(AND('Metas por Proyecto'!CH124&gt;0,'Metas por Proyecto'!CI124&gt;0),((CI124*100)/CH124))))))</f>
        <v/>
      </c>
      <c r="CL124" s="97">
        <f t="shared" si="90"/>
        <v>2.54</v>
      </c>
      <c r="CM124" s="97">
        <f t="shared" si="91"/>
        <v>2.54</v>
      </c>
      <c r="CN124" s="62">
        <f>IF(AND(CL124=0,CM124=0),"",IF(AND(CL124=0,CM124&lt;&gt;0),Desplegable!$B$444,(CM124*100/CL124)))</f>
        <v>100</v>
      </c>
      <c r="CO124" s="97">
        <v>0</v>
      </c>
      <c r="CP124" s="97"/>
      <c r="CQ124" s="97"/>
      <c r="CR124" s="62" t="str">
        <f>IF(AND(CO124=0,CP124=0),Desplegable!$B$446,IF(AND(CO124&lt;&gt;0,CP124=""),Desplegable!$B$446,IF(AND('Metas por Proyecto'!CO124=0,'Metas por Proyecto'!CP124&gt;0),Desplegable!$B$444,IF(AND('Metas por Proyecto'!CO124&gt;0,'Metas por Proyecto'!CP124=0),Desplegable!$B$445,IF(AND('Metas por Proyecto'!CO124&gt;0,'Metas por Proyecto'!CP124&gt;0),((CP124*100)/CO124))))))</f>
        <v/>
      </c>
      <c r="CS124" s="97">
        <f t="shared" si="92"/>
        <v>2.54</v>
      </c>
      <c r="CT124" s="97">
        <f t="shared" si="93"/>
        <v>2.54</v>
      </c>
      <c r="CU124" s="62">
        <f>IF(AND(CS124=0,CT124=0),"",IF(AND(CS124=0,CT124&lt;&gt;0),Desplegable!$B$444,(CT124*100/CS124)))</f>
        <v>100</v>
      </c>
      <c r="CV124" s="97">
        <v>0</v>
      </c>
      <c r="CW124" s="97"/>
      <c r="CX124" s="97"/>
      <c r="CY124" s="62" t="str">
        <f>IF(AND(CV124=0,CW124=0),Desplegable!$B$446,IF(AND(CV124&lt;&gt;0,CW124=""),Desplegable!$B$446,IF(AND('Metas por Proyecto'!CV124=0,'Metas por Proyecto'!CW124&gt;0),Desplegable!$B$444,IF(AND('Metas por Proyecto'!CV124&gt;0,'Metas por Proyecto'!CW124=0),Desplegable!$B$445,IF(AND('Metas por Proyecto'!CV124&gt;0,'Metas por Proyecto'!CW124&gt;0),((CW124*100)/CV124))))))</f>
        <v/>
      </c>
      <c r="CZ124" s="97">
        <f t="shared" si="94"/>
        <v>2.54</v>
      </c>
      <c r="DA124" s="97">
        <f t="shared" si="95"/>
        <v>2.54</v>
      </c>
      <c r="DB124" s="62">
        <f>IF(AND(CZ124=0,DA124=0),"",IF(AND(CZ124=0,DA124&lt;&gt;0),Desplegable!$B$444,(DA124*100/CZ124)))</f>
        <v>100</v>
      </c>
      <c r="DC124" s="97">
        <v>0</v>
      </c>
      <c r="DD124" s="97"/>
      <c r="DE124" s="97"/>
      <c r="DF124" s="62" t="str">
        <f>IF(AND(DC124=0,DD124=0),Desplegable!$B$446,IF(AND(DC124&lt;&gt;0,DD124=""),Desplegable!$B$446,IF(AND('Metas por Proyecto'!DC124=0,'Metas por Proyecto'!DD124&gt;0),Desplegable!$B$444,IF(AND('Metas por Proyecto'!DC124&gt;0,'Metas por Proyecto'!DD124=0),Desplegable!$B$445,IF(AND('Metas por Proyecto'!DC124&gt;0,'Metas por Proyecto'!DD124&gt;0),((DD124*100)/DC124))))))</f>
        <v/>
      </c>
      <c r="DG124" s="97">
        <f t="shared" si="96"/>
        <v>2.54</v>
      </c>
      <c r="DH124" s="97">
        <f t="shared" si="97"/>
        <v>2.54</v>
      </c>
      <c r="DI124" s="62">
        <f>IF(AND(DG124=0,DH124=0),"",IF(AND(DG124=0,DH124&lt;&gt;0),Desplegable!$B$444,(DH124*100/DG124)))</f>
        <v>100</v>
      </c>
      <c r="DJ124" s="97">
        <v>0</v>
      </c>
      <c r="DK124" s="97"/>
      <c r="DL124" s="97"/>
      <c r="DM124" s="62" t="str">
        <f>IF(AND(DJ124=0,DK124=0),Desplegable!$B$446,IF(AND(DJ124&lt;&gt;0,DK124=""),Desplegable!$B$446,IF(AND('Metas por Proyecto'!DJ124=0,'Metas por Proyecto'!DK124&gt;0),Desplegable!$B$444,IF(AND('Metas por Proyecto'!DJ124&gt;0,'Metas por Proyecto'!DK124=0),Desplegable!$B$445,IF(AND('Metas por Proyecto'!DJ124&gt;0,'Metas por Proyecto'!DK124&gt;0),((DK124*100)/DJ124))))))</f>
        <v/>
      </c>
      <c r="DN124" s="97">
        <f t="shared" si="98"/>
        <v>2.54</v>
      </c>
      <c r="DO124" s="97">
        <f t="shared" si="99"/>
        <v>2.54</v>
      </c>
      <c r="DP124" s="63">
        <f>IF(AND(DN124=0,DO124=0),"",IF(AND(DN124=0,DO124&lt;&gt;0),Desplegable!$B$444,(DO124*100/DN124)))</f>
        <v>100</v>
      </c>
      <c r="DQ124" s="97">
        <f t="shared" si="100"/>
        <v>2.54</v>
      </c>
      <c r="DR124" s="97">
        <f t="shared" si="101"/>
        <v>0</v>
      </c>
      <c r="DS124" s="97">
        <f t="shared" si="102"/>
        <v>2.54</v>
      </c>
      <c r="DT124" s="63">
        <f t="shared" si="103"/>
        <v>100</v>
      </c>
      <c r="DU124" s="97"/>
    </row>
    <row r="125" spans="1:125" s="66" customFormat="1" ht="225">
      <c r="A125" s="53">
        <v>124</v>
      </c>
      <c r="B125" s="84" t="s">
        <v>1605</v>
      </c>
      <c r="C125" s="54" t="s">
        <v>666</v>
      </c>
      <c r="D125" s="55" t="s">
        <v>89</v>
      </c>
      <c r="E125" s="55" t="s">
        <v>667</v>
      </c>
      <c r="F125" s="56" t="s">
        <v>111</v>
      </c>
      <c r="G125" s="55" t="s">
        <v>115</v>
      </c>
      <c r="H125" s="56" t="s">
        <v>295</v>
      </c>
      <c r="I125" s="55" t="s">
        <v>616</v>
      </c>
      <c r="J125" s="56" t="s">
        <v>305</v>
      </c>
      <c r="K125" s="55" t="s">
        <v>667</v>
      </c>
      <c r="L125" s="56" t="s">
        <v>1483</v>
      </c>
      <c r="M125" s="56" t="s">
        <v>411</v>
      </c>
      <c r="N125" s="59" t="s">
        <v>108</v>
      </c>
      <c r="O125" s="56" t="s">
        <v>154</v>
      </c>
      <c r="P125" s="57" t="s">
        <v>462</v>
      </c>
      <c r="Q125" s="57" t="s">
        <v>467</v>
      </c>
      <c r="R125" s="58" t="s">
        <v>474</v>
      </c>
      <c r="S125" s="59"/>
      <c r="T125" s="59" t="s">
        <v>417</v>
      </c>
      <c r="U125" s="60" t="s">
        <v>429</v>
      </c>
      <c r="V125" s="60" t="s">
        <v>443</v>
      </c>
      <c r="W125" s="59"/>
      <c r="X125" s="59"/>
      <c r="Y125" s="56"/>
      <c r="Z125" s="56"/>
      <c r="AA125" s="56"/>
      <c r="AB125" s="56"/>
      <c r="AC125" s="53"/>
      <c r="AD125" s="53"/>
      <c r="AE125" s="53"/>
      <c r="AF125" s="53"/>
      <c r="AG125" s="56"/>
      <c r="AH125" s="60"/>
      <c r="AI125" s="53"/>
      <c r="AJ125" s="61"/>
      <c r="AK125" s="53"/>
      <c r="AL125" s="53"/>
      <c r="AM125" s="222">
        <v>45</v>
      </c>
      <c r="AN125" s="97">
        <v>0</v>
      </c>
      <c r="AO125" s="97">
        <v>0</v>
      </c>
      <c r="AP125" s="97"/>
      <c r="AQ125" s="62" t="str">
        <f>IF(AND(AN125=0,AO125=0),Desplegable!$B$446,IF(AND(AN125&lt;&gt;0,AO125=""),Desplegable!$B$446,IF(AND('Metas por Proyecto'!AN125=0,'Metas por Proyecto'!AO125&gt;0),Desplegable!$B$444,IF(AND('Metas por Proyecto'!AN125&gt;0,'Metas por Proyecto'!AO125=0),Desplegable!$B$445,IF(AND('Metas por Proyecto'!AN125&gt;0,'Metas por Proyecto'!AO125&gt;0),((AO125*100)/AN125))))))</f>
        <v/>
      </c>
      <c r="AR125" s="97">
        <v>39.76</v>
      </c>
      <c r="AS125" s="97">
        <v>39.76</v>
      </c>
      <c r="AT125" s="97"/>
      <c r="AU125" s="62">
        <f>IF(AND(AR125=0,AS125=0),Desplegable!$B$446,IF(AND(AR125&lt;&gt;0,AS125=""),Desplegable!$B$446,IF(AND('Metas por Proyecto'!AR125=0,'Metas por Proyecto'!AS125&gt;0),Desplegable!$B$444,IF(AND('Metas por Proyecto'!AR125&gt;0,'Metas por Proyecto'!AS125=0),Desplegable!$B$445,IF(AND('Metas por Proyecto'!AR125&gt;0,'Metas por Proyecto'!AS125&gt;0),((AS125*100)/AR125))))))</f>
        <v>100</v>
      </c>
      <c r="AV125" s="97">
        <f t="shared" si="78"/>
        <v>39.76</v>
      </c>
      <c r="AW125" s="97">
        <f t="shared" si="79"/>
        <v>39.76</v>
      </c>
      <c r="AX125" s="62">
        <f>IF(AND(AV125=0,AW125=0),"",IF(AND(AV125=0,AW125&lt;&gt;0),Desplegable!$B$444,(AW125*100/AV125)))</f>
        <v>100</v>
      </c>
      <c r="AY125" s="97">
        <v>0</v>
      </c>
      <c r="AZ125" s="97">
        <v>0</v>
      </c>
      <c r="BA125" s="97" t="s">
        <v>1304</v>
      </c>
      <c r="BB125" s="62" t="str">
        <f>IF(AND(AY125=0,AZ125=0),Desplegable!$B$446,IF(AND(AY125&lt;&gt;0,AZ125=""),Desplegable!$B$446,IF(AND('Metas por Proyecto'!AY125=0,'Metas por Proyecto'!AZ125&gt;0),Desplegable!$B$444,IF(AND('Metas por Proyecto'!AY125&gt;0,'Metas por Proyecto'!AZ125=0),Desplegable!$B$445,IF(AND('Metas por Proyecto'!AY125&gt;0,'Metas por Proyecto'!AZ125&gt;0),((AZ125*100)/AY125))))))</f>
        <v/>
      </c>
      <c r="BC125" s="97">
        <f t="shared" si="80"/>
        <v>39.76</v>
      </c>
      <c r="BD125" s="97">
        <f t="shared" si="81"/>
        <v>39.76</v>
      </c>
      <c r="BE125" s="62">
        <f>IF(AND(BC125=0,BD125=0),"",IF(AND(BC125=0,BD125&lt;&gt;0),Desplegable!$B$444,(BD125*100/BC125)))</f>
        <v>100</v>
      </c>
      <c r="BF125" s="97">
        <v>0</v>
      </c>
      <c r="BG125" s="97"/>
      <c r="BH125" s="97"/>
      <c r="BI125" s="62" t="str">
        <f>IF(AND(BF125=0,BG125=0),Desplegable!$B$446,IF(AND(BF125&lt;&gt;0,BG125=""),Desplegable!$B$446,IF(AND('Metas por Proyecto'!BF125=0,'Metas por Proyecto'!BG125&gt;0),Desplegable!$B$444,IF(AND('Metas por Proyecto'!BF125&gt;0,'Metas por Proyecto'!BG125=0),Desplegable!$B$445,IF(AND('Metas por Proyecto'!BF125&gt;0,'Metas por Proyecto'!BG125&gt;0),((BG125*100)/BF125))))))</f>
        <v/>
      </c>
      <c r="BJ125" s="97">
        <f t="shared" si="82"/>
        <v>39.76</v>
      </c>
      <c r="BK125" s="97">
        <f t="shared" si="83"/>
        <v>39.76</v>
      </c>
      <c r="BL125" s="62">
        <f>IF(AND(BJ125=0,BK125=0),"",IF(AND(BJ125=0,BK125&lt;&gt;0),Desplegable!$B$444,(BK125*100/BJ125)))</f>
        <v>100</v>
      </c>
      <c r="BM125" s="97">
        <v>0</v>
      </c>
      <c r="BN125" s="97"/>
      <c r="BO125" s="97"/>
      <c r="BP125" s="62" t="str">
        <f>IF(AND(BM125=0,BN125=0),Desplegable!$B$446,IF(AND(BM125&lt;&gt;0,BN125=""),Desplegable!$B$446,IF(AND('Metas por Proyecto'!BM125=0,'Metas por Proyecto'!BN125&gt;0),Desplegable!$B$444,IF(AND('Metas por Proyecto'!BM125&gt;0,'Metas por Proyecto'!BN125=0),Desplegable!$B$445,IF(AND('Metas por Proyecto'!BM125&gt;0,'Metas por Proyecto'!BN125&gt;0),((BN125*100)/BM125))))))</f>
        <v/>
      </c>
      <c r="BQ125" s="97">
        <f t="shared" si="84"/>
        <v>39.76</v>
      </c>
      <c r="BR125" s="97">
        <f t="shared" si="85"/>
        <v>39.76</v>
      </c>
      <c r="BS125" s="62">
        <f>IF(AND(BQ125=0,BR125=0),"",IF(AND(BQ125=0,BR125&lt;&gt;0),Desplegable!$B$444,(BR125*100/BQ125)))</f>
        <v>100</v>
      </c>
      <c r="BT125" s="97">
        <v>0</v>
      </c>
      <c r="BU125" s="97"/>
      <c r="BV125" s="97"/>
      <c r="BW125" s="62" t="str">
        <f>IF(AND(BT125=0,BU125=0),Desplegable!$B$446,IF(AND(BT125&lt;&gt;0,BU125=""),Desplegable!$B$446,IF(AND('Metas por Proyecto'!BT125=0,'Metas por Proyecto'!BU125&gt;0),Desplegable!$B$444,IF(AND('Metas por Proyecto'!BT125&gt;0,'Metas por Proyecto'!BU125=0),Desplegable!$B$445,IF(AND('Metas por Proyecto'!BT125&gt;0,'Metas por Proyecto'!BU125&gt;0),((BU125*100)/BT125))))))</f>
        <v/>
      </c>
      <c r="BX125" s="97">
        <f t="shared" si="86"/>
        <v>39.76</v>
      </c>
      <c r="BY125" s="97">
        <f t="shared" si="87"/>
        <v>39.76</v>
      </c>
      <c r="BZ125" s="62">
        <f>IF(AND(BX125=0,BY125=0),"",IF(AND(BX125=0,BY125&lt;&gt;0),Desplegable!$B$444,(BY125*100/BX125)))</f>
        <v>100</v>
      </c>
      <c r="CA125" s="97">
        <v>0</v>
      </c>
      <c r="CB125" s="97"/>
      <c r="CC125" s="97"/>
      <c r="CD125" s="62" t="str">
        <f>IF(AND(CA125=0,CB125=0),Desplegable!$B$446,IF(AND(CA125&lt;&gt;0,CB125=""),Desplegable!$B$446,IF(AND('Metas por Proyecto'!CA125=0,'Metas por Proyecto'!CB125&gt;0),Desplegable!$B$444,IF(AND('Metas por Proyecto'!CA125&gt;0,'Metas por Proyecto'!CB125=0),Desplegable!$B$445,IF(AND('Metas por Proyecto'!CA125&gt;0,'Metas por Proyecto'!CB125&gt;0),((CB125*100)/CA125))))))</f>
        <v/>
      </c>
      <c r="CE125" s="97">
        <f t="shared" si="88"/>
        <v>39.76</v>
      </c>
      <c r="CF125" s="97">
        <f t="shared" si="89"/>
        <v>39.76</v>
      </c>
      <c r="CG125" s="62">
        <f>IF(AND(CE125=0,CF125=0),"",IF(AND(CE125=0,CF125&lt;&gt;0),Desplegable!$B$444,(CF125*100/CE125)))</f>
        <v>100</v>
      </c>
      <c r="CH125" s="97">
        <v>5.24</v>
      </c>
      <c r="CI125" s="97"/>
      <c r="CJ125" s="97"/>
      <c r="CK125" s="62" t="str">
        <f>IF(AND(CH125=0,CI125=0),Desplegable!$B$446,IF(AND(CH125&lt;&gt;0,CI125=""),Desplegable!$B$446,IF(AND('Metas por Proyecto'!CH125=0,'Metas por Proyecto'!CI125&gt;0),Desplegable!$B$444,IF(AND('Metas por Proyecto'!CH125&gt;0,'Metas por Proyecto'!CI125=0),Desplegable!$B$445,IF(AND('Metas por Proyecto'!CH125&gt;0,'Metas por Proyecto'!CI125&gt;0),((CI125*100)/CH125))))))</f>
        <v/>
      </c>
      <c r="CL125" s="97">
        <f t="shared" si="90"/>
        <v>45</v>
      </c>
      <c r="CM125" s="97">
        <f t="shared" si="91"/>
        <v>39.76</v>
      </c>
      <c r="CN125" s="62">
        <f>IF(AND(CL125=0,CM125=0),"",IF(AND(CL125=0,CM125&lt;&gt;0),Desplegable!$B$444,(CM125*100/CL125)))</f>
        <v>88.355555555555554</v>
      </c>
      <c r="CO125" s="97">
        <v>0</v>
      </c>
      <c r="CP125" s="97"/>
      <c r="CQ125" s="97"/>
      <c r="CR125" s="62" t="str">
        <f>IF(AND(CO125=0,CP125=0),Desplegable!$B$446,IF(AND(CO125&lt;&gt;0,CP125=""),Desplegable!$B$446,IF(AND('Metas por Proyecto'!CO125=0,'Metas por Proyecto'!CP125&gt;0),Desplegable!$B$444,IF(AND('Metas por Proyecto'!CO125&gt;0,'Metas por Proyecto'!CP125=0),Desplegable!$B$445,IF(AND('Metas por Proyecto'!CO125&gt;0,'Metas por Proyecto'!CP125&gt;0),((CP125*100)/CO125))))))</f>
        <v/>
      </c>
      <c r="CS125" s="97">
        <f t="shared" si="92"/>
        <v>45</v>
      </c>
      <c r="CT125" s="97">
        <f t="shared" si="93"/>
        <v>39.76</v>
      </c>
      <c r="CU125" s="62">
        <f>IF(AND(CS125=0,CT125=0),"",IF(AND(CS125=0,CT125&lt;&gt;0),Desplegable!$B$444,(CT125*100/CS125)))</f>
        <v>88.355555555555554</v>
      </c>
      <c r="CV125" s="97">
        <v>0</v>
      </c>
      <c r="CW125" s="97"/>
      <c r="CX125" s="97"/>
      <c r="CY125" s="62" t="str">
        <f>IF(AND(CV125=0,CW125=0),Desplegable!$B$446,IF(AND(CV125&lt;&gt;0,CW125=""),Desplegable!$B$446,IF(AND('Metas por Proyecto'!CV125=0,'Metas por Proyecto'!CW125&gt;0),Desplegable!$B$444,IF(AND('Metas por Proyecto'!CV125&gt;0,'Metas por Proyecto'!CW125=0),Desplegable!$B$445,IF(AND('Metas por Proyecto'!CV125&gt;0,'Metas por Proyecto'!CW125&gt;0),((CW125*100)/CV125))))))</f>
        <v/>
      </c>
      <c r="CZ125" s="97">
        <f t="shared" si="94"/>
        <v>45</v>
      </c>
      <c r="DA125" s="97">
        <f t="shared" si="95"/>
        <v>39.76</v>
      </c>
      <c r="DB125" s="62">
        <f>IF(AND(CZ125=0,DA125=0),"",IF(AND(CZ125=0,DA125&lt;&gt;0),Desplegable!$B$444,(DA125*100/CZ125)))</f>
        <v>88.355555555555554</v>
      </c>
      <c r="DC125" s="97">
        <v>0</v>
      </c>
      <c r="DD125" s="97"/>
      <c r="DE125" s="97"/>
      <c r="DF125" s="62" t="str">
        <f>IF(AND(DC125=0,DD125=0),Desplegable!$B$446,IF(AND(DC125&lt;&gt;0,DD125=""),Desplegable!$B$446,IF(AND('Metas por Proyecto'!DC125=0,'Metas por Proyecto'!DD125&gt;0),Desplegable!$B$444,IF(AND('Metas por Proyecto'!DC125&gt;0,'Metas por Proyecto'!DD125=0),Desplegable!$B$445,IF(AND('Metas por Proyecto'!DC125&gt;0,'Metas por Proyecto'!DD125&gt;0),((DD125*100)/DC125))))))</f>
        <v/>
      </c>
      <c r="DG125" s="97">
        <f t="shared" si="96"/>
        <v>45</v>
      </c>
      <c r="DH125" s="97">
        <f t="shared" si="97"/>
        <v>39.76</v>
      </c>
      <c r="DI125" s="62">
        <f>IF(AND(DG125=0,DH125=0),"",IF(AND(DG125=0,DH125&lt;&gt;0),Desplegable!$B$444,(DH125*100/DG125)))</f>
        <v>88.355555555555554</v>
      </c>
      <c r="DJ125" s="97">
        <v>0</v>
      </c>
      <c r="DK125" s="97"/>
      <c r="DL125" s="97"/>
      <c r="DM125" s="62" t="str">
        <f>IF(AND(DJ125=0,DK125=0),Desplegable!$B$446,IF(AND(DJ125&lt;&gt;0,DK125=""),Desplegable!$B$446,IF(AND('Metas por Proyecto'!DJ125=0,'Metas por Proyecto'!DK125&gt;0),Desplegable!$B$444,IF(AND('Metas por Proyecto'!DJ125&gt;0,'Metas por Proyecto'!DK125=0),Desplegable!$B$445,IF(AND('Metas por Proyecto'!DJ125&gt;0,'Metas por Proyecto'!DK125&gt;0),((DK125*100)/DJ125))))))</f>
        <v/>
      </c>
      <c r="DN125" s="97">
        <f t="shared" si="98"/>
        <v>45</v>
      </c>
      <c r="DO125" s="97">
        <f t="shared" si="99"/>
        <v>39.76</v>
      </c>
      <c r="DP125" s="63">
        <f>IF(AND(DN125=0,DO125=0),"",IF(AND(DN125=0,DO125&lt;&gt;0),Desplegable!$B$444,(DO125*100/DN125)))</f>
        <v>88.355555555555554</v>
      </c>
      <c r="DQ125" s="97">
        <f t="shared" si="100"/>
        <v>45</v>
      </c>
      <c r="DR125" s="97">
        <f t="shared" si="101"/>
        <v>0</v>
      </c>
      <c r="DS125" s="97">
        <f t="shared" si="102"/>
        <v>39.76</v>
      </c>
      <c r="DT125" s="63">
        <f t="shared" si="103"/>
        <v>88.355555555555554</v>
      </c>
      <c r="DU125" s="97"/>
    </row>
    <row r="126" spans="1:125" s="66" customFormat="1" ht="225">
      <c r="A126" s="53">
        <v>125</v>
      </c>
      <c r="B126" s="84" t="s">
        <v>1606</v>
      </c>
      <c r="C126" s="54" t="s">
        <v>666</v>
      </c>
      <c r="D126" s="55" t="s">
        <v>89</v>
      </c>
      <c r="E126" s="55" t="s">
        <v>667</v>
      </c>
      <c r="F126" s="56" t="s">
        <v>111</v>
      </c>
      <c r="G126" s="55" t="s">
        <v>115</v>
      </c>
      <c r="H126" s="56" t="s">
        <v>295</v>
      </c>
      <c r="I126" s="55" t="s">
        <v>616</v>
      </c>
      <c r="J126" s="56" t="s">
        <v>305</v>
      </c>
      <c r="K126" s="55" t="s">
        <v>667</v>
      </c>
      <c r="L126" s="56" t="s">
        <v>1483</v>
      </c>
      <c r="M126" s="56" t="s">
        <v>411</v>
      </c>
      <c r="N126" s="59" t="s">
        <v>108</v>
      </c>
      <c r="O126" s="56" t="s">
        <v>154</v>
      </c>
      <c r="P126" s="57" t="s">
        <v>462</v>
      </c>
      <c r="Q126" s="57" t="s">
        <v>467</v>
      </c>
      <c r="R126" s="58" t="s">
        <v>474</v>
      </c>
      <c r="S126" s="59"/>
      <c r="T126" s="59" t="s">
        <v>417</v>
      </c>
      <c r="U126" s="60" t="s">
        <v>429</v>
      </c>
      <c r="V126" s="60" t="s">
        <v>443</v>
      </c>
      <c r="W126" s="59"/>
      <c r="X126" s="59"/>
      <c r="Y126" s="56"/>
      <c r="Z126" s="56"/>
      <c r="AA126" s="56"/>
      <c r="AB126" s="56"/>
      <c r="AC126" s="53"/>
      <c r="AD126" s="53"/>
      <c r="AE126" s="53"/>
      <c r="AF126" s="53"/>
      <c r="AG126" s="56"/>
      <c r="AH126" s="60"/>
      <c r="AI126" s="53"/>
      <c r="AJ126" s="61"/>
      <c r="AK126" s="53"/>
      <c r="AL126" s="53"/>
      <c r="AM126" s="222">
        <v>45</v>
      </c>
      <c r="AN126" s="97">
        <v>0</v>
      </c>
      <c r="AO126" s="97">
        <v>0</v>
      </c>
      <c r="AP126" s="97"/>
      <c r="AQ126" s="62" t="str">
        <f>IF(AND(AN126=0,AO126=0),Desplegable!$B$446,IF(AND(AN126&lt;&gt;0,AO126=""),Desplegable!$B$446,IF(AND('Metas por Proyecto'!AN126=0,'Metas por Proyecto'!AO126&gt;0),Desplegable!$B$444,IF(AND('Metas por Proyecto'!AN126&gt;0,'Metas por Proyecto'!AO126=0),Desplegable!$B$445,IF(AND('Metas por Proyecto'!AN126&gt;0,'Metas por Proyecto'!AO126&gt;0),((AO126*100)/AN126))))))</f>
        <v/>
      </c>
      <c r="AR126" s="97">
        <v>39.76</v>
      </c>
      <c r="AS126" s="97">
        <v>39.76</v>
      </c>
      <c r="AT126" s="97"/>
      <c r="AU126" s="62">
        <f>IF(AND(AR126=0,AS126=0),Desplegable!$B$446,IF(AND(AR126&lt;&gt;0,AS126=""),Desplegable!$B$446,IF(AND('Metas por Proyecto'!AR126=0,'Metas por Proyecto'!AS126&gt;0),Desplegable!$B$444,IF(AND('Metas por Proyecto'!AR126&gt;0,'Metas por Proyecto'!AS126=0),Desplegable!$B$445,IF(AND('Metas por Proyecto'!AR126&gt;0,'Metas por Proyecto'!AS126&gt;0),((AS126*100)/AR126))))))</f>
        <v>100</v>
      </c>
      <c r="AV126" s="97">
        <f t="shared" si="78"/>
        <v>39.76</v>
      </c>
      <c r="AW126" s="97">
        <f t="shared" si="79"/>
        <v>39.76</v>
      </c>
      <c r="AX126" s="62">
        <f>IF(AND(AV126=0,AW126=0),"",IF(AND(AV126=0,AW126&lt;&gt;0),Desplegable!$B$444,(AW126*100/AV126)))</f>
        <v>100</v>
      </c>
      <c r="AY126" s="97">
        <v>0</v>
      </c>
      <c r="AZ126" s="97">
        <v>0</v>
      </c>
      <c r="BA126" s="97" t="s">
        <v>1304</v>
      </c>
      <c r="BB126" s="62" t="str">
        <f>IF(AND(AY126=0,AZ126=0),Desplegable!$B$446,IF(AND(AY126&lt;&gt;0,AZ126=""),Desplegable!$B$446,IF(AND('Metas por Proyecto'!AY126=0,'Metas por Proyecto'!AZ126&gt;0),Desplegable!$B$444,IF(AND('Metas por Proyecto'!AY126&gt;0,'Metas por Proyecto'!AZ126=0),Desplegable!$B$445,IF(AND('Metas por Proyecto'!AY126&gt;0,'Metas por Proyecto'!AZ126&gt;0),((AZ126*100)/AY126))))))</f>
        <v/>
      </c>
      <c r="BC126" s="97">
        <f t="shared" si="80"/>
        <v>39.76</v>
      </c>
      <c r="BD126" s="97">
        <f t="shared" si="81"/>
        <v>39.76</v>
      </c>
      <c r="BE126" s="62">
        <f>IF(AND(BC126=0,BD126=0),"",IF(AND(BC126=0,BD126&lt;&gt;0),Desplegable!$B$444,(BD126*100/BC126)))</f>
        <v>100</v>
      </c>
      <c r="BF126" s="97">
        <v>0</v>
      </c>
      <c r="BG126" s="97"/>
      <c r="BH126" s="97"/>
      <c r="BI126" s="62" t="str">
        <f>IF(AND(BF126=0,BG126=0),Desplegable!$B$446,IF(AND(BF126&lt;&gt;0,BG126=""),Desplegable!$B$446,IF(AND('Metas por Proyecto'!BF126=0,'Metas por Proyecto'!BG126&gt;0),Desplegable!$B$444,IF(AND('Metas por Proyecto'!BF126&gt;0,'Metas por Proyecto'!BG126=0),Desplegable!$B$445,IF(AND('Metas por Proyecto'!BF126&gt;0,'Metas por Proyecto'!BG126&gt;0),((BG126*100)/BF126))))))</f>
        <v/>
      </c>
      <c r="BJ126" s="97">
        <f t="shared" si="82"/>
        <v>39.76</v>
      </c>
      <c r="BK126" s="97">
        <f t="shared" si="83"/>
        <v>39.76</v>
      </c>
      <c r="BL126" s="62">
        <f>IF(AND(BJ126=0,BK126=0),"",IF(AND(BJ126=0,BK126&lt;&gt;0),Desplegable!$B$444,(BK126*100/BJ126)))</f>
        <v>100</v>
      </c>
      <c r="BM126" s="97">
        <v>0</v>
      </c>
      <c r="BN126" s="97"/>
      <c r="BO126" s="97"/>
      <c r="BP126" s="62" t="str">
        <f>IF(AND(BM126=0,BN126=0),Desplegable!$B$446,IF(AND(BM126&lt;&gt;0,BN126=""),Desplegable!$B$446,IF(AND('Metas por Proyecto'!BM126=0,'Metas por Proyecto'!BN126&gt;0),Desplegable!$B$444,IF(AND('Metas por Proyecto'!BM126&gt;0,'Metas por Proyecto'!BN126=0),Desplegable!$B$445,IF(AND('Metas por Proyecto'!BM126&gt;0,'Metas por Proyecto'!BN126&gt;0),((BN126*100)/BM126))))))</f>
        <v/>
      </c>
      <c r="BQ126" s="97">
        <f t="shared" si="84"/>
        <v>39.76</v>
      </c>
      <c r="BR126" s="97">
        <f t="shared" si="85"/>
        <v>39.76</v>
      </c>
      <c r="BS126" s="62">
        <f>IF(AND(BQ126=0,BR126=0),"",IF(AND(BQ126=0,BR126&lt;&gt;0),Desplegable!$B$444,(BR126*100/BQ126)))</f>
        <v>100</v>
      </c>
      <c r="BT126" s="97">
        <v>0</v>
      </c>
      <c r="BU126" s="97"/>
      <c r="BV126" s="97"/>
      <c r="BW126" s="62" t="str">
        <f>IF(AND(BT126=0,BU126=0),Desplegable!$B$446,IF(AND(BT126&lt;&gt;0,BU126=""),Desplegable!$B$446,IF(AND('Metas por Proyecto'!BT126=0,'Metas por Proyecto'!BU126&gt;0),Desplegable!$B$444,IF(AND('Metas por Proyecto'!BT126&gt;0,'Metas por Proyecto'!BU126=0),Desplegable!$B$445,IF(AND('Metas por Proyecto'!BT126&gt;0,'Metas por Proyecto'!BU126&gt;0),((BU126*100)/BT126))))))</f>
        <v/>
      </c>
      <c r="BX126" s="97">
        <f t="shared" si="86"/>
        <v>39.76</v>
      </c>
      <c r="BY126" s="97">
        <f t="shared" si="87"/>
        <v>39.76</v>
      </c>
      <c r="BZ126" s="62">
        <f>IF(AND(BX126=0,BY126=0),"",IF(AND(BX126=0,BY126&lt;&gt;0),Desplegable!$B$444,(BY126*100/BX126)))</f>
        <v>100</v>
      </c>
      <c r="CA126" s="97">
        <v>0</v>
      </c>
      <c r="CB126" s="97"/>
      <c r="CC126" s="97"/>
      <c r="CD126" s="62" t="str">
        <f>IF(AND(CA126=0,CB126=0),Desplegable!$B$446,IF(AND(CA126&lt;&gt;0,CB126=""),Desplegable!$B$446,IF(AND('Metas por Proyecto'!CA126=0,'Metas por Proyecto'!CB126&gt;0),Desplegable!$B$444,IF(AND('Metas por Proyecto'!CA126&gt;0,'Metas por Proyecto'!CB126=0),Desplegable!$B$445,IF(AND('Metas por Proyecto'!CA126&gt;0,'Metas por Proyecto'!CB126&gt;0),((CB126*100)/CA126))))))</f>
        <v/>
      </c>
      <c r="CE126" s="97">
        <f t="shared" si="88"/>
        <v>39.76</v>
      </c>
      <c r="CF126" s="97">
        <f t="shared" si="89"/>
        <v>39.76</v>
      </c>
      <c r="CG126" s="62">
        <f>IF(AND(CE126=0,CF126=0),"",IF(AND(CE126=0,CF126&lt;&gt;0),Desplegable!$B$444,(CF126*100/CE126)))</f>
        <v>100</v>
      </c>
      <c r="CH126" s="97">
        <v>5.24</v>
      </c>
      <c r="CI126" s="97"/>
      <c r="CJ126" s="97"/>
      <c r="CK126" s="62" t="str">
        <f>IF(AND(CH126=0,CI126=0),Desplegable!$B$446,IF(AND(CH126&lt;&gt;0,CI126=""),Desplegable!$B$446,IF(AND('Metas por Proyecto'!CH126=0,'Metas por Proyecto'!CI126&gt;0),Desplegable!$B$444,IF(AND('Metas por Proyecto'!CH126&gt;0,'Metas por Proyecto'!CI126=0),Desplegable!$B$445,IF(AND('Metas por Proyecto'!CH126&gt;0,'Metas por Proyecto'!CI126&gt;0),((CI126*100)/CH126))))))</f>
        <v/>
      </c>
      <c r="CL126" s="97">
        <f t="shared" si="90"/>
        <v>45</v>
      </c>
      <c r="CM126" s="97">
        <f t="shared" si="91"/>
        <v>39.76</v>
      </c>
      <c r="CN126" s="62">
        <f>IF(AND(CL126=0,CM126=0),"",IF(AND(CL126=0,CM126&lt;&gt;0),Desplegable!$B$444,(CM126*100/CL126)))</f>
        <v>88.355555555555554</v>
      </c>
      <c r="CO126" s="97">
        <v>0</v>
      </c>
      <c r="CP126" s="97"/>
      <c r="CQ126" s="97"/>
      <c r="CR126" s="62" t="str">
        <f>IF(AND(CO126=0,CP126=0),Desplegable!$B$446,IF(AND(CO126&lt;&gt;0,CP126=""),Desplegable!$B$446,IF(AND('Metas por Proyecto'!CO126=0,'Metas por Proyecto'!CP126&gt;0),Desplegable!$B$444,IF(AND('Metas por Proyecto'!CO126&gt;0,'Metas por Proyecto'!CP126=0),Desplegable!$B$445,IF(AND('Metas por Proyecto'!CO126&gt;0,'Metas por Proyecto'!CP126&gt;0),((CP126*100)/CO126))))))</f>
        <v/>
      </c>
      <c r="CS126" s="97">
        <f t="shared" si="92"/>
        <v>45</v>
      </c>
      <c r="CT126" s="97">
        <f t="shared" si="93"/>
        <v>39.76</v>
      </c>
      <c r="CU126" s="62">
        <f>IF(AND(CS126=0,CT126=0),"",IF(AND(CS126=0,CT126&lt;&gt;0),Desplegable!$B$444,(CT126*100/CS126)))</f>
        <v>88.355555555555554</v>
      </c>
      <c r="CV126" s="97">
        <v>0</v>
      </c>
      <c r="CW126" s="97"/>
      <c r="CX126" s="97"/>
      <c r="CY126" s="62" t="str">
        <f>IF(AND(CV126=0,CW126=0),Desplegable!$B$446,IF(AND(CV126&lt;&gt;0,CW126=""),Desplegable!$B$446,IF(AND('Metas por Proyecto'!CV126=0,'Metas por Proyecto'!CW126&gt;0),Desplegable!$B$444,IF(AND('Metas por Proyecto'!CV126&gt;0,'Metas por Proyecto'!CW126=0),Desplegable!$B$445,IF(AND('Metas por Proyecto'!CV126&gt;0,'Metas por Proyecto'!CW126&gt;0),((CW126*100)/CV126))))))</f>
        <v/>
      </c>
      <c r="CZ126" s="97">
        <f t="shared" si="94"/>
        <v>45</v>
      </c>
      <c r="DA126" s="97">
        <f t="shared" si="95"/>
        <v>39.76</v>
      </c>
      <c r="DB126" s="62">
        <f>IF(AND(CZ126=0,DA126=0),"",IF(AND(CZ126=0,DA126&lt;&gt;0),Desplegable!$B$444,(DA126*100/CZ126)))</f>
        <v>88.355555555555554</v>
      </c>
      <c r="DC126" s="97">
        <v>0</v>
      </c>
      <c r="DD126" s="97"/>
      <c r="DE126" s="97"/>
      <c r="DF126" s="62" t="str">
        <f>IF(AND(DC126=0,DD126=0),Desplegable!$B$446,IF(AND(DC126&lt;&gt;0,DD126=""),Desplegable!$B$446,IF(AND('Metas por Proyecto'!DC126=0,'Metas por Proyecto'!DD126&gt;0),Desplegable!$B$444,IF(AND('Metas por Proyecto'!DC126&gt;0,'Metas por Proyecto'!DD126=0),Desplegable!$B$445,IF(AND('Metas por Proyecto'!DC126&gt;0,'Metas por Proyecto'!DD126&gt;0),((DD126*100)/DC126))))))</f>
        <v/>
      </c>
      <c r="DG126" s="97">
        <f t="shared" si="96"/>
        <v>45</v>
      </c>
      <c r="DH126" s="97">
        <f t="shared" si="97"/>
        <v>39.76</v>
      </c>
      <c r="DI126" s="62">
        <f>IF(AND(DG126=0,DH126=0),"",IF(AND(DG126=0,DH126&lt;&gt;0),Desplegable!$B$444,(DH126*100/DG126)))</f>
        <v>88.355555555555554</v>
      </c>
      <c r="DJ126" s="97">
        <v>0</v>
      </c>
      <c r="DK126" s="97"/>
      <c r="DL126" s="97"/>
      <c r="DM126" s="62" t="str">
        <f>IF(AND(DJ126=0,DK126=0),Desplegable!$B$446,IF(AND(DJ126&lt;&gt;0,DK126=""),Desplegable!$B$446,IF(AND('Metas por Proyecto'!DJ126=0,'Metas por Proyecto'!DK126&gt;0),Desplegable!$B$444,IF(AND('Metas por Proyecto'!DJ126&gt;0,'Metas por Proyecto'!DK126=0),Desplegable!$B$445,IF(AND('Metas por Proyecto'!DJ126&gt;0,'Metas por Proyecto'!DK126&gt;0),((DK126*100)/DJ126))))))</f>
        <v/>
      </c>
      <c r="DN126" s="97">
        <f t="shared" si="98"/>
        <v>45</v>
      </c>
      <c r="DO126" s="97">
        <f t="shared" si="99"/>
        <v>39.76</v>
      </c>
      <c r="DP126" s="63">
        <f>IF(AND(DN126=0,DO126=0),"",IF(AND(DN126=0,DO126&lt;&gt;0),Desplegable!$B$444,(DO126*100/DN126)))</f>
        <v>88.355555555555554</v>
      </c>
      <c r="DQ126" s="97">
        <f t="shared" si="100"/>
        <v>45</v>
      </c>
      <c r="DR126" s="97">
        <f t="shared" si="101"/>
        <v>0</v>
      </c>
      <c r="DS126" s="97">
        <f t="shared" si="102"/>
        <v>39.76</v>
      </c>
      <c r="DT126" s="63">
        <f t="shared" si="103"/>
        <v>88.355555555555554</v>
      </c>
      <c r="DU126" s="97"/>
    </row>
    <row r="127" spans="1:125" s="66" customFormat="1" ht="225">
      <c r="A127" s="53">
        <v>126</v>
      </c>
      <c r="B127" s="84" t="s">
        <v>1607</v>
      </c>
      <c r="C127" s="54" t="s">
        <v>666</v>
      </c>
      <c r="D127" s="55" t="s">
        <v>90</v>
      </c>
      <c r="E127" s="55" t="s">
        <v>667</v>
      </c>
      <c r="F127" s="56" t="s">
        <v>111</v>
      </c>
      <c r="G127" s="55" t="s">
        <v>115</v>
      </c>
      <c r="H127" s="56" t="s">
        <v>295</v>
      </c>
      <c r="I127" s="55" t="s">
        <v>616</v>
      </c>
      <c r="J127" s="56" t="s">
        <v>305</v>
      </c>
      <c r="K127" s="55" t="s">
        <v>667</v>
      </c>
      <c r="L127" s="56" t="s">
        <v>289</v>
      </c>
      <c r="M127" s="56" t="s">
        <v>411</v>
      </c>
      <c r="N127" s="59" t="s">
        <v>139</v>
      </c>
      <c r="O127" s="56" t="s">
        <v>154</v>
      </c>
      <c r="P127" s="57" t="s">
        <v>462</v>
      </c>
      <c r="Q127" s="57" t="s">
        <v>467</v>
      </c>
      <c r="R127" s="58" t="s">
        <v>474</v>
      </c>
      <c r="S127" s="59"/>
      <c r="T127" s="59" t="s">
        <v>417</v>
      </c>
      <c r="U127" s="60" t="s">
        <v>429</v>
      </c>
      <c r="V127" s="60" t="s">
        <v>443</v>
      </c>
      <c r="W127" s="59"/>
      <c r="X127" s="59"/>
      <c r="Y127" s="56"/>
      <c r="Z127" s="56"/>
      <c r="AA127" s="56"/>
      <c r="AB127" s="56"/>
      <c r="AC127" s="53"/>
      <c r="AD127" s="53"/>
      <c r="AE127" s="53"/>
      <c r="AF127" s="53"/>
      <c r="AG127" s="56"/>
      <c r="AH127" s="60"/>
      <c r="AI127" s="53"/>
      <c r="AJ127" s="61"/>
      <c r="AK127" s="53"/>
      <c r="AL127" s="53"/>
      <c r="AM127" s="222">
        <v>11.2</v>
      </c>
      <c r="AN127" s="97">
        <v>0</v>
      </c>
      <c r="AO127" s="97">
        <v>0</v>
      </c>
      <c r="AP127" s="97"/>
      <c r="AQ127" s="62" t="str">
        <f>IF(AND(AN127=0,AO127=0),Desplegable!$B$446,IF(AND(AN127&lt;&gt;0,AO127=""),Desplegable!$B$446,IF(AND('Metas por Proyecto'!AN127=0,'Metas por Proyecto'!AO127&gt;0),Desplegable!$B$444,IF(AND('Metas por Proyecto'!AN127&gt;0,'Metas por Proyecto'!AO127=0),Desplegable!$B$445,IF(AND('Metas por Proyecto'!AN127&gt;0,'Metas por Proyecto'!AO127&gt;0),((AO127*100)/AN127))))))</f>
        <v/>
      </c>
      <c r="AR127" s="97">
        <v>10.62</v>
      </c>
      <c r="AS127" s="97">
        <v>10.62</v>
      </c>
      <c r="AT127" s="97"/>
      <c r="AU127" s="62">
        <f>IF(AND(AR127=0,AS127=0),Desplegable!$B$446,IF(AND(AR127&lt;&gt;0,AS127=""),Desplegable!$B$446,IF(AND('Metas por Proyecto'!AR127=0,'Metas por Proyecto'!AS127&gt;0),Desplegable!$B$444,IF(AND('Metas por Proyecto'!AR127&gt;0,'Metas por Proyecto'!AS127=0),Desplegable!$B$445,IF(AND('Metas por Proyecto'!AR127&gt;0,'Metas por Proyecto'!AS127&gt;0),((AS127*100)/AR127))))))</f>
        <v>100.00000000000001</v>
      </c>
      <c r="AV127" s="97">
        <f t="shared" si="78"/>
        <v>10.62</v>
      </c>
      <c r="AW127" s="97">
        <f t="shared" si="79"/>
        <v>10.62</v>
      </c>
      <c r="AX127" s="62">
        <f>IF(AND(AV127=0,AW127=0),"",IF(AND(AV127=0,AW127&lt;&gt;0),Desplegable!$B$444,(AW127*100/AV127)))</f>
        <v>100.00000000000001</v>
      </c>
      <c r="AY127" s="97">
        <v>0</v>
      </c>
      <c r="AZ127" s="97">
        <v>0</v>
      </c>
      <c r="BA127" s="97" t="s">
        <v>1304</v>
      </c>
      <c r="BB127" s="62" t="str">
        <f>IF(AND(AY127=0,AZ127=0),Desplegable!$B$446,IF(AND(AY127&lt;&gt;0,AZ127=""),Desplegable!$B$446,IF(AND('Metas por Proyecto'!AY127=0,'Metas por Proyecto'!AZ127&gt;0),Desplegable!$B$444,IF(AND('Metas por Proyecto'!AY127&gt;0,'Metas por Proyecto'!AZ127=0),Desplegable!$B$445,IF(AND('Metas por Proyecto'!AY127&gt;0,'Metas por Proyecto'!AZ127&gt;0),((AZ127*100)/AY127))))))</f>
        <v/>
      </c>
      <c r="BC127" s="97">
        <f t="shared" si="80"/>
        <v>10.62</v>
      </c>
      <c r="BD127" s="97">
        <f t="shared" si="81"/>
        <v>10.62</v>
      </c>
      <c r="BE127" s="62">
        <f>IF(AND(BC127=0,BD127=0),"",IF(AND(BC127=0,BD127&lt;&gt;0),Desplegable!$B$444,(BD127*100/BC127)))</f>
        <v>100.00000000000001</v>
      </c>
      <c r="BF127" s="97">
        <v>0</v>
      </c>
      <c r="BG127" s="97"/>
      <c r="BH127" s="97"/>
      <c r="BI127" s="62" t="str">
        <f>IF(AND(BF127=0,BG127=0),Desplegable!$B$446,IF(AND(BF127&lt;&gt;0,BG127=""),Desplegable!$B$446,IF(AND('Metas por Proyecto'!BF127=0,'Metas por Proyecto'!BG127&gt;0),Desplegable!$B$444,IF(AND('Metas por Proyecto'!BF127&gt;0,'Metas por Proyecto'!BG127=0),Desplegable!$B$445,IF(AND('Metas por Proyecto'!BF127&gt;0,'Metas por Proyecto'!BG127&gt;0),((BG127*100)/BF127))))))</f>
        <v/>
      </c>
      <c r="BJ127" s="97">
        <f t="shared" si="82"/>
        <v>10.62</v>
      </c>
      <c r="BK127" s="97">
        <f t="shared" si="83"/>
        <v>10.62</v>
      </c>
      <c r="BL127" s="62">
        <f>IF(AND(BJ127=0,BK127=0),"",IF(AND(BJ127=0,BK127&lt;&gt;0),Desplegable!$B$444,(BK127*100/BJ127)))</f>
        <v>100.00000000000001</v>
      </c>
      <c r="BM127" s="97">
        <v>0</v>
      </c>
      <c r="BN127" s="97"/>
      <c r="BO127" s="97"/>
      <c r="BP127" s="62" t="str">
        <f>IF(AND(BM127=0,BN127=0),Desplegable!$B$446,IF(AND(BM127&lt;&gt;0,BN127=""),Desplegable!$B$446,IF(AND('Metas por Proyecto'!BM127=0,'Metas por Proyecto'!BN127&gt;0),Desplegable!$B$444,IF(AND('Metas por Proyecto'!BM127&gt;0,'Metas por Proyecto'!BN127=0),Desplegable!$B$445,IF(AND('Metas por Proyecto'!BM127&gt;0,'Metas por Proyecto'!BN127&gt;0),((BN127*100)/BM127))))))</f>
        <v/>
      </c>
      <c r="BQ127" s="97">
        <f t="shared" si="84"/>
        <v>10.62</v>
      </c>
      <c r="BR127" s="97">
        <f t="shared" si="85"/>
        <v>10.62</v>
      </c>
      <c r="BS127" s="62">
        <f>IF(AND(BQ127=0,BR127=0),"",IF(AND(BQ127=0,BR127&lt;&gt;0),Desplegable!$B$444,(BR127*100/BQ127)))</f>
        <v>100.00000000000001</v>
      </c>
      <c r="BT127" s="97">
        <v>0</v>
      </c>
      <c r="BU127" s="97"/>
      <c r="BV127" s="97"/>
      <c r="BW127" s="62" t="str">
        <f>IF(AND(BT127=0,BU127=0),Desplegable!$B$446,IF(AND(BT127&lt;&gt;0,BU127=""),Desplegable!$B$446,IF(AND('Metas por Proyecto'!BT127=0,'Metas por Proyecto'!BU127&gt;0),Desplegable!$B$444,IF(AND('Metas por Proyecto'!BT127&gt;0,'Metas por Proyecto'!BU127=0),Desplegable!$B$445,IF(AND('Metas por Proyecto'!BT127&gt;0,'Metas por Proyecto'!BU127&gt;0),((BU127*100)/BT127))))))</f>
        <v/>
      </c>
      <c r="BX127" s="97">
        <f t="shared" si="86"/>
        <v>10.62</v>
      </c>
      <c r="BY127" s="97">
        <f t="shared" si="87"/>
        <v>10.62</v>
      </c>
      <c r="BZ127" s="62">
        <f>IF(AND(BX127=0,BY127=0),"",IF(AND(BX127=0,BY127&lt;&gt;0),Desplegable!$B$444,(BY127*100/BX127)))</f>
        <v>100.00000000000001</v>
      </c>
      <c r="CA127" s="97">
        <v>0.57999999999999996</v>
      </c>
      <c r="CB127" s="97"/>
      <c r="CC127" s="97"/>
      <c r="CD127" s="62" t="str">
        <f>IF(AND(CA127=0,CB127=0),Desplegable!$B$446,IF(AND(CA127&lt;&gt;0,CB127=""),Desplegable!$B$446,IF(AND('Metas por Proyecto'!CA127=0,'Metas por Proyecto'!CB127&gt;0),Desplegable!$B$444,IF(AND('Metas por Proyecto'!CA127&gt;0,'Metas por Proyecto'!CB127=0),Desplegable!$B$445,IF(AND('Metas por Proyecto'!CA127&gt;0,'Metas por Proyecto'!CB127&gt;0),((CB127*100)/CA127))))))</f>
        <v/>
      </c>
      <c r="CE127" s="97">
        <f t="shared" si="88"/>
        <v>11.2</v>
      </c>
      <c r="CF127" s="97">
        <f t="shared" si="89"/>
        <v>10.62</v>
      </c>
      <c r="CG127" s="62">
        <f>IF(AND(CE127=0,CF127=0),"",IF(AND(CE127=0,CF127&lt;&gt;0),Desplegable!$B$444,(CF127*100/CE127)))</f>
        <v>94.821428571428584</v>
      </c>
      <c r="CH127" s="97">
        <v>0</v>
      </c>
      <c r="CI127" s="97"/>
      <c r="CJ127" s="97"/>
      <c r="CK127" s="62" t="str">
        <f>IF(AND(CH127=0,CI127=0),Desplegable!$B$446,IF(AND(CH127&lt;&gt;0,CI127=""),Desplegable!$B$446,IF(AND('Metas por Proyecto'!CH127=0,'Metas por Proyecto'!CI127&gt;0),Desplegable!$B$444,IF(AND('Metas por Proyecto'!CH127&gt;0,'Metas por Proyecto'!CI127=0),Desplegable!$B$445,IF(AND('Metas por Proyecto'!CH127&gt;0,'Metas por Proyecto'!CI127&gt;0),((CI127*100)/CH127))))))</f>
        <v/>
      </c>
      <c r="CL127" s="97">
        <f t="shared" si="90"/>
        <v>11.2</v>
      </c>
      <c r="CM127" s="97">
        <f t="shared" si="91"/>
        <v>10.62</v>
      </c>
      <c r="CN127" s="62">
        <f>IF(AND(CL127=0,CM127=0),"",IF(AND(CL127=0,CM127&lt;&gt;0),Desplegable!$B$444,(CM127*100/CL127)))</f>
        <v>94.821428571428584</v>
      </c>
      <c r="CO127" s="97">
        <v>0</v>
      </c>
      <c r="CP127" s="97"/>
      <c r="CQ127" s="97"/>
      <c r="CR127" s="62" t="str">
        <f>IF(AND(CO127=0,CP127=0),Desplegable!$B$446,IF(AND(CO127&lt;&gt;0,CP127=""),Desplegable!$B$446,IF(AND('Metas por Proyecto'!CO127=0,'Metas por Proyecto'!CP127&gt;0),Desplegable!$B$444,IF(AND('Metas por Proyecto'!CO127&gt;0,'Metas por Proyecto'!CP127=0),Desplegable!$B$445,IF(AND('Metas por Proyecto'!CO127&gt;0,'Metas por Proyecto'!CP127&gt;0),((CP127*100)/CO127))))))</f>
        <v/>
      </c>
      <c r="CS127" s="97">
        <f t="shared" si="92"/>
        <v>11.2</v>
      </c>
      <c r="CT127" s="97">
        <f t="shared" si="93"/>
        <v>10.62</v>
      </c>
      <c r="CU127" s="62">
        <f>IF(AND(CS127=0,CT127=0),"",IF(AND(CS127=0,CT127&lt;&gt;0),Desplegable!$B$444,(CT127*100/CS127)))</f>
        <v>94.821428571428584</v>
      </c>
      <c r="CV127" s="97">
        <v>0</v>
      </c>
      <c r="CW127" s="97"/>
      <c r="CX127" s="97"/>
      <c r="CY127" s="62" t="str">
        <f>IF(AND(CV127=0,CW127=0),Desplegable!$B$446,IF(AND(CV127&lt;&gt;0,CW127=""),Desplegable!$B$446,IF(AND('Metas por Proyecto'!CV127=0,'Metas por Proyecto'!CW127&gt;0),Desplegable!$B$444,IF(AND('Metas por Proyecto'!CV127&gt;0,'Metas por Proyecto'!CW127=0),Desplegable!$B$445,IF(AND('Metas por Proyecto'!CV127&gt;0,'Metas por Proyecto'!CW127&gt;0),((CW127*100)/CV127))))))</f>
        <v/>
      </c>
      <c r="CZ127" s="97">
        <f t="shared" si="94"/>
        <v>11.2</v>
      </c>
      <c r="DA127" s="97">
        <f t="shared" si="95"/>
        <v>10.62</v>
      </c>
      <c r="DB127" s="62">
        <f>IF(AND(CZ127=0,DA127=0),"",IF(AND(CZ127=0,DA127&lt;&gt;0),Desplegable!$B$444,(DA127*100/CZ127)))</f>
        <v>94.821428571428584</v>
      </c>
      <c r="DC127" s="97">
        <v>0</v>
      </c>
      <c r="DD127" s="97"/>
      <c r="DE127" s="97"/>
      <c r="DF127" s="62" t="str">
        <f>IF(AND(DC127=0,DD127=0),Desplegable!$B$446,IF(AND(DC127&lt;&gt;0,DD127=""),Desplegable!$B$446,IF(AND('Metas por Proyecto'!DC127=0,'Metas por Proyecto'!DD127&gt;0),Desplegable!$B$444,IF(AND('Metas por Proyecto'!DC127&gt;0,'Metas por Proyecto'!DD127=0),Desplegable!$B$445,IF(AND('Metas por Proyecto'!DC127&gt;0,'Metas por Proyecto'!DD127&gt;0),((DD127*100)/DC127))))))</f>
        <v/>
      </c>
      <c r="DG127" s="97">
        <f t="shared" si="96"/>
        <v>11.2</v>
      </c>
      <c r="DH127" s="97">
        <f t="shared" si="97"/>
        <v>10.62</v>
      </c>
      <c r="DI127" s="62">
        <f>IF(AND(DG127=0,DH127=0),"",IF(AND(DG127=0,DH127&lt;&gt;0),Desplegable!$B$444,(DH127*100/DG127)))</f>
        <v>94.821428571428584</v>
      </c>
      <c r="DJ127" s="97">
        <v>0</v>
      </c>
      <c r="DK127" s="97"/>
      <c r="DL127" s="97"/>
      <c r="DM127" s="62" t="str">
        <f>IF(AND(DJ127=0,DK127=0),Desplegable!$B$446,IF(AND(DJ127&lt;&gt;0,DK127=""),Desplegable!$B$446,IF(AND('Metas por Proyecto'!DJ127=0,'Metas por Proyecto'!DK127&gt;0),Desplegable!$B$444,IF(AND('Metas por Proyecto'!DJ127&gt;0,'Metas por Proyecto'!DK127=0),Desplegable!$B$445,IF(AND('Metas por Proyecto'!DJ127&gt;0,'Metas por Proyecto'!DK127&gt;0),((DK127*100)/DJ127))))))</f>
        <v/>
      </c>
      <c r="DN127" s="97">
        <f t="shared" si="98"/>
        <v>11.2</v>
      </c>
      <c r="DO127" s="97">
        <f t="shared" si="99"/>
        <v>10.62</v>
      </c>
      <c r="DP127" s="63">
        <f>IF(AND(DN127=0,DO127=0),"",IF(AND(DN127=0,DO127&lt;&gt;0),Desplegable!$B$444,(DO127*100/DN127)))</f>
        <v>94.821428571428584</v>
      </c>
      <c r="DQ127" s="97">
        <f t="shared" si="100"/>
        <v>11.2</v>
      </c>
      <c r="DR127" s="97">
        <f t="shared" si="101"/>
        <v>0</v>
      </c>
      <c r="DS127" s="97">
        <f t="shared" si="102"/>
        <v>10.62</v>
      </c>
      <c r="DT127" s="63">
        <f t="shared" si="103"/>
        <v>94.821428571428584</v>
      </c>
      <c r="DU127" s="97"/>
    </row>
    <row r="128" spans="1:125" s="66" customFormat="1" ht="225">
      <c r="A128" s="53">
        <v>127</v>
      </c>
      <c r="B128" s="84" t="s">
        <v>1608</v>
      </c>
      <c r="C128" s="54" t="s">
        <v>666</v>
      </c>
      <c r="D128" s="55" t="s">
        <v>89</v>
      </c>
      <c r="E128" s="55" t="s">
        <v>667</v>
      </c>
      <c r="F128" s="56" t="s">
        <v>111</v>
      </c>
      <c r="G128" s="55" t="s">
        <v>115</v>
      </c>
      <c r="H128" s="56" t="s">
        <v>295</v>
      </c>
      <c r="I128" s="55" t="s">
        <v>616</v>
      </c>
      <c r="J128" s="56" t="s">
        <v>305</v>
      </c>
      <c r="K128" s="55" t="s">
        <v>667</v>
      </c>
      <c r="L128" s="56" t="s">
        <v>289</v>
      </c>
      <c r="M128" s="56" t="s">
        <v>411</v>
      </c>
      <c r="N128" s="59" t="s">
        <v>139</v>
      </c>
      <c r="O128" s="56" t="s">
        <v>154</v>
      </c>
      <c r="P128" s="57" t="s">
        <v>462</v>
      </c>
      <c r="Q128" s="57" t="s">
        <v>467</v>
      </c>
      <c r="R128" s="58" t="s">
        <v>474</v>
      </c>
      <c r="S128" s="59"/>
      <c r="T128" s="59" t="s">
        <v>417</v>
      </c>
      <c r="U128" s="60" t="s">
        <v>429</v>
      </c>
      <c r="V128" s="60" t="s">
        <v>443</v>
      </c>
      <c r="W128" s="59"/>
      <c r="X128" s="59"/>
      <c r="Y128" s="56"/>
      <c r="Z128" s="56"/>
      <c r="AA128" s="56"/>
      <c r="AB128" s="56"/>
      <c r="AC128" s="53"/>
      <c r="AD128" s="53"/>
      <c r="AE128" s="53"/>
      <c r="AF128" s="53"/>
      <c r="AG128" s="56"/>
      <c r="AH128" s="60"/>
      <c r="AI128" s="53"/>
      <c r="AJ128" s="61"/>
      <c r="AK128" s="53"/>
      <c r="AL128" s="53"/>
      <c r="AM128" s="222">
        <v>22.3</v>
      </c>
      <c r="AN128" s="97">
        <v>0</v>
      </c>
      <c r="AO128" s="97">
        <v>0</v>
      </c>
      <c r="AP128" s="97"/>
      <c r="AQ128" s="62" t="str">
        <f>IF(AND(AN128=0,AO128=0),Desplegable!$B$446,IF(AND(AN128&lt;&gt;0,AO128=""),Desplegable!$B$446,IF(AND('Metas por Proyecto'!AN128=0,'Metas por Proyecto'!AO128&gt;0),Desplegable!$B$444,IF(AND('Metas por Proyecto'!AN128&gt;0,'Metas por Proyecto'!AO128=0),Desplegable!$B$445,IF(AND('Metas por Proyecto'!AN128&gt;0,'Metas por Proyecto'!AO128&gt;0),((AO128*100)/AN128))))))</f>
        <v/>
      </c>
      <c r="AR128" s="97">
        <v>22.3</v>
      </c>
      <c r="AS128" s="97">
        <v>22.3</v>
      </c>
      <c r="AT128" s="97"/>
      <c r="AU128" s="62">
        <f>IF(AND(AR128=0,AS128=0),Desplegable!$B$446,IF(AND(AR128&lt;&gt;0,AS128=""),Desplegable!$B$446,IF(AND('Metas por Proyecto'!AR128=0,'Metas por Proyecto'!AS128&gt;0),Desplegable!$B$444,IF(AND('Metas por Proyecto'!AR128&gt;0,'Metas por Proyecto'!AS128=0),Desplegable!$B$445,IF(AND('Metas por Proyecto'!AR128&gt;0,'Metas por Proyecto'!AS128&gt;0),((AS128*100)/AR128))))))</f>
        <v>100</v>
      </c>
      <c r="AV128" s="97">
        <f t="shared" si="78"/>
        <v>22.3</v>
      </c>
      <c r="AW128" s="97">
        <f t="shared" si="79"/>
        <v>22.3</v>
      </c>
      <c r="AX128" s="62">
        <f>IF(AND(AV128=0,AW128=0),"",IF(AND(AV128=0,AW128&lt;&gt;0),Desplegable!$B$444,(AW128*100/AV128)))</f>
        <v>100</v>
      </c>
      <c r="AY128" s="97">
        <v>0</v>
      </c>
      <c r="AZ128" s="97">
        <v>0</v>
      </c>
      <c r="BA128" s="97" t="s">
        <v>1304</v>
      </c>
      <c r="BB128" s="62" t="str">
        <f>IF(AND(AY128=0,AZ128=0),Desplegable!$B$446,IF(AND(AY128&lt;&gt;0,AZ128=""),Desplegable!$B$446,IF(AND('Metas por Proyecto'!AY128=0,'Metas por Proyecto'!AZ128&gt;0),Desplegable!$B$444,IF(AND('Metas por Proyecto'!AY128&gt;0,'Metas por Proyecto'!AZ128=0),Desplegable!$B$445,IF(AND('Metas por Proyecto'!AY128&gt;0,'Metas por Proyecto'!AZ128&gt;0),((AZ128*100)/AY128))))))</f>
        <v/>
      </c>
      <c r="BC128" s="97">
        <f t="shared" si="80"/>
        <v>22.3</v>
      </c>
      <c r="BD128" s="97">
        <f t="shared" si="81"/>
        <v>22.3</v>
      </c>
      <c r="BE128" s="62">
        <f>IF(AND(BC128=0,BD128=0),"",IF(AND(BC128=0,BD128&lt;&gt;0),Desplegable!$B$444,(BD128*100/BC128)))</f>
        <v>100</v>
      </c>
      <c r="BF128" s="97">
        <v>0</v>
      </c>
      <c r="BG128" s="97"/>
      <c r="BH128" s="97"/>
      <c r="BI128" s="62" t="str">
        <f>IF(AND(BF128=0,BG128=0),Desplegable!$B$446,IF(AND(BF128&lt;&gt;0,BG128=""),Desplegable!$B$446,IF(AND('Metas por Proyecto'!BF128=0,'Metas por Proyecto'!BG128&gt;0),Desplegable!$B$444,IF(AND('Metas por Proyecto'!BF128&gt;0,'Metas por Proyecto'!BG128=0),Desplegable!$B$445,IF(AND('Metas por Proyecto'!BF128&gt;0,'Metas por Proyecto'!BG128&gt;0),((BG128*100)/BF128))))))</f>
        <v/>
      </c>
      <c r="BJ128" s="97">
        <f t="shared" si="82"/>
        <v>22.3</v>
      </c>
      <c r="BK128" s="97">
        <f t="shared" si="83"/>
        <v>22.3</v>
      </c>
      <c r="BL128" s="62">
        <f>IF(AND(BJ128=0,BK128=0),"",IF(AND(BJ128=0,BK128&lt;&gt;0),Desplegable!$B$444,(BK128*100/BJ128)))</f>
        <v>100</v>
      </c>
      <c r="BM128" s="97">
        <v>0</v>
      </c>
      <c r="BN128" s="97"/>
      <c r="BO128" s="97"/>
      <c r="BP128" s="62" t="str">
        <f>IF(AND(BM128=0,BN128=0),Desplegable!$B$446,IF(AND(BM128&lt;&gt;0,BN128=""),Desplegable!$B$446,IF(AND('Metas por Proyecto'!BM128=0,'Metas por Proyecto'!BN128&gt;0),Desplegable!$B$444,IF(AND('Metas por Proyecto'!BM128&gt;0,'Metas por Proyecto'!BN128=0),Desplegable!$B$445,IF(AND('Metas por Proyecto'!BM128&gt;0,'Metas por Proyecto'!BN128&gt;0),((BN128*100)/BM128))))))</f>
        <v/>
      </c>
      <c r="BQ128" s="97">
        <f t="shared" si="84"/>
        <v>22.3</v>
      </c>
      <c r="BR128" s="97">
        <f t="shared" si="85"/>
        <v>22.3</v>
      </c>
      <c r="BS128" s="62">
        <f>IF(AND(BQ128=0,BR128=0),"",IF(AND(BQ128=0,BR128&lt;&gt;0),Desplegable!$B$444,(BR128*100/BQ128)))</f>
        <v>100</v>
      </c>
      <c r="BT128" s="97">
        <v>0</v>
      </c>
      <c r="BU128" s="97"/>
      <c r="BV128" s="97"/>
      <c r="BW128" s="62" t="str">
        <f>IF(AND(BT128=0,BU128=0),Desplegable!$B$446,IF(AND(BT128&lt;&gt;0,BU128=""),Desplegable!$B$446,IF(AND('Metas por Proyecto'!BT128=0,'Metas por Proyecto'!BU128&gt;0),Desplegable!$B$444,IF(AND('Metas por Proyecto'!BT128&gt;0,'Metas por Proyecto'!BU128=0),Desplegable!$B$445,IF(AND('Metas por Proyecto'!BT128&gt;0,'Metas por Proyecto'!BU128&gt;0),((BU128*100)/BT128))))))</f>
        <v/>
      </c>
      <c r="BX128" s="97">
        <f t="shared" si="86"/>
        <v>22.3</v>
      </c>
      <c r="BY128" s="97">
        <f t="shared" si="87"/>
        <v>22.3</v>
      </c>
      <c r="BZ128" s="62">
        <f>IF(AND(BX128=0,BY128=0),"",IF(AND(BX128=0,BY128&lt;&gt;0),Desplegable!$B$444,(BY128*100/BX128)))</f>
        <v>100</v>
      </c>
      <c r="CA128" s="97">
        <v>0</v>
      </c>
      <c r="CB128" s="97"/>
      <c r="CC128" s="97"/>
      <c r="CD128" s="62" t="str">
        <f>IF(AND(CA128=0,CB128=0),Desplegable!$B$446,IF(AND(CA128&lt;&gt;0,CB128=""),Desplegable!$B$446,IF(AND('Metas por Proyecto'!CA128=0,'Metas por Proyecto'!CB128&gt;0),Desplegable!$B$444,IF(AND('Metas por Proyecto'!CA128&gt;0,'Metas por Proyecto'!CB128=0),Desplegable!$B$445,IF(AND('Metas por Proyecto'!CA128&gt;0,'Metas por Proyecto'!CB128&gt;0),((CB128*100)/CA128))))))</f>
        <v/>
      </c>
      <c r="CE128" s="97">
        <f t="shared" si="88"/>
        <v>22.3</v>
      </c>
      <c r="CF128" s="97">
        <f t="shared" si="89"/>
        <v>22.3</v>
      </c>
      <c r="CG128" s="62">
        <f>IF(AND(CE128=0,CF128=0),"",IF(AND(CE128=0,CF128&lt;&gt;0),Desplegable!$B$444,(CF128*100/CE128)))</f>
        <v>100</v>
      </c>
      <c r="CH128" s="97">
        <v>0</v>
      </c>
      <c r="CI128" s="97"/>
      <c r="CJ128" s="97"/>
      <c r="CK128" s="62" t="str">
        <f>IF(AND(CH128=0,CI128=0),Desplegable!$B$446,IF(AND(CH128&lt;&gt;0,CI128=""),Desplegable!$B$446,IF(AND('Metas por Proyecto'!CH128=0,'Metas por Proyecto'!CI128&gt;0),Desplegable!$B$444,IF(AND('Metas por Proyecto'!CH128&gt;0,'Metas por Proyecto'!CI128=0),Desplegable!$B$445,IF(AND('Metas por Proyecto'!CH128&gt;0,'Metas por Proyecto'!CI128&gt;0),((CI128*100)/CH128))))))</f>
        <v/>
      </c>
      <c r="CL128" s="97">
        <f t="shared" si="90"/>
        <v>22.3</v>
      </c>
      <c r="CM128" s="97">
        <f t="shared" si="91"/>
        <v>22.3</v>
      </c>
      <c r="CN128" s="62">
        <f>IF(AND(CL128=0,CM128=0),"",IF(AND(CL128=0,CM128&lt;&gt;0),Desplegable!$B$444,(CM128*100/CL128)))</f>
        <v>100</v>
      </c>
      <c r="CO128" s="97">
        <v>0</v>
      </c>
      <c r="CP128" s="97"/>
      <c r="CQ128" s="97"/>
      <c r="CR128" s="62" t="str">
        <f>IF(AND(CO128=0,CP128=0),Desplegable!$B$446,IF(AND(CO128&lt;&gt;0,CP128=""),Desplegable!$B$446,IF(AND('Metas por Proyecto'!CO128=0,'Metas por Proyecto'!CP128&gt;0),Desplegable!$B$444,IF(AND('Metas por Proyecto'!CO128&gt;0,'Metas por Proyecto'!CP128=0),Desplegable!$B$445,IF(AND('Metas por Proyecto'!CO128&gt;0,'Metas por Proyecto'!CP128&gt;0),((CP128*100)/CO128))))))</f>
        <v/>
      </c>
      <c r="CS128" s="97">
        <f t="shared" si="92"/>
        <v>22.3</v>
      </c>
      <c r="CT128" s="97">
        <f t="shared" si="93"/>
        <v>22.3</v>
      </c>
      <c r="CU128" s="62">
        <f>IF(AND(CS128=0,CT128=0),"",IF(AND(CS128=0,CT128&lt;&gt;0),Desplegable!$B$444,(CT128*100/CS128)))</f>
        <v>100</v>
      </c>
      <c r="CV128" s="97">
        <v>0</v>
      </c>
      <c r="CW128" s="97"/>
      <c r="CX128" s="97"/>
      <c r="CY128" s="62" t="str">
        <f>IF(AND(CV128=0,CW128=0),Desplegable!$B$446,IF(AND(CV128&lt;&gt;0,CW128=""),Desplegable!$B$446,IF(AND('Metas por Proyecto'!CV128=0,'Metas por Proyecto'!CW128&gt;0),Desplegable!$B$444,IF(AND('Metas por Proyecto'!CV128&gt;0,'Metas por Proyecto'!CW128=0),Desplegable!$B$445,IF(AND('Metas por Proyecto'!CV128&gt;0,'Metas por Proyecto'!CW128&gt;0),((CW128*100)/CV128))))))</f>
        <v/>
      </c>
      <c r="CZ128" s="97">
        <f t="shared" si="94"/>
        <v>22.3</v>
      </c>
      <c r="DA128" s="97">
        <f t="shared" si="95"/>
        <v>22.3</v>
      </c>
      <c r="DB128" s="62">
        <f>IF(AND(CZ128=0,DA128=0),"",IF(AND(CZ128=0,DA128&lt;&gt;0),Desplegable!$B$444,(DA128*100/CZ128)))</f>
        <v>100</v>
      </c>
      <c r="DC128" s="97">
        <v>0</v>
      </c>
      <c r="DD128" s="97"/>
      <c r="DE128" s="97"/>
      <c r="DF128" s="62" t="str">
        <f>IF(AND(DC128=0,DD128=0),Desplegable!$B$446,IF(AND(DC128&lt;&gt;0,DD128=""),Desplegable!$B$446,IF(AND('Metas por Proyecto'!DC128=0,'Metas por Proyecto'!DD128&gt;0),Desplegable!$B$444,IF(AND('Metas por Proyecto'!DC128&gt;0,'Metas por Proyecto'!DD128=0),Desplegable!$B$445,IF(AND('Metas por Proyecto'!DC128&gt;0,'Metas por Proyecto'!DD128&gt;0),((DD128*100)/DC128))))))</f>
        <v/>
      </c>
      <c r="DG128" s="97">
        <f t="shared" si="96"/>
        <v>22.3</v>
      </c>
      <c r="DH128" s="97">
        <f t="shared" si="97"/>
        <v>22.3</v>
      </c>
      <c r="DI128" s="62">
        <f>IF(AND(DG128=0,DH128=0),"",IF(AND(DG128=0,DH128&lt;&gt;0),Desplegable!$B$444,(DH128*100/DG128)))</f>
        <v>100</v>
      </c>
      <c r="DJ128" s="97">
        <v>0</v>
      </c>
      <c r="DK128" s="97"/>
      <c r="DL128" s="97"/>
      <c r="DM128" s="62" t="str">
        <f>IF(AND(DJ128=0,DK128=0),Desplegable!$B$446,IF(AND(DJ128&lt;&gt;0,DK128=""),Desplegable!$B$446,IF(AND('Metas por Proyecto'!DJ128=0,'Metas por Proyecto'!DK128&gt;0),Desplegable!$B$444,IF(AND('Metas por Proyecto'!DJ128&gt;0,'Metas por Proyecto'!DK128=0),Desplegable!$B$445,IF(AND('Metas por Proyecto'!DJ128&gt;0,'Metas por Proyecto'!DK128&gt;0),((DK128*100)/DJ128))))))</f>
        <v/>
      </c>
      <c r="DN128" s="97">
        <f t="shared" si="98"/>
        <v>22.3</v>
      </c>
      <c r="DO128" s="97">
        <f t="shared" si="99"/>
        <v>22.3</v>
      </c>
      <c r="DP128" s="63">
        <f>IF(AND(DN128=0,DO128=0),"",IF(AND(DN128=0,DO128&lt;&gt;0),Desplegable!$B$444,(DO128*100/DN128)))</f>
        <v>100</v>
      </c>
      <c r="DQ128" s="97">
        <f t="shared" si="100"/>
        <v>22.3</v>
      </c>
      <c r="DR128" s="97">
        <f t="shared" si="101"/>
        <v>0</v>
      </c>
      <c r="DS128" s="97">
        <f t="shared" si="102"/>
        <v>22.3</v>
      </c>
      <c r="DT128" s="63">
        <f t="shared" si="103"/>
        <v>100</v>
      </c>
      <c r="DU128" s="97"/>
    </row>
    <row r="129" spans="1:125" s="66" customFormat="1" ht="225">
      <c r="A129" s="53">
        <v>128</v>
      </c>
      <c r="B129" s="84" t="s">
        <v>1608</v>
      </c>
      <c r="C129" s="54" t="s">
        <v>666</v>
      </c>
      <c r="D129" s="55" t="s">
        <v>89</v>
      </c>
      <c r="E129" s="55" t="s">
        <v>667</v>
      </c>
      <c r="F129" s="56" t="s">
        <v>111</v>
      </c>
      <c r="G129" s="55" t="s">
        <v>115</v>
      </c>
      <c r="H129" s="56" t="s">
        <v>295</v>
      </c>
      <c r="I129" s="55" t="s">
        <v>616</v>
      </c>
      <c r="J129" s="56" t="s">
        <v>305</v>
      </c>
      <c r="K129" s="55" t="s">
        <v>667</v>
      </c>
      <c r="L129" s="56" t="s">
        <v>289</v>
      </c>
      <c r="M129" s="56" t="s">
        <v>411</v>
      </c>
      <c r="N129" s="59" t="s">
        <v>116</v>
      </c>
      <c r="O129" s="56" t="s">
        <v>154</v>
      </c>
      <c r="P129" s="57" t="s">
        <v>462</v>
      </c>
      <c r="Q129" s="57" t="s">
        <v>467</v>
      </c>
      <c r="R129" s="58" t="s">
        <v>474</v>
      </c>
      <c r="S129" s="59"/>
      <c r="T129" s="59" t="s">
        <v>417</v>
      </c>
      <c r="U129" s="60" t="s">
        <v>429</v>
      </c>
      <c r="V129" s="60" t="s">
        <v>443</v>
      </c>
      <c r="W129" s="59"/>
      <c r="X129" s="59"/>
      <c r="Y129" s="56"/>
      <c r="Z129" s="56"/>
      <c r="AA129" s="56"/>
      <c r="AB129" s="56"/>
      <c r="AC129" s="53"/>
      <c r="AD129" s="53"/>
      <c r="AE129" s="53"/>
      <c r="AF129" s="53"/>
      <c r="AG129" s="56"/>
      <c r="AH129" s="60"/>
      <c r="AI129" s="53"/>
      <c r="AJ129" s="61"/>
      <c r="AK129" s="53"/>
      <c r="AL129" s="53"/>
      <c r="AM129" s="222">
        <v>36</v>
      </c>
      <c r="AN129" s="97">
        <v>0</v>
      </c>
      <c r="AO129" s="97">
        <v>0</v>
      </c>
      <c r="AP129" s="97"/>
      <c r="AQ129" s="62" t="str">
        <f>IF(AND(AN129=0,AO129=0),Desplegable!$B$446,IF(AND(AN129&lt;&gt;0,AO129=""),Desplegable!$B$446,IF(AND('Metas por Proyecto'!AN129=0,'Metas por Proyecto'!AO129&gt;0),Desplegable!$B$444,IF(AND('Metas por Proyecto'!AN129&gt;0,'Metas por Proyecto'!AO129=0),Desplegable!$B$445,IF(AND('Metas por Proyecto'!AN129&gt;0,'Metas por Proyecto'!AO129&gt;0),((AO129*100)/AN129))))))</f>
        <v/>
      </c>
      <c r="AR129" s="97">
        <v>34.79</v>
      </c>
      <c r="AS129" s="97">
        <v>34.79</v>
      </c>
      <c r="AT129" s="97"/>
      <c r="AU129" s="62">
        <f>IF(AND(AR129=0,AS129=0),Desplegable!$B$446,IF(AND(AR129&lt;&gt;0,AS129=""),Desplegable!$B$446,IF(AND('Metas por Proyecto'!AR129=0,'Metas por Proyecto'!AS129&gt;0),Desplegable!$B$444,IF(AND('Metas por Proyecto'!AR129&gt;0,'Metas por Proyecto'!AS129=0),Desplegable!$B$445,IF(AND('Metas por Proyecto'!AR129&gt;0,'Metas por Proyecto'!AS129&gt;0),((AS129*100)/AR129))))))</f>
        <v>100</v>
      </c>
      <c r="AV129" s="97">
        <f t="shared" si="78"/>
        <v>34.79</v>
      </c>
      <c r="AW129" s="97">
        <f t="shared" si="79"/>
        <v>34.79</v>
      </c>
      <c r="AX129" s="62">
        <f>IF(AND(AV129=0,AW129=0),"",IF(AND(AV129=0,AW129&lt;&gt;0),Desplegable!$B$444,(AW129*100/AV129)))</f>
        <v>100</v>
      </c>
      <c r="AY129" s="97">
        <v>0</v>
      </c>
      <c r="AZ129" s="97">
        <v>0</v>
      </c>
      <c r="BA129" s="97" t="s">
        <v>1304</v>
      </c>
      <c r="BB129" s="62" t="str">
        <f>IF(AND(AY129=0,AZ129=0),Desplegable!$B$446,IF(AND(AY129&lt;&gt;0,AZ129=""),Desplegable!$B$446,IF(AND('Metas por Proyecto'!AY129=0,'Metas por Proyecto'!AZ129&gt;0),Desplegable!$B$444,IF(AND('Metas por Proyecto'!AY129&gt;0,'Metas por Proyecto'!AZ129=0),Desplegable!$B$445,IF(AND('Metas por Proyecto'!AY129&gt;0,'Metas por Proyecto'!AZ129&gt;0),((AZ129*100)/AY129))))))</f>
        <v/>
      </c>
      <c r="BC129" s="97">
        <f t="shared" si="80"/>
        <v>34.79</v>
      </c>
      <c r="BD129" s="97">
        <f t="shared" si="81"/>
        <v>34.79</v>
      </c>
      <c r="BE129" s="62">
        <f>IF(AND(BC129=0,BD129=0),"",IF(AND(BC129=0,BD129&lt;&gt;0),Desplegable!$B$444,(BD129*100/BC129)))</f>
        <v>100</v>
      </c>
      <c r="BF129" s="97">
        <v>0</v>
      </c>
      <c r="BG129" s="97"/>
      <c r="BH129" s="97"/>
      <c r="BI129" s="62" t="str">
        <f>IF(AND(BF129=0,BG129=0),Desplegable!$B$446,IF(AND(BF129&lt;&gt;0,BG129=""),Desplegable!$B$446,IF(AND('Metas por Proyecto'!BF129=0,'Metas por Proyecto'!BG129&gt;0),Desplegable!$B$444,IF(AND('Metas por Proyecto'!BF129&gt;0,'Metas por Proyecto'!BG129=0),Desplegable!$B$445,IF(AND('Metas por Proyecto'!BF129&gt;0,'Metas por Proyecto'!BG129&gt;0),((BG129*100)/BF129))))))</f>
        <v/>
      </c>
      <c r="BJ129" s="97">
        <f t="shared" si="82"/>
        <v>34.79</v>
      </c>
      <c r="BK129" s="97">
        <f t="shared" si="83"/>
        <v>34.79</v>
      </c>
      <c r="BL129" s="62">
        <f>IF(AND(BJ129=0,BK129=0),"",IF(AND(BJ129=0,BK129&lt;&gt;0),Desplegable!$B$444,(BK129*100/BJ129)))</f>
        <v>100</v>
      </c>
      <c r="BM129" s="97">
        <v>0</v>
      </c>
      <c r="BN129" s="97"/>
      <c r="BO129" s="97"/>
      <c r="BP129" s="62" t="str">
        <f>IF(AND(BM129=0,BN129=0),Desplegable!$B$446,IF(AND(BM129&lt;&gt;0,BN129=""),Desplegable!$B$446,IF(AND('Metas por Proyecto'!BM129=0,'Metas por Proyecto'!BN129&gt;0),Desplegable!$B$444,IF(AND('Metas por Proyecto'!BM129&gt;0,'Metas por Proyecto'!BN129=0),Desplegable!$B$445,IF(AND('Metas por Proyecto'!BM129&gt;0,'Metas por Proyecto'!BN129&gt;0),((BN129*100)/BM129))))))</f>
        <v/>
      </c>
      <c r="BQ129" s="97">
        <f t="shared" si="84"/>
        <v>34.79</v>
      </c>
      <c r="BR129" s="97">
        <f t="shared" si="85"/>
        <v>34.79</v>
      </c>
      <c r="BS129" s="62">
        <f>IF(AND(BQ129=0,BR129=0),"",IF(AND(BQ129=0,BR129&lt;&gt;0),Desplegable!$B$444,(BR129*100/BQ129)))</f>
        <v>100</v>
      </c>
      <c r="BT129" s="97">
        <v>0</v>
      </c>
      <c r="BU129" s="97"/>
      <c r="BV129" s="97"/>
      <c r="BW129" s="62" t="str">
        <f>IF(AND(BT129=0,BU129=0),Desplegable!$B$446,IF(AND(BT129&lt;&gt;0,BU129=""),Desplegable!$B$446,IF(AND('Metas por Proyecto'!BT129=0,'Metas por Proyecto'!BU129&gt;0),Desplegable!$B$444,IF(AND('Metas por Proyecto'!BT129&gt;0,'Metas por Proyecto'!BU129=0),Desplegable!$B$445,IF(AND('Metas por Proyecto'!BT129&gt;0,'Metas por Proyecto'!BU129&gt;0),((BU129*100)/BT129))))))</f>
        <v/>
      </c>
      <c r="BX129" s="97">
        <f t="shared" si="86"/>
        <v>34.79</v>
      </c>
      <c r="BY129" s="97">
        <f t="shared" si="87"/>
        <v>34.79</v>
      </c>
      <c r="BZ129" s="62">
        <f>IF(AND(BX129=0,BY129=0),"",IF(AND(BX129=0,BY129&lt;&gt;0),Desplegable!$B$444,(BY129*100/BX129)))</f>
        <v>100</v>
      </c>
      <c r="CA129" s="97">
        <v>1.21</v>
      </c>
      <c r="CB129" s="97"/>
      <c r="CC129" s="97"/>
      <c r="CD129" s="62" t="str">
        <f>IF(AND(CA129=0,CB129=0),Desplegable!$B$446,IF(AND(CA129&lt;&gt;0,CB129=""),Desplegable!$B$446,IF(AND('Metas por Proyecto'!CA129=0,'Metas por Proyecto'!CB129&gt;0),Desplegable!$B$444,IF(AND('Metas por Proyecto'!CA129&gt;0,'Metas por Proyecto'!CB129=0),Desplegable!$B$445,IF(AND('Metas por Proyecto'!CA129&gt;0,'Metas por Proyecto'!CB129&gt;0),((CB129*100)/CA129))))))</f>
        <v/>
      </c>
      <c r="CE129" s="97">
        <f t="shared" si="88"/>
        <v>36</v>
      </c>
      <c r="CF129" s="97">
        <f t="shared" si="89"/>
        <v>34.79</v>
      </c>
      <c r="CG129" s="62">
        <f>IF(AND(CE129=0,CF129=0),"",IF(AND(CE129=0,CF129&lt;&gt;0),Desplegable!$B$444,(CF129*100/CE129)))</f>
        <v>96.638888888888886</v>
      </c>
      <c r="CH129" s="97">
        <v>0</v>
      </c>
      <c r="CI129" s="97"/>
      <c r="CJ129" s="97"/>
      <c r="CK129" s="62" t="str">
        <f>IF(AND(CH129=0,CI129=0),Desplegable!$B$446,IF(AND(CH129&lt;&gt;0,CI129=""),Desplegable!$B$446,IF(AND('Metas por Proyecto'!CH129=0,'Metas por Proyecto'!CI129&gt;0),Desplegable!$B$444,IF(AND('Metas por Proyecto'!CH129&gt;0,'Metas por Proyecto'!CI129=0),Desplegable!$B$445,IF(AND('Metas por Proyecto'!CH129&gt;0,'Metas por Proyecto'!CI129&gt;0),((CI129*100)/CH129))))))</f>
        <v/>
      </c>
      <c r="CL129" s="97">
        <f t="shared" si="90"/>
        <v>36</v>
      </c>
      <c r="CM129" s="97">
        <f t="shared" si="91"/>
        <v>34.79</v>
      </c>
      <c r="CN129" s="62">
        <f>IF(AND(CL129=0,CM129=0),"",IF(AND(CL129=0,CM129&lt;&gt;0),Desplegable!$B$444,(CM129*100/CL129)))</f>
        <v>96.638888888888886</v>
      </c>
      <c r="CO129" s="97">
        <v>0</v>
      </c>
      <c r="CP129" s="97"/>
      <c r="CQ129" s="97"/>
      <c r="CR129" s="62" t="str">
        <f>IF(AND(CO129=0,CP129=0),Desplegable!$B$446,IF(AND(CO129&lt;&gt;0,CP129=""),Desplegable!$B$446,IF(AND('Metas por Proyecto'!CO129=0,'Metas por Proyecto'!CP129&gt;0),Desplegable!$B$444,IF(AND('Metas por Proyecto'!CO129&gt;0,'Metas por Proyecto'!CP129=0),Desplegable!$B$445,IF(AND('Metas por Proyecto'!CO129&gt;0,'Metas por Proyecto'!CP129&gt;0),((CP129*100)/CO129))))))</f>
        <v/>
      </c>
      <c r="CS129" s="97">
        <f t="shared" si="92"/>
        <v>36</v>
      </c>
      <c r="CT129" s="97">
        <f t="shared" si="93"/>
        <v>34.79</v>
      </c>
      <c r="CU129" s="62">
        <f>IF(AND(CS129=0,CT129=0),"",IF(AND(CS129=0,CT129&lt;&gt;0),Desplegable!$B$444,(CT129*100/CS129)))</f>
        <v>96.638888888888886</v>
      </c>
      <c r="CV129" s="97">
        <v>0</v>
      </c>
      <c r="CW129" s="97"/>
      <c r="CX129" s="97"/>
      <c r="CY129" s="62" t="str">
        <f>IF(AND(CV129=0,CW129=0),Desplegable!$B$446,IF(AND(CV129&lt;&gt;0,CW129=""),Desplegable!$B$446,IF(AND('Metas por Proyecto'!CV129=0,'Metas por Proyecto'!CW129&gt;0),Desplegable!$B$444,IF(AND('Metas por Proyecto'!CV129&gt;0,'Metas por Proyecto'!CW129=0),Desplegable!$B$445,IF(AND('Metas por Proyecto'!CV129&gt;0,'Metas por Proyecto'!CW129&gt;0),((CW129*100)/CV129))))))</f>
        <v/>
      </c>
      <c r="CZ129" s="97">
        <f t="shared" si="94"/>
        <v>36</v>
      </c>
      <c r="DA129" s="97">
        <f t="shared" si="95"/>
        <v>34.79</v>
      </c>
      <c r="DB129" s="62">
        <f>IF(AND(CZ129=0,DA129=0),"",IF(AND(CZ129=0,DA129&lt;&gt;0),Desplegable!$B$444,(DA129*100/CZ129)))</f>
        <v>96.638888888888886</v>
      </c>
      <c r="DC129" s="97">
        <v>0</v>
      </c>
      <c r="DD129" s="97"/>
      <c r="DE129" s="97"/>
      <c r="DF129" s="62" t="str">
        <f>IF(AND(DC129=0,DD129=0),Desplegable!$B$446,IF(AND(DC129&lt;&gt;0,DD129=""),Desplegable!$B$446,IF(AND('Metas por Proyecto'!DC129=0,'Metas por Proyecto'!DD129&gt;0),Desplegable!$B$444,IF(AND('Metas por Proyecto'!DC129&gt;0,'Metas por Proyecto'!DD129=0),Desplegable!$B$445,IF(AND('Metas por Proyecto'!DC129&gt;0,'Metas por Proyecto'!DD129&gt;0),((DD129*100)/DC129))))))</f>
        <v/>
      </c>
      <c r="DG129" s="97">
        <f t="shared" si="96"/>
        <v>36</v>
      </c>
      <c r="DH129" s="97">
        <f t="shared" si="97"/>
        <v>34.79</v>
      </c>
      <c r="DI129" s="62">
        <f>IF(AND(DG129=0,DH129=0),"",IF(AND(DG129=0,DH129&lt;&gt;0),Desplegable!$B$444,(DH129*100/DG129)))</f>
        <v>96.638888888888886</v>
      </c>
      <c r="DJ129" s="97">
        <v>0</v>
      </c>
      <c r="DK129" s="97"/>
      <c r="DL129" s="97"/>
      <c r="DM129" s="62" t="str">
        <f>IF(AND(DJ129=0,DK129=0),Desplegable!$B$446,IF(AND(DJ129&lt;&gt;0,DK129=""),Desplegable!$B$446,IF(AND('Metas por Proyecto'!DJ129=0,'Metas por Proyecto'!DK129&gt;0),Desplegable!$B$444,IF(AND('Metas por Proyecto'!DJ129&gt;0,'Metas por Proyecto'!DK129=0),Desplegable!$B$445,IF(AND('Metas por Proyecto'!DJ129&gt;0,'Metas por Proyecto'!DK129&gt;0),((DK129*100)/DJ129))))))</f>
        <v/>
      </c>
      <c r="DN129" s="97">
        <f t="shared" si="98"/>
        <v>36</v>
      </c>
      <c r="DO129" s="97">
        <f t="shared" si="99"/>
        <v>34.79</v>
      </c>
      <c r="DP129" s="63">
        <f>IF(AND(DN129=0,DO129=0),"",IF(AND(DN129=0,DO129&lt;&gt;0),Desplegable!$B$444,(DO129*100/DN129)))</f>
        <v>96.638888888888886</v>
      </c>
      <c r="DQ129" s="97">
        <f t="shared" si="100"/>
        <v>36</v>
      </c>
      <c r="DR129" s="97">
        <f t="shared" si="101"/>
        <v>0</v>
      </c>
      <c r="DS129" s="97">
        <f t="shared" si="102"/>
        <v>34.79</v>
      </c>
      <c r="DT129" s="63">
        <f t="shared" si="103"/>
        <v>96.638888888888886</v>
      </c>
      <c r="DU129" s="97"/>
    </row>
    <row r="130" spans="1:125" s="66" customFormat="1" ht="225">
      <c r="A130" s="53">
        <v>129</v>
      </c>
      <c r="B130" s="84" t="s">
        <v>1609</v>
      </c>
      <c r="C130" s="54" t="s">
        <v>666</v>
      </c>
      <c r="D130" s="55" t="s">
        <v>90</v>
      </c>
      <c r="E130" s="55" t="s">
        <v>667</v>
      </c>
      <c r="F130" s="56" t="s">
        <v>111</v>
      </c>
      <c r="G130" s="55" t="s">
        <v>115</v>
      </c>
      <c r="H130" s="56" t="s">
        <v>295</v>
      </c>
      <c r="I130" s="55" t="s">
        <v>616</v>
      </c>
      <c r="J130" s="56" t="s">
        <v>305</v>
      </c>
      <c r="K130" s="55" t="s">
        <v>667</v>
      </c>
      <c r="L130" s="56" t="s">
        <v>289</v>
      </c>
      <c r="M130" s="56" t="s">
        <v>411</v>
      </c>
      <c r="N130" s="59" t="s">
        <v>116</v>
      </c>
      <c r="O130" s="56" t="s">
        <v>154</v>
      </c>
      <c r="P130" s="57" t="s">
        <v>462</v>
      </c>
      <c r="Q130" s="57" t="s">
        <v>467</v>
      </c>
      <c r="R130" s="58" t="s">
        <v>474</v>
      </c>
      <c r="S130" s="59"/>
      <c r="T130" s="59" t="s">
        <v>417</v>
      </c>
      <c r="U130" s="60" t="s">
        <v>429</v>
      </c>
      <c r="V130" s="60" t="s">
        <v>443</v>
      </c>
      <c r="W130" s="59"/>
      <c r="X130" s="59"/>
      <c r="Y130" s="56"/>
      <c r="Z130" s="56"/>
      <c r="AA130" s="56"/>
      <c r="AB130" s="56"/>
      <c r="AC130" s="53"/>
      <c r="AD130" s="53"/>
      <c r="AE130" s="53"/>
      <c r="AF130" s="53"/>
      <c r="AG130" s="56"/>
      <c r="AH130" s="60"/>
      <c r="AI130" s="53"/>
      <c r="AJ130" s="61"/>
      <c r="AK130" s="53"/>
      <c r="AL130" s="53"/>
      <c r="AM130" s="222">
        <v>16</v>
      </c>
      <c r="AN130" s="97">
        <v>0</v>
      </c>
      <c r="AO130" s="97">
        <v>0</v>
      </c>
      <c r="AP130" s="97"/>
      <c r="AQ130" s="62" t="str">
        <f>IF(AND(AN130=0,AO130=0),Desplegable!$B$446,IF(AND(AN130&lt;&gt;0,AO130=""),Desplegable!$B$446,IF(AND('Metas por Proyecto'!AN130=0,'Metas por Proyecto'!AO130&gt;0),Desplegable!$B$444,IF(AND('Metas por Proyecto'!AN130&gt;0,'Metas por Proyecto'!AO130=0),Desplegable!$B$445,IF(AND('Metas por Proyecto'!AN130&gt;0,'Metas por Proyecto'!AO130&gt;0),((AO130*100)/AN130))))))</f>
        <v/>
      </c>
      <c r="AR130" s="97">
        <v>0</v>
      </c>
      <c r="AS130" s="97">
        <v>0</v>
      </c>
      <c r="AT130" s="97"/>
      <c r="AU130" s="62" t="str">
        <f>IF(AND(AR130=0,AS130=0),Desplegable!$B$446,IF(AND(AR130&lt;&gt;0,AS130=""),Desplegable!$B$446,IF(AND('Metas por Proyecto'!AR130=0,'Metas por Proyecto'!AS130&gt;0),Desplegable!$B$444,IF(AND('Metas por Proyecto'!AR130&gt;0,'Metas por Proyecto'!AS130=0),Desplegable!$B$445,IF(AND('Metas por Proyecto'!AR130&gt;0,'Metas por Proyecto'!AS130&gt;0),((AS130*100)/AR130))))))</f>
        <v/>
      </c>
      <c r="AV130" s="97">
        <f t="shared" si="78"/>
        <v>0</v>
      </c>
      <c r="AW130" s="97">
        <f t="shared" si="79"/>
        <v>0</v>
      </c>
      <c r="AX130" s="62" t="str">
        <f>IF(AND(AV130=0,AW130=0),"",IF(AND(AV130=0,AW130&lt;&gt;0),Desplegable!$B$444,(AW130*100/AV130)))</f>
        <v/>
      </c>
      <c r="AY130" s="97">
        <v>0</v>
      </c>
      <c r="AZ130" s="97">
        <v>0</v>
      </c>
      <c r="BA130" s="97" t="s">
        <v>492</v>
      </c>
      <c r="BB130" s="62" t="str">
        <f>IF(AND(AY130=0,AZ130=0),Desplegable!$B$446,IF(AND(AY130&lt;&gt;0,AZ130=""),Desplegable!$B$446,IF(AND('Metas por Proyecto'!AY130=0,'Metas por Proyecto'!AZ130&gt;0),Desplegable!$B$444,IF(AND('Metas por Proyecto'!AY130&gt;0,'Metas por Proyecto'!AZ130=0),Desplegable!$B$445,IF(AND('Metas por Proyecto'!AY130&gt;0,'Metas por Proyecto'!AZ130&gt;0),((AZ130*100)/AY130))))))</f>
        <v/>
      </c>
      <c r="BC130" s="97">
        <f t="shared" si="80"/>
        <v>0</v>
      </c>
      <c r="BD130" s="97">
        <f t="shared" si="81"/>
        <v>0</v>
      </c>
      <c r="BE130" s="62" t="str">
        <f>IF(AND(BC130=0,BD130=0),"",IF(AND(BC130=0,BD130&lt;&gt;0),Desplegable!$B$444,(BD130*100/BC130)))</f>
        <v/>
      </c>
      <c r="BF130" s="97">
        <v>0</v>
      </c>
      <c r="BG130" s="97"/>
      <c r="BH130" s="97"/>
      <c r="BI130" s="62" t="str">
        <f>IF(AND(BF130=0,BG130=0),Desplegable!$B$446,IF(AND(BF130&lt;&gt;0,BG130=""),Desplegable!$B$446,IF(AND('Metas por Proyecto'!BF130=0,'Metas por Proyecto'!BG130&gt;0),Desplegable!$B$444,IF(AND('Metas por Proyecto'!BF130&gt;0,'Metas por Proyecto'!BG130=0),Desplegable!$B$445,IF(AND('Metas por Proyecto'!BF130&gt;0,'Metas por Proyecto'!BG130&gt;0),((BG130*100)/BF130))))))</f>
        <v/>
      </c>
      <c r="BJ130" s="97">
        <f t="shared" si="82"/>
        <v>0</v>
      </c>
      <c r="BK130" s="97">
        <f t="shared" si="83"/>
        <v>0</v>
      </c>
      <c r="BL130" s="62" t="str">
        <f>IF(AND(BJ130=0,BK130=0),"",IF(AND(BJ130=0,BK130&lt;&gt;0),Desplegable!$B$444,(BK130*100/BJ130)))</f>
        <v/>
      </c>
      <c r="BM130" s="97">
        <v>0</v>
      </c>
      <c r="BN130" s="97"/>
      <c r="BO130" s="97"/>
      <c r="BP130" s="62" t="str">
        <f>IF(AND(BM130=0,BN130=0),Desplegable!$B$446,IF(AND(BM130&lt;&gt;0,BN130=""),Desplegable!$B$446,IF(AND('Metas por Proyecto'!BM130=0,'Metas por Proyecto'!BN130&gt;0),Desplegable!$B$444,IF(AND('Metas por Proyecto'!BM130&gt;0,'Metas por Proyecto'!BN130=0),Desplegable!$B$445,IF(AND('Metas por Proyecto'!BM130&gt;0,'Metas por Proyecto'!BN130&gt;0),((BN130*100)/BM130))))))</f>
        <v/>
      </c>
      <c r="BQ130" s="97">
        <f t="shared" si="84"/>
        <v>0</v>
      </c>
      <c r="BR130" s="97">
        <f t="shared" si="85"/>
        <v>0</v>
      </c>
      <c r="BS130" s="62" t="str">
        <f>IF(AND(BQ130=0,BR130=0),"",IF(AND(BQ130=0,BR130&lt;&gt;0),Desplegable!$B$444,(BR130*100/BQ130)))</f>
        <v/>
      </c>
      <c r="BT130" s="97">
        <v>0</v>
      </c>
      <c r="BU130" s="97"/>
      <c r="BV130" s="97"/>
      <c r="BW130" s="62" t="str">
        <f>IF(AND(BT130=0,BU130=0),Desplegable!$B$446,IF(AND(BT130&lt;&gt;0,BU130=""),Desplegable!$B$446,IF(AND('Metas por Proyecto'!BT130=0,'Metas por Proyecto'!BU130&gt;0),Desplegable!$B$444,IF(AND('Metas por Proyecto'!BT130&gt;0,'Metas por Proyecto'!BU130=0),Desplegable!$B$445,IF(AND('Metas por Proyecto'!BT130&gt;0,'Metas por Proyecto'!BU130&gt;0),((BU130*100)/BT130))))))</f>
        <v/>
      </c>
      <c r="BX130" s="97">
        <f t="shared" si="86"/>
        <v>0</v>
      </c>
      <c r="BY130" s="97">
        <f t="shared" si="87"/>
        <v>0</v>
      </c>
      <c r="BZ130" s="62" t="str">
        <f>IF(AND(BX130=0,BY130=0),"",IF(AND(BX130=0,BY130&lt;&gt;0),Desplegable!$B$444,(BY130*100/BX130)))</f>
        <v/>
      </c>
      <c r="CA130" s="97">
        <v>16</v>
      </c>
      <c r="CB130" s="97"/>
      <c r="CC130" s="97"/>
      <c r="CD130" s="62" t="str">
        <f>IF(AND(CA130=0,CB130=0),Desplegable!$B$446,IF(AND(CA130&lt;&gt;0,CB130=""),Desplegable!$B$446,IF(AND('Metas por Proyecto'!CA130=0,'Metas por Proyecto'!CB130&gt;0),Desplegable!$B$444,IF(AND('Metas por Proyecto'!CA130&gt;0,'Metas por Proyecto'!CB130=0),Desplegable!$B$445,IF(AND('Metas por Proyecto'!CA130&gt;0,'Metas por Proyecto'!CB130&gt;0),((CB130*100)/CA130))))))</f>
        <v/>
      </c>
      <c r="CE130" s="97">
        <f t="shared" si="88"/>
        <v>16</v>
      </c>
      <c r="CF130" s="97">
        <f t="shared" si="89"/>
        <v>0</v>
      </c>
      <c r="CG130" s="62">
        <f>IF(AND(CE130=0,CF130=0),"",IF(AND(CE130=0,CF130&lt;&gt;0),Desplegable!$B$444,(CF130*100/CE130)))</f>
        <v>0</v>
      </c>
      <c r="CH130" s="97">
        <v>0</v>
      </c>
      <c r="CI130" s="97"/>
      <c r="CJ130" s="97"/>
      <c r="CK130" s="62" t="str">
        <f>IF(AND(CH130=0,CI130=0),Desplegable!$B$446,IF(AND(CH130&lt;&gt;0,CI130=""),Desplegable!$B$446,IF(AND('Metas por Proyecto'!CH130=0,'Metas por Proyecto'!CI130&gt;0),Desplegable!$B$444,IF(AND('Metas por Proyecto'!CH130&gt;0,'Metas por Proyecto'!CI130=0),Desplegable!$B$445,IF(AND('Metas por Proyecto'!CH130&gt;0,'Metas por Proyecto'!CI130&gt;0),((CI130*100)/CH130))))))</f>
        <v/>
      </c>
      <c r="CL130" s="97">
        <f t="shared" si="90"/>
        <v>16</v>
      </c>
      <c r="CM130" s="97">
        <f t="shared" si="91"/>
        <v>0</v>
      </c>
      <c r="CN130" s="62">
        <f>IF(AND(CL130=0,CM130=0),"",IF(AND(CL130=0,CM130&lt;&gt;0),Desplegable!$B$444,(CM130*100/CL130)))</f>
        <v>0</v>
      </c>
      <c r="CO130" s="97">
        <v>0</v>
      </c>
      <c r="CP130" s="97"/>
      <c r="CQ130" s="97"/>
      <c r="CR130" s="62" t="str">
        <f>IF(AND(CO130=0,CP130=0),Desplegable!$B$446,IF(AND(CO130&lt;&gt;0,CP130=""),Desplegable!$B$446,IF(AND('Metas por Proyecto'!CO130=0,'Metas por Proyecto'!CP130&gt;0),Desplegable!$B$444,IF(AND('Metas por Proyecto'!CO130&gt;0,'Metas por Proyecto'!CP130=0),Desplegable!$B$445,IF(AND('Metas por Proyecto'!CO130&gt;0,'Metas por Proyecto'!CP130&gt;0),((CP130*100)/CO130))))))</f>
        <v/>
      </c>
      <c r="CS130" s="97">
        <f t="shared" si="92"/>
        <v>16</v>
      </c>
      <c r="CT130" s="97">
        <f t="shared" si="93"/>
        <v>0</v>
      </c>
      <c r="CU130" s="62">
        <f>IF(AND(CS130=0,CT130=0),"",IF(AND(CS130=0,CT130&lt;&gt;0),Desplegable!$B$444,(CT130*100/CS130)))</f>
        <v>0</v>
      </c>
      <c r="CV130" s="97">
        <v>0</v>
      </c>
      <c r="CW130" s="97"/>
      <c r="CX130" s="97"/>
      <c r="CY130" s="62" t="str">
        <f>IF(AND(CV130=0,CW130=0),Desplegable!$B$446,IF(AND(CV130&lt;&gt;0,CW130=""),Desplegable!$B$446,IF(AND('Metas por Proyecto'!CV130=0,'Metas por Proyecto'!CW130&gt;0),Desplegable!$B$444,IF(AND('Metas por Proyecto'!CV130&gt;0,'Metas por Proyecto'!CW130=0),Desplegable!$B$445,IF(AND('Metas por Proyecto'!CV130&gt;0,'Metas por Proyecto'!CW130&gt;0),((CW130*100)/CV130))))))</f>
        <v/>
      </c>
      <c r="CZ130" s="97">
        <f t="shared" si="94"/>
        <v>16</v>
      </c>
      <c r="DA130" s="97">
        <f t="shared" si="95"/>
        <v>0</v>
      </c>
      <c r="DB130" s="62">
        <f>IF(AND(CZ130=0,DA130=0),"",IF(AND(CZ130=0,DA130&lt;&gt;0),Desplegable!$B$444,(DA130*100/CZ130)))</f>
        <v>0</v>
      </c>
      <c r="DC130" s="97">
        <v>0</v>
      </c>
      <c r="DD130" s="97"/>
      <c r="DE130" s="97"/>
      <c r="DF130" s="62" t="str">
        <f>IF(AND(DC130=0,DD130=0),Desplegable!$B$446,IF(AND(DC130&lt;&gt;0,DD130=""),Desplegable!$B$446,IF(AND('Metas por Proyecto'!DC130=0,'Metas por Proyecto'!DD130&gt;0),Desplegable!$B$444,IF(AND('Metas por Proyecto'!DC130&gt;0,'Metas por Proyecto'!DD130=0),Desplegable!$B$445,IF(AND('Metas por Proyecto'!DC130&gt;0,'Metas por Proyecto'!DD130&gt;0),((DD130*100)/DC130))))))</f>
        <v/>
      </c>
      <c r="DG130" s="97">
        <f t="shared" si="96"/>
        <v>16</v>
      </c>
      <c r="DH130" s="97">
        <f t="shared" si="97"/>
        <v>0</v>
      </c>
      <c r="DI130" s="62">
        <f>IF(AND(DG130=0,DH130=0),"",IF(AND(DG130=0,DH130&lt;&gt;0),Desplegable!$B$444,(DH130*100/DG130)))</f>
        <v>0</v>
      </c>
      <c r="DJ130" s="97">
        <v>0</v>
      </c>
      <c r="DK130" s="97"/>
      <c r="DL130" s="97"/>
      <c r="DM130" s="62" t="str">
        <f>IF(AND(DJ130=0,DK130=0),Desplegable!$B$446,IF(AND(DJ130&lt;&gt;0,DK130=""),Desplegable!$B$446,IF(AND('Metas por Proyecto'!DJ130=0,'Metas por Proyecto'!DK130&gt;0),Desplegable!$B$444,IF(AND('Metas por Proyecto'!DJ130&gt;0,'Metas por Proyecto'!DK130=0),Desplegable!$B$445,IF(AND('Metas por Proyecto'!DJ130&gt;0,'Metas por Proyecto'!DK130&gt;0),((DK130*100)/DJ130))))))</f>
        <v/>
      </c>
      <c r="DN130" s="97">
        <f t="shared" si="98"/>
        <v>16</v>
      </c>
      <c r="DO130" s="97">
        <f t="shared" si="99"/>
        <v>0</v>
      </c>
      <c r="DP130" s="63">
        <f>IF(AND(DN130=0,DO130=0),"",IF(AND(DN130=0,DO130&lt;&gt;0),Desplegable!$B$444,(DO130*100/DN130)))</f>
        <v>0</v>
      </c>
      <c r="DQ130" s="97">
        <f t="shared" si="100"/>
        <v>16</v>
      </c>
      <c r="DR130" s="97">
        <f t="shared" si="101"/>
        <v>0</v>
      </c>
      <c r="DS130" s="97">
        <f t="shared" si="102"/>
        <v>0</v>
      </c>
      <c r="DT130" s="63">
        <f t="shared" si="103"/>
        <v>0</v>
      </c>
      <c r="DU130" s="97"/>
    </row>
    <row r="131" spans="1:125" s="66" customFormat="1" ht="225">
      <c r="A131" s="53">
        <v>130</v>
      </c>
      <c r="B131" s="84" t="s">
        <v>1610</v>
      </c>
      <c r="C131" s="54" t="s">
        <v>666</v>
      </c>
      <c r="D131" s="55" t="s">
        <v>90</v>
      </c>
      <c r="E131" s="55" t="s">
        <v>667</v>
      </c>
      <c r="F131" s="56" t="s">
        <v>111</v>
      </c>
      <c r="G131" s="55" t="s">
        <v>115</v>
      </c>
      <c r="H131" s="56" t="s">
        <v>295</v>
      </c>
      <c r="I131" s="55" t="s">
        <v>616</v>
      </c>
      <c r="J131" s="56" t="s">
        <v>305</v>
      </c>
      <c r="K131" s="55" t="s">
        <v>667</v>
      </c>
      <c r="L131" s="56" t="s">
        <v>289</v>
      </c>
      <c r="M131" s="56" t="s">
        <v>411</v>
      </c>
      <c r="N131" s="59" t="s">
        <v>139</v>
      </c>
      <c r="O131" s="56" t="s">
        <v>154</v>
      </c>
      <c r="P131" s="57" t="s">
        <v>462</v>
      </c>
      <c r="Q131" s="57" t="s">
        <v>467</v>
      </c>
      <c r="R131" s="58" t="s">
        <v>474</v>
      </c>
      <c r="S131" s="59"/>
      <c r="T131" s="59" t="s">
        <v>417</v>
      </c>
      <c r="U131" s="60" t="s">
        <v>429</v>
      </c>
      <c r="V131" s="60" t="s">
        <v>443</v>
      </c>
      <c r="W131" s="59"/>
      <c r="X131" s="59"/>
      <c r="Y131" s="56"/>
      <c r="Z131" s="56"/>
      <c r="AA131" s="56"/>
      <c r="AB131" s="56"/>
      <c r="AC131" s="53"/>
      <c r="AD131" s="53"/>
      <c r="AE131" s="53"/>
      <c r="AF131" s="53"/>
      <c r="AG131" s="56"/>
      <c r="AH131" s="60"/>
      <c r="AI131" s="53"/>
      <c r="AJ131" s="61"/>
      <c r="AK131" s="53"/>
      <c r="AL131" s="53"/>
      <c r="AM131" s="222">
        <v>1</v>
      </c>
      <c r="AN131" s="97">
        <v>0</v>
      </c>
      <c r="AO131" s="97">
        <v>0</v>
      </c>
      <c r="AP131" s="97"/>
      <c r="AQ131" s="62" t="str">
        <f>IF(AND(AN131=0,AO131=0),Desplegable!$B$446,IF(AND(AN131&lt;&gt;0,AO131=""),Desplegable!$B$446,IF(AND('Metas por Proyecto'!AN131=0,'Metas por Proyecto'!AO131&gt;0),Desplegable!$B$444,IF(AND('Metas por Proyecto'!AN131&gt;0,'Metas por Proyecto'!AO131=0),Desplegable!$B$445,IF(AND('Metas por Proyecto'!AN131&gt;0,'Metas por Proyecto'!AO131&gt;0),((AO131*100)/AN131))))))</f>
        <v/>
      </c>
      <c r="AR131" s="97">
        <v>0</v>
      </c>
      <c r="AS131" s="97">
        <v>0</v>
      </c>
      <c r="AT131" s="97"/>
      <c r="AU131" s="62" t="str">
        <f>IF(AND(AR131=0,AS131=0),Desplegable!$B$446,IF(AND(AR131&lt;&gt;0,AS131=""),Desplegable!$B$446,IF(AND('Metas por Proyecto'!AR131=0,'Metas por Proyecto'!AS131&gt;0),Desplegable!$B$444,IF(AND('Metas por Proyecto'!AR131&gt;0,'Metas por Proyecto'!AS131=0),Desplegable!$B$445,IF(AND('Metas por Proyecto'!AR131&gt;0,'Metas por Proyecto'!AS131&gt;0),((AS131*100)/AR131))))))</f>
        <v/>
      </c>
      <c r="AV131" s="97">
        <f t="shared" si="78"/>
        <v>0</v>
      </c>
      <c r="AW131" s="97">
        <f t="shared" si="79"/>
        <v>0</v>
      </c>
      <c r="AX131" s="62" t="str">
        <f>IF(AND(AV131=0,AW131=0),"",IF(AND(AV131=0,AW131&lt;&gt;0),Desplegable!$B$444,(AW131*100/AV131)))</f>
        <v/>
      </c>
      <c r="AY131" s="97">
        <v>0</v>
      </c>
      <c r="AZ131" s="97">
        <v>0</v>
      </c>
      <c r="BA131" s="97" t="s">
        <v>492</v>
      </c>
      <c r="BB131" s="62" t="str">
        <f>IF(AND(AY131=0,AZ131=0),Desplegable!$B$446,IF(AND(AY131&lt;&gt;0,AZ131=""),Desplegable!$B$446,IF(AND('Metas por Proyecto'!AY131=0,'Metas por Proyecto'!AZ131&gt;0),Desplegable!$B$444,IF(AND('Metas por Proyecto'!AY131&gt;0,'Metas por Proyecto'!AZ131=0),Desplegable!$B$445,IF(AND('Metas por Proyecto'!AY131&gt;0,'Metas por Proyecto'!AZ131&gt;0),((AZ131*100)/AY131))))))</f>
        <v/>
      </c>
      <c r="BC131" s="97">
        <f t="shared" si="80"/>
        <v>0</v>
      </c>
      <c r="BD131" s="97">
        <f t="shared" si="81"/>
        <v>0</v>
      </c>
      <c r="BE131" s="62" t="str">
        <f>IF(AND(BC131=0,BD131=0),"",IF(AND(BC131=0,BD131&lt;&gt;0),Desplegable!$B$444,(BD131*100/BC131)))</f>
        <v/>
      </c>
      <c r="BF131" s="97">
        <v>0</v>
      </c>
      <c r="BG131" s="97"/>
      <c r="BH131" s="97"/>
      <c r="BI131" s="62" t="str">
        <f>IF(AND(BF131=0,BG131=0),Desplegable!$B$446,IF(AND(BF131&lt;&gt;0,BG131=""),Desplegable!$B$446,IF(AND('Metas por Proyecto'!BF131=0,'Metas por Proyecto'!BG131&gt;0),Desplegable!$B$444,IF(AND('Metas por Proyecto'!BF131&gt;0,'Metas por Proyecto'!BG131=0),Desplegable!$B$445,IF(AND('Metas por Proyecto'!BF131&gt;0,'Metas por Proyecto'!BG131&gt;0),((BG131*100)/BF131))))))</f>
        <v/>
      </c>
      <c r="BJ131" s="97">
        <f t="shared" si="82"/>
        <v>0</v>
      </c>
      <c r="BK131" s="97">
        <f t="shared" si="83"/>
        <v>0</v>
      </c>
      <c r="BL131" s="62" t="str">
        <f>IF(AND(BJ131=0,BK131=0),"",IF(AND(BJ131=0,BK131&lt;&gt;0),Desplegable!$B$444,(BK131*100/BJ131)))</f>
        <v/>
      </c>
      <c r="BM131" s="97">
        <v>1</v>
      </c>
      <c r="BN131" s="97"/>
      <c r="BO131" s="97"/>
      <c r="BP131" s="62" t="str">
        <f>IF(AND(BM131=0,BN131=0),Desplegable!$B$446,IF(AND(BM131&lt;&gt;0,BN131=""),Desplegable!$B$446,IF(AND('Metas por Proyecto'!BM131=0,'Metas por Proyecto'!BN131&gt;0),Desplegable!$B$444,IF(AND('Metas por Proyecto'!BM131&gt;0,'Metas por Proyecto'!BN131=0),Desplegable!$B$445,IF(AND('Metas por Proyecto'!BM131&gt;0,'Metas por Proyecto'!BN131&gt;0),((BN131*100)/BM131))))))</f>
        <v/>
      </c>
      <c r="BQ131" s="97">
        <f t="shared" si="84"/>
        <v>1</v>
      </c>
      <c r="BR131" s="97">
        <f t="shared" si="85"/>
        <v>0</v>
      </c>
      <c r="BS131" s="62">
        <f>IF(AND(BQ131=0,BR131=0),"",IF(AND(BQ131=0,BR131&lt;&gt;0),Desplegable!$B$444,(BR131*100/BQ131)))</f>
        <v>0</v>
      </c>
      <c r="BT131" s="97">
        <v>0</v>
      </c>
      <c r="BU131" s="97"/>
      <c r="BV131" s="97"/>
      <c r="BW131" s="62" t="str">
        <f>IF(AND(BT131=0,BU131=0),Desplegable!$B$446,IF(AND(BT131&lt;&gt;0,BU131=""),Desplegable!$B$446,IF(AND('Metas por Proyecto'!BT131=0,'Metas por Proyecto'!BU131&gt;0),Desplegable!$B$444,IF(AND('Metas por Proyecto'!BT131&gt;0,'Metas por Proyecto'!BU131=0),Desplegable!$B$445,IF(AND('Metas por Proyecto'!BT131&gt;0,'Metas por Proyecto'!BU131&gt;0),((BU131*100)/BT131))))))</f>
        <v/>
      </c>
      <c r="BX131" s="97">
        <f t="shared" si="86"/>
        <v>1</v>
      </c>
      <c r="BY131" s="97">
        <f t="shared" si="87"/>
        <v>0</v>
      </c>
      <c r="BZ131" s="62">
        <f>IF(AND(BX131=0,BY131=0),"",IF(AND(BX131=0,BY131&lt;&gt;0),Desplegable!$B$444,(BY131*100/BX131)))</f>
        <v>0</v>
      </c>
      <c r="CA131" s="97">
        <v>0</v>
      </c>
      <c r="CB131" s="97"/>
      <c r="CC131" s="97"/>
      <c r="CD131" s="62" t="str">
        <f>IF(AND(CA131=0,CB131=0),Desplegable!$B$446,IF(AND(CA131&lt;&gt;0,CB131=""),Desplegable!$B$446,IF(AND('Metas por Proyecto'!CA131=0,'Metas por Proyecto'!CB131&gt;0),Desplegable!$B$444,IF(AND('Metas por Proyecto'!CA131&gt;0,'Metas por Proyecto'!CB131=0),Desplegable!$B$445,IF(AND('Metas por Proyecto'!CA131&gt;0,'Metas por Proyecto'!CB131&gt;0),((CB131*100)/CA131))))))</f>
        <v/>
      </c>
      <c r="CE131" s="97">
        <f t="shared" si="88"/>
        <v>1</v>
      </c>
      <c r="CF131" s="97">
        <f t="shared" si="89"/>
        <v>0</v>
      </c>
      <c r="CG131" s="62">
        <f>IF(AND(CE131=0,CF131=0),"",IF(AND(CE131=0,CF131&lt;&gt;0),Desplegable!$B$444,(CF131*100/CE131)))</f>
        <v>0</v>
      </c>
      <c r="CH131" s="97">
        <v>0</v>
      </c>
      <c r="CI131" s="97"/>
      <c r="CJ131" s="97"/>
      <c r="CK131" s="62" t="str">
        <f>IF(AND(CH131=0,CI131=0),Desplegable!$B$446,IF(AND(CH131&lt;&gt;0,CI131=""),Desplegable!$B$446,IF(AND('Metas por Proyecto'!CH131=0,'Metas por Proyecto'!CI131&gt;0),Desplegable!$B$444,IF(AND('Metas por Proyecto'!CH131&gt;0,'Metas por Proyecto'!CI131=0),Desplegable!$B$445,IF(AND('Metas por Proyecto'!CH131&gt;0,'Metas por Proyecto'!CI131&gt;0),((CI131*100)/CH131))))))</f>
        <v/>
      </c>
      <c r="CL131" s="97">
        <f t="shared" si="90"/>
        <v>1</v>
      </c>
      <c r="CM131" s="97">
        <f t="shared" si="91"/>
        <v>0</v>
      </c>
      <c r="CN131" s="62">
        <f>IF(AND(CL131=0,CM131=0),"",IF(AND(CL131=0,CM131&lt;&gt;0),Desplegable!$B$444,(CM131*100/CL131)))</f>
        <v>0</v>
      </c>
      <c r="CO131" s="97">
        <v>0</v>
      </c>
      <c r="CP131" s="97"/>
      <c r="CQ131" s="97"/>
      <c r="CR131" s="62" t="str">
        <f>IF(AND(CO131=0,CP131=0),Desplegable!$B$446,IF(AND(CO131&lt;&gt;0,CP131=""),Desplegable!$B$446,IF(AND('Metas por Proyecto'!CO131=0,'Metas por Proyecto'!CP131&gt;0),Desplegable!$B$444,IF(AND('Metas por Proyecto'!CO131&gt;0,'Metas por Proyecto'!CP131=0),Desplegable!$B$445,IF(AND('Metas por Proyecto'!CO131&gt;0,'Metas por Proyecto'!CP131&gt;0),((CP131*100)/CO131))))))</f>
        <v/>
      </c>
      <c r="CS131" s="97">
        <f t="shared" si="92"/>
        <v>1</v>
      </c>
      <c r="CT131" s="97">
        <f t="shared" si="93"/>
        <v>0</v>
      </c>
      <c r="CU131" s="62">
        <f>IF(AND(CS131=0,CT131=0),"",IF(AND(CS131=0,CT131&lt;&gt;0),Desplegable!$B$444,(CT131*100/CS131)))</f>
        <v>0</v>
      </c>
      <c r="CV131" s="97">
        <v>0</v>
      </c>
      <c r="CW131" s="97"/>
      <c r="CX131" s="97"/>
      <c r="CY131" s="62" t="str">
        <f>IF(AND(CV131=0,CW131=0),Desplegable!$B$446,IF(AND(CV131&lt;&gt;0,CW131=""),Desplegable!$B$446,IF(AND('Metas por Proyecto'!CV131=0,'Metas por Proyecto'!CW131&gt;0),Desplegable!$B$444,IF(AND('Metas por Proyecto'!CV131&gt;0,'Metas por Proyecto'!CW131=0),Desplegable!$B$445,IF(AND('Metas por Proyecto'!CV131&gt;0,'Metas por Proyecto'!CW131&gt;0),((CW131*100)/CV131))))))</f>
        <v/>
      </c>
      <c r="CZ131" s="97">
        <f t="shared" si="94"/>
        <v>1</v>
      </c>
      <c r="DA131" s="97">
        <f t="shared" si="95"/>
        <v>0</v>
      </c>
      <c r="DB131" s="62">
        <f>IF(AND(CZ131=0,DA131=0),"",IF(AND(CZ131=0,DA131&lt;&gt;0),Desplegable!$B$444,(DA131*100/CZ131)))</f>
        <v>0</v>
      </c>
      <c r="DC131" s="97">
        <v>0</v>
      </c>
      <c r="DD131" s="97"/>
      <c r="DE131" s="97"/>
      <c r="DF131" s="62" t="str">
        <f>IF(AND(DC131=0,DD131=0),Desplegable!$B$446,IF(AND(DC131&lt;&gt;0,DD131=""),Desplegable!$B$446,IF(AND('Metas por Proyecto'!DC131=0,'Metas por Proyecto'!DD131&gt;0),Desplegable!$B$444,IF(AND('Metas por Proyecto'!DC131&gt;0,'Metas por Proyecto'!DD131=0),Desplegable!$B$445,IF(AND('Metas por Proyecto'!DC131&gt;0,'Metas por Proyecto'!DD131&gt;0),((DD131*100)/DC131))))))</f>
        <v/>
      </c>
      <c r="DG131" s="97">
        <f t="shared" si="96"/>
        <v>1</v>
      </c>
      <c r="DH131" s="97">
        <f t="shared" si="97"/>
        <v>0</v>
      </c>
      <c r="DI131" s="62">
        <f>IF(AND(DG131=0,DH131=0),"",IF(AND(DG131=0,DH131&lt;&gt;0),Desplegable!$B$444,(DH131*100/DG131)))</f>
        <v>0</v>
      </c>
      <c r="DJ131" s="97">
        <v>0</v>
      </c>
      <c r="DK131" s="97"/>
      <c r="DL131" s="97"/>
      <c r="DM131" s="62" t="str">
        <f>IF(AND(DJ131=0,DK131=0),Desplegable!$B$446,IF(AND(DJ131&lt;&gt;0,DK131=""),Desplegable!$B$446,IF(AND('Metas por Proyecto'!DJ131=0,'Metas por Proyecto'!DK131&gt;0),Desplegable!$B$444,IF(AND('Metas por Proyecto'!DJ131&gt;0,'Metas por Proyecto'!DK131=0),Desplegable!$B$445,IF(AND('Metas por Proyecto'!DJ131&gt;0,'Metas por Proyecto'!DK131&gt;0),((DK131*100)/DJ131))))))</f>
        <v/>
      </c>
      <c r="DN131" s="97">
        <f t="shared" si="98"/>
        <v>1</v>
      </c>
      <c r="DO131" s="97">
        <f t="shared" si="99"/>
        <v>0</v>
      </c>
      <c r="DP131" s="63">
        <f>IF(AND(DN131=0,DO131=0),"",IF(AND(DN131=0,DO131&lt;&gt;0),Desplegable!$B$444,(DO131*100/DN131)))</f>
        <v>0</v>
      </c>
      <c r="DQ131" s="97">
        <f t="shared" si="100"/>
        <v>1</v>
      </c>
      <c r="DR131" s="97">
        <f t="shared" si="101"/>
        <v>0</v>
      </c>
      <c r="DS131" s="97">
        <f t="shared" si="102"/>
        <v>0</v>
      </c>
      <c r="DT131" s="63">
        <f t="shared" si="103"/>
        <v>0</v>
      </c>
      <c r="DU131" s="97"/>
    </row>
    <row r="132" spans="1:125" s="66" customFormat="1" ht="225">
      <c r="A132" s="53">
        <v>131</v>
      </c>
      <c r="B132" s="84" t="s">
        <v>1611</v>
      </c>
      <c r="C132" s="54" t="s">
        <v>666</v>
      </c>
      <c r="D132" s="55" t="s">
        <v>89</v>
      </c>
      <c r="E132" s="55" t="s">
        <v>667</v>
      </c>
      <c r="F132" s="56" t="s">
        <v>111</v>
      </c>
      <c r="G132" s="55" t="s">
        <v>115</v>
      </c>
      <c r="H132" s="56" t="s">
        <v>295</v>
      </c>
      <c r="I132" s="55" t="s">
        <v>616</v>
      </c>
      <c r="J132" s="56" t="s">
        <v>305</v>
      </c>
      <c r="K132" s="55" t="s">
        <v>667</v>
      </c>
      <c r="L132" s="56" t="s">
        <v>1464</v>
      </c>
      <c r="M132" s="56" t="s">
        <v>411</v>
      </c>
      <c r="N132" s="59" t="s">
        <v>129</v>
      </c>
      <c r="O132" s="56" t="s">
        <v>154</v>
      </c>
      <c r="P132" s="57" t="s">
        <v>462</v>
      </c>
      <c r="Q132" s="57" t="s">
        <v>467</v>
      </c>
      <c r="R132" s="58" t="s">
        <v>474</v>
      </c>
      <c r="S132" s="59"/>
      <c r="T132" s="59" t="s">
        <v>417</v>
      </c>
      <c r="U132" s="60" t="s">
        <v>429</v>
      </c>
      <c r="V132" s="60" t="s">
        <v>443</v>
      </c>
      <c r="W132" s="59"/>
      <c r="X132" s="59"/>
      <c r="Y132" s="56"/>
      <c r="Z132" s="56"/>
      <c r="AA132" s="56"/>
      <c r="AB132" s="56"/>
      <c r="AC132" s="53"/>
      <c r="AD132" s="53"/>
      <c r="AE132" s="53"/>
      <c r="AF132" s="53"/>
      <c r="AG132" s="56"/>
      <c r="AH132" s="60"/>
      <c r="AI132" s="53"/>
      <c r="AJ132" s="61"/>
      <c r="AK132" s="53"/>
      <c r="AL132" s="53"/>
      <c r="AM132" s="222">
        <v>24.13</v>
      </c>
      <c r="AN132" s="97">
        <v>0</v>
      </c>
      <c r="AO132" s="97">
        <v>0</v>
      </c>
      <c r="AP132" s="97"/>
      <c r="AQ132" s="62" t="str">
        <f>IF(AND(AN132=0,AO132=0),Desplegable!$B$446,IF(AND(AN132&lt;&gt;0,AO132=""),Desplegable!$B$446,IF(AND('Metas por Proyecto'!AN132=0,'Metas por Proyecto'!AO132&gt;0),Desplegable!$B$444,IF(AND('Metas por Proyecto'!AN132&gt;0,'Metas por Proyecto'!AO132=0),Desplegable!$B$445,IF(AND('Metas por Proyecto'!AN132&gt;0,'Metas por Proyecto'!AO132&gt;0),((AO132*100)/AN132))))))</f>
        <v/>
      </c>
      <c r="AR132" s="97">
        <v>24.13</v>
      </c>
      <c r="AS132" s="97">
        <v>24.13</v>
      </c>
      <c r="AT132" s="97"/>
      <c r="AU132" s="62">
        <f>IF(AND(AR132=0,AS132=0),Desplegable!$B$446,IF(AND(AR132&lt;&gt;0,AS132=""),Desplegable!$B$446,IF(AND('Metas por Proyecto'!AR132=0,'Metas por Proyecto'!AS132&gt;0),Desplegable!$B$444,IF(AND('Metas por Proyecto'!AR132&gt;0,'Metas por Proyecto'!AS132=0),Desplegable!$B$445,IF(AND('Metas por Proyecto'!AR132&gt;0,'Metas por Proyecto'!AS132&gt;0),((AS132*100)/AR132))))))</f>
        <v>100</v>
      </c>
      <c r="AV132" s="97">
        <f t="shared" si="78"/>
        <v>24.13</v>
      </c>
      <c r="AW132" s="97">
        <f t="shared" si="79"/>
        <v>24.13</v>
      </c>
      <c r="AX132" s="62">
        <f>IF(AND(AV132=0,AW132=0),"",IF(AND(AV132=0,AW132&lt;&gt;0),Desplegable!$B$444,(AW132*100/AV132)))</f>
        <v>100</v>
      </c>
      <c r="AY132" s="97">
        <v>0</v>
      </c>
      <c r="AZ132" s="97">
        <v>0</v>
      </c>
      <c r="BA132" s="97" t="s">
        <v>1304</v>
      </c>
      <c r="BB132" s="62" t="str">
        <f>IF(AND(AY132=0,AZ132=0),Desplegable!$B$446,IF(AND(AY132&lt;&gt;0,AZ132=""),Desplegable!$B$446,IF(AND('Metas por Proyecto'!AY132=0,'Metas por Proyecto'!AZ132&gt;0),Desplegable!$B$444,IF(AND('Metas por Proyecto'!AY132&gt;0,'Metas por Proyecto'!AZ132=0),Desplegable!$B$445,IF(AND('Metas por Proyecto'!AY132&gt;0,'Metas por Proyecto'!AZ132&gt;0),((AZ132*100)/AY132))))))</f>
        <v/>
      </c>
      <c r="BC132" s="97">
        <f t="shared" si="80"/>
        <v>24.13</v>
      </c>
      <c r="BD132" s="97">
        <f t="shared" si="81"/>
        <v>24.13</v>
      </c>
      <c r="BE132" s="62">
        <f>IF(AND(BC132=0,BD132=0),"",IF(AND(BC132=0,BD132&lt;&gt;0),Desplegable!$B$444,(BD132*100/BC132)))</f>
        <v>100</v>
      </c>
      <c r="BF132" s="97">
        <v>0</v>
      </c>
      <c r="BG132" s="97"/>
      <c r="BH132" s="97"/>
      <c r="BI132" s="62" t="str">
        <f>IF(AND(BF132=0,BG132=0),Desplegable!$B$446,IF(AND(BF132&lt;&gt;0,BG132=""),Desplegable!$B$446,IF(AND('Metas por Proyecto'!BF132=0,'Metas por Proyecto'!BG132&gt;0),Desplegable!$B$444,IF(AND('Metas por Proyecto'!BF132&gt;0,'Metas por Proyecto'!BG132=0),Desplegable!$B$445,IF(AND('Metas por Proyecto'!BF132&gt;0,'Metas por Proyecto'!BG132&gt;0),((BG132*100)/BF132))))))</f>
        <v/>
      </c>
      <c r="BJ132" s="97">
        <f t="shared" si="82"/>
        <v>24.13</v>
      </c>
      <c r="BK132" s="97">
        <f t="shared" si="83"/>
        <v>24.13</v>
      </c>
      <c r="BL132" s="62">
        <f>IF(AND(BJ132=0,BK132=0),"",IF(AND(BJ132=0,BK132&lt;&gt;0),Desplegable!$B$444,(BK132*100/BJ132)))</f>
        <v>100</v>
      </c>
      <c r="BM132" s="97">
        <v>0</v>
      </c>
      <c r="BN132" s="97"/>
      <c r="BO132" s="97"/>
      <c r="BP132" s="62" t="str">
        <f>IF(AND(BM132=0,BN132=0),Desplegable!$B$446,IF(AND(BM132&lt;&gt;0,BN132=""),Desplegable!$B$446,IF(AND('Metas por Proyecto'!BM132=0,'Metas por Proyecto'!BN132&gt;0),Desplegable!$B$444,IF(AND('Metas por Proyecto'!BM132&gt;0,'Metas por Proyecto'!BN132=0),Desplegable!$B$445,IF(AND('Metas por Proyecto'!BM132&gt;0,'Metas por Proyecto'!BN132&gt;0),((BN132*100)/BM132))))))</f>
        <v/>
      </c>
      <c r="BQ132" s="97">
        <f t="shared" si="84"/>
        <v>24.13</v>
      </c>
      <c r="BR132" s="97">
        <f t="shared" si="85"/>
        <v>24.13</v>
      </c>
      <c r="BS132" s="62">
        <f>IF(AND(BQ132=0,BR132=0),"",IF(AND(BQ132=0,BR132&lt;&gt;0),Desplegable!$B$444,(BR132*100/BQ132)))</f>
        <v>100</v>
      </c>
      <c r="BT132" s="97">
        <v>0</v>
      </c>
      <c r="BU132" s="97"/>
      <c r="BV132" s="97"/>
      <c r="BW132" s="62" t="str">
        <f>IF(AND(BT132=0,BU132=0),Desplegable!$B$446,IF(AND(BT132&lt;&gt;0,BU132=""),Desplegable!$B$446,IF(AND('Metas por Proyecto'!BT132=0,'Metas por Proyecto'!BU132&gt;0),Desplegable!$B$444,IF(AND('Metas por Proyecto'!BT132&gt;0,'Metas por Proyecto'!BU132=0),Desplegable!$B$445,IF(AND('Metas por Proyecto'!BT132&gt;0,'Metas por Proyecto'!BU132&gt;0),((BU132*100)/BT132))))))</f>
        <v/>
      </c>
      <c r="BX132" s="97">
        <f t="shared" si="86"/>
        <v>24.13</v>
      </c>
      <c r="BY132" s="97">
        <f t="shared" si="87"/>
        <v>24.13</v>
      </c>
      <c r="BZ132" s="62">
        <f>IF(AND(BX132=0,BY132=0),"",IF(AND(BX132=0,BY132&lt;&gt;0),Desplegable!$B$444,(BY132*100/BX132)))</f>
        <v>100</v>
      </c>
      <c r="CA132" s="97">
        <v>0</v>
      </c>
      <c r="CB132" s="97"/>
      <c r="CC132" s="97"/>
      <c r="CD132" s="62" t="str">
        <f>IF(AND(CA132=0,CB132=0),Desplegable!$B$446,IF(AND(CA132&lt;&gt;0,CB132=""),Desplegable!$B$446,IF(AND('Metas por Proyecto'!CA132=0,'Metas por Proyecto'!CB132&gt;0),Desplegable!$B$444,IF(AND('Metas por Proyecto'!CA132&gt;0,'Metas por Proyecto'!CB132=0),Desplegable!$B$445,IF(AND('Metas por Proyecto'!CA132&gt;0,'Metas por Proyecto'!CB132&gt;0),((CB132*100)/CA132))))))</f>
        <v/>
      </c>
      <c r="CE132" s="97">
        <f t="shared" si="88"/>
        <v>24.13</v>
      </c>
      <c r="CF132" s="97">
        <f t="shared" si="89"/>
        <v>24.13</v>
      </c>
      <c r="CG132" s="62">
        <f>IF(AND(CE132=0,CF132=0),"",IF(AND(CE132=0,CF132&lt;&gt;0),Desplegable!$B$444,(CF132*100/CE132)))</f>
        <v>100</v>
      </c>
      <c r="CH132" s="97">
        <v>0</v>
      </c>
      <c r="CI132" s="97"/>
      <c r="CJ132" s="97"/>
      <c r="CK132" s="62" t="str">
        <f>IF(AND(CH132=0,CI132=0),Desplegable!$B$446,IF(AND(CH132&lt;&gt;0,CI132=""),Desplegable!$B$446,IF(AND('Metas por Proyecto'!CH132=0,'Metas por Proyecto'!CI132&gt;0),Desplegable!$B$444,IF(AND('Metas por Proyecto'!CH132&gt;0,'Metas por Proyecto'!CI132=0),Desplegable!$B$445,IF(AND('Metas por Proyecto'!CH132&gt;0,'Metas por Proyecto'!CI132&gt;0),((CI132*100)/CH132))))))</f>
        <v/>
      </c>
      <c r="CL132" s="97">
        <f t="shared" si="90"/>
        <v>24.13</v>
      </c>
      <c r="CM132" s="97">
        <f t="shared" si="91"/>
        <v>24.13</v>
      </c>
      <c r="CN132" s="62">
        <f>IF(AND(CL132=0,CM132=0),"",IF(AND(CL132=0,CM132&lt;&gt;0),Desplegable!$B$444,(CM132*100/CL132)))</f>
        <v>100</v>
      </c>
      <c r="CO132" s="97">
        <v>0</v>
      </c>
      <c r="CP132" s="97"/>
      <c r="CQ132" s="97"/>
      <c r="CR132" s="62" t="str">
        <f>IF(AND(CO132=0,CP132=0),Desplegable!$B$446,IF(AND(CO132&lt;&gt;0,CP132=""),Desplegable!$B$446,IF(AND('Metas por Proyecto'!CO132=0,'Metas por Proyecto'!CP132&gt;0),Desplegable!$B$444,IF(AND('Metas por Proyecto'!CO132&gt;0,'Metas por Proyecto'!CP132=0),Desplegable!$B$445,IF(AND('Metas por Proyecto'!CO132&gt;0,'Metas por Proyecto'!CP132&gt;0),((CP132*100)/CO132))))))</f>
        <v/>
      </c>
      <c r="CS132" s="97">
        <f t="shared" si="92"/>
        <v>24.13</v>
      </c>
      <c r="CT132" s="97">
        <f t="shared" si="93"/>
        <v>24.13</v>
      </c>
      <c r="CU132" s="62">
        <f>IF(AND(CS132=0,CT132=0),"",IF(AND(CS132=0,CT132&lt;&gt;0),Desplegable!$B$444,(CT132*100/CS132)))</f>
        <v>100</v>
      </c>
      <c r="CV132" s="97">
        <v>0</v>
      </c>
      <c r="CW132" s="97"/>
      <c r="CX132" s="97"/>
      <c r="CY132" s="62" t="str">
        <f>IF(AND(CV132=0,CW132=0),Desplegable!$B$446,IF(AND(CV132&lt;&gt;0,CW132=""),Desplegable!$B$446,IF(AND('Metas por Proyecto'!CV132=0,'Metas por Proyecto'!CW132&gt;0),Desplegable!$B$444,IF(AND('Metas por Proyecto'!CV132&gt;0,'Metas por Proyecto'!CW132=0),Desplegable!$B$445,IF(AND('Metas por Proyecto'!CV132&gt;0,'Metas por Proyecto'!CW132&gt;0),((CW132*100)/CV132))))))</f>
        <v/>
      </c>
      <c r="CZ132" s="97">
        <f t="shared" si="94"/>
        <v>24.13</v>
      </c>
      <c r="DA132" s="97">
        <f t="shared" si="95"/>
        <v>24.13</v>
      </c>
      <c r="DB132" s="62">
        <f>IF(AND(CZ132=0,DA132=0),"",IF(AND(CZ132=0,DA132&lt;&gt;0),Desplegable!$B$444,(DA132*100/CZ132)))</f>
        <v>100</v>
      </c>
      <c r="DC132" s="97">
        <v>0</v>
      </c>
      <c r="DD132" s="97"/>
      <c r="DE132" s="97"/>
      <c r="DF132" s="62" t="str">
        <f>IF(AND(DC132=0,DD132=0),Desplegable!$B$446,IF(AND(DC132&lt;&gt;0,DD132=""),Desplegable!$B$446,IF(AND('Metas por Proyecto'!DC132=0,'Metas por Proyecto'!DD132&gt;0),Desplegable!$B$444,IF(AND('Metas por Proyecto'!DC132&gt;0,'Metas por Proyecto'!DD132=0),Desplegable!$B$445,IF(AND('Metas por Proyecto'!DC132&gt;0,'Metas por Proyecto'!DD132&gt;0),((DD132*100)/DC132))))))</f>
        <v/>
      </c>
      <c r="DG132" s="97">
        <f t="shared" si="96"/>
        <v>24.13</v>
      </c>
      <c r="DH132" s="97">
        <f t="shared" si="97"/>
        <v>24.13</v>
      </c>
      <c r="DI132" s="62">
        <f>IF(AND(DG132=0,DH132=0),"",IF(AND(DG132=0,DH132&lt;&gt;0),Desplegable!$B$444,(DH132*100/DG132)))</f>
        <v>100</v>
      </c>
      <c r="DJ132" s="97">
        <v>0</v>
      </c>
      <c r="DK132" s="97"/>
      <c r="DL132" s="97"/>
      <c r="DM132" s="62" t="str">
        <f>IF(AND(DJ132=0,DK132=0),Desplegable!$B$446,IF(AND(DJ132&lt;&gt;0,DK132=""),Desplegable!$B$446,IF(AND('Metas por Proyecto'!DJ132=0,'Metas por Proyecto'!DK132&gt;0),Desplegable!$B$444,IF(AND('Metas por Proyecto'!DJ132&gt;0,'Metas por Proyecto'!DK132=0),Desplegable!$B$445,IF(AND('Metas por Proyecto'!DJ132&gt;0,'Metas por Proyecto'!DK132&gt;0),((DK132*100)/DJ132))))))</f>
        <v/>
      </c>
      <c r="DN132" s="97">
        <f t="shared" si="98"/>
        <v>24.13</v>
      </c>
      <c r="DO132" s="97">
        <f t="shared" si="99"/>
        <v>24.13</v>
      </c>
      <c r="DP132" s="63">
        <f>IF(AND(DN132=0,DO132=0),"",IF(AND(DN132=0,DO132&lt;&gt;0),Desplegable!$B$444,(DO132*100/DN132)))</f>
        <v>100</v>
      </c>
      <c r="DQ132" s="97">
        <f t="shared" si="100"/>
        <v>24.13</v>
      </c>
      <c r="DR132" s="97">
        <f t="shared" si="101"/>
        <v>0</v>
      </c>
      <c r="DS132" s="97">
        <f t="shared" si="102"/>
        <v>24.13</v>
      </c>
      <c r="DT132" s="63">
        <f t="shared" si="103"/>
        <v>100</v>
      </c>
      <c r="DU132" s="97"/>
    </row>
    <row r="133" spans="1:125" s="66" customFormat="1" ht="225">
      <c r="A133" s="53">
        <v>132</v>
      </c>
      <c r="B133" s="84" t="s">
        <v>1612</v>
      </c>
      <c r="C133" s="54" t="s">
        <v>666</v>
      </c>
      <c r="D133" s="55" t="s">
        <v>89</v>
      </c>
      <c r="E133" s="55" t="s">
        <v>667</v>
      </c>
      <c r="F133" s="56" t="s">
        <v>111</v>
      </c>
      <c r="G133" s="55" t="s">
        <v>115</v>
      </c>
      <c r="H133" s="56" t="s">
        <v>295</v>
      </c>
      <c r="I133" s="55" t="s">
        <v>616</v>
      </c>
      <c r="J133" s="56" t="s">
        <v>305</v>
      </c>
      <c r="K133" s="55" t="s">
        <v>667</v>
      </c>
      <c r="L133" s="56" t="s">
        <v>1464</v>
      </c>
      <c r="M133" s="56" t="s">
        <v>411</v>
      </c>
      <c r="N133" s="59" t="s">
        <v>140</v>
      </c>
      <c r="O133" s="56" t="s">
        <v>154</v>
      </c>
      <c r="P133" s="57" t="s">
        <v>462</v>
      </c>
      <c r="Q133" s="57" t="s">
        <v>467</v>
      </c>
      <c r="R133" s="58" t="s">
        <v>474</v>
      </c>
      <c r="S133" s="59"/>
      <c r="T133" s="59" t="s">
        <v>417</v>
      </c>
      <c r="U133" s="60" t="s">
        <v>429</v>
      </c>
      <c r="V133" s="60" t="s">
        <v>443</v>
      </c>
      <c r="W133" s="59"/>
      <c r="X133" s="59"/>
      <c r="Y133" s="56"/>
      <c r="Z133" s="56"/>
      <c r="AA133" s="56"/>
      <c r="AB133" s="56"/>
      <c r="AC133" s="53"/>
      <c r="AD133" s="53"/>
      <c r="AE133" s="53"/>
      <c r="AF133" s="53"/>
      <c r="AG133" s="56"/>
      <c r="AH133" s="60"/>
      <c r="AI133" s="53"/>
      <c r="AJ133" s="61"/>
      <c r="AK133" s="53"/>
      <c r="AL133" s="53"/>
      <c r="AM133" s="222">
        <v>65.260000000000005</v>
      </c>
      <c r="AN133" s="97">
        <v>0</v>
      </c>
      <c r="AO133" s="97">
        <v>0</v>
      </c>
      <c r="AP133" s="97"/>
      <c r="AQ133" s="62" t="str">
        <f>IF(AND(AN133=0,AO133=0),Desplegable!$B$446,IF(AND(AN133&lt;&gt;0,AO133=""),Desplegable!$B$446,IF(AND('Metas por Proyecto'!AN133=0,'Metas por Proyecto'!AO133&gt;0),Desplegable!$B$444,IF(AND('Metas por Proyecto'!AN133&gt;0,'Metas por Proyecto'!AO133=0),Desplegable!$B$445,IF(AND('Metas por Proyecto'!AN133&gt;0,'Metas por Proyecto'!AO133&gt;0),((AO133*100)/AN133))))))</f>
        <v/>
      </c>
      <c r="AR133" s="97">
        <v>65.260000000000005</v>
      </c>
      <c r="AS133" s="97">
        <v>65.260000000000005</v>
      </c>
      <c r="AT133" s="97"/>
      <c r="AU133" s="62">
        <f>IF(AND(AR133=0,AS133=0),Desplegable!$B$446,IF(AND(AR133&lt;&gt;0,AS133=""),Desplegable!$B$446,IF(AND('Metas por Proyecto'!AR133=0,'Metas por Proyecto'!AS133&gt;0),Desplegable!$B$444,IF(AND('Metas por Proyecto'!AR133&gt;0,'Metas por Proyecto'!AS133=0),Desplegable!$B$445,IF(AND('Metas por Proyecto'!AR133&gt;0,'Metas por Proyecto'!AS133&gt;0),((AS133*100)/AR133))))))</f>
        <v>100</v>
      </c>
      <c r="AV133" s="97">
        <f t="shared" si="78"/>
        <v>65.260000000000005</v>
      </c>
      <c r="AW133" s="97">
        <f t="shared" si="79"/>
        <v>65.260000000000005</v>
      </c>
      <c r="AX133" s="62">
        <f>IF(AND(AV133=0,AW133=0),"",IF(AND(AV133=0,AW133&lt;&gt;0),Desplegable!$B$444,(AW133*100/AV133)))</f>
        <v>100</v>
      </c>
      <c r="AY133" s="97">
        <v>0</v>
      </c>
      <c r="AZ133" s="97">
        <v>0</v>
      </c>
      <c r="BA133" s="97" t="s">
        <v>1304</v>
      </c>
      <c r="BB133" s="62" t="str">
        <f>IF(AND(AY133=0,AZ133=0),Desplegable!$B$446,IF(AND(AY133&lt;&gt;0,AZ133=""),Desplegable!$B$446,IF(AND('Metas por Proyecto'!AY133=0,'Metas por Proyecto'!AZ133&gt;0),Desplegable!$B$444,IF(AND('Metas por Proyecto'!AY133&gt;0,'Metas por Proyecto'!AZ133=0),Desplegable!$B$445,IF(AND('Metas por Proyecto'!AY133&gt;0,'Metas por Proyecto'!AZ133&gt;0),((AZ133*100)/AY133))))))</f>
        <v/>
      </c>
      <c r="BC133" s="97">
        <f t="shared" si="80"/>
        <v>65.260000000000005</v>
      </c>
      <c r="BD133" s="97">
        <f t="shared" si="81"/>
        <v>65.260000000000005</v>
      </c>
      <c r="BE133" s="62">
        <f>IF(AND(BC133=0,BD133=0),"",IF(AND(BC133=0,BD133&lt;&gt;0),Desplegable!$B$444,(BD133*100/BC133)))</f>
        <v>100</v>
      </c>
      <c r="BF133" s="97">
        <v>0</v>
      </c>
      <c r="BG133" s="97"/>
      <c r="BH133" s="97"/>
      <c r="BI133" s="62" t="str">
        <f>IF(AND(BF133=0,BG133=0),Desplegable!$B$446,IF(AND(BF133&lt;&gt;0,BG133=""),Desplegable!$B$446,IF(AND('Metas por Proyecto'!BF133=0,'Metas por Proyecto'!BG133&gt;0),Desplegable!$B$444,IF(AND('Metas por Proyecto'!BF133&gt;0,'Metas por Proyecto'!BG133=0),Desplegable!$B$445,IF(AND('Metas por Proyecto'!BF133&gt;0,'Metas por Proyecto'!BG133&gt;0),((BG133*100)/BF133))))))</f>
        <v/>
      </c>
      <c r="BJ133" s="97">
        <f t="shared" si="82"/>
        <v>65.260000000000005</v>
      </c>
      <c r="BK133" s="97">
        <f t="shared" si="83"/>
        <v>65.260000000000005</v>
      </c>
      <c r="BL133" s="62">
        <f>IF(AND(BJ133=0,BK133=0),"",IF(AND(BJ133=0,BK133&lt;&gt;0),Desplegable!$B$444,(BK133*100/BJ133)))</f>
        <v>100</v>
      </c>
      <c r="BM133" s="97">
        <v>0</v>
      </c>
      <c r="BN133" s="97"/>
      <c r="BO133" s="97"/>
      <c r="BP133" s="62" t="str">
        <f>IF(AND(BM133=0,BN133=0),Desplegable!$B$446,IF(AND(BM133&lt;&gt;0,BN133=""),Desplegable!$B$446,IF(AND('Metas por Proyecto'!BM133=0,'Metas por Proyecto'!BN133&gt;0),Desplegable!$B$444,IF(AND('Metas por Proyecto'!BM133&gt;0,'Metas por Proyecto'!BN133=0),Desplegable!$B$445,IF(AND('Metas por Proyecto'!BM133&gt;0,'Metas por Proyecto'!BN133&gt;0),((BN133*100)/BM133))))))</f>
        <v/>
      </c>
      <c r="BQ133" s="97">
        <f t="shared" si="84"/>
        <v>65.260000000000005</v>
      </c>
      <c r="BR133" s="97">
        <f t="shared" si="85"/>
        <v>65.260000000000005</v>
      </c>
      <c r="BS133" s="62">
        <f>IF(AND(BQ133=0,BR133=0),"",IF(AND(BQ133=0,BR133&lt;&gt;0),Desplegable!$B$444,(BR133*100/BQ133)))</f>
        <v>100</v>
      </c>
      <c r="BT133" s="97">
        <v>0</v>
      </c>
      <c r="BU133" s="97"/>
      <c r="BV133" s="97"/>
      <c r="BW133" s="62" t="str">
        <f>IF(AND(BT133=0,BU133=0),Desplegable!$B$446,IF(AND(BT133&lt;&gt;0,BU133=""),Desplegable!$B$446,IF(AND('Metas por Proyecto'!BT133=0,'Metas por Proyecto'!BU133&gt;0),Desplegable!$B$444,IF(AND('Metas por Proyecto'!BT133&gt;0,'Metas por Proyecto'!BU133=0),Desplegable!$B$445,IF(AND('Metas por Proyecto'!BT133&gt;0,'Metas por Proyecto'!BU133&gt;0),((BU133*100)/BT133))))))</f>
        <v/>
      </c>
      <c r="BX133" s="97">
        <f t="shared" si="86"/>
        <v>65.260000000000005</v>
      </c>
      <c r="BY133" s="97">
        <f t="shared" si="87"/>
        <v>65.260000000000005</v>
      </c>
      <c r="BZ133" s="62">
        <f>IF(AND(BX133=0,BY133=0),"",IF(AND(BX133=0,BY133&lt;&gt;0),Desplegable!$B$444,(BY133*100/BX133)))</f>
        <v>100</v>
      </c>
      <c r="CA133" s="97">
        <v>0</v>
      </c>
      <c r="CB133" s="97"/>
      <c r="CC133" s="97"/>
      <c r="CD133" s="62" t="str">
        <f>IF(AND(CA133=0,CB133=0),Desplegable!$B$446,IF(AND(CA133&lt;&gt;0,CB133=""),Desplegable!$B$446,IF(AND('Metas por Proyecto'!CA133=0,'Metas por Proyecto'!CB133&gt;0),Desplegable!$B$444,IF(AND('Metas por Proyecto'!CA133&gt;0,'Metas por Proyecto'!CB133=0),Desplegable!$B$445,IF(AND('Metas por Proyecto'!CA133&gt;0,'Metas por Proyecto'!CB133&gt;0),((CB133*100)/CA133))))))</f>
        <v/>
      </c>
      <c r="CE133" s="97">
        <f t="shared" si="88"/>
        <v>65.260000000000005</v>
      </c>
      <c r="CF133" s="97">
        <f t="shared" si="89"/>
        <v>65.260000000000005</v>
      </c>
      <c r="CG133" s="62">
        <f>IF(AND(CE133=0,CF133=0),"",IF(AND(CE133=0,CF133&lt;&gt;0),Desplegable!$B$444,(CF133*100/CE133)))</f>
        <v>100</v>
      </c>
      <c r="CH133" s="97">
        <v>0</v>
      </c>
      <c r="CI133" s="97"/>
      <c r="CJ133" s="97"/>
      <c r="CK133" s="62" t="str">
        <f>IF(AND(CH133=0,CI133=0),Desplegable!$B$446,IF(AND(CH133&lt;&gt;0,CI133=""),Desplegable!$B$446,IF(AND('Metas por Proyecto'!CH133=0,'Metas por Proyecto'!CI133&gt;0),Desplegable!$B$444,IF(AND('Metas por Proyecto'!CH133&gt;0,'Metas por Proyecto'!CI133=0),Desplegable!$B$445,IF(AND('Metas por Proyecto'!CH133&gt;0,'Metas por Proyecto'!CI133&gt;0),((CI133*100)/CH133))))))</f>
        <v/>
      </c>
      <c r="CL133" s="97">
        <f t="shared" si="90"/>
        <v>65.260000000000005</v>
      </c>
      <c r="CM133" s="97">
        <f t="shared" si="91"/>
        <v>65.260000000000005</v>
      </c>
      <c r="CN133" s="62">
        <f>IF(AND(CL133=0,CM133=0),"",IF(AND(CL133=0,CM133&lt;&gt;0),Desplegable!$B$444,(CM133*100/CL133)))</f>
        <v>100</v>
      </c>
      <c r="CO133" s="97">
        <v>0</v>
      </c>
      <c r="CP133" s="97"/>
      <c r="CQ133" s="97"/>
      <c r="CR133" s="62" t="str">
        <f>IF(AND(CO133=0,CP133=0),Desplegable!$B$446,IF(AND(CO133&lt;&gt;0,CP133=""),Desplegable!$B$446,IF(AND('Metas por Proyecto'!CO133=0,'Metas por Proyecto'!CP133&gt;0),Desplegable!$B$444,IF(AND('Metas por Proyecto'!CO133&gt;0,'Metas por Proyecto'!CP133=0),Desplegable!$B$445,IF(AND('Metas por Proyecto'!CO133&gt;0,'Metas por Proyecto'!CP133&gt;0),((CP133*100)/CO133))))))</f>
        <v/>
      </c>
      <c r="CS133" s="97">
        <f t="shared" si="92"/>
        <v>65.260000000000005</v>
      </c>
      <c r="CT133" s="97">
        <f t="shared" si="93"/>
        <v>65.260000000000005</v>
      </c>
      <c r="CU133" s="62">
        <f>IF(AND(CS133=0,CT133=0),"",IF(AND(CS133=0,CT133&lt;&gt;0),Desplegable!$B$444,(CT133*100/CS133)))</f>
        <v>100</v>
      </c>
      <c r="CV133" s="97">
        <v>0</v>
      </c>
      <c r="CW133" s="97"/>
      <c r="CX133" s="97"/>
      <c r="CY133" s="62" t="str">
        <f>IF(AND(CV133=0,CW133=0),Desplegable!$B$446,IF(AND(CV133&lt;&gt;0,CW133=""),Desplegable!$B$446,IF(AND('Metas por Proyecto'!CV133=0,'Metas por Proyecto'!CW133&gt;0),Desplegable!$B$444,IF(AND('Metas por Proyecto'!CV133&gt;0,'Metas por Proyecto'!CW133=0),Desplegable!$B$445,IF(AND('Metas por Proyecto'!CV133&gt;0,'Metas por Proyecto'!CW133&gt;0),((CW133*100)/CV133))))))</f>
        <v/>
      </c>
      <c r="CZ133" s="97">
        <f t="shared" si="94"/>
        <v>65.260000000000005</v>
      </c>
      <c r="DA133" s="97">
        <f t="shared" si="95"/>
        <v>65.260000000000005</v>
      </c>
      <c r="DB133" s="62">
        <f>IF(AND(CZ133=0,DA133=0),"",IF(AND(CZ133=0,DA133&lt;&gt;0),Desplegable!$B$444,(DA133*100/CZ133)))</f>
        <v>100</v>
      </c>
      <c r="DC133" s="97">
        <v>0</v>
      </c>
      <c r="DD133" s="97"/>
      <c r="DE133" s="97"/>
      <c r="DF133" s="62" t="str">
        <f>IF(AND(DC133=0,DD133=0),Desplegable!$B$446,IF(AND(DC133&lt;&gt;0,DD133=""),Desplegable!$B$446,IF(AND('Metas por Proyecto'!DC133=0,'Metas por Proyecto'!DD133&gt;0),Desplegable!$B$444,IF(AND('Metas por Proyecto'!DC133&gt;0,'Metas por Proyecto'!DD133=0),Desplegable!$B$445,IF(AND('Metas por Proyecto'!DC133&gt;0,'Metas por Proyecto'!DD133&gt;0),((DD133*100)/DC133))))))</f>
        <v/>
      </c>
      <c r="DG133" s="97">
        <f t="shared" si="96"/>
        <v>65.260000000000005</v>
      </c>
      <c r="DH133" s="97">
        <f t="shared" si="97"/>
        <v>65.260000000000005</v>
      </c>
      <c r="DI133" s="62">
        <f>IF(AND(DG133=0,DH133=0),"",IF(AND(DG133=0,DH133&lt;&gt;0),Desplegable!$B$444,(DH133*100/DG133)))</f>
        <v>100</v>
      </c>
      <c r="DJ133" s="97">
        <v>0</v>
      </c>
      <c r="DK133" s="97"/>
      <c r="DL133" s="97"/>
      <c r="DM133" s="62" t="str">
        <f>IF(AND(DJ133=0,DK133=0),Desplegable!$B$446,IF(AND(DJ133&lt;&gt;0,DK133=""),Desplegable!$B$446,IF(AND('Metas por Proyecto'!DJ133=0,'Metas por Proyecto'!DK133&gt;0),Desplegable!$B$444,IF(AND('Metas por Proyecto'!DJ133&gt;0,'Metas por Proyecto'!DK133=0),Desplegable!$B$445,IF(AND('Metas por Proyecto'!DJ133&gt;0,'Metas por Proyecto'!DK133&gt;0),((DK133*100)/DJ133))))))</f>
        <v/>
      </c>
      <c r="DN133" s="97">
        <f t="shared" si="98"/>
        <v>65.260000000000005</v>
      </c>
      <c r="DO133" s="97">
        <f t="shared" si="99"/>
        <v>65.260000000000005</v>
      </c>
      <c r="DP133" s="63">
        <f>IF(AND(DN133=0,DO133=0),"",IF(AND(DN133=0,DO133&lt;&gt;0),Desplegable!$B$444,(DO133*100/DN133)))</f>
        <v>100</v>
      </c>
      <c r="DQ133" s="97">
        <f t="shared" si="100"/>
        <v>65.260000000000005</v>
      </c>
      <c r="DR133" s="97">
        <f t="shared" si="101"/>
        <v>0</v>
      </c>
      <c r="DS133" s="97">
        <f t="shared" si="102"/>
        <v>65.260000000000005</v>
      </c>
      <c r="DT133" s="63">
        <f t="shared" si="103"/>
        <v>100</v>
      </c>
      <c r="DU133" s="97"/>
    </row>
    <row r="134" spans="1:125" s="66" customFormat="1" ht="225">
      <c r="A134" s="53">
        <v>133</v>
      </c>
      <c r="B134" s="84" t="s">
        <v>1613</v>
      </c>
      <c r="C134" s="54" t="s">
        <v>666</v>
      </c>
      <c r="D134" s="55" t="s">
        <v>89</v>
      </c>
      <c r="E134" s="55" t="s">
        <v>667</v>
      </c>
      <c r="F134" s="56" t="s">
        <v>111</v>
      </c>
      <c r="G134" s="55" t="s">
        <v>115</v>
      </c>
      <c r="H134" s="56" t="s">
        <v>295</v>
      </c>
      <c r="I134" s="55" t="s">
        <v>616</v>
      </c>
      <c r="J134" s="56" t="s">
        <v>305</v>
      </c>
      <c r="K134" s="55" t="s">
        <v>667</v>
      </c>
      <c r="L134" s="56" t="s">
        <v>1464</v>
      </c>
      <c r="M134" s="56" t="s">
        <v>411</v>
      </c>
      <c r="N134" s="59" t="s">
        <v>129</v>
      </c>
      <c r="O134" s="56" t="s">
        <v>154</v>
      </c>
      <c r="P134" s="57" t="s">
        <v>462</v>
      </c>
      <c r="Q134" s="57" t="s">
        <v>467</v>
      </c>
      <c r="R134" s="58" t="s">
        <v>474</v>
      </c>
      <c r="S134" s="59"/>
      <c r="T134" s="59" t="s">
        <v>417</v>
      </c>
      <c r="U134" s="60" t="s">
        <v>429</v>
      </c>
      <c r="V134" s="60" t="s">
        <v>443</v>
      </c>
      <c r="W134" s="59"/>
      <c r="X134" s="59"/>
      <c r="Y134" s="56"/>
      <c r="Z134" s="56"/>
      <c r="AA134" s="56"/>
      <c r="AB134" s="56"/>
      <c r="AC134" s="53"/>
      <c r="AD134" s="53"/>
      <c r="AE134" s="53"/>
      <c r="AF134" s="53"/>
      <c r="AG134" s="56"/>
      <c r="AH134" s="60"/>
      <c r="AI134" s="53"/>
      <c r="AJ134" s="61"/>
      <c r="AK134" s="53"/>
      <c r="AL134" s="53"/>
      <c r="AM134" s="222">
        <v>17.2</v>
      </c>
      <c r="AN134" s="97">
        <v>0</v>
      </c>
      <c r="AO134" s="97">
        <v>0</v>
      </c>
      <c r="AP134" s="97"/>
      <c r="AQ134" s="62" t="str">
        <f>IF(AND(AN134=0,AO134=0),Desplegable!$B$446,IF(AND(AN134&lt;&gt;0,AO134=""),Desplegable!$B$446,IF(AND('Metas por Proyecto'!AN134=0,'Metas por Proyecto'!AO134&gt;0),Desplegable!$B$444,IF(AND('Metas por Proyecto'!AN134&gt;0,'Metas por Proyecto'!AO134=0),Desplegable!$B$445,IF(AND('Metas por Proyecto'!AN134&gt;0,'Metas por Proyecto'!AO134&gt;0),((AO134*100)/AN134))))))</f>
        <v/>
      </c>
      <c r="AR134" s="97">
        <v>17.2</v>
      </c>
      <c r="AS134" s="97">
        <v>17.2</v>
      </c>
      <c r="AT134" s="97"/>
      <c r="AU134" s="62">
        <f>IF(AND(AR134=0,AS134=0),Desplegable!$B$446,IF(AND(AR134&lt;&gt;0,AS134=""),Desplegable!$B$446,IF(AND('Metas por Proyecto'!AR134=0,'Metas por Proyecto'!AS134&gt;0),Desplegable!$B$444,IF(AND('Metas por Proyecto'!AR134&gt;0,'Metas por Proyecto'!AS134=0),Desplegable!$B$445,IF(AND('Metas por Proyecto'!AR134&gt;0,'Metas por Proyecto'!AS134&gt;0),((AS134*100)/AR134))))))</f>
        <v>100</v>
      </c>
      <c r="AV134" s="97">
        <f t="shared" si="78"/>
        <v>17.2</v>
      </c>
      <c r="AW134" s="97">
        <f t="shared" si="79"/>
        <v>17.2</v>
      </c>
      <c r="AX134" s="62">
        <f>IF(AND(AV134=0,AW134=0),"",IF(AND(AV134=0,AW134&lt;&gt;0),Desplegable!$B$444,(AW134*100/AV134)))</f>
        <v>100</v>
      </c>
      <c r="AY134" s="97">
        <v>0</v>
      </c>
      <c r="AZ134" s="97">
        <v>0</v>
      </c>
      <c r="BA134" s="97" t="s">
        <v>1304</v>
      </c>
      <c r="BB134" s="62" t="str">
        <f>IF(AND(AY134=0,AZ134=0),Desplegable!$B$446,IF(AND(AY134&lt;&gt;0,AZ134=""),Desplegable!$B$446,IF(AND('Metas por Proyecto'!AY134=0,'Metas por Proyecto'!AZ134&gt;0),Desplegable!$B$444,IF(AND('Metas por Proyecto'!AY134&gt;0,'Metas por Proyecto'!AZ134=0),Desplegable!$B$445,IF(AND('Metas por Proyecto'!AY134&gt;0,'Metas por Proyecto'!AZ134&gt;0),((AZ134*100)/AY134))))))</f>
        <v/>
      </c>
      <c r="BC134" s="97">
        <f t="shared" si="80"/>
        <v>17.2</v>
      </c>
      <c r="BD134" s="97">
        <f t="shared" si="81"/>
        <v>17.2</v>
      </c>
      <c r="BE134" s="62">
        <f>IF(AND(BC134=0,BD134=0),"",IF(AND(BC134=0,BD134&lt;&gt;0),Desplegable!$B$444,(BD134*100/BC134)))</f>
        <v>100</v>
      </c>
      <c r="BF134" s="97">
        <v>0</v>
      </c>
      <c r="BG134" s="97"/>
      <c r="BH134" s="97"/>
      <c r="BI134" s="62" t="str">
        <f>IF(AND(BF134=0,BG134=0),Desplegable!$B$446,IF(AND(BF134&lt;&gt;0,BG134=""),Desplegable!$B$446,IF(AND('Metas por Proyecto'!BF134=0,'Metas por Proyecto'!BG134&gt;0),Desplegable!$B$444,IF(AND('Metas por Proyecto'!BF134&gt;0,'Metas por Proyecto'!BG134=0),Desplegable!$B$445,IF(AND('Metas por Proyecto'!BF134&gt;0,'Metas por Proyecto'!BG134&gt;0),((BG134*100)/BF134))))))</f>
        <v/>
      </c>
      <c r="BJ134" s="97">
        <f t="shared" si="82"/>
        <v>17.2</v>
      </c>
      <c r="BK134" s="97">
        <f t="shared" si="83"/>
        <v>17.2</v>
      </c>
      <c r="BL134" s="62">
        <f>IF(AND(BJ134=0,BK134=0),"",IF(AND(BJ134=0,BK134&lt;&gt;0),Desplegable!$B$444,(BK134*100/BJ134)))</f>
        <v>100</v>
      </c>
      <c r="BM134" s="97">
        <v>0</v>
      </c>
      <c r="BN134" s="97"/>
      <c r="BO134" s="97"/>
      <c r="BP134" s="62" t="str">
        <f>IF(AND(BM134=0,BN134=0),Desplegable!$B$446,IF(AND(BM134&lt;&gt;0,BN134=""),Desplegable!$B$446,IF(AND('Metas por Proyecto'!BM134=0,'Metas por Proyecto'!BN134&gt;0),Desplegable!$B$444,IF(AND('Metas por Proyecto'!BM134&gt;0,'Metas por Proyecto'!BN134=0),Desplegable!$B$445,IF(AND('Metas por Proyecto'!BM134&gt;0,'Metas por Proyecto'!BN134&gt;0),((BN134*100)/BM134))))))</f>
        <v/>
      </c>
      <c r="BQ134" s="97">
        <f t="shared" si="84"/>
        <v>17.2</v>
      </c>
      <c r="BR134" s="97">
        <f t="shared" si="85"/>
        <v>17.2</v>
      </c>
      <c r="BS134" s="62">
        <f>IF(AND(BQ134=0,BR134=0),"",IF(AND(BQ134=0,BR134&lt;&gt;0),Desplegable!$B$444,(BR134*100/BQ134)))</f>
        <v>100</v>
      </c>
      <c r="BT134" s="97">
        <v>0</v>
      </c>
      <c r="BU134" s="97"/>
      <c r="BV134" s="97"/>
      <c r="BW134" s="62" t="str">
        <f>IF(AND(BT134=0,BU134=0),Desplegable!$B$446,IF(AND(BT134&lt;&gt;0,BU134=""),Desplegable!$B$446,IF(AND('Metas por Proyecto'!BT134=0,'Metas por Proyecto'!BU134&gt;0),Desplegable!$B$444,IF(AND('Metas por Proyecto'!BT134&gt;0,'Metas por Proyecto'!BU134=0),Desplegable!$B$445,IF(AND('Metas por Proyecto'!BT134&gt;0,'Metas por Proyecto'!BU134&gt;0),((BU134*100)/BT134))))))</f>
        <v/>
      </c>
      <c r="BX134" s="97">
        <f t="shared" si="86"/>
        <v>17.2</v>
      </c>
      <c r="BY134" s="97">
        <f t="shared" si="87"/>
        <v>17.2</v>
      </c>
      <c r="BZ134" s="62">
        <f>IF(AND(BX134=0,BY134=0),"",IF(AND(BX134=0,BY134&lt;&gt;0),Desplegable!$B$444,(BY134*100/BX134)))</f>
        <v>100</v>
      </c>
      <c r="CA134" s="97">
        <v>0</v>
      </c>
      <c r="CB134" s="97"/>
      <c r="CC134" s="97"/>
      <c r="CD134" s="62" t="str">
        <f>IF(AND(CA134=0,CB134=0),Desplegable!$B$446,IF(AND(CA134&lt;&gt;0,CB134=""),Desplegable!$B$446,IF(AND('Metas por Proyecto'!CA134=0,'Metas por Proyecto'!CB134&gt;0),Desplegable!$B$444,IF(AND('Metas por Proyecto'!CA134&gt;0,'Metas por Proyecto'!CB134=0),Desplegable!$B$445,IF(AND('Metas por Proyecto'!CA134&gt;0,'Metas por Proyecto'!CB134&gt;0),((CB134*100)/CA134))))))</f>
        <v/>
      </c>
      <c r="CE134" s="97">
        <f t="shared" si="88"/>
        <v>17.2</v>
      </c>
      <c r="CF134" s="97">
        <f t="shared" si="89"/>
        <v>17.2</v>
      </c>
      <c r="CG134" s="62">
        <f>IF(AND(CE134=0,CF134=0),"",IF(AND(CE134=0,CF134&lt;&gt;0),Desplegable!$B$444,(CF134*100/CE134)))</f>
        <v>100</v>
      </c>
      <c r="CH134" s="97">
        <v>0</v>
      </c>
      <c r="CI134" s="97"/>
      <c r="CJ134" s="97"/>
      <c r="CK134" s="62" t="str">
        <f>IF(AND(CH134=0,CI134=0),Desplegable!$B$446,IF(AND(CH134&lt;&gt;0,CI134=""),Desplegable!$B$446,IF(AND('Metas por Proyecto'!CH134=0,'Metas por Proyecto'!CI134&gt;0),Desplegable!$B$444,IF(AND('Metas por Proyecto'!CH134&gt;0,'Metas por Proyecto'!CI134=0),Desplegable!$B$445,IF(AND('Metas por Proyecto'!CH134&gt;0,'Metas por Proyecto'!CI134&gt;0),((CI134*100)/CH134))))))</f>
        <v/>
      </c>
      <c r="CL134" s="97">
        <f t="shared" si="90"/>
        <v>17.2</v>
      </c>
      <c r="CM134" s="97">
        <f t="shared" si="91"/>
        <v>17.2</v>
      </c>
      <c r="CN134" s="62">
        <f>IF(AND(CL134=0,CM134=0),"",IF(AND(CL134=0,CM134&lt;&gt;0),Desplegable!$B$444,(CM134*100/CL134)))</f>
        <v>100</v>
      </c>
      <c r="CO134" s="97">
        <v>0</v>
      </c>
      <c r="CP134" s="97"/>
      <c r="CQ134" s="97"/>
      <c r="CR134" s="62" t="str">
        <f>IF(AND(CO134=0,CP134=0),Desplegable!$B$446,IF(AND(CO134&lt;&gt;0,CP134=""),Desplegable!$B$446,IF(AND('Metas por Proyecto'!CO134=0,'Metas por Proyecto'!CP134&gt;0),Desplegable!$B$444,IF(AND('Metas por Proyecto'!CO134&gt;0,'Metas por Proyecto'!CP134=0),Desplegable!$B$445,IF(AND('Metas por Proyecto'!CO134&gt;0,'Metas por Proyecto'!CP134&gt;0),((CP134*100)/CO134))))))</f>
        <v/>
      </c>
      <c r="CS134" s="97">
        <f t="shared" si="92"/>
        <v>17.2</v>
      </c>
      <c r="CT134" s="97">
        <f t="shared" si="93"/>
        <v>17.2</v>
      </c>
      <c r="CU134" s="62">
        <f>IF(AND(CS134=0,CT134=0),"",IF(AND(CS134=0,CT134&lt;&gt;0),Desplegable!$B$444,(CT134*100/CS134)))</f>
        <v>100</v>
      </c>
      <c r="CV134" s="97">
        <v>0</v>
      </c>
      <c r="CW134" s="97"/>
      <c r="CX134" s="97"/>
      <c r="CY134" s="62" t="str">
        <f>IF(AND(CV134=0,CW134=0),Desplegable!$B$446,IF(AND(CV134&lt;&gt;0,CW134=""),Desplegable!$B$446,IF(AND('Metas por Proyecto'!CV134=0,'Metas por Proyecto'!CW134&gt;0),Desplegable!$B$444,IF(AND('Metas por Proyecto'!CV134&gt;0,'Metas por Proyecto'!CW134=0),Desplegable!$B$445,IF(AND('Metas por Proyecto'!CV134&gt;0,'Metas por Proyecto'!CW134&gt;0),((CW134*100)/CV134))))))</f>
        <v/>
      </c>
      <c r="CZ134" s="97">
        <f t="shared" si="94"/>
        <v>17.2</v>
      </c>
      <c r="DA134" s="97">
        <f t="shared" si="95"/>
        <v>17.2</v>
      </c>
      <c r="DB134" s="62">
        <f>IF(AND(CZ134=0,DA134=0),"",IF(AND(CZ134=0,DA134&lt;&gt;0),Desplegable!$B$444,(DA134*100/CZ134)))</f>
        <v>100</v>
      </c>
      <c r="DC134" s="97">
        <v>0</v>
      </c>
      <c r="DD134" s="97"/>
      <c r="DE134" s="97"/>
      <c r="DF134" s="62" t="str">
        <f>IF(AND(DC134=0,DD134=0),Desplegable!$B$446,IF(AND(DC134&lt;&gt;0,DD134=""),Desplegable!$B$446,IF(AND('Metas por Proyecto'!DC134=0,'Metas por Proyecto'!DD134&gt;0),Desplegable!$B$444,IF(AND('Metas por Proyecto'!DC134&gt;0,'Metas por Proyecto'!DD134=0),Desplegable!$B$445,IF(AND('Metas por Proyecto'!DC134&gt;0,'Metas por Proyecto'!DD134&gt;0),((DD134*100)/DC134))))))</f>
        <v/>
      </c>
      <c r="DG134" s="97">
        <f t="shared" si="96"/>
        <v>17.2</v>
      </c>
      <c r="DH134" s="97">
        <f t="shared" si="97"/>
        <v>17.2</v>
      </c>
      <c r="DI134" s="62">
        <f>IF(AND(DG134=0,DH134=0),"",IF(AND(DG134=0,DH134&lt;&gt;0),Desplegable!$B$444,(DH134*100/DG134)))</f>
        <v>100</v>
      </c>
      <c r="DJ134" s="97">
        <v>0</v>
      </c>
      <c r="DK134" s="97"/>
      <c r="DL134" s="97"/>
      <c r="DM134" s="62" t="str">
        <f>IF(AND(DJ134=0,DK134=0),Desplegable!$B$446,IF(AND(DJ134&lt;&gt;0,DK134=""),Desplegable!$B$446,IF(AND('Metas por Proyecto'!DJ134=0,'Metas por Proyecto'!DK134&gt;0),Desplegable!$B$444,IF(AND('Metas por Proyecto'!DJ134&gt;0,'Metas por Proyecto'!DK134=0),Desplegable!$B$445,IF(AND('Metas por Proyecto'!DJ134&gt;0,'Metas por Proyecto'!DK134&gt;0),((DK134*100)/DJ134))))))</f>
        <v/>
      </c>
      <c r="DN134" s="97">
        <f t="shared" si="98"/>
        <v>17.2</v>
      </c>
      <c r="DO134" s="97">
        <f t="shared" si="99"/>
        <v>17.2</v>
      </c>
      <c r="DP134" s="63">
        <f>IF(AND(DN134=0,DO134=0),"",IF(AND(DN134=0,DO134&lt;&gt;0),Desplegable!$B$444,(DO134*100/DN134)))</f>
        <v>100</v>
      </c>
      <c r="DQ134" s="97">
        <f t="shared" si="100"/>
        <v>17.2</v>
      </c>
      <c r="DR134" s="97">
        <f t="shared" si="101"/>
        <v>0</v>
      </c>
      <c r="DS134" s="97">
        <f t="shared" si="102"/>
        <v>17.2</v>
      </c>
      <c r="DT134" s="63">
        <f t="shared" si="103"/>
        <v>100</v>
      </c>
      <c r="DU134" s="97"/>
    </row>
    <row r="135" spans="1:125" s="66" customFormat="1" ht="225">
      <c r="A135" s="53">
        <v>134</v>
      </c>
      <c r="B135" s="84" t="s">
        <v>1614</v>
      </c>
      <c r="C135" s="54" t="s">
        <v>666</v>
      </c>
      <c r="D135" s="55" t="s">
        <v>89</v>
      </c>
      <c r="E135" s="55" t="s">
        <v>667</v>
      </c>
      <c r="F135" s="56" t="s">
        <v>111</v>
      </c>
      <c r="G135" s="55" t="s">
        <v>115</v>
      </c>
      <c r="H135" s="56" t="s">
        <v>295</v>
      </c>
      <c r="I135" s="55" t="s">
        <v>616</v>
      </c>
      <c r="J135" s="56" t="s">
        <v>305</v>
      </c>
      <c r="K135" s="55" t="s">
        <v>667</v>
      </c>
      <c r="L135" s="56" t="s">
        <v>1464</v>
      </c>
      <c r="M135" s="56" t="s">
        <v>411</v>
      </c>
      <c r="N135" s="59" t="s">
        <v>129</v>
      </c>
      <c r="O135" s="56" t="s">
        <v>154</v>
      </c>
      <c r="P135" s="57" t="s">
        <v>462</v>
      </c>
      <c r="Q135" s="57" t="s">
        <v>467</v>
      </c>
      <c r="R135" s="58" t="s">
        <v>474</v>
      </c>
      <c r="S135" s="59"/>
      <c r="T135" s="59" t="s">
        <v>417</v>
      </c>
      <c r="U135" s="60" t="s">
        <v>429</v>
      </c>
      <c r="V135" s="60" t="s">
        <v>443</v>
      </c>
      <c r="W135" s="59"/>
      <c r="X135" s="59"/>
      <c r="Y135" s="56"/>
      <c r="Z135" s="56"/>
      <c r="AA135" s="56"/>
      <c r="AB135" s="56"/>
      <c r="AC135" s="53"/>
      <c r="AD135" s="53"/>
      <c r="AE135" s="53"/>
      <c r="AF135" s="53"/>
      <c r="AG135" s="56"/>
      <c r="AH135" s="60"/>
      <c r="AI135" s="53"/>
      <c r="AJ135" s="61"/>
      <c r="AK135" s="53"/>
      <c r="AL135" s="53"/>
      <c r="AM135" s="222">
        <v>17.2</v>
      </c>
      <c r="AN135" s="97">
        <v>0</v>
      </c>
      <c r="AO135" s="97">
        <v>0</v>
      </c>
      <c r="AP135" s="97"/>
      <c r="AQ135" s="62" t="str">
        <f>IF(AND(AN135=0,AO135=0),Desplegable!$B$446,IF(AND(AN135&lt;&gt;0,AO135=""),Desplegable!$B$446,IF(AND('Metas por Proyecto'!AN135=0,'Metas por Proyecto'!AO135&gt;0),Desplegable!$B$444,IF(AND('Metas por Proyecto'!AN135&gt;0,'Metas por Proyecto'!AO135=0),Desplegable!$B$445,IF(AND('Metas por Proyecto'!AN135&gt;0,'Metas por Proyecto'!AO135&gt;0),((AO135*100)/AN135))))))</f>
        <v/>
      </c>
      <c r="AR135" s="97">
        <v>17.2</v>
      </c>
      <c r="AS135" s="97">
        <v>17.2</v>
      </c>
      <c r="AT135" s="97"/>
      <c r="AU135" s="62">
        <f>IF(AND(AR135=0,AS135=0),Desplegable!$B$446,IF(AND(AR135&lt;&gt;0,AS135=""),Desplegable!$B$446,IF(AND('Metas por Proyecto'!AR135=0,'Metas por Proyecto'!AS135&gt;0),Desplegable!$B$444,IF(AND('Metas por Proyecto'!AR135&gt;0,'Metas por Proyecto'!AS135=0),Desplegable!$B$445,IF(AND('Metas por Proyecto'!AR135&gt;0,'Metas por Proyecto'!AS135&gt;0),((AS135*100)/AR135))))))</f>
        <v>100</v>
      </c>
      <c r="AV135" s="97">
        <f t="shared" si="78"/>
        <v>17.2</v>
      </c>
      <c r="AW135" s="97">
        <f t="shared" si="79"/>
        <v>17.2</v>
      </c>
      <c r="AX135" s="62">
        <f>IF(AND(AV135=0,AW135=0),"",IF(AND(AV135=0,AW135&lt;&gt;0),Desplegable!$B$444,(AW135*100/AV135)))</f>
        <v>100</v>
      </c>
      <c r="AY135" s="97">
        <v>0</v>
      </c>
      <c r="AZ135" s="97">
        <v>0</v>
      </c>
      <c r="BA135" s="97" t="s">
        <v>1304</v>
      </c>
      <c r="BB135" s="62" t="str">
        <f>IF(AND(AY135=0,AZ135=0),Desplegable!$B$446,IF(AND(AY135&lt;&gt;0,AZ135=""),Desplegable!$B$446,IF(AND('Metas por Proyecto'!AY135=0,'Metas por Proyecto'!AZ135&gt;0),Desplegable!$B$444,IF(AND('Metas por Proyecto'!AY135&gt;0,'Metas por Proyecto'!AZ135=0),Desplegable!$B$445,IF(AND('Metas por Proyecto'!AY135&gt;0,'Metas por Proyecto'!AZ135&gt;0),((AZ135*100)/AY135))))))</f>
        <v/>
      </c>
      <c r="BC135" s="97">
        <f t="shared" si="80"/>
        <v>17.2</v>
      </c>
      <c r="BD135" s="97">
        <f t="shared" si="81"/>
        <v>17.2</v>
      </c>
      <c r="BE135" s="62">
        <f>IF(AND(BC135=0,BD135=0),"",IF(AND(BC135=0,BD135&lt;&gt;0),Desplegable!$B$444,(BD135*100/BC135)))</f>
        <v>100</v>
      </c>
      <c r="BF135" s="97">
        <v>0</v>
      </c>
      <c r="BG135" s="97"/>
      <c r="BH135" s="97"/>
      <c r="BI135" s="62" t="str">
        <f>IF(AND(BF135=0,BG135=0),Desplegable!$B$446,IF(AND(BF135&lt;&gt;0,BG135=""),Desplegable!$B$446,IF(AND('Metas por Proyecto'!BF135=0,'Metas por Proyecto'!BG135&gt;0),Desplegable!$B$444,IF(AND('Metas por Proyecto'!BF135&gt;0,'Metas por Proyecto'!BG135=0),Desplegable!$B$445,IF(AND('Metas por Proyecto'!BF135&gt;0,'Metas por Proyecto'!BG135&gt;0),((BG135*100)/BF135))))))</f>
        <v/>
      </c>
      <c r="BJ135" s="97">
        <f t="shared" si="82"/>
        <v>17.2</v>
      </c>
      <c r="BK135" s="97">
        <f t="shared" si="83"/>
        <v>17.2</v>
      </c>
      <c r="BL135" s="62">
        <f>IF(AND(BJ135=0,BK135=0),"",IF(AND(BJ135=0,BK135&lt;&gt;0),Desplegable!$B$444,(BK135*100/BJ135)))</f>
        <v>100</v>
      </c>
      <c r="BM135" s="97">
        <v>0</v>
      </c>
      <c r="BN135" s="97"/>
      <c r="BO135" s="97"/>
      <c r="BP135" s="62" t="str">
        <f>IF(AND(BM135=0,BN135=0),Desplegable!$B$446,IF(AND(BM135&lt;&gt;0,BN135=""),Desplegable!$B$446,IF(AND('Metas por Proyecto'!BM135=0,'Metas por Proyecto'!BN135&gt;0),Desplegable!$B$444,IF(AND('Metas por Proyecto'!BM135&gt;0,'Metas por Proyecto'!BN135=0),Desplegable!$B$445,IF(AND('Metas por Proyecto'!BM135&gt;0,'Metas por Proyecto'!BN135&gt;0),((BN135*100)/BM135))))))</f>
        <v/>
      </c>
      <c r="BQ135" s="97">
        <f t="shared" si="84"/>
        <v>17.2</v>
      </c>
      <c r="BR135" s="97">
        <f t="shared" si="85"/>
        <v>17.2</v>
      </c>
      <c r="BS135" s="62">
        <f>IF(AND(BQ135=0,BR135=0),"",IF(AND(BQ135=0,BR135&lt;&gt;0),Desplegable!$B$444,(BR135*100/BQ135)))</f>
        <v>100</v>
      </c>
      <c r="BT135" s="97">
        <v>0</v>
      </c>
      <c r="BU135" s="97"/>
      <c r="BV135" s="97"/>
      <c r="BW135" s="62" t="str">
        <f>IF(AND(BT135=0,BU135=0),Desplegable!$B$446,IF(AND(BT135&lt;&gt;0,BU135=""),Desplegable!$B$446,IF(AND('Metas por Proyecto'!BT135=0,'Metas por Proyecto'!BU135&gt;0),Desplegable!$B$444,IF(AND('Metas por Proyecto'!BT135&gt;0,'Metas por Proyecto'!BU135=0),Desplegable!$B$445,IF(AND('Metas por Proyecto'!BT135&gt;0,'Metas por Proyecto'!BU135&gt;0),((BU135*100)/BT135))))))</f>
        <v/>
      </c>
      <c r="BX135" s="97">
        <f t="shared" si="86"/>
        <v>17.2</v>
      </c>
      <c r="BY135" s="97">
        <f t="shared" si="87"/>
        <v>17.2</v>
      </c>
      <c r="BZ135" s="62">
        <f>IF(AND(BX135=0,BY135=0),"",IF(AND(BX135=0,BY135&lt;&gt;0),Desplegable!$B$444,(BY135*100/BX135)))</f>
        <v>100</v>
      </c>
      <c r="CA135" s="97">
        <v>0</v>
      </c>
      <c r="CB135" s="97"/>
      <c r="CC135" s="97"/>
      <c r="CD135" s="62" t="str">
        <f>IF(AND(CA135=0,CB135=0),Desplegable!$B$446,IF(AND(CA135&lt;&gt;0,CB135=""),Desplegable!$B$446,IF(AND('Metas por Proyecto'!CA135=0,'Metas por Proyecto'!CB135&gt;0),Desplegable!$B$444,IF(AND('Metas por Proyecto'!CA135&gt;0,'Metas por Proyecto'!CB135=0),Desplegable!$B$445,IF(AND('Metas por Proyecto'!CA135&gt;0,'Metas por Proyecto'!CB135&gt;0),((CB135*100)/CA135))))))</f>
        <v/>
      </c>
      <c r="CE135" s="97">
        <f t="shared" si="88"/>
        <v>17.2</v>
      </c>
      <c r="CF135" s="97">
        <f t="shared" si="89"/>
        <v>17.2</v>
      </c>
      <c r="CG135" s="62">
        <f>IF(AND(CE135=0,CF135=0),"",IF(AND(CE135=0,CF135&lt;&gt;0),Desplegable!$B$444,(CF135*100/CE135)))</f>
        <v>100</v>
      </c>
      <c r="CH135" s="97">
        <v>0</v>
      </c>
      <c r="CI135" s="97"/>
      <c r="CJ135" s="97"/>
      <c r="CK135" s="62" t="str">
        <f>IF(AND(CH135=0,CI135=0),Desplegable!$B$446,IF(AND(CH135&lt;&gt;0,CI135=""),Desplegable!$B$446,IF(AND('Metas por Proyecto'!CH135=0,'Metas por Proyecto'!CI135&gt;0),Desplegable!$B$444,IF(AND('Metas por Proyecto'!CH135&gt;0,'Metas por Proyecto'!CI135=0),Desplegable!$B$445,IF(AND('Metas por Proyecto'!CH135&gt;0,'Metas por Proyecto'!CI135&gt;0),((CI135*100)/CH135))))))</f>
        <v/>
      </c>
      <c r="CL135" s="97">
        <f t="shared" si="90"/>
        <v>17.2</v>
      </c>
      <c r="CM135" s="97">
        <f t="shared" si="91"/>
        <v>17.2</v>
      </c>
      <c r="CN135" s="62">
        <f>IF(AND(CL135=0,CM135=0),"",IF(AND(CL135=0,CM135&lt;&gt;0),Desplegable!$B$444,(CM135*100/CL135)))</f>
        <v>100</v>
      </c>
      <c r="CO135" s="97">
        <v>0</v>
      </c>
      <c r="CP135" s="97"/>
      <c r="CQ135" s="97"/>
      <c r="CR135" s="62" t="str">
        <f>IF(AND(CO135=0,CP135=0),Desplegable!$B$446,IF(AND(CO135&lt;&gt;0,CP135=""),Desplegable!$B$446,IF(AND('Metas por Proyecto'!CO135=0,'Metas por Proyecto'!CP135&gt;0),Desplegable!$B$444,IF(AND('Metas por Proyecto'!CO135&gt;0,'Metas por Proyecto'!CP135=0),Desplegable!$B$445,IF(AND('Metas por Proyecto'!CO135&gt;0,'Metas por Proyecto'!CP135&gt;0),((CP135*100)/CO135))))))</f>
        <v/>
      </c>
      <c r="CS135" s="97">
        <f t="shared" si="92"/>
        <v>17.2</v>
      </c>
      <c r="CT135" s="97">
        <f t="shared" si="93"/>
        <v>17.2</v>
      </c>
      <c r="CU135" s="62">
        <f>IF(AND(CS135=0,CT135=0),"",IF(AND(CS135=0,CT135&lt;&gt;0),Desplegable!$B$444,(CT135*100/CS135)))</f>
        <v>100</v>
      </c>
      <c r="CV135" s="97">
        <v>0</v>
      </c>
      <c r="CW135" s="97"/>
      <c r="CX135" s="97"/>
      <c r="CY135" s="62" t="str">
        <f>IF(AND(CV135=0,CW135=0),Desplegable!$B$446,IF(AND(CV135&lt;&gt;0,CW135=""),Desplegable!$B$446,IF(AND('Metas por Proyecto'!CV135=0,'Metas por Proyecto'!CW135&gt;0),Desplegable!$B$444,IF(AND('Metas por Proyecto'!CV135&gt;0,'Metas por Proyecto'!CW135=0),Desplegable!$B$445,IF(AND('Metas por Proyecto'!CV135&gt;0,'Metas por Proyecto'!CW135&gt;0),((CW135*100)/CV135))))))</f>
        <v/>
      </c>
      <c r="CZ135" s="97">
        <f t="shared" si="94"/>
        <v>17.2</v>
      </c>
      <c r="DA135" s="97">
        <f t="shared" si="95"/>
        <v>17.2</v>
      </c>
      <c r="DB135" s="62">
        <f>IF(AND(CZ135=0,DA135=0),"",IF(AND(CZ135=0,DA135&lt;&gt;0),Desplegable!$B$444,(DA135*100/CZ135)))</f>
        <v>100</v>
      </c>
      <c r="DC135" s="97">
        <v>0</v>
      </c>
      <c r="DD135" s="97"/>
      <c r="DE135" s="97"/>
      <c r="DF135" s="62" t="str">
        <f>IF(AND(DC135=0,DD135=0),Desplegable!$B$446,IF(AND(DC135&lt;&gt;0,DD135=""),Desplegable!$B$446,IF(AND('Metas por Proyecto'!DC135=0,'Metas por Proyecto'!DD135&gt;0),Desplegable!$B$444,IF(AND('Metas por Proyecto'!DC135&gt;0,'Metas por Proyecto'!DD135=0),Desplegable!$B$445,IF(AND('Metas por Proyecto'!DC135&gt;0,'Metas por Proyecto'!DD135&gt;0),((DD135*100)/DC135))))))</f>
        <v/>
      </c>
      <c r="DG135" s="97">
        <f t="shared" si="96"/>
        <v>17.2</v>
      </c>
      <c r="DH135" s="97">
        <f t="shared" si="97"/>
        <v>17.2</v>
      </c>
      <c r="DI135" s="62">
        <f>IF(AND(DG135=0,DH135=0),"",IF(AND(DG135=0,DH135&lt;&gt;0),Desplegable!$B$444,(DH135*100/DG135)))</f>
        <v>100</v>
      </c>
      <c r="DJ135" s="97">
        <v>0</v>
      </c>
      <c r="DK135" s="97"/>
      <c r="DL135" s="97"/>
      <c r="DM135" s="62" t="str">
        <f>IF(AND(DJ135=0,DK135=0),Desplegable!$B$446,IF(AND(DJ135&lt;&gt;0,DK135=""),Desplegable!$B$446,IF(AND('Metas por Proyecto'!DJ135=0,'Metas por Proyecto'!DK135&gt;0),Desplegable!$B$444,IF(AND('Metas por Proyecto'!DJ135&gt;0,'Metas por Proyecto'!DK135=0),Desplegable!$B$445,IF(AND('Metas por Proyecto'!DJ135&gt;0,'Metas por Proyecto'!DK135&gt;0),((DK135*100)/DJ135))))))</f>
        <v/>
      </c>
      <c r="DN135" s="97">
        <f t="shared" si="98"/>
        <v>17.2</v>
      </c>
      <c r="DO135" s="97">
        <f t="shared" si="99"/>
        <v>17.2</v>
      </c>
      <c r="DP135" s="63">
        <f>IF(AND(DN135=0,DO135=0),"",IF(AND(DN135=0,DO135&lt;&gt;0),Desplegable!$B$444,(DO135*100/DN135)))</f>
        <v>100</v>
      </c>
      <c r="DQ135" s="97">
        <f t="shared" si="100"/>
        <v>17.2</v>
      </c>
      <c r="DR135" s="97">
        <f t="shared" si="101"/>
        <v>0</v>
      </c>
      <c r="DS135" s="97">
        <f t="shared" si="102"/>
        <v>17.2</v>
      </c>
      <c r="DT135" s="63">
        <f t="shared" si="103"/>
        <v>100</v>
      </c>
      <c r="DU135" s="97"/>
    </row>
    <row r="136" spans="1:125" s="66" customFormat="1" ht="150" customHeight="1">
      <c r="A136" s="53">
        <v>135</v>
      </c>
      <c r="B136" s="84" t="s">
        <v>671</v>
      </c>
      <c r="C136" s="54" t="s">
        <v>675</v>
      </c>
      <c r="D136" s="55" t="s">
        <v>79</v>
      </c>
      <c r="E136" s="55" t="s">
        <v>676</v>
      </c>
      <c r="F136" s="56" t="s">
        <v>111</v>
      </c>
      <c r="G136" s="55" t="s">
        <v>115</v>
      </c>
      <c r="H136" s="56" t="s">
        <v>295</v>
      </c>
      <c r="I136" s="55" t="s">
        <v>616</v>
      </c>
      <c r="J136" s="56" t="s">
        <v>302</v>
      </c>
      <c r="K136" s="55" t="s">
        <v>676</v>
      </c>
      <c r="L136" s="56" t="s">
        <v>155</v>
      </c>
      <c r="M136" s="56" t="s">
        <v>155</v>
      </c>
      <c r="N136" s="59" t="s">
        <v>144</v>
      </c>
      <c r="O136" s="56" t="s">
        <v>154</v>
      </c>
      <c r="P136" s="57" t="s">
        <v>462</v>
      </c>
      <c r="Q136" s="57" t="s">
        <v>467</v>
      </c>
      <c r="R136" s="58" t="s">
        <v>474</v>
      </c>
      <c r="S136" s="59"/>
      <c r="T136" s="59" t="s">
        <v>417</v>
      </c>
      <c r="U136" s="60" t="s">
        <v>429</v>
      </c>
      <c r="V136" s="60" t="s">
        <v>447</v>
      </c>
      <c r="W136" s="59"/>
      <c r="X136" s="59"/>
      <c r="Y136" s="56"/>
      <c r="Z136" s="56"/>
      <c r="AA136" s="56"/>
      <c r="AB136" s="56"/>
      <c r="AC136" s="53"/>
      <c r="AD136" s="53"/>
      <c r="AE136" s="53"/>
      <c r="AF136" s="53"/>
      <c r="AG136" s="56"/>
      <c r="AH136" s="60"/>
      <c r="AI136" s="53"/>
      <c r="AJ136" s="61"/>
      <c r="AK136" s="53"/>
      <c r="AL136" s="53"/>
      <c r="AM136" s="222">
        <v>2</v>
      </c>
      <c r="AN136" s="97"/>
      <c r="AO136" s="97">
        <v>0</v>
      </c>
      <c r="AP136" s="97"/>
      <c r="AQ136" s="62" t="str">
        <f>IF(AND(AN136=0,AO136=0),Desplegable!$B$446,IF(AND(AN136&lt;&gt;0,AO136=""),Desplegable!$B$446,IF(AND('Metas por Proyecto'!AN136=0,'Metas por Proyecto'!AO136&gt;0),Desplegable!$B$444,IF(AND('Metas por Proyecto'!AN136&gt;0,'Metas por Proyecto'!AO136=0),Desplegable!$B$445,IF(AND('Metas por Proyecto'!AN136&gt;0,'Metas por Proyecto'!AO136&gt;0),((AO136*100)/AN136))))))</f>
        <v/>
      </c>
      <c r="AR136" s="223"/>
      <c r="AS136" s="97">
        <v>0</v>
      </c>
      <c r="AT136" s="97"/>
      <c r="AU136" s="62" t="str">
        <f>IF(AND(AR136=0,AS136=0),Desplegable!$B$446,IF(AND(AR136&lt;&gt;0,AS136=""),Desplegable!$B$446,IF(AND('Metas por Proyecto'!AR136=0,'Metas por Proyecto'!AS136&gt;0),Desplegable!$B$444,IF(AND('Metas por Proyecto'!AR136&gt;0,'Metas por Proyecto'!AS136=0),Desplegable!$B$445,IF(AND('Metas por Proyecto'!AR136&gt;0,'Metas por Proyecto'!AS136&gt;0),((AS136*100)/AR136))))))</f>
        <v/>
      </c>
      <c r="AV136" s="97">
        <f t="shared" si="78"/>
        <v>0</v>
      </c>
      <c r="AW136" s="97">
        <f t="shared" si="79"/>
        <v>0</v>
      </c>
      <c r="AX136" s="62" t="str">
        <f>IF(AND(AV136=0,AW136=0),"",IF(AND(AV136=0,AW136&lt;&gt;0),Desplegable!$B$444,(AW136*100/AV136)))</f>
        <v/>
      </c>
      <c r="AY136" s="97"/>
      <c r="AZ136" s="97">
        <v>0</v>
      </c>
      <c r="BA136" s="97" t="s">
        <v>1300</v>
      </c>
      <c r="BB136" s="62" t="str">
        <f>IF(AND(AY136=0,AZ136=0),Desplegable!$B$446,IF(AND(AY136&lt;&gt;0,AZ136=""),Desplegable!$B$446,IF(AND('Metas por Proyecto'!AY136=0,'Metas por Proyecto'!AZ136&gt;0),Desplegable!$B$444,IF(AND('Metas por Proyecto'!AY136&gt;0,'Metas por Proyecto'!AZ136=0),Desplegable!$B$445,IF(AND('Metas por Proyecto'!AY136&gt;0,'Metas por Proyecto'!AZ136&gt;0),((AZ136*100)/AY136))))))</f>
        <v/>
      </c>
      <c r="BC136" s="97">
        <f t="shared" si="80"/>
        <v>0</v>
      </c>
      <c r="BD136" s="97">
        <f t="shared" si="81"/>
        <v>0</v>
      </c>
      <c r="BE136" s="62" t="str">
        <f>IF(AND(BC136=0,BD136=0),"",IF(AND(BC136=0,BD136&lt;&gt;0),Desplegable!$B$444,(BD136*100/BC136)))</f>
        <v/>
      </c>
      <c r="BF136" s="223">
        <v>1</v>
      </c>
      <c r="BG136" s="97"/>
      <c r="BH136" s="97"/>
      <c r="BI136" s="62" t="str">
        <f>IF(AND(BF136=0,BG136=0),Desplegable!$B$446,IF(AND(BF136&lt;&gt;0,BG136=""),Desplegable!$B$446,IF(AND('Metas por Proyecto'!BF136=0,'Metas por Proyecto'!BG136&gt;0),Desplegable!$B$444,IF(AND('Metas por Proyecto'!BF136&gt;0,'Metas por Proyecto'!BG136=0),Desplegable!$B$445,IF(AND('Metas por Proyecto'!BF136&gt;0,'Metas por Proyecto'!BG136&gt;0),((BG136*100)/BF136))))))</f>
        <v/>
      </c>
      <c r="BJ136" s="97">
        <f t="shared" si="82"/>
        <v>1</v>
      </c>
      <c r="BK136" s="97">
        <f t="shared" si="83"/>
        <v>0</v>
      </c>
      <c r="BL136" s="62">
        <f>IF(AND(BJ136=0,BK136=0),"",IF(AND(BJ136=0,BK136&lt;&gt;0),Desplegable!$B$444,(BK136*100/BJ136)))</f>
        <v>0</v>
      </c>
      <c r="BM136" s="223"/>
      <c r="BN136" s="97"/>
      <c r="BO136" s="97"/>
      <c r="BP136" s="62" t="str">
        <f>IF(AND(BM136=0,BN136=0),Desplegable!$B$446,IF(AND(BM136&lt;&gt;0,BN136=""),Desplegable!$B$446,IF(AND('Metas por Proyecto'!BM136=0,'Metas por Proyecto'!BN136&gt;0),Desplegable!$B$444,IF(AND('Metas por Proyecto'!BM136&gt;0,'Metas por Proyecto'!BN136=0),Desplegable!$B$445,IF(AND('Metas por Proyecto'!BM136&gt;0,'Metas por Proyecto'!BN136&gt;0),((BN136*100)/BM136))))))</f>
        <v/>
      </c>
      <c r="BQ136" s="97">
        <f t="shared" si="84"/>
        <v>1</v>
      </c>
      <c r="BR136" s="97">
        <f t="shared" si="85"/>
        <v>0</v>
      </c>
      <c r="BS136" s="62">
        <f>IF(AND(BQ136=0,BR136=0),"",IF(AND(BQ136=0,BR136&lt;&gt;0),Desplegable!$B$444,(BR136*100/BQ136)))</f>
        <v>0</v>
      </c>
      <c r="BT136" s="223"/>
      <c r="BU136" s="97"/>
      <c r="BV136" s="97"/>
      <c r="BW136" s="62" t="str">
        <f>IF(AND(BT136=0,BU136=0),Desplegable!$B$446,IF(AND(BT136&lt;&gt;0,BU136=""),Desplegable!$B$446,IF(AND('Metas por Proyecto'!BT136=0,'Metas por Proyecto'!BU136&gt;0),Desplegable!$B$444,IF(AND('Metas por Proyecto'!BT136&gt;0,'Metas por Proyecto'!BU136=0),Desplegable!$B$445,IF(AND('Metas por Proyecto'!BT136&gt;0,'Metas por Proyecto'!BU136&gt;0),((BU136*100)/BT136))))))</f>
        <v/>
      </c>
      <c r="BX136" s="97">
        <f t="shared" si="86"/>
        <v>1</v>
      </c>
      <c r="BY136" s="97">
        <f t="shared" si="87"/>
        <v>0</v>
      </c>
      <c r="BZ136" s="62">
        <f>IF(AND(BX136=0,BY136=0),"",IF(AND(BX136=0,BY136&lt;&gt;0),Desplegable!$B$444,(BY136*100/BX136)))</f>
        <v>0</v>
      </c>
      <c r="CA136" s="223"/>
      <c r="CB136" s="97"/>
      <c r="CC136" s="97"/>
      <c r="CD136" s="62" t="str">
        <f>IF(AND(CA136=0,CB136=0),Desplegable!$B$446,IF(AND(CA136&lt;&gt;0,CB136=""),Desplegable!$B$446,IF(AND('Metas por Proyecto'!CA136=0,'Metas por Proyecto'!CB136&gt;0),Desplegable!$B$444,IF(AND('Metas por Proyecto'!CA136&gt;0,'Metas por Proyecto'!CB136=0),Desplegable!$B$445,IF(AND('Metas por Proyecto'!CA136&gt;0,'Metas por Proyecto'!CB136&gt;0),((CB136*100)/CA136))))))</f>
        <v/>
      </c>
      <c r="CE136" s="97">
        <f t="shared" si="88"/>
        <v>1</v>
      </c>
      <c r="CF136" s="97">
        <f t="shared" si="89"/>
        <v>0</v>
      </c>
      <c r="CG136" s="62">
        <f>IF(AND(CE136=0,CF136=0),"",IF(AND(CE136=0,CF136&lt;&gt;0),Desplegable!$B$444,(CF136*100/CE136)))</f>
        <v>0</v>
      </c>
      <c r="CH136" s="223">
        <v>1</v>
      </c>
      <c r="CI136" s="97"/>
      <c r="CJ136" s="97"/>
      <c r="CK136" s="62" t="str">
        <f>IF(AND(CH136=0,CI136=0),Desplegable!$B$446,IF(AND(CH136&lt;&gt;0,CI136=""),Desplegable!$B$446,IF(AND('Metas por Proyecto'!CH136=0,'Metas por Proyecto'!CI136&gt;0),Desplegable!$B$444,IF(AND('Metas por Proyecto'!CH136&gt;0,'Metas por Proyecto'!CI136=0),Desplegable!$B$445,IF(AND('Metas por Proyecto'!CH136&gt;0,'Metas por Proyecto'!CI136&gt;0),((CI136*100)/CH136))))))</f>
        <v/>
      </c>
      <c r="CL136" s="97">
        <f t="shared" si="90"/>
        <v>2</v>
      </c>
      <c r="CM136" s="97">
        <f t="shared" si="91"/>
        <v>0</v>
      </c>
      <c r="CN136" s="62">
        <f>IF(AND(CL136=0,CM136=0),"",IF(AND(CL136=0,CM136&lt;&gt;0),Desplegable!$B$444,(CM136*100/CL136)))</f>
        <v>0</v>
      </c>
      <c r="CO136" s="223"/>
      <c r="CP136" s="97"/>
      <c r="CQ136" s="97"/>
      <c r="CR136" s="62" t="str">
        <f>IF(AND(CO136=0,CP136=0),Desplegable!$B$446,IF(AND(CO136&lt;&gt;0,CP136=""),Desplegable!$B$446,IF(AND('Metas por Proyecto'!CO136=0,'Metas por Proyecto'!CP136&gt;0),Desplegable!$B$444,IF(AND('Metas por Proyecto'!CO136&gt;0,'Metas por Proyecto'!CP136=0),Desplegable!$B$445,IF(AND('Metas por Proyecto'!CO136&gt;0,'Metas por Proyecto'!CP136&gt;0),((CP136*100)/CO136))))))</f>
        <v/>
      </c>
      <c r="CS136" s="97">
        <f t="shared" si="92"/>
        <v>2</v>
      </c>
      <c r="CT136" s="97">
        <f t="shared" si="93"/>
        <v>0</v>
      </c>
      <c r="CU136" s="62">
        <f>IF(AND(CS136=0,CT136=0),"",IF(AND(CS136=0,CT136&lt;&gt;0),Desplegable!$B$444,(CT136*100/CS136)))</f>
        <v>0</v>
      </c>
      <c r="CV136" s="97"/>
      <c r="CW136" s="97"/>
      <c r="CX136" s="97"/>
      <c r="CY136" s="62" t="str">
        <f>IF(AND(CV136=0,CW136=0),Desplegable!$B$446,IF(AND(CV136&lt;&gt;0,CW136=""),Desplegable!$B$446,IF(AND('Metas por Proyecto'!CV136=0,'Metas por Proyecto'!CW136&gt;0),Desplegable!$B$444,IF(AND('Metas por Proyecto'!CV136&gt;0,'Metas por Proyecto'!CW136=0),Desplegable!$B$445,IF(AND('Metas por Proyecto'!CV136&gt;0,'Metas por Proyecto'!CW136&gt;0),((CW136*100)/CV136))))))</f>
        <v/>
      </c>
      <c r="CZ136" s="97">
        <f t="shared" si="94"/>
        <v>2</v>
      </c>
      <c r="DA136" s="97">
        <f t="shared" si="95"/>
        <v>0</v>
      </c>
      <c r="DB136" s="62">
        <f>IF(AND(CZ136=0,DA136=0),"",IF(AND(CZ136=0,DA136&lt;&gt;0),Desplegable!$B$444,(DA136*100/CZ136)))</f>
        <v>0</v>
      </c>
      <c r="DC136" s="97"/>
      <c r="DD136" s="97"/>
      <c r="DE136" s="97"/>
      <c r="DF136" s="62" t="str">
        <f>IF(AND(DC136=0,DD136=0),Desplegable!$B$446,IF(AND(DC136&lt;&gt;0,DD136=""),Desplegable!$B$446,IF(AND('Metas por Proyecto'!DC136=0,'Metas por Proyecto'!DD136&gt;0),Desplegable!$B$444,IF(AND('Metas por Proyecto'!DC136&gt;0,'Metas por Proyecto'!DD136=0),Desplegable!$B$445,IF(AND('Metas por Proyecto'!DC136&gt;0,'Metas por Proyecto'!DD136&gt;0),((DD136*100)/DC136))))))</f>
        <v/>
      </c>
      <c r="DG136" s="97">
        <f t="shared" si="96"/>
        <v>2</v>
      </c>
      <c r="DH136" s="97">
        <f t="shared" si="97"/>
        <v>0</v>
      </c>
      <c r="DI136" s="62">
        <f>IF(AND(DG136=0,DH136=0),"",IF(AND(DG136=0,DH136&lt;&gt;0),Desplegable!$B$444,(DH136*100/DG136)))</f>
        <v>0</v>
      </c>
      <c r="DJ136" s="224"/>
      <c r="DK136" s="97"/>
      <c r="DL136" s="97"/>
      <c r="DM136" s="62" t="str">
        <f>IF(AND(DJ136=0,DK136=0),Desplegable!$B$446,IF(AND(DJ136&lt;&gt;0,DK136=""),Desplegable!$B$446,IF(AND('Metas por Proyecto'!DJ136=0,'Metas por Proyecto'!DK136&gt;0),Desplegable!$B$444,IF(AND('Metas por Proyecto'!DJ136&gt;0,'Metas por Proyecto'!DK136=0),Desplegable!$B$445,IF(AND('Metas por Proyecto'!DJ136&gt;0,'Metas por Proyecto'!DK136&gt;0),((DK136*100)/DJ136))))))</f>
        <v/>
      </c>
      <c r="DN136" s="97">
        <f t="shared" si="98"/>
        <v>2</v>
      </c>
      <c r="DO136" s="97">
        <f t="shared" si="99"/>
        <v>0</v>
      </c>
      <c r="DP136" s="63">
        <f>IF(AND(DN136=0,DO136=0),"",IF(AND(DN136=0,DO136&lt;&gt;0),Desplegable!$B$444,(DO136*100/DN136)))</f>
        <v>0</v>
      </c>
      <c r="DQ136" s="97">
        <f t="shared" si="100"/>
        <v>2</v>
      </c>
      <c r="DR136" s="97">
        <f t="shared" si="101"/>
        <v>0</v>
      </c>
      <c r="DS136" s="97">
        <f t="shared" si="102"/>
        <v>0</v>
      </c>
      <c r="DT136" s="63">
        <f t="shared" si="103"/>
        <v>0</v>
      </c>
      <c r="DU136" s="97"/>
    </row>
    <row r="137" spans="1:125" s="66" customFormat="1" ht="409.5">
      <c r="A137" s="53">
        <v>136</v>
      </c>
      <c r="B137" s="84" t="s">
        <v>672</v>
      </c>
      <c r="C137" s="54" t="s">
        <v>675</v>
      </c>
      <c r="D137" s="55" t="s">
        <v>79</v>
      </c>
      <c r="E137" s="55" t="s">
        <v>676</v>
      </c>
      <c r="F137" s="56" t="s">
        <v>111</v>
      </c>
      <c r="G137" s="55" t="s">
        <v>115</v>
      </c>
      <c r="H137" s="56" t="s">
        <v>295</v>
      </c>
      <c r="I137" s="55" t="s">
        <v>616</v>
      </c>
      <c r="J137" s="56" t="s">
        <v>302</v>
      </c>
      <c r="K137" s="55" t="s">
        <v>676</v>
      </c>
      <c r="L137" s="56" t="s">
        <v>155</v>
      </c>
      <c r="M137" s="56" t="s">
        <v>155</v>
      </c>
      <c r="N137" s="59" t="s">
        <v>144</v>
      </c>
      <c r="O137" s="56" t="s">
        <v>154</v>
      </c>
      <c r="P137" s="57" t="s">
        <v>462</v>
      </c>
      <c r="Q137" s="57" t="s">
        <v>467</v>
      </c>
      <c r="R137" s="58" t="s">
        <v>474</v>
      </c>
      <c r="S137" s="59"/>
      <c r="T137" s="59" t="s">
        <v>417</v>
      </c>
      <c r="U137" s="60" t="s">
        <v>429</v>
      </c>
      <c r="V137" s="60" t="s">
        <v>447</v>
      </c>
      <c r="W137" s="59"/>
      <c r="X137" s="59"/>
      <c r="Y137" s="56"/>
      <c r="Z137" s="56"/>
      <c r="AA137" s="56"/>
      <c r="AB137" s="56"/>
      <c r="AC137" s="53"/>
      <c r="AD137" s="53"/>
      <c r="AE137" s="53"/>
      <c r="AF137" s="53"/>
      <c r="AG137" s="56"/>
      <c r="AH137" s="60"/>
      <c r="AI137" s="53"/>
      <c r="AJ137" s="61"/>
      <c r="AK137" s="53"/>
      <c r="AL137" s="53"/>
      <c r="AM137" s="222">
        <v>15</v>
      </c>
      <c r="AN137" s="97"/>
      <c r="AO137" s="97">
        <v>0</v>
      </c>
      <c r="AP137" s="97"/>
      <c r="AQ137" s="62" t="str">
        <f>IF(AND(AN137=0,AO137=0),Desplegable!$B$446,IF(AND(AN137&lt;&gt;0,AO137=""),Desplegable!$B$446,IF(AND('Metas por Proyecto'!AN137=0,'Metas por Proyecto'!AO137&gt;0),Desplegable!$B$444,IF(AND('Metas por Proyecto'!AN137&gt;0,'Metas por Proyecto'!AO137=0),Desplegable!$B$445,IF(AND('Metas por Proyecto'!AN137&gt;0,'Metas por Proyecto'!AO137&gt;0),((AO137*100)/AN137))))))</f>
        <v/>
      </c>
      <c r="AR137" s="223">
        <v>2</v>
      </c>
      <c r="AS137" s="97">
        <v>0</v>
      </c>
      <c r="AT137" s="97"/>
      <c r="AU137" s="62">
        <f>IF(AND(AR137=0,AS137=0),Desplegable!$B$446,IF(AND(AR137&lt;&gt;0,AS137=""),Desplegable!$B$446,IF(AND('Metas por Proyecto'!AR137=0,'Metas por Proyecto'!AS137&gt;0),Desplegable!$B$444,IF(AND('Metas por Proyecto'!AR137&gt;0,'Metas por Proyecto'!AS137=0),Desplegable!$B$445,IF(AND('Metas por Proyecto'!AR137&gt;0,'Metas por Proyecto'!AS137&gt;0),((AS137*100)/AR137))))))</f>
        <v>0</v>
      </c>
      <c r="AV137" s="97">
        <f t="shared" si="78"/>
        <v>2</v>
      </c>
      <c r="AW137" s="97">
        <f t="shared" si="79"/>
        <v>0</v>
      </c>
      <c r="AX137" s="62">
        <f>IF(AND(AV137=0,AW137=0),"",IF(AND(AV137=0,AW137&lt;&gt;0),Desplegable!$B$444,(AW137*100/AV137)))</f>
        <v>0</v>
      </c>
      <c r="AY137" s="97">
        <v>1</v>
      </c>
      <c r="AZ137" s="97">
        <v>2</v>
      </c>
      <c r="BA137" s="97" t="s">
        <v>1301</v>
      </c>
      <c r="BB137" s="62">
        <f>IF(AND(AY137=0,AZ137=0),Desplegable!$B$446,IF(AND(AY137&lt;&gt;0,AZ137=""),Desplegable!$B$446,IF(AND('Metas por Proyecto'!AY137=0,'Metas por Proyecto'!AZ137&gt;0),Desplegable!$B$444,IF(AND('Metas por Proyecto'!AY137&gt;0,'Metas por Proyecto'!AZ137=0),Desplegable!$B$445,IF(AND('Metas por Proyecto'!AY137&gt;0,'Metas por Proyecto'!AZ137&gt;0),((AZ137*100)/AY137))))))</f>
        <v>200</v>
      </c>
      <c r="BC137" s="97">
        <f t="shared" si="80"/>
        <v>3</v>
      </c>
      <c r="BD137" s="97">
        <f t="shared" si="81"/>
        <v>2</v>
      </c>
      <c r="BE137" s="62">
        <f>IF(AND(BC137=0,BD137=0),"",IF(AND(BC137=0,BD137&lt;&gt;0),Desplegable!$B$444,(BD137*100/BC137)))</f>
        <v>66.666666666666671</v>
      </c>
      <c r="BF137" s="223">
        <v>2</v>
      </c>
      <c r="BG137" s="97"/>
      <c r="BH137" s="97"/>
      <c r="BI137" s="62" t="str">
        <f>IF(AND(BF137=0,BG137=0),Desplegable!$B$446,IF(AND(BF137&lt;&gt;0,BG137=""),Desplegable!$B$446,IF(AND('Metas por Proyecto'!BF137=0,'Metas por Proyecto'!BG137&gt;0),Desplegable!$B$444,IF(AND('Metas por Proyecto'!BF137&gt;0,'Metas por Proyecto'!BG137=0),Desplegable!$B$445,IF(AND('Metas por Proyecto'!BF137&gt;0,'Metas por Proyecto'!BG137&gt;0),((BG137*100)/BF137))))))</f>
        <v/>
      </c>
      <c r="BJ137" s="97">
        <f t="shared" si="82"/>
        <v>5</v>
      </c>
      <c r="BK137" s="97">
        <f t="shared" si="83"/>
        <v>2</v>
      </c>
      <c r="BL137" s="62">
        <f>IF(AND(BJ137=0,BK137=0),"",IF(AND(BJ137=0,BK137&lt;&gt;0),Desplegable!$B$444,(BK137*100/BJ137)))</f>
        <v>40</v>
      </c>
      <c r="BM137" s="223">
        <v>3</v>
      </c>
      <c r="BN137" s="97"/>
      <c r="BO137" s="97"/>
      <c r="BP137" s="62" t="str">
        <f>IF(AND(BM137=0,BN137=0),Desplegable!$B$446,IF(AND(BM137&lt;&gt;0,BN137=""),Desplegable!$B$446,IF(AND('Metas por Proyecto'!BM137=0,'Metas por Proyecto'!BN137&gt;0),Desplegable!$B$444,IF(AND('Metas por Proyecto'!BM137&gt;0,'Metas por Proyecto'!BN137=0),Desplegable!$B$445,IF(AND('Metas por Proyecto'!BM137&gt;0,'Metas por Proyecto'!BN137&gt;0),((BN137*100)/BM137))))))</f>
        <v/>
      </c>
      <c r="BQ137" s="97">
        <f t="shared" si="84"/>
        <v>8</v>
      </c>
      <c r="BR137" s="97">
        <f t="shared" si="85"/>
        <v>2</v>
      </c>
      <c r="BS137" s="62">
        <f>IF(AND(BQ137=0,BR137=0),"",IF(AND(BQ137=0,BR137&lt;&gt;0),Desplegable!$B$444,(BR137*100/BQ137)))</f>
        <v>25</v>
      </c>
      <c r="BT137" s="223">
        <v>1</v>
      </c>
      <c r="BU137" s="97"/>
      <c r="BV137" s="97"/>
      <c r="BW137" s="62" t="str">
        <f>IF(AND(BT137=0,BU137=0),Desplegable!$B$446,IF(AND(BT137&lt;&gt;0,BU137=""),Desplegable!$B$446,IF(AND('Metas por Proyecto'!BT137=0,'Metas por Proyecto'!BU137&gt;0),Desplegable!$B$444,IF(AND('Metas por Proyecto'!BT137&gt;0,'Metas por Proyecto'!BU137=0),Desplegable!$B$445,IF(AND('Metas por Proyecto'!BT137&gt;0,'Metas por Proyecto'!BU137&gt;0),((BU137*100)/BT137))))))</f>
        <v/>
      </c>
      <c r="BX137" s="97">
        <f t="shared" si="86"/>
        <v>9</v>
      </c>
      <c r="BY137" s="97">
        <f t="shared" si="87"/>
        <v>2</v>
      </c>
      <c r="BZ137" s="62">
        <f>IF(AND(BX137=0,BY137=0),"",IF(AND(BX137=0,BY137&lt;&gt;0),Desplegable!$B$444,(BY137*100/BX137)))</f>
        <v>22.222222222222221</v>
      </c>
      <c r="CA137" s="223">
        <v>1</v>
      </c>
      <c r="CB137" s="97"/>
      <c r="CC137" s="97"/>
      <c r="CD137" s="62" t="str">
        <f>IF(AND(CA137=0,CB137=0),Desplegable!$B$446,IF(AND(CA137&lt;&gt;0,CB137=""),Desplegable!$B$446,IF(AND('Metas por Proyecto'!CA137=0,'Metas por Proyecto'!CB137&gt;0),Desplegable!$B$444,IF(AND('Metas por Proyecto'!CA137&gt;0,'Metas por Proyecto'!CB137=0),Desplegable!$B$445,IF(AND('Metas por Proyecto'!CA137&gt;0,'Metas por Proyecto'!CB137&gt;0),((CB137*100)/CA137))))))</f>
        <v/>
      </c>
      <c r="CE137" s="97">
        <f t="shared" si="88"/>
        <v>10</v>
      </c>
      <c r="CF137" s="97">
        <f t="shared" si="89"/>
        <v>2</v>
      </c>
      <c r="CG137" s="62">
        <f>IF(AND(CE137=0,CF137=0),"",IF(AND(CE137=0,CF137&lt;&gt;0),Desplegable!$B$444,(CF137*100/CE137)))</f>
        <v>20</v>
      </c>
      <c r="CH137" s="223">
        <v>2</v>
      </c>
      <c r="CI137" s="97"/>
      <c r="CJ137" s="97"/>
      <c r="CK137" s="62" t="str">
        <f>IF(AND(CH137=0,CI137=0),Desplegable!$B$446,IF(AND(CH137&lt;&gt;0,CI137=""),Desplegable!$B$446,IF(AND('Metas por Proyecto'!CH137=0,'Metas por Proyecto'!CI137&gt;0),Desplegable!$B$444,IF(AND('Metas por Proyecto'!CH137&gt;0,'Metas por Proyecto'!CI137=0),Desplegable!$B$445,IF(AND('Metas por Proyecto'!CH137&gt;0,'Metas por Proyecto'!CI137&gt;0),((CI137*100)/CH137))))))</f>
        <v/>
      </c>
      <c r="CL137" s="97">
        <f t="shared" si="90"/>
        <v>12</v>
      </c>
      <c r="CM137" s="97">
        <f t="shared" si="91"/>
        <v>2</v>
      </c>
      <c r="CN137" s="62">
        <f>IF(AND(CL137=0,CM137=0),"",IF(AND(CL137=0,CM137&lt;&gt;0),Desplegable!$B$444,(CM137*100/CL137)))</f>
        <v>16.666666666666668</v>
      </c>
      <c r="CO137" s="223">
        <v>2</v>
      </c>
      <c r="CP137" s="97"/>
      <c r="CQ137" s="97"/>
      <c r="CR137" s="62" t="str">
        <f>IF(AND(CO137=0,CP137=0),Desplegable!$B$446,IF(AND(CO137&lt;&gt;0,CP137=""),Desplegable!$B$446,IF(AND('Metas por Proyecto'!CO137=0,'Metas por Proyecto'!CP137&gt;0),Desplegable!$B$444,IF(AND('Metas por Proyecto'!CO137&gt;0,'Metas por Proyecto'!CP137=0),Desplegable!$B$445,IF(AND('Metas por Proyecto'!CO137&gt;0,'Metas por Proyecto'!CP137&gt;0),((CP137*100)/CO137))))))</f>
        <v/>
      </c>
      <c r="CS137" s="97">
        <f t="shared" si="92"/>
        <v>14</v>
      </c>
      <c r="CT137" s="97">
        <f t="shared" si="93"/>
        <v>2</v>
      </c>
      <c r="CU137" s="62">
        <f>IF(AND(CS137=0,CT137=0),"",IF(AND(CS137=0,CT137&lt;&gt;0),Desplegable!$B$444,(CT137*100/CS137)))</f>
        <v>14.285714285714286</v>
      </c>
      <c r="CV137" s="97"/>
      <c r="CW137" s="97"/>
      <c r="CX137" s="97"/>
      <c r="CY137" s="62" t="str">
        <f>IF(AND(CV137=0,CW137=0),Desplegable!$B$446,IF(AND(CV137&lt;&gt;0,CW137=""),Desplegable!$B$446,IF(AND('Metas por Proyecto'!CV137=0,'Metas por Proyecto'!CW137&gt;0),Desplegable!$B$444,IF(AND('Metas por Proyecto'!CV137&gt;0,'Metas por Proyecto'!CW137=0),Desplegable!$B$445,IF(AND('Metas por Proyecto'!CV137&gt;0,'Metas por Proyecto'!CW137&gt;0),((CW137*100)/CV137))))))</f>
        <v/>
      </c>
      <c r="CZ137" s="97">
        <f t="shared" si="94"/>
        <v>14</v>
      </c>
      <c r="DA137" s="97">
        <f t="shared" si="95"/>
        <v>2</v>
      </c>
      <c r="DB137" s="62">
        <f>IF(AND(CZ137=0,DA137=0),"",IF(AND(CZ137=0,DA137&lt;&gt;0),Desplegable!$B$444,(DA137*100/CZ137)))</f>
        <v>14.285714285714286</v>
      </c>
      <c r="DC137" s="97"/>
      <c r="DD137" s="97"/>
      <c r="DE137" s="97"/>
      <c r="DF137" s="62" t="str">
        <f>IF(AND(DC137=0,DD137=0),Desplegable!$B$446,IF(AND(DC137&lt;&gt;0,DD137=""),Desplegable!$B$446,IF(AND('Metas por Proyecto'!DC137=0,'Metas por Proyecto'!DD137&gt;0),Desplegable!$B$444,IF(AND('Metas por Proyecto'!DC137&gt;0,'Metas por Proyecto'!DD137=0),Desplegable!$B$445,IF(AND('Metas por Proyecto'!DC137&gt;0,'Metas por Proyecto'!DD137&gt;0),((DD137*100)/DC137))))))</f>
        <v/>
      </c>
      <c r="DG137" s="97">
        <f t="shared" si="96"/>
        <v>14</v>
      </c>
      <c r="DH137" s="97">
        <f t="shared" si="97"/>
        <v>2</v>
      </c>
      <c r="DI137" s="62">
        <f>IF(AND(DG137=0,DH137=0),"",IF(AND(DG137=0,DH137&lt;&gt;0),Desplegable!$B$444,(DH137*100/DG137)))</f>
        <v>14.285714285714286</v>
      </c>
      <c r="DJ137" s="224">
        <v>1</v>
      </c>
      <c r="DK137" s="97"/>
      <c r="DL137" s="97"/>
      <c r="DM137" s="62" t="str">
        <f>IF(AND(DJ137=0,DK137=0),Desplegable!$B$446,IF(AND(DJ137&lt;&gt;0,DK137=""),Desplegable!$B$446,IF(AND('Metas por Proyecto'!DJ137=0,'Metas por Proyecto'!DK137&gt;0),Desplegable!$B$444,IF(AND('Metas por Proyecto'!DJ137&gt;0,'Metas por Proyecto'!DK137=0),Desplegable!$B$445,IF(AND('Metas por Proyecto'!DJ137&gt;0,'Metas por Proyecto'!DK137&gt;0),((DK137*100)/DJ137))))))</f>
        <v/>
      </c>
      <c r="DN137" s="97">
        <f t="shared" si="98"/>
        <v>15</v>
      </c>
      <c r="DO137" s="97">
        <f t="shared" si="99"/>
        <v>2</v>
      </c>
      <c r="DP137" s="63">
        <f>IF(AND(DN137=0,DO137=0),"",IF(AND(DN137=0,DO137&lt;&gt;0),Desplegable!$B$444,(DO137*100/DN137)))</f>
        <v>13.333333333333334</v>
      </c>
      <c r="DQ137" s="97">
        <f t="shared" si="100"/>
        <v>15</v>
      </c>
      <c r="DR137" s="97">
        <f t="shared" si="101"/>
        <v>0</v>
      </c>
      <c r="DS137" s="97">
        <f t="shared" si="102"/>
        <v>2</v>
      </c>
      <c r="DT137" s="63">
        <f t="shared" si="103"/>
        <v>13.333333333333334</v>
      </c>
      <c r="DU137" s="97"/>
    </row>
    <row r="138" spans="1:125" s="66" customFormat="1" ht="409.5">
      <c r="A138" s="53">
        <v>137</v>
      </c>
      <c r="B138" s="84" t="s">
        <v>673</v>
      </c>
      <c r="C138" s="54" t="s">
        <v>675</v>
      </c>
      <c r="D138" s="55" t="s">
        <v>79</v>
      </c>
      <c r="E138" s="55" t="s">
        <v>676</v>
      </c>
      <c r="F138" s="56" t="s">
        <v>111</v>
      </c>
      <c r="G138" s="55" t="s">
        <v>115</v>
      </c>
      <c r="H138" s="56" t="s">
        <v>295</v>
      </c>
      <c r="I138" s="55" t="s">
        <v>616</v>
      </c>
      <c r="J138" s="56" t="s">
        <v>302</v>
      </c>
      <c r="K138" s="55" t="s">
        <v>676</v>
      </c>
      <c r="L138" s="56" t="s">
        <v>155</v>
      </c>
      <c r="M138" s="56" t="s">
        <v>155</v>
      </c>
      <c r="N138" s="59" t="s">
        <v>144</v>
      </c>
      <c r="O138" s="56" t="s">
        <v>154</v>
      </c>
      <c r="P138" s="57" t="s">
        <v>462</v>
      </c>
      <c r="Q138" s="57" t="s">
        <v>467</v>
      </c>
      <c r="R138" s="58" t="s">
        <v>474</v>
      </c>
      <c r="S138" s="59"/>
      <c r="T138" s="59" t="s">
        <v>417</v>
      </c>
      <c r="U138" s="60" t="s">
        <v>429</v>
      </c>
      <c r="V138" s="60" t="s">
        <v>447</v>
      </c>
      <c r="W138" s="59"/>
      <c r="X138" s="59"/>
      <c r="Y138" s="56"/>
      <c r="Z138" s="56"/>
      <c r="AA138" s="56"/>
      <c r="AB138" s="56"/>
      <c r="AC138" s="53"/>
      <c r="AD138" s="53"/>
      <c r="AE138" s="53"/>
      <c r="AF138" s="53"/>
      <c r="AG138" s="56"/>
      <c r="AH138" s="60"/>
      <c r="AI138" s="53"/>
      <c r="AJ138" s="61"/>
      <c r="AK138" s="53"/>
      <c r="AL138" s="53"/>
      <c r="AM138" s="222">
        <v>1</v>
      </c>
      <c r="AN138" s="97"/>
      <c r="AO138" s="97">
        <v>0</v>
      </c>
      <c r="AP138" s="97"/>
      <c r="AQ138" s="62" t="str">
        <f>IF(AND(AN138=0,AO138=0),Desplegable!$B$446,IF(AND(AN138&lt;&gt;0,AO138=""),Desplegable!$B$446,IF(AND('Metas por Proyecto'!AN138=0,'Metas por Proyecto'!AO138&gt;0),Desplegable!$B$444,IF(AND('Metas por Proyecto'!AN138&gt;0,'Metas por Proyecto'!AO138=0),Desplegable!$B$445,IF(AND('Metas por Proyecto'!AN138&gt;0,'Metas por Proyecto'!AO138&gt;0),((AO138*100)/AN138))))))</f>
        <v/>
      </c>
      <c r="AR138" s="223"/>
      <c r="AS138" s="97">
        <v>0</v>
      </c>
      <c r="AT138" s="97"/>
      <c r="AU138" s="62" t="str">
        <f>IF(AND(AR138=0,AS138=0),Desplegable!$B$446,IF(AND(AR138&lt;&gt;0,AS138=""),Desplegable!$B$446,IF(AND('Metas por Proyecto'!AR138=0,'Metas por Proyecto'!AS138&gt;0),Desplegable!$B$444,IF(AND('Metas por Proyecto'!AR138&gt;0,'Metas por Proyecto'!AS138=0),Desplegable!$B$445,IF(AND('Metas por Proyecto'!AR138&gt;0,'Metas por Proyecto'!AS138&gt;0),((AS138*100)/AR138))))))</f>
        <v/>
      </c>
      <c r="AV138" s="97">
        <f t="shared" si="78"/>
        <v>0</v>
      </c>
      <c r="AW138" s="97">
        <f t="shared" si="79"/>
        <v>0</v>
      </c>
      <c r="AX138" s="62" t="str">
        <f>IF(AND(AV138=0,AW138=0),"",IF(AND(AV138=0,AW138&lt;&gt;0),Desplegable!$B$444,(AW138*100/AV138)))</f>
        <v/>
      </c>
      <c r="AY138" s="97">
        <v>1</v>
      </c>
      <c r="AZ138" s="97">
        <v>0</v>
      </c>
      <c r="BA138" s="97" t="s">
        <v>1302</v>
      </c>
      <c r="BB138" s="62">
        <f>IF(AND(AY138=0,AZ138=0),Desplegable!$B$446,IF(AND(AY138&lt;&gt;0,AZ138=""),Desplegable!$B$446,IF(AND('Metas por Proyecto'!AY138=0,'Metas por Proyecto'!AZ138&gt;0),Desplegable!$B$444,IF(AND('Metas por Proyecto'!AY138&gt;0,'Metas por Proyecto'!AZ138=0),Desplegable!$B$445,IF(AND('Metas por Proyecto'!AY138&gt;0,'Metas por Proyecto'!AZ138&gt;0),((AZ138*100)/AY138))))))</f>
        <v>0</v>
      </c>
      <c r="BC138" s="97">
        <f t="shared" si="80"/>
        <v>1</v>
      </c>
      <c r="BD138" s="97">
        <f t="shared" si="81"/>
        <v>0</v>
      </c>
      <c r="BE138" s="62">
        <f>IF(AND(BC138=0,BD138=0),"",IF(AND(BC138=0,BD138&lt;&gt;0),Desplegable!$B$444,(BD138*100/BC138)))</f>
        <v>0</v>
      </c>
      <c r="BF138" s="225"/>
      <c r="BG138" s="97"/>
      <c r="BH138" s="97"/>
      <c r="BI138" s="62" t="str">
        <f>IF(AND(BF138=0,BG138=0),Desplegable!$B$446,IF(AND(BF138&lt;&gt;0,BG138=""),Desplegable!$B$446,IF(AND('Metas por Proyecto'!BF138=0,'Metas por Proyecto'!BG138&gt;0),Desplegable!$B$444,IF(AND('Metas por Proyecto'!BF138&gt;0,'Metas por Proyecto'!BG138=0),Desplegable!$B$445,IF(AND('Metas por Proyecto'!BF138&gt;0,'Metas por Proyecto'!BG138&gt;0),((BG138*100)/BF138))))))</f>
        <v/>
      </c>
      <c r="BJ138" s="97">
        <f t="shared" si="82"/>
        <v>1</v>
      </c>
      <c r="BK138" s="97">
        <f t="shared" si="83"/>
        <v>0</v>
      </c>
      <c r="BL138" s="62">
        <f>IF(AND(BJ138=0,BK138=0),"",IF(AND(BJ138=0,BK138&lt;&gt;0),Desplegable!$B$444,(BK138*100/BJ138)))</f>
        <v>0</v>
      </c>
      <c r="BM138" s="223"/>
      <c r="BN138" s="97"/>
      <c r="BO138" s="97"/>
      <c r="BP138" s="62" t="str">
        <f>IF(AND(BM138=0,BN138=0),Desplegable!$B$446,IF(AND(BM138&lt;&gt;0,BN138=""),Desplegable!$B$446,IF(AND('Metas por Proyecto'!BM138=0,'Metas por Proyecto'!BN138&gt;0),Desplegable!$B$444,IF(AND('Metas por Proyecto'!BM138&gt;0,'Metas por Proyecto'!BN138=0),Desplegable!$B$445,IF(AND('Metas por Proyecto'!BM138&gt;0,'Metas por Proyecto'!BN138&gt;0),((BN138*100)/BM138))))))</f>
        <v/>
      </c>
      <c r="BQ138" s="97">
        <f t="shared" si="84"/>
        <v>1</v>
      </c>
      <c r="BR138" s="97">
        <f t="shared" si="85"/>
        <v>0</v>
      </c>
      <c r="BS138" s="62">
        <f>IF(AND(BQ138=0,BR138=0),"",IF(AND(BQ138=0,BR138&lt;&gt;0),Desplegable!$B$444,(BR138*100/BQ138)))</f>
        <v>0</v>
      </c>
      <c r="BT138" s="223"/>
      <c r="BU138" s="97"/>
      <c r="BV138" s="97"/>
      <c r="BW138" s="62" t="str">
        <f>IF(AND(BT138=0,BU138=0),Desplegable!$B$446,IF(AND(BT138&lt;&gt;0,BU138=""),Desplegable!$B$446,IF(AND('Metas por Proyecto'!BT138=0,'Metas por Proyecto'!BU138&gt;0),Desplegable!$B$444,IF(AND('Metas por Proyecto'!BT138&gt;0,'Metas por Proyecto'!BU138=0),Desplegable!$B$445,IF(AND('Metas por Proyecto'!BT138&gt;0,'Metas por Proyecto'!BU138&gt;0),((BU138*100)/BT138))))))</f>
        <v/>
      </c>
      <c r="BX138" s="97">
        <f t="shared" si="86"/>
        <v>1</v>
      </c>
      <c r="BY138" s="97">
        <f t="shared" si="87"/>
        <v>0</v>
      </c>
      <c r="BZ138" s="62">
        <f>IF(AND(BX138=0,BY138=0),"",IF(AND(BX138=0,BY138&lt;&gt;0),Desplegable!$B$444,(BY138*100/BX138)))</f>
        <v>0</v>
      </c>
      <c r="CA138" s="223"/>
      <c r="CB138" s="97"/>
      <c r="CC138" s="97"/>
      <c r="CD138" s="62" t="str">
        <f>IF(AND(CA138=0,CB138=0),Desplegable!$B$446,IF(AND(CA138&lt;&gt;0,CB138=""),Desplegable!$B$446,IF(AND('Metas por Proyecto'!CA138=0,'Metas por Proyecto'!CB138&gt;0),Desplegable!$B$444,IF(AND('Metas por Proyecto'!CA138&gt;0,'Metas por Proyecto'!CB138=0),Desplegable!$B$445,IF(AND('Metas por Proyecto'!CA138&gt;0,'Metas por Proyecto'!CB138&gt;0),((CB138*100)/CA138))))))</f>
        <v/>
      </c>
      <c r="CE138" s="97">
        <f t="shared" si="88"/>
        <v>1</v>
      </c>
      <c r="CF138" s="97">
        <f t="shared" si="89"/>
        <v>0</v>
      </c>
      <c r="CG138" s="62">
        <f>IF(AND(CE138=0,CF138=0),"",IF(AND(CE138=0,CF138&lt;&gt;0),Desplegable!$B$444,(CF138*100/CE138)))</f>
        <v>0</v>
      </c>
      <c r="CH138" s="223"/>
      <c r="CI138" s="97"/>
      <c r="CJ138" s="97"/>
      <c r="CK138" s="62" t="str">
        <f>IF(AND(CH138=0,CI138=0),Desplegable!$B$446,IF(AND(CH138&lt;&gt;0,CI138=""),Desplegable!$B$446,IF(AND('Metas por Proyecto'!CH138=0,'Metas por Proyecto'!CI138&gt;0),Desplegable!$B$444,IF(AND('Metas por Proyecto'!CH138&gt;0,'Metas por Proyecto'!CI138=0),Desplegable!$B$445,IF(AND('Metas por Proyecto'!CH138&gt;0,'Metas por Proyecto'!CI138&gt;0),((CI138*100)/CH138))))))</f>
        <v/>
      </c>
      <c r="CL138" s="97">
        <f t="shared" si="90"/>
        <v>1</v>
      </c>
      <c r="CM138" s="97">
        <f t="shared" si="91"/>
        <v>0</v>
      </c>
      <c r="CN138" s="62">
        <f>IF(AND(CL138=0,CM138=0),"",IF(AND(CL138=0,CM138&lt;&gt;0),Desplegable!$B$444,(CM138*100/CL138)))</f>
        <v>0</v>
      </c>
      <c r="CO138" s="223"/>
      <c r="CP138" s="97"/>
      <c r="CQ138" s="97"/>
      <c r="CR138" s="62" t="str">
        <f>IF(AND(CO138=0,CP138=0),Desplegable!$B$446,IF(AND(CO138&lt;&gt;0,CP138=""),Desplegable!$B$446,IF(AND('Metas por Proyecto'!CO138=0,'Metas por Proyecto'!CP138&gt;0),Desplegable!$B$444,IF(AND('Metas por Proyecto'!CO138&gt;0,'Metas por Proyecto'!CP138=0),Desplegable!$B$445,IF(AND('Metas por Proyecto'!CO138&gt;0,'Metas por Proyecto'!CP138&gt;0),((CP138*100)/CO138))))))</f>
        <v/>
      </c>
      <c r="CS138" s="97">
        <f t="shared" si="92"/>
        <v>1</v>
      </c>
      <c r="CT138" s="97">
        <f t="shared" si="93"/>
        <v>0</v>
      </c>
      <c r="CU138" s="62">
        <f>IF(AND(CS138=0,CT138=0),"",IF(AND(CS138=0,CT138&lt;&gt;0),Desplegable!$B$444,(CT138*100/CS138)))</f>
        <v>0</v>
      </c>
      <c r="CV138" s="97"/>
      <c r="CW138" s="97"/>
      <c r="CX138" s="97"/>
      <c r="CY138" s="62" t="str">
        <f>IF(AND(CV138=0,CW138=0),Desplegable!$B$446,IF(AND(CV138&lt;&gt;0,CW138=""),Desplegable!$B$446,IF(AND('Metas por Proyecto'!CV138=0,'Metas por Proyecto'!CW138&gt;0),Desplegable!$B$444,IF(AND('Metas por Proyecto'!CV138&gt;0,'Metas por Proyecto'!CW138=0),Desplegable!$B$445,IF(AND('Metas por Proyecto'!CV138&gt;0,'Metas por Proyecto'!CW138&gt;0),((CW138*100)/CV138))))))</f>
        <v/>
      </c>
      <c r="CZ138" s="97">
        <f t="shared" si="94"/>
        <v>1</v>
      </c>
      <c r="DA138" s="97">
        <f t="shared" si="95"/>
        <v>0</v>
      </c>
      <c r="DB138" s="62">
        <f>IF(AND(CZ138=0,DA138=0),"",IF(AND(CZ138=0,DA138&lt;&gt;0),Desplegable!$B$444,(DA138*100/CZ138)))</f>
        <v>0</v>
      </c>
      <c r="DC138" s="97"/>
      <c r="DD138" s="97"/>
      <c r="DE138" s="97"/>
      <c r="DF138" s="62" t="str">
        <f>IF(AND(DC138=0,DD138=0),Desplegable!$B$446,IF(AND(DC138&lt;&gt;0,DD138=""),Desplegable!$B$446,IF(AND('Metas por Proyecto'!DC138=0,'Metas por Proyecto'!DD138&gt;0),Desplegable!$B$444,IF(AND('Metas por Proyecto'!DC138&gt;0,'Metas por Proyecto'!DD138=0),Desplegable!$B$445,IF(AND('Metas por Proyecto'!DC138&gt;0,'Metas por Proyecto'!DD138&gt;0),((DD138*100)/DC138))))))</f>
        <v/>
      </c>
      <c r="DG138" s="97">
        <f t="shared" si="96"/>
        <v>1</v>
      </c>
      <c r="DH138" s="97">
        <f t="shared" si="97"/>
        <v>0</v>
      </c>
      <c r="DI138" s="62">
        <f>IF(AND(DG138=0,DH138=0),"",IF(AND(DG138=0,DH138&lt;&gt;0),Desplegable!$B$444,(DH138*100/DG138)))</f>
        <v>0</v>
      </c>
      <c r="DJ138" s="224"/>
      <c r="DK138" s="97"/>
      <c r="DL138" s="97"/>
      <c r="DM138" s="62" t="str">
        <f>IF(AND(DJ138=0,DK138=0),Desplegable!$B$446,IF(AND(DJ138&lt;&gt;0,DK138=""),Desplegable!$B$446,IF(AND('Metas por Proyecto'!DJ138=0,'Metas por Proyecto'!DK138&gt;0),Desplegable!$B$444,IF(AND('Metas por Proyecto'!DJ138&gt;0,'Metas por Proyecto'!DK138=0),Desplegable!$B$445,IF(AND('Metas por Proyecto'!DJ138&gt;0,'Metas por Proyecto'!DK138&gt;0),((DK138*100)/DJ138))))))</f>
        <v/>
      </c>
      <c r="DN138" s="97">
        <f t="shared" si="98"/>
        <v>1</v>
      </c>
      <c r="DO138" s="97">
        <f t="shared" si="99"/>
        <v>0</v>
      </c>
      <c r="DP138" s="63">
        <f>IF(AND(DN138=0,DO138=0),"",IF(AND(DN138=0,DO138&lt;&gt;0),Desplegable!$B$444,(DO138*100/DN138)))</f>
        <v>0</v>
      </c>
      <c r="DQ138" s="97">
        <f t="shared" si="100"/>
        <v>1</v>
      </c>
      <c r="DR138" s="97">
        <f t="shared" si="101"/>
        <v>0</v>
      </c>
      <c r="DS138" s="97">
        <f t="shared" si="102"/>
        <v>0</v>
      </c>
      <c r="DT138" s="63">
        <f t="shared" si="103"/>
        <v>0</v>
      </c>
      <c r="DU138" s="97"/>
    </row>
    <row r="139" spans="1:125" s="66" customFormat="1" ht="409.5">
      <c r="A139" s="53">
        <v>138</v>
      </c>
      <c r="B139" s="84" t="s">
        <v>674</v>
      </c>
      <c r="C139" s="54" t="s">
        <v>675</v>
      </c>
      <c r="D139" s="55" t="s">
        <v>79</v>
      </c>
      <c r="E139" s="55" t="s">
        <v>676</v>
      </c>
      <c r="F139" s="56" t="s">
        <v>111</v>
      </c>
      <c r="G139" s="55" t="s">
        <v>115</v>
      </c>
      <c r="H139" s="56" t="s">
        <v>295</v>
      </c>
      <c r="I139" s="55" t="s">
        <v>616</v>
      </c>
      <c r="J139" s="56" t="s">
        <v>302</v>
      </c>
      <c r="K139" s="55" t="s">
        <v>676</v>
      </c>
      <c r="L139" s="56" t="s">
        <v>155</v>
      </c>
      <c r="M139" s="56" t="s">
        <v>155</v>
      </c>
      <c r="N139" s="59" t="s">
        <v>144</v>
      </c>
      <c r="O139" s="56" t="s">
        <v>154</v>
      </c>
      <c r="P139" s="57" t="s">
        <v>462</v>
      </c>
      <c r="Q139" s="57" t="s">
        <v>467</v>
      </c>
      <c r="R139" s="58" t="s">
        <v>474</v>
      </c>
      <c r="S139" s="59"/>
      <c r="T139" s="59" t="s">
        <v>417</v>
      </c>
      <c r="U139" s="60" t="s">
        <v>429</v>
      </c>
      <c r="V139" s="60" t="s">
        <v>447</v>
      </c>
      <c r="W139" s="59"/>
      <c r="X139" s="59"/>
      <c r="Y139" s="56"/>
      <c r="Z139" s="56"/>
      <c r="AA139" s="56"/>
      <c r="AB139" s="56"/>
      <c r="AC139" s="53"/>
      <c r="AD139" s="53"/>
      <c r="AE139" s="53"/>
      <c r="AF139" s="53"/>
      <c r="AG139" s="56"/>
      <c r="AH139" s="60"/>
      <c r="AI139" s="53"/>
      <c r="AJ139" s="61"/>
      <c r="AK139" s="53"/>
      <c r="AL139" s="53"/>
      <c r="AM139" s="222">
        <v>1</v>
      </c>
      <c r="AN139" s="97"/>
      <c r="AO139" s="97">
        <v>0</v>
      </c>
      <c r="AP139" s="97"/>
      <c r="AQ139" s="62" t="str">
        <f>IF(AND(AN139=0,AO139=0),Desplegable!$B$446,IF(AND(AN139&lt;&gt;0,AO139=""),Desplegable!$B$446,IF(AND('Metas por Proyecto'!AN139=0,'Metas por Proyecto'!AO139&gt;0),Desplegable!$B$444,IF(AND('Metas por Proyecto'!AN139&gt;0,'Metas por Proyecto'!AO139=0),Desplegable!$B$445,IF(AND('Metas por Proyecto'!AN139&gt;0,'Metas por Proyecto'!AO139&gt;0),((AO139*100)/AN139))))))</f>
        <v/>
      </c>
      <c r="AR139" s="223"/>
      <c r="AS139" s="97">
        <v>0</v>
      </c>
      <c r="AT139" s="97"/>
      <c r="AU139" s="62" t="str">
        <f>IF(AND(AR139=0,AS139=0),Desplegable!$B$446,IF(AND(AR139&lt;&gt;0,AS139=""),Desplegable!$B$446,IF(AND('Metas por Proyecto'!AR139=0,'Metas por Proyecto'!AS139&gt;0),Desplegable!$B$444,IF(AND('Metas por Proyecto'!AR139&gt;0,'Metas por Proyecto'!AS139=0),Desplegable!$B$445,IF(AND('Metas por Proyecto'!AR139&gt;0,'Metas por Proyecto'!AS139&gt;0),((AS139*100)/AR139))))))</f>
        <v/>
      </c>
      <c r="AV139" s="97">
        <f t="shared" si="78"/>
        <v>0</v>
      </c>
      <c r="AW139" s="97">
        <f t="shared" si="79"/>
        <v>0</v>
      </c>
      <c r="AX139" s="62" t="str">
        <f>IF(AND(AV139=0,AW139=0),"",IF(AND(AV139=0,AW139&lt;&gt;0),Desplegable!$B$444,(AW139*100/AV139)))</f>
        <v/>
      </c>
      <c r="AY139" s="97">
        <v>1</v>
      </c>
      <c r="AZ139" s="97">
        <v>1</v>
      </c>
      <c r="BA139" s="97" t="s">
        <v>1303</v>
      </c>
      <c r="BB139" s="62">
        <f>IF(AND(AY139=0,AZ139=0),Desplegable!$B$446,IF(AND(AY139&lt;&gt;0,AZ139=""),Desplegable!$B$446,IF(AND('Metas por Proyecto'!AY139=0,'Metas por Proyecto'!AZ139&gt;0),Desplegable!$B$444,IF(AND('Metas por Proyecto'!AY139&gt;0,'Metas por Proyecto'!AZ139=0),Desplegable!$B$445,IF(AND('Metas por Proyecto'!AY139&gt;0,'Metas por Proyecto'!AZ139&gt;0),((AZ139*100)/AY139))))))</f>
        <v>100</v>
      </c>
      <c r="BC139" s="97">
        <f t="shared" si="80"/>
        <v>1</v>
      </c>
      <c r="BD139" s="97">
        <f t="shared" si="81"/>
        <v>1</v>
      </c>
      <c r="BE139" s="62">
        <f>IF(AND(BC139=0,BD139=0),"",IF(AND(BC139=0,BD139&lt;&gt;0),Desplegable!$B$444,(BD139*100/BC139)))</f>
        <v>100</v>
      </c>
      <c r="BF139" s="223"/>
      <c r="BG139" s="97"/>
      <c r="BH139" s="97"/>
      <c r="BI139" s="62" t="str">
        <f>IF(AND(BF139=0,BG139=0),Desplegable!$B$446,IF(AND(BF139&lt;&gt;0,BG139=""),Desplegable!$B$446,IF(AND('Metas por Proyecto'!BF139=0,'Metas por Proyecto'!BG139&gt;0),Desplegable!$B$444,IF(AND('Metas por Proyecto'!BF139&gt;0,'Metas por Proyecto'!BG139=0),Desplegable!$B$445,IF(AND('Metas por Proyecto'!BF139&gt;0,'Metas por Proyecto'!BG139&gt;0),((BG139*100)/BF139))))))</f>
        <v/>
      </c>
      <c r="BJ139" s="97">
        <f t="shared" si="82"/>
        <v>1</v>
      </c>
      <c r="BK139" s="97">
        <f t="shared" si="83"/>
        <v>1</v>
      </c>
      <c r="BL139" s="62">
        <f>IF(AND(BJ139=0,BK139=0),"",IF(AND(BJ139=0,BK139&lt;&gt;0),Desplegable!$B$444,(BK139*100/BJ139)))</f>
        <v>100</v>
      </c>
      <c r="BM139" s="223"/>
      <c r="BN139" s="97"/>
      <c r="BO139" s="97"/>
      <c r="BP139" s="62" t="str">
        <f>IF(AND(BM139=0,BN139=0),Desplegable!$B$446,IF(AND(BM139&lt;&gt;0,BN139=""),Desplegable!$B$446,IF(AND('Metas por Proyecto'!BM139=0,'Metas por Proyecto'!BN139&gt;0),Desplegable!$B$444,IF(AND('Metas por Proyecto'!BM139&gt;0,'Metas por Proyecto'!BN139=0),Desplegable!$B$445,IF(AND('Metas por Proyecto'!BM139&gt;0,'Metas por Proyecto'!BN139&gt;0),((BN139*100)/BM139))))))</f>
        <v/>
      </c>
      <c r="BQ139" s="97">
        <f t="shared" si="84"/>
        <v>1</v>
      </c>
      <c r="BR139" s="97">
        <f t="shared" si="85"/>
        <v>1</v>
      </c>
      <c r="BS139" s="62">
        <f>IF(AND(BQ139=0,BR139=0),"",IF(AND(BQ139=0,BR139&lt;&gt;0),Desplegable!$B$444,(BR139*100/BQ139)))</f>
        <v>100</v>
      </c>
      <c r="BT139" s="223"/>
      <c r="BU139" s="97"/>
      <c r="BV139" s="97"/>
      <c r="BW139" s="62" t="str">
        <f>IF(AND(BT139=0,BU139=0),Desplegable!$B$446,IF(AND(BT139&lt;&gt;0,BU139=""),Desplegable!$B$446,IF(AND('Metas por Proyecto'!BT139=0,'Metas por Proyecto'!BU139&gt;0),Desplegable!$B$444,IF(AND('Metas por Proyecto'!BT139&gt;0,'Metas por Proyecto'!BU139=0),Desplegable!$B$445,IF(AND('Metas por Proyecto'!BT139&gt;0,'Metas por Proyecto'!BU139&gt;0),((BU139*100)/BT139))))))</f>
        <v/>
      </c>
      <c r="BX139" s="97">
        <f t="shared" si="86"/>
        <v>1</v>
      </c>
      <c r="BY139" s="97">
        <f t="shared" si="87"/>
        <v>1</v>
      </c>
      <c r="BZ139" s="62">
        <f>IF(AND(BX139=0,BY139=0),"",IF(AND(BX139=0,BY139&lt;&gt;0),Desplegable!$B$444,(BY139*100/BX139)))</f>
        <v>100</v>
      </c>
      <c r="CA139" s="223"/>
      <c r="CB139" s="97"/>
      <c r="CC139" s="97"/>
      <c r="CD139" s="62" t="str">
        <f>IF(AND(CA139=0,CB139=0),Desplegable!$B$446,IF(AND(CA139&lt;&gt;0,CB139=""),Desplegable!$B$446,IF(AND('Metas por Proyecto'!CA139=0,'Metas por Proyecto'!CB139&gt;0),Desplegable!$B$444,IF(AND('Metas por Proyecto'!CA139&gt;0,'Metas por Proyecto'!CB139=0),Desplegable!$B$445,IF(AND('Metas por Proyecto'!CA139&gt;0,'Metas por Proyecto'!CB139&gt;0),((CB139*100)/CA139))))))</f>
        <v/>
      </c>
      <c r="CE139" s="97">
        <f t="shared" si="88"/>
        <v>1</v>
      </c>
      <c r="CF139" s="97">
        <f t="shared" si="89"/>
        <v>1</v>
      </c>
      <c r="CG139" s="62">
        <f>IF(AND(CE139=0,CF139=0),"",IF(AND(CE139=0,CF139&lt;&gt;0),Desplegable!$B$444,(CF139*100/CE139)))</f>
        <v>100</v>
      </c>
      <c r="CH139" s="223"/>
      <c r="CI139" s="97"/>
      <c r="CJ139" s="97"/>
      <c r="CK139" s="62" t="str">
        <f>IF(AND(CH139=0,CI139=0),Desplegable!$B$446,IF(AND(CH139&lt;&gt;0,CI139=""),Desplegable!$B$446,IF(AND('Metas por Proyecto'!CH139=0,'Metas por Proyecto'!CI139&gt;0),Desplegable!$B$444,IF(AND('Metas por Proyecto'!CH139&gt;0,'Metas por Proyecto'!CI139=0),Desplegable!$B$445,IF(AND('Metas por Proyecto'!CH139&gt;0,'Metas por Proyecto'!CI139&gt;0),((CI139*100)/CH139))))))</f>
        <v/>
      </c>
      <c r="CL139" s="97">
        <f t="shared" si="90"/>
        <v>1</v>
      </c>
      <c r="CM139" s="97">
        <f t="shared" si="91"/>
        <v>1</v>
      </c>
      <c r="CN139" s="62">
        <f>IF(AND(CL139=0,CM139=0),"",IF(AND(CL139=0,CM139&lt;&gt;0),Desplegable!$B$444,(CM139*100/CL139)))</f>
        <v>100</v>
      </c>
      <c r="CO139" s="223"/>
      <c r="CP139" s="97"/>
      <c r="CQ139" s="97"/>
      <c r="CR139" s="62" t="str">
        <f>IF(AND(CO139=0,CP139=0),Desplegable!$B$446,IF(AND(CO139&lt;&gt;0,CP139=""),Desplegable!$B$446,IF(AND('Metas por Proyecto'!CO139=0,'Metas por Proyecto'!CP139&gt;0),Desplegable!$B$444,IF(AND('Metas por Proyecto'!CO139&gt;0,'Metas por Proyecto'!CP139=0),Desplegable!$B$445,IF(AND('Metas por Proyecto'!CO139&gt;0,'Metas por Proyecto'!CP139&gt;0),((CP139*100)/CO139))))))</f>
        <v/>
      </c>
      <c r="CS139" s="97">
        <f t="shared" si="92"/>
        <v>1</v>
      </c>
      <c r="CT139" s="97">
        <f t="shared" si="93"/>
        <v>1</v>
      </c>
      <c r="CU139" s="62">
        <f>IF(AND(CS139=0,CT139=0),"",IF(AND(CS139=0,CT139&lt;&gt;0),Desplegable!$B$444,(CT139*100/CS139)))</f>
        <v>100</v>
      </c>
      <c r="CV139" s="97"/>
      <c r="CW139" s="97"/>
      <c r="CX139" s="97"/>
      <c r="CY139" s="62" t="str">
        <f>IF(AND(CV139=0,CW139=0),Desplegable!$B$446,IF(AND(CV139&lt;&gt;0,CW139=""),Desplegable!$B$446,IF(AND('Metas por Proyecto'!CV139=0,'Metas por Proyecto'!CW139&gt;0),Desplegable!$B$444,IF(AND('Metas por Proyecto'!CV139&gt;0,'Metas por Proyecto'!CW139=0),Desplegable!$B$445,IF(AND('Metas por Proyecto'!CV139&gt;0,'Metas por Proyecto'!CW139&gt;0),((CW139*100)/CV139))))))</f>
        <v/>
      </c>
      <c r="CZ139" s="97">
        <f t="shared" si="94"/>
        <v>1</v>
      </c>
      <c r="DA139" s="97">
        <f t="shared" si="95"/>
        <v>1</v>
      </c>
      <c r="DB139" s="62">
        <f>IF(AND(CZ139=0,DA139=0),"",IF(AND(CZ139=0,DA139&lt;&gt;0),Desplegable!$B$444,(DA139*100/CZ139)))</f>
        <v>100</v>
      </c>
      <c r="DC139" s="97"/>
      <c r="DD139" s="97"/>
      <c r="DE139" s="97"/>
      <c r="DF139" s="62" t="str">
        <f>IF(AND(DC139=0,DD139=0),Desplegable!$B$446,IF(AND(DC139&lt;&gt;0,DD139=""),Desplegable!$B$446,IF(AND('Metas por Proyecto'!DC139=0,'Metas por Proyecto'!DD139&gt;0),Desplegable!$B$444,IF(AND('Metas por Proyecto'!DC139&gt;0,'Metas por Proyecto'!DD139=0),Desplegable!$B$445,IF(AND('Metas por Proyecto'!DC139&gt;0,'Metas por Proyecto'!DD139&gt;0),((DD139*100)/DC139))))))</f>
        <v/>
      </c>
      <c r="DG139" s="97">
        <f t="shared" si="96"/>
        <v>1</v>
      </c>
      <c r="DH139" s="97">
        <f t="shared" si="97"/>
        <v>1</v>
      </c>
      <c r="DI139" s="62">
        <f>IF(AND(DG139=0,DH139=0),"",IF(AND(DG139=0,DH139&lt;&gt;0),Desplegable!$B$444,(DH139*100/DG139)))</f>
        <v>100</v>
      </c>
      <c r="DJ139" s="224"/>
      <c r="DK139" s="97"/>
      <c r="DL139" s="97"/>
      <c r="DM139" s="62" t="str">
        <f>IF(AND(DJ139=0,DK139=0),Desplegable!$B$446,IF(AND(DJ139&lt;&gt;0,DK139=""),Desplegable!$B$446,IF(AND('Metas por Proyecto'!DJ139=0,'Metas por Proyecto'!DK139&gt;0),Desplegable!$B$444,IF(AND('Metas por Proyecto'!DJ139&gt;0,'Metas por Proyecto'!DK139=0),Desplegable!$B$445,IF(AND('Metas por Proyecto'!DJ139&gt;0,'Metas por Proyecto'!DK139&gt;0),((DK139*100)/DJ139))))))</f>
        <v/>
      </c>
      <c r="DN139" s="97">
        <f t="shared" si="98"/>
        <v>1</v>
      </c>
      <c r="DO139" s="97">
        <f t="shared" si="99"/>
        <v>1</v>
      </c>
      <c r="DP139" s="63">
        <f>IF(AND(DN139=0,DO139=0),"",IF(AND(DN139=0,DO139&lt;&gt;0),Desplegable!$B$444,(DO139*100/DN139)))</f>
        <v>100</v>
      </c>
      <c r="DQ139" s="97">
        <f t="shared" si="100"/>
        <v>1</v>
      </c>
      <c r="DR139" s="97">
        <f t="shared" si="101"/>
        <v>0</v>
      </c>
      <c r="DS139" s="97">
        <f t="shared" si="102"/>
        <v>1</v>
      </c>
      <c r="DT139" s="63">
        <f t="shared" si="103"/>
        <v>100</v>
      </c>
      <c r="DU139" s="97"/>
    </row>
    <row r="140" spans="1:125" s="66" customFormat="1" ht="225" customHeight="1">
      <c r="A140" s="53">
        <v>139</v>
      </c>
      <c r="B140" s="84" t="s">
        <v>677</v>
      </c>
      <c r="C140" s="54" t="s">
        <v>679</v>
      </c>
      <c r="D140" s="55" t="s">
        <v>79</v>
      </c>
      <c r="E140" s="55" t="s">
        <v>683</v>
      </c>
      <c r="F140" s="56" t="s">
        <v>111</v>
      </c>
      <c r="G140" s="55" t="s">
        <v>115</v>
      </c>
      <c r="H140" s="56" t="s">
        <v>295</v>
      </c>
      <c r="I140" s="55" t="s">
        <v>616</v>
      </c>
      <c r="J140" s="56" t="s">
        <v>303</v>
      </c>
      <c r="K140" s="55" t="s">
        <v>683</v>
      </c>
      <c r="L140" s="56" t="s">
        <v>155</v>
      </c>
      <c r="M140" s="56" t="s">
        <v>155</v>
      </c>
      <c r="N140" s="59" t="s">
        <v>144</v>
      </c>
      <c r="O140" s="56" t="s">
        <v>154</v>
      </c>
      <c r="P140" s="57" t="s">
        <v>461</v>
      </c>
      <c r="Q140" s="57" t="s">
        <v>466</v>
      </c>
      <c r="R140" s="58" t="s">
        <v>471</v>
      </c>
      <c r="S140" s="59"/>
      <c r="T140" s="59" t="s">
        <v>417</v>
      </c>
      <c r="U140" s="60" t="s">
        <v>429</v>
      </c>
      <c r="V140" s="60" t="s">
        <v>443</v>
      </c>
      <c r="W140" s="59"/>
      <c r="X140" s="59"/>
      <c r="Y140" s="56"/>
      <c r="Z140" s="56"/>
      <c r="AA140" s="56"/>
      <c r="AB140" s="56"/>
      <c r="AC140" s="53"/>
      <c r="AD140" s="53"/>
      <c r="AE140" s="53"/>
      <c r="AF140" s="53"/>
      <c r="AG140" s="56"/>
      <c r="AH140" s="60"/>
      <c r="AI140" s="53"/>
      <c r="AJ140" s="61"/>
      <c r="AK140" s="53"/>
      <c r="AL140" s="53"/>
      <c r="AM140" s="222">
        <v>3</v>
      </c>
      <c r="AN140" s="97"/>
      <c r="AO140" s="97"/>
      <c r="AP140" s="97"/>
      <c r="AQ140" s="62" t="str">
        <f>IF(AND(AN140=0,AO140=0),Desplegable!$B$446,IF(AND(AN140&lt;&gt;0,AO140=""),Desplegable!$B$446,IF(AND('Metas por Proyecto'!AN140=0,'Metas por Proyecto'!AO140&gt;0),Desplegable!$B$444,IF(AND('Metas por Proyecto'!AN140&gt;0,'Metas por Proyecto'!AO140=0),Desplegable!$B$445,IF(AND('Metas por Proyecto'!AN140&gt;0,'Metas por Proyecto'!AO140&gt;0),((AO140*100)/AN140))))))</f>
        <v/>
      </c>
      <c r="AR140" s="226"/>
      <c r="AS140" s="97"/>
      <c r="AT140" s="97"/>
      <c r="AU140" s="62" t="str">
        <f>IF(AND(AR140=0,AS140=0),Desplegable!$B$446,IF(AND(AR140&lt;&gt;0,AS140=""),Desplegable!$B$446,IF(AND('Metas por Proyecto'!AR140=0,'Metas por Proyecto'!AS140&gt;0),Desplegable!$B$444,IF(AND('Metas por Proyecto'!AR140&gt;0,'Metas por Proyecto'!AS140=0),Desplegable!$B$445,IF(AND('Metas por Proyecto'!AR140&gt;0,'Metas por Proyecto'!AS140&gt;0),((AS140*100)/AR140))))))</f>
        <v/>
      </c>
      <c r="AV140" s="97">
        <f t="shared" si="78"/>
        <v>0</v>
      </c>
      <c r="AW140" s="97">
        <f t="shared" si="79"/>
        <v>0</v>
      </c>
      <c r="AX140" s="62" t="str">
        <f>IF(AND(AV140=0,AW140=0),"",IF(AND(AV140=0,AW140&lt;&gt;0),Desplegable!$B$444,(AW140*100/AV140)))</f>
        <v/>
      </c>
      <c r="AY140" s="226">
        <v>1</v>
      </c>
      <c r="AZ140" s="97"/>
      <c r="BA140" s="97"/>
      <c r="BB140" s="62" t="str">
        <f>IF(AND(AY140=0,AZ140=0),Desplegable!$B$446,IF(AND(AY140&lt;&gt;0,AZ140=""),Desplegable!$B$446,IF(AND('Metas por Proyecto'!AY140=0,'Metas por Proyecto'!AZ140&gt;0),Desplegable!$B$444,IF(AND('Metas por Proyecto'!AY140&gt;0,'Metas por Proyecto'!AZ140=0),Desplegable!$B$445,IF(AND('Metas por Proyecto'!AY140&gt;0,'Metas por Proyecto'!AZ140&gt;0),((AZ140*100)/AY140))))))</f>
        <v/>
      </c>
      <c r="BC140" s="97">
        <f t="shared" si="80"/>
        <v>1</v>
      </c>
      <c r="BD140" s="97">
        <f t="shared" si="81"/>
        <v>0</v>
      </c>
      <c r="BE140" s="62">
        <f>IF(AND(BC140=0,BD140=0),"",IF(AND(BC140=0,BD140&lt;&gt;0),Desplegable!$B$444,(BD140*100/BC140)))</f>
        <v>0</v>
      </c>
      <c r="BF140" s="226"/>
      <c r="BG140" s="97"/>
      <c r="BH140" s="97"/>
      <c r="BI140" s="62" t="str">
        <f>IF(AND(BF140=0,BG140=0),Desplegable!$B$446,IF(AND(BF140&lt;&gt;0,BG140=""),Desplegable!$B$446,IF(AND('Metas por Proyecto'!BF140=0,'Metas por Proyecto'!BG140&gt;0),Desplegable!$B$444,IF(AND('Metas por Proyecto'!BF140&gt;0,'Metas por Proyecto'!BG140=0),Desplegable!$B$445,IF(AND('Metas por Proyecto'!BF140&gt;0,'Metas por Proyecto'!BG140&gt;0),((BG140*100)/BF140))))))</f>
        <v/>
      </c>
      <c r="BJ140" s="97">
        <f t="shared" si="82"/>
        <v>1</v>
      </c>
      <c r="BK140" s="97">
        <f t="shared" si="83"/>
        <v>0</v>
      </c>
      <c r="BL140" s="62">
        <f>IF(AND(BJ140=0,BK140=0),"",IF(AND(BJ140=0,BK140&lt;&gt;0),Desplegable!$B$444,(BK140*100/BJ140)))</f>
        <v>0</v>
      </c>
      <c r="BM140" s="226"/>
      <c r="BN140" s="97"/>
      <c r="BO140" s="97"/>
      <c r="BP140" s="62" t="str">
        <f>IF(AND(BM140=0,BN140=0),Desplegable!$B$446,IF(AND(BM140&lt;&gt;0,BN140=""),Desplegable!$B$446,IF(AND('Metas por Proyecto'!BM140=0,'Metas por Proyecto'!BN140&gt;0),Desplegable!$B$444,IF(AND('Metas por Proyecto'!BM140&gt;0,'Metas por Proyecto'!BN140=0),Desplegable!$B$445,IF(AND('Metas por Proyecto'!BM140&gt;0,'Metas por Proyecto'!BN140&gt;0),((BN140*100)/BM140))))))</f>
        <v/>
      </c>
      <c r="BQ140" s="97">
        <f t="shared" si="84"/>
        <v>1</v>
      </c>
      <c r="BR140" s="97">
        <f t="shared" si="85"/>
        <v>0</v>
      </c>
      <c r="BS140" s="62">
        <f>IF(AND(BQ140=0,BR140=0),"",IF(AND(BQ140=0,BR140&lt;&gt;0),Desplegable!$B$444,(BR140*100/BQ140)))</f>
        <v>0</v>
      </c>
      <c r="BT140" s="226">
        <v>1</v>
      </c>
      <c r="BU140" s="97"/>
      <c r="BV140" s="97"/>
      <c r="BW140" s="62" t="str">
        <f>IF(AND(BT140=0,BU140=0),Desplegable!$B$446,IF(AND(BT140&lt;&gt;0,BU140=""),Desplegable!$B$446,IF(AND('Metas por Proyecto'!BT140=0,'Metas por Proyecto'!BU140&gt;0),Desplegable!$B$444,IF(AND('Metas por Proyecto'!BT140&gt;0,'Metas por Proyecto'!BU140=0),Desplegable!$B$445,IF(AND('Metas por Proyecto'!BT140&gt;0,'Metas por Proyecto'!BU140&gt;0),((BU140*100)/BT140))))))</f>
        <v/>
      </c>
      <c r="BX140" s="97">
        <f t="shared" si="86"/>
        <v>2</v>
      </c>
      <c r="BY140" s="97">
        <f t="shared" si="87"/>
        <v>0</v>
      </c>
      <c r="BZ140" s="62">
        <f>IF(AND(BX140=0,BY140=0),"",IF(AND(BX140=0,BY140&lt;&gt;0),Desplegable!$B$444,(BY140*100/BX140)))</f>
        <v>0</v>
      </c>
      <c r="CA140" s="226"/>
      <c r="CB140" s="97"/>
      <c r="CC140" s="97"/>
      <c r="CD140" s="62" t="str">
        <f>IF(AND(CA140=0,CB140=0),Desplegable!$B$446,IF(AND(CA140&lt;&gt;0,CB140=""),Desplegable!$B$446,IF(AND('Metas por Proyecto'!CA140=0,'Metas por Proyecto'!CB140&gt;0),Desplegable!$B$444,IF(AND('Metas por Proyecto'!CA140&gt;0,'Metas por Proyecto'!CB140=0),Desplegable!$B$445,IF(AND('Metas por Proyecto'!CA140&gt;0,'Metas por Proyecto'!CB140&gt;0),((CB140*100)/CA140))))))</f>
        <v/>
      </c>
      <c r="CE140" s="97">
        <f t="shared" si="88"/>
        <v>2</v>
      </c>
      <c r="CF140" s="97">
        <f t="shared" si="89"/>
        <v>0</v>
      </c>
      <c r="CG140" s="62">
        <f>IF(AND(CE140=0,CF140=0),"",IF(AND(CE140=0,CF140&lt;&gt;0),Desplegable!$B$444,(CF140*100/CE140)))</f>
        <v>0</v>
      </c>
      <c r="CH140" s="226"/>
      <c r="CI140" s="97"/>
      <c r="CJ140" s="97"/>
      <c r="CK140" s="62" t="str">
        <f>IF(AND(CH140=0,CI140=0),Desplegable!$B$446,IF(AND(CH140&lt;&gt;0,CI140=""),Desplegable!$B$446,IF(AND('Metas por Proyecto'!CH140=0,'Metas por Proyecto'!CI140&gt;0),Desplegable!$B$444,IF(AND('Metas por Proyecto'!CH140&gt;0,'Metas por Proyecto'!CI140=0),Desplegable!$B$445,IF(AND('Metas por Proyecto'!CH140&gt;0,'Metas por Proyecto'!CI140&gt;0),((CI140*100)/CH140))))))</f>
        <v/>
      </c>
      <c r="CL140" s="97">
        <f t="shared" si="90"/>
        <v>2</v>
      </c>
      <c r="CM140" s="97">
        <f t="shared" si="91"/>
        <v>0</v>
      </c>
      <c r="CN140" s="62">
        <f>IF(AND(CL140=0,CM140=0),"",IF(AND(CL140=0,CM140&lt;&gt;0),Desplegable!$B$444,(CM140*100/CL140)))</f>
        <v>0</v>
      </c>
      <c r="CO140" s="226">
        <v>1</v>
      </c>
      <c r="CP140" s="97"/>
      <c r="CQ140" s="97"/>
      <c r="CR140" s="62" t="str">
        <f>IF(AND(CO140=0,CP140=0),Desplegable!$B$446,IF(AND(CO140&lt;&gt;0,CP140=""),Desplegable!$B$446,IF(AND('Metas por Proyecto'!CO140=0,'Metas por Proyecto'!CP140&gt;0),Desplegable!$B$444,IF(AND('Metas por Proyecto'!CO140&gt;0,'Metas por Proyecto'!CP140=0),Desplegable!$B$445,IF(AND('Metas por Proyecto'!CO140&gt;0,'Metas por Proyecto'!CP140&gt;0),((CP140*100)/CO140))))))</f>
        <v/>
      </c>
      <c r="CS140" s="97">
        <f t="shared" si="92"/>
        <v>3</v>
      </c>
      <c r="CT140" s="97">
        <f t="shared" si="93"/>
        <v>0</v>
      </c>
      <c r="CU140" s="62">
        <f>IF(AND(CS140=0,CT140=0),"",IF(AND(CS140=0,CT140&lt;&gt;0),Desplegable!$B$444,(CT140*100/CS140)))</f>
        <v>0</v>
      </c>
      <c r="CV140" s="227"/>
      <c r="CW140" s="97"/>
      <c r="CX140" s="97"/>
      <c r="CY140" s="62" t="str">
        <f>IF(AND(CV140=0,CW140=0),Desplegable!$B$446,IF(AND(CV140&lt;&gt;0,CW140=""),Desplegable!$B$446,IF(AND('Metas por Proyecto'!CV140=0,'Metas por Proyecto'!CW140&gt;0),Desplegable!$B$444,IF(AND('Metas por Proyecto'!CV140&gt;0,'Metas por Proyecto'!CW140=0),Desplegable!$B$445,IF(AND('Metas por Proyecto'!CV140&gt;0,'Metas por Proyecto'!CW140&gt;0),((CW140*100)/CV140))))))</f>
        <v/>
      </c>
      <c r="CZ140" s="97">
        <f t="shared" si="94"/>
        <v>3</v>
      </c>
      <c r="DA140" s="97">
        <f t="shared" si="95"/>
        <v>0</v>
      </c>
      <c r="DB140" s="62">
        <f>IF(AND(CZ140=0,DA140=0),"",IF(AND(CZ140=0,DA140&lt;&gt;0),Desplegable!$B$444,(DA140*100/CZ140)))</f>
        <v>0</v>
      </c>
      <c r="DC140" s="227"/>
      <c r="DD140" s="97"/>
      <c r="DE140" s="97"/>
      <c r="DF140" s="62" t="str">
        <f>IF(AND(DC140=0,DD140=0),Desplegable!$B$446,IF(AND(DC140&lt;&gt;0,DD140=""),Desplegable!$B$446,IF(AND('Metas por Proyecto'!DC140=0,'Metas por Proyecto'!DD140&gt;0),Desplegable!$B$444,IF(AND('Metas por Proyecto'!DC140&gt;0,'Metas por Proyecto'!DD140=0),Desplegable!$B$445,IF(AND('Metas por Proyecto'!DC140&gt;0,'Metas por Proyecto'!DD140&gt;0),((DD140*100)/DC140))))))</f>
        <v/>
      </c>
      <c r="DG140" s="97">
        <f t="shared" si="96"/>
        <v>3</v>
      </c>
      <c r="DH140" s="97">
        <f t="shared" si="97"/>
        <v>0</v>
      </c>
      <c r="DI140" s="62">
        <f>IF(AND(DG140=0,DH140=0),"",IF(AND(DG140=0,DH140&lt;&gt;0),Desplegable!$B$444,(DH140*100/DG140)))</f>
        <v>0</v>
      </c>
      <c r="DJ140" s="228"/>
      <c r="DK140" s="97"/>
      <c r="DL140" s="97"/>
      <c r="DM140" s="62" t="str">
        <f>IF(AND(DJ140=0,DK140=0),Desplegable!$B$446,IF(AND(DJ140&lt;&gt;0,DK140=""),Desplegable!$B$446,IF(AND('Metas por Proyecto'!DJ140=0,'Metas por Proyecto'!DK140&gt;0),Desplegable!$B$444,IF(AND('Metas por Proyecto'!DJ140&gt;0,'Metas por Proyecto'!DK140=0),Desplegable!$B$445,IF(AND('Metas por Proyecto'!DJ140&gt;0,'Metas por Proyecto'!DK140&gt;0),((DK140*100)/DJ140))))))</f>
        <v/>
      </c>
      <c r="DN140" s="97">
        <f t="shared" si="98"/>
        <v>3</v>
      </c>
      <c r="DO140" s="97">
        <f t="shared" si="99"/>
        <v>0</v>
      </c>
      <c r="DP140" s="63">
        <f>IF(AND(DN140=0,DO140=0),"",IF(AND(DN140=0,DO140&lt;&gt;0),Desplegable!$B$444,(DO140*100/DN140)))</f>
        <v>0</v>
      </c>
      <c r="DQ140" s="97">
        <f t="shared" si="100"/>
        <v>3</v>
      </c>
      <c r="DR140" s="97">
        <f t="shared" si="101"/>
        <v>0</v>
      </c>
      <c r="DS140" s="97">
        <f t="shared" si="102"/>
        <v>0</v>
      </c>
      <c r="DT140" s="63">
        <f t="shared" si="103"/>
        <v>0</v>
      </c>
      <c r="DU140" s="97"/>
    </row>
    <row r="141" spans="1:125" s="66" customFormat="1" ht="243.75">
      <c r="A141" s="53">
        <v>140</v>
      </c>
      <c r="B141" s="84" t="s">
        <v>678</v>
      </c>
      <c r="C141" s="54" t="s">
        <v>682</v>
      </c>
      <c r="D141" s="55" t="s">
        <v>76</v>
      </c>
      <c r="E141" s="55" t="s">
        <v>683</v>
      </c>
      <c r="F141" s="56" t="s">
        <v>111</v>
      </c>
      <c r="G141" s="55" t="s">
        <v>115</v>
      </c>
      <c r="H141" s="56" t="s">
        <v>295</v>
      </c>
      <c r="I141" s="55" t="s">
        <v>616</v>
      </c>
      <c r="J141" s="56" t="s">
        <v>303</v>
      </c>
      <c r="K141" s="55" t="s">
        <v>683</v>
      </c>
      <c r="L141" s="56" t="s">
        <v>155</v>
      </c>
      <c r="M141" s="56" t="s">
        <v>155</v>
      </c>
      <c r="N141" s="59" t="s">
        <v>144</v>
      </c>
      <c r="O141" s="56" t="s">
        <v>154</v>
      </c>
      <c r="P141" s="57" t="s">
        <v>461</v>
      </c>
      <c r="Q141" s="57" t="s">
        <v>466</v>
      </c>
      <c r="R141" s="58" t="s">
        <v>471</v>
      </c>
      <c r="S141" s="59"/>
      <c r="T141" s="59" t="s">
        <v>417</v>
      </c>
      <c r="U141" s="60" t="s">
        <v>429</v>
      </c>
      <c r="V141" s="60" t="s">
        <v>443</v>
      </c>
      <c r="W141" s="59"/>
      <c r="X141" s="59"/>
      <c r="Y141" s="56"/>
      <c r="Z141" s="56"/>
      <c r="AA141" s="56"/>
      <c r="AB141" s="56"/>
      <c r="AC141" s="53"/>
      <c r="AD141" s="53"/>
      <c r="AE141" s="53"/>
      <c r="AF141" s="53"/>
      <c r="AG141" s="56"/>
      <c r="AH141" s="60"/>
      <c r="AI141" s="53"/>
      <c r="AJ141" s="61"/>
      <c r="AK141" s="53"/>
      <c r="AL141" s="53"/>
      <c r="AM141" s="222">
        <v>11</v>
      </c>
      <c r="AN141" s="97"/>
      <c r="AO141" s="97"/>
      <c r="AP141" s="97"/>
      <c r="AQ141" s="62" t="str">
        <f>IF(AND(AN141=0,AO141=0),Desplegable!$B$446,IF(AND(AN141&lt;&gt;0,AO141=""),Desplegable!$B$446,IF(AND('Metas por Proyecto'!AN141=0,'Metas por Proyecto'!AO141&gt;0),Desplegable!$B$444,IF(AND('Metas por Proyecto'!AN141&gt;0,'Metas por Proyecto'!AO141=0),Desplegable!$B$445,IF(AND('Metas por Proyecto'!AN141&gt;0,'Metas por Proyecto'!AO141&gt;0),((AO141*100)/AN141))))))</f>
        <v/>
      </c>
      <c r="AR141" s="223">
        <v>1</v>
      </c>
      <c r="AS141" s="97"/>
      <c r="AT141" s="97"/>
      <c r="AU141" s="62" t="str">
        <f>IF(AND(AR141=0,AS141=0),Desplegable!$B$446,IF(AND(AR141&lt;&gt;0,AS141=""),Desplegable!$B$446,IF(AND('Metas por Proyecto'!AR141=0,'Metas por Proyecto'!AS141&gt;0),Desplegable!$B$444,IF(AND('Metas por Proyecto'!AR141&gt;0,'Metas por Proyecto'!AS141=0),Desplegable!$B$445,IF(AND('Metas por Proyecto'!AR141&gt;0,'Metas por Proyecto'!AS141&gt;0),((AS141*100)/AR141))))))</f>
        <v/>
      </c>
      <c r="AV141" s="97">
        <f t="shared" si="78"/>
        <v>1</v>
      </c>
      <c r="AW141" s="97">
        <f t="shared" si="79"/>
        <v>0</v>
      </c>
      <c r="AX141" s="62">
        <f>IF(AND(AV141=0,AW141=0),"",IF(AND(AV141=0,AW141&lt;&gt;0),Desplegable!$B$444,(AW141*100/AV141)))</f>
        <v>0</v>
      </c>
      <c r="AY141" s="223">
        <v>1</v>
      </c>
      <c r="AZ141" s="97"/>
      <c r="BA141" s="97"/>
      <c r="BB141" s="62" t="str">
        <f>IF(AND(AY141=0,AZ141=0),Desplegable!$B$446,IF(AND(AY141&lt;&gt;0,AZ141=""),Desplegable!$B$446,IF(AND('Metas por Proyecto'!AY141=0,'Metas por Proyecto'!AZ141&gt;0),Desplegable!$B$444,IF(AND('Metas por Proyecto'!AY141&gt;0,'Metas por Proyecto'!AZ141=0),Desplegable!$B$445,IF(AND('Metas por Proyecto'!AY141&gt;0,'Metas por Proyecto'!AZ141&gt;0),((AZ141*100)/AY141))))))</f>
        <v/>
      </c>
      <c r="BC141" s="97">
        <f t="shared" si="80"/>
        <v>2</v>
      </c>
      <c r="BD141" s="97">
        <f t="shared" si="81"/>
        <v>0</v>
      </c>
      <c r="BE141" s="62">
        <f>IF(AND(BC141=0,BD141=0),"",IF(AND(BC141=0,BD141&lt;&gt;0),Desplegable!$B$444,(BD141*100/BC141)))</f>
        <v>0</v>
      </c>
      <c r="BF141" s="223">
        <v>1</v>
      </c>
      <c r="BG141" s="97"/>
      <c r="BH141" s="97"/>
      <c r="BI141" s="62" t="str">
        <f>IF(AND(BF141=0,BG141=0),Desplegable!$B$446,IF(AND(BF141&lt;&gt;0,BG141=""),Desplegable!$B$446,IF(AND('Metas por Proyecto'!BF141=0,'Metas por Proyecto'!BG141&gt;0),Desplegable!$B$444,IF(AND('Metas por Proyecto'!BF141&gt;0,'Metas por Proyecto'!BG141=0),Desplegable!$B$445,IF(AND('Metas por Proyecto'!BF141&gt;0,'Metas por Proyecto'!BG141&gt;0),((BG141*100)/BF141))))))</f>
        <v/>
      </c>
      <c r="BJ141" s="97">
        <f t="shared" si="82"/>
        <v>3</v>
      </c>
      <c r="BK141" s="97">
        <f t="shared" si="83"/>
        <v>0</v>
      </c>
      <c r="BL141" s="62">
        <f>IF(AND(BJ141=0,BK141=0),"",IF(AND(BJ141=0,BK141&lt;&gt;0),Desplegable!$B$444,(BK141*100/BJ141)))</f>
        <v>0</v>
      </c>
      <c r="BM141" s="223">
        <v>1</v>
      </c>
      <c r="BN141" s="97"/>
      <c r="BO141" s="97"/>
      <c r="BP141" s="62" t="str">
        <f>IF(AND(BM141=0,BN141=0),Desplegable!$B$446,IF(AND(BM141&lt;&gt;0,BN141=""),Desplegable!$B$446,IF(AND('Metas por Proyecto'!BM141=0,'Metas por Proyecto'!BN141&gt;0),Desplegable!$B$444,IF(AND('Metas por Proyecto'!BM141&gt;0,'Metas por Proyecto'!BN141=0),Desplegable!$B$445,IF(AND('Metas por Proyecto'!BM141&gt;0,'Metas por Proyecto'!BN141&gt;0),((BN141*100)/BM141))))))</f>
        <v/>
      </c>
      <c r="BQ141" s="97">
        <f t="shared" si="84"/>
        <v>4</v>
      </c>
      <c r="BR141" s="97">
        <f t="shared" si="85"/>
        <v>0</v>
      </c>
      <c r="BS141" s="62">
        <f>IF(AND(BQ141=0,BR141=0),"",IF(AND(BQ141=0,BR141&lt;&gt;0),Desplegable!$B$444,(BR141*100/BQ141)))</f>
        <v>0</v>
      </c>
      <c r="BT141" s="223">
        <v>1</v>
      </c>
      <c r="BU141" s="97"/>
      <c r="BV141" s="97"/>
      <c r="BW141" s="62" t="str">
        <f>IF(AND(BT141=0,BU141=0),Desplegable!$B$446,IF(AND(BT141&lt;&gt;0,BU141=""),Desplegable!$B$446,IF(AND('Metas por Proyecto'!BT141=0,'Metas por Proyecto'!BU141&gt;0),Desplegable!$B$444,IF(AND('Metas por Proyecto'!BT141&gt;0,'Metas por Proyecto'!BU141=0),Desplegable!$B$445,IF(AND('Metas por Proyecto'!BT141&gt;0,'Metas por Proyecto'!BU141&gt;0),((BU141*100)/BT141))))))</f>
        <v/>
      </c>
      <c r="BX141" s="97">
        <f t="shared" si="86"/>
        <v>5</v>
      </c>
      <c r="BY141" s="97">
        <f t="shared" si="87"/>
        <v>0</v>
      </c>
      <c r="BZ141" s="62">
        <f>IF(AND(BX141=0,BY141=0),"",IF(AND(BX141=0,BY141&lt;&gt;0),Desplegable!$B$444,(BY141*100/BX141)))</f>
        <v>0</v>
      </c>
      <c r="CA141" s="223">
        <v>1</v>
      </c>
      <c r="CB141" s="97"/>
      <c r="CC141" s="97"/>
      <c r="CD141" s="62" t="str">
        <f>IF(AND(CA141=0,CB141=0),Desplegable!$B$446,IF(AND(CA141&lt;&gt;0,CB141=""),Desplegable!$B$446,IF(AND('Metas por Proyecto'!CA141=0,'Metas por Proyecto'!CB141&gt;0),Desplegable!$B$444,IF(AND('Metas por Proyecto'!CA141&gt;0,'Metas por Proyecto'!CB141=0),Desplegable!$B$445,IF(AND('Metas por Proyecto'!CA141&gt;0,'Metas por Proyecto'!CB141&gt;0),((CB141*100)/CA141))))))</f>
        <v/>
      </c>
      <c r="CE141" s="97">
        <f t="shared" si="88"/>
        <v>6</v>
      </c>
      <c r="CF141" s="97">
        <f t="shared" si="89"/>
        <v>0</v>
      </c>
      <c r="CG141" s="62">
        <f>IF(AND(CE141=0,CF141=0),"",IF(AND(CE141=0,CF141&lt;&gt;0),Desplegable!$B$444,(CF141*100/CE141)))</f>
        <v>0</v>
      </c>
      <c r="CH141" s="223">
        <v>1</v>
      </c>
      <c r="CI141" s="97"/>
      <c r="CJ141" s="97"/>
      <c r="CK141" s="62" t="str">
        <f>IF(AND(CH141=0,CI141=0),Desplegable!$B$446,IF(AND(CH141&lt;&gt;0,CI141=""),Desplegable!$B$446,IF(AND('Metas por Proyecto'!CH141=0,'Metas por Proyecto'!CI141&gt;0),Desplegable!$B$444,IF(AND('Metas por Proyecto'!CH141&gt;0,'Metas por Proyecto'!CI141=0),Desplegable!$B$445,IF(AND('Metas por Proyecto'!CH141&gt;0,'Metas por Proyecto'!CI141&gt;0),((CI141*100)/CH141))))))</f>
        <v/>
      </c>
      <c r="CL141" s="97">
        <f t="shared" si="90"/>
        <v>7</v>
      </c>
      <c r="CM141" s="97">
        <f t="shared" si="91"/>
        <v>0</v>
      </c>
      <c r="CN141" s="62">
        <f>IF(AND(CL141=0,CM141=0),"",IF(AND(CL141=0,CM141&lt;&gt;0),Desplegable!$B$444,(CM141*100/CL141)))</f>
        <v>0</v>
      </c>
      <c r="CO141" s="223">
        <v>1</v>
      </c>
      <c r="CP141" s="97"/>
      <c r="CQ141" s="97"/>
      <c r="CR141" s="62" t="str">
        <f>IF(AND(CO141=0,CP141=0),Desplegable!$B$446,IF(AND(CO141&lt;&gt;0,CP141=""),Desplegable!$B$446,IF(AND('Metas por Proyecto'!CO141=0,'Metas por Proyecto'!CP141&gt;0),Desplegable!$B$444,IF(AND('Metas por Proyecto'!CO141&gt;0,'Metas por Proyecto'!CP141=0),Desplegable!$B$445,IF(AND('Metas por Proyecto'!CO141&gt;0,'Metas por Proyecto'!CP141&gt;0),((CP141*100)/CO141))))))</f>
        <v/>
      </c>
      <c r="CS141" s="97">
        <f t="shared" si="92"/>
        <v>8</v>
      </c>
      <c r="CT141" s="97">
        <f t="shared" si="93"/>
        <v>0</v>
      </c>
      <c r="CU141" s="62">
        <f>IF(AND(CS141=0,CT141=0),"",IF(AND(CS141=0,CT141&lt;&gt;0),Desplegable!$B$444,(CT141*100/CS141)))</f>
        <v>0</v>
      </c>
      <c r="CV141" s="223">
        <v>1</v>
      </c>
      <c r="CW141" s="97"/>
      <c r="CX141" s="97"/>
      <c r="CY141" s="62" t="str">
        <f>IF(AND(CV141=0,CW141=0),Desplegable!$B$446,IF(AND(CV141&lt;&gt;0,CW141=""),Desplegable!$B$446,IF(AND('Metas por Proyecto'!CV141=0,'Metas por Proyecto'!CW141&gt;0),Desplegable!$B$444,IF(AND('Metas por Proyecto'!CV141&gt;0,'Metas por Proyecto'!CW141=0),Desplegable!$B$445,IF(AND('Metas por Proyecto'!CV141&gt;0,'Metas por Proyecto'!CW141&gt;0),((CW141*100)/CV141))))))</f>
        <v/>
      </c>
      <c r="CZ141" s="97">
        <f t="shared" si="94"/>
        <v>9</v>
      </c>
      <c r="DA141" s="97">
        <f t="shared" si="95"/>
        <v>0</v>
      </c>
      <c r="DB141" s="62">
        <f>IF(AND(CZ141=0,DA141=0),"",IF(AND(CZ141=0,DA141&lt;&gt;0),Desplegable!$B$444,(DA141*100/CZ141)))</f>
        <v>0</v>
      </c>
      <c r="DC141" s="223">
        <v>1</v>
      </c>
      <c r="DD141" s="97"/>
      <c r="DE141" s="97"/>
      <c r="DF141" s="62" t="str">
        <f>IF(AND(DC141=0,DD141=0),Desplegable!$B$446,IF(AND(DC141&lt;&gt;0,DD141=""),Desplegable!$B$446,IF(AND('Metas por Proyecto'!DC141=0,'Metas por Proyecto'!DD141&gt;0),Desplegable!$B$444,IF(AND('Metas por Proyecto'!DC141&gt;0,'Metas por Proyecto'!DD141=0),Desplegable!$B$445,IF(AND('Metas por Proyecto'!DC141&gt;0,'Metas por Proyecto'!DD141&gt;0),((DD141*100)/DC141))))))</f>
        <v/>
      </c>
      <c r="DG141" s="97">
        <f t="shared" si="96"/>
        <v>10</v>
      </c>
      <c r="DH141" s="97">
        <f t="shared" si="97"/>
        <v>0</v>
      </c>
      <c r="DI141" s="62">
        <f>IF(AND(DG141=0,DH141=0),"",IF(AND(DG141=0,DH141&lt;&gt;0),Desplegable!$B$444,(DH141*100/DG141)))</f>
        <v>0</v>
      </c>
      <c r="DJ141" s="224">
        <v>1</v>
      </c>
      <c r="DK141" s="97"/>
      <c r="DL141" s="97"/>
      <c r="DM141" s="62" t="str">
        <f>IF(AND(DJ141=0,DK141=0),Desplegable!$B$446,IF(AND(DJ141&lt;&gt;0,DK141=""),Desplegable!$B$446,IF(AND('Metas por Proyecto'!DJ141=0,'Metas por Proyecto'!DK141&gt;0),Desplegable!$B$444,IF(AND('Metas por Proyecto'!DJ141&gt;0,'Metas por Proyecto'!DK141=0),Desplegable!$B$445,IF(AND('Metas por Proyecto'!DJ141&gt;0,'Metas por Proyecto'!DK141&gt;0),((DK141*100)/DJ141))))))</f>
        <v/>
      </c>
      <c r="DN141" s="97">
        <f t="shared" si="98"/>
        <v>11</v>
      </c>
      <c r="DO141" s="97">
        <f t="shared" si="99"/>
        <v>0</v>
      </c>
      <c r="DP141" s="63">
        <f>IF(AND(DN141=0,DO141=0),"",IF(AND(DN141=0,DO141&lt;&gt;0),Desplegable!$B$444,(DO141*100/DN141)))</f>
        <v>0</v>
      </c>
      <c r="DQ141" s="97">
        <f t="shared" si="100"/>
        <v>11</v>
      </c>
      <c r="DR141" s="97">
        <f t="shared" si="101"/>
        <v>0</v>
      </c>
      <c r="DS141" s="97">
        <f t="shared" si="102"/>
        <v>0</v>
      </c>
      <c r="DT141" s="63">
        <f t="shared" si="103"/>
        <v>0</v>
      </c>
      <c r="DU141" s="97"/>
    </row>
    <row r="142" spans="1:125" s="66" customFormat="1" ht="243.75">
      <c r="A142" s="53">
        <v>141</v>
      </c>
      <c r="B142" s="84" t="s">
        <v>1655</v>
      </c>
      <c r="C142" s="54" t="s">
        <v>680</v>
      </c>
      <c r="D142" s="55" t="s">
        <v>78</v>
      </c>
      <c r="E142" s="55" t="s">
        <v>807</v>
      </c>
      <c r="F142" s="56" t="s">
        <v>111</v>
      </c>
      <c r="G142" s="55" t="s">
        <v>115</v>
      </c>
      <c r="H142" s="56" t="s">
        <v>293</v>
      </c>
      <c r="I142" s="55" t="s">
        <v>807</v>
      </c>
      <c r="J142" s="56" t="s">
        <v>293</v>
      </c>
      <c r="K142" s="55" t="s">
        <v>807</v>
      </c>
      <c r="L142" s="56" t="s">
        <v>155</v>
      </c>
      <c r="M142" s="56" t="s">
        <v>155</v>
      </c>
      <c r="N142" s="59" t="s">
        <v>144</v>
      </c>
      <c r="O142" s="56" t="s">
        <v>154</v>
      </c>
      <c r="P142" s="57" t="s">
        <v>461</v>
      </c>
      <c r="Q142" s="57" t="s">
        <v>466</v>
      </c>
      <c r="R142" s="58" t="s">
        <v>471</v>
      </c>
      <c r="S142" s="59"/>
      <c r="T142" s="59" t="s">
        <v>417</v>
      </c>
      <c r="U142" s="60" t="s">
        <v>429</v>
      </c>
      <c r="V142" s="60" t="s">
        <v>443</v>
      </c>
      <c r="W142" s="59"/>
      <c r="X142" s="59" t="s">
        <v>159</v>
      </c>
      <c r="Y142" s="56"/>
      <c r="Z142" s="56"/>
      <c r="AA142" s="56"/>
      <c r="AB142" s="56"/>
      <c r="AC142" s="53"/>
      <c r="AD142" s="53"/>
      <c r="AE142" s="53"/>
      <c r="AF142" s="53"/>
      <c r="AG142" s="56"/>
      <c r="AH142" s="60"/>
      <c r="AI142" s="53"/>
      <c r="AJ142" s="61"/>
      <c r="AK142" s="53"/>
      <c r="AL142" s="53"/>
      <c r="AM142" s="222">
        <v>2</v>
      </c>
      <c r="AN142" s="97"/>
      <c r="AO142" s="97"/>
      <c r="AP142" s="97"/>
      <c r="AQ142" s="62" t="str">
        <f>IF(AND(AN142=0,AO142=0),Desplegable!$B$446,IF(AND(AN142&lt;&gt;0,AO142=""),Desplegable!$B$446,IF(AND('Metas por Proyecto'!AN142=0,'Metas por Proyecto'!AO142&gt;0),Desplegable!$B$444,IF(AND('Metas por Proyecto'!AN142&gt;0,'Metas por Proyecto'!AO142=0),Desplegable!$B$445,IF(AND('Metas por Proyecto'!AN142&gt;0,'Metas por Proyecto'!AO142&gt;0),((AO142*100)/AN142))))))</f>
        <v/>
      </c>
      <c r="AR142" s="223"/>
      <c r="AS142" s="97"/>
      <c r="AT142" s="97"/>
      <c r="AU142" s="62" t="str">
        <f>IF(AND(AR142=0,AS142=0),Desplegable!$B$446,IF(AND(AR142&lt;&gt;0,AS142=""),Desplegable!$B$446,IF(AND('Metas por Proyecto'!AR142=0,'Metas por Proyecto'!AS142&gt;0),Desplegable!$B$444,IF(AND('Metas por Proyecto'!AR142&gt;0,'Metas por Proyecto'!AS142=0),Desplegable!$B$445,IF(AND('Metas por Proyecto'!AR142&gt;0,'Metas por Proyecto'!AS142&gt;0),((AS142*100)/AR142))))))</f>
        <v/>
      </c>
      <c r="AV142" s="97">
        <f t="shared" si="78"/>
        <v>0</v>
      </c>
      <c r="AW142" s="97">
        <f t="shared" si="79"/>
        <v>0</v>
      </c>
      <c r="AX142" s="62" t="str">
        <f>IF(AND(AV142=0,AW142=0),"",IF(AND(AV142=0,AW142&lt;&gt;0),Desplegable!$B$444,(AW142*100/AV142)))</f>
        <v/>
      </c>
      <c r="AY142" s="223"/>
      <c r="AZ142" s="97"/>
      <c r="BA142" s="97"/>
      <c r="BB142" s="62" t="str">
        <f>IF(AND(AY142=0,AZ142=0),Desplegable!$B$446,IF(AND(AY142&lt;&gt;0,AZ142=""),Desplegable!$B$446,IF(AND('Metas por Proyecto'!AY142=0,'Metas por Proyecto'!AZ142&gt;0),Desplegable!$B$444,IF(AND('Metas por Proyecto'!AY142&gt;0,'Metas por Proyecto'!AZ142=0),Desplegable!$B$445,IF(AND('Metas por Proyecto'!AY142&gt;0,'Metas por Proyecto'!AZ142&gt;0),((AZ142*100)/AY142))))))</f>
        <v/>
      </c>
      <c r="BC142" s="97">
        <f t="shared" si="80"/>
        <v>0</v>
      </c>
      <c r="BD142" s="97">
        <f t="shared" si="81"/>
        <v>0</v>
      </c>
      <c r="BE142" s="62" t="str">
        <f>IF(AND(BC142=0,BD142=0),"",IF(AND(BC142=0,BD142&lt;&gt;0),Desplegable!$B$444,(BD142*100/BC142)))</f>
        <v/>
      </c>
      <c r="BF142" s="223"/>
      <c r="BG142" s="97"/>
      <c r="BH142" s="97"/>
      <c r="BI142" s="62" t="str">
        <f>IF(AND(BF142=0,BG142=0),Desplegable!$B$446,IF(AND(BF142&lt;&gt;0,BG142=""),Desplegable!$B$446,IF(AND('Metas por Proyecto'!BF142=0,'Metas por Proyecto'!BG142&gt;0),Desplegable!$B$444,IF(AND('Metas por Proyecto'!BF142&gt;0,'Metas por Proyecto'!BG142=0),Desplegable!$B$445,IF(AND('Metas por Proyecto'!BF142&gt;0,'Metas por Proyecto'!BG142&gt;0),((BG142*100)/BF142))))))</f>
        <v/>
      </c>
      <c r="BJ142" s="97">
        <f t="shared" si="82"/>
        <v>0</v>
      </c>
      <c r="BK142" s="97">
        <f t="shared" si="83"/>
        <v>0</v>
      </c>
      <c r="BL142" s="62" t="str">
        <f>IF(AND(BJ142=0,BK142=0),"",IF(AND(BJ142=0,BK142&lt;&gt;0),Desplegable!$B$444,(BK142*100/BJ142)))</f>
        <v/>
      </c>
      <c r="BM142" s="223">
        <v>1</v>
      </c>
      <c r="BN142" s="97"/>
      <c r="BO142" s="97"/>
      <c r="BP142" s="62" t="str">
        <f>IF(AND(BM142=0,BN142=0),Desplegable!$B$446,IF(AND(BM142&lt;&gt;0,BN142=""),Desplegable!$B$446,IF(AND('Metas por Proyecto'!BM142=0,'Metas por Proyecto'!BN142&gt;0),Desplegable!$B$444,IF(AND('Metas por Proyecto'!BM142&gt;0,'Metas por Proyecto'!BN142=0),Desplegable!$B$445,IF(AND('Metas por Proyecto'!BM142&gt;0,'Metas por Proyecto'!BN142&gt;0),((BN142*100)/BM142))))))</f>
        <v/>
      </c>
      <c r="BQ142" s="97">
        <f t="shared" si="84"/>
        <v>1</v>
      </c>
      <c r="BR142" s="97">
        <f t="shared" si="85"/>
        <v>0</v>
      </c>
      <c r="BS142" s="62">
        <f>IF(AND(BQ142=0,BR142=0),"",IF(AND(BQ142=0,BR142&lt;&gt;0),Desplegable!$B$444,(BR142*100/BQ142)))</f>
        <v>0</v>
      </c>
      <c r="BT142" s="223"/>
      <c r="BU142" s="97"/>
      <c r="BV142" s="97"/>
      <c r="BW142" s="62" t="str">
        <f>IF(AND(BT142=0,BU142=0),Desplegable!$B$446,IF(AND(BT142&lt;&gt;0,BU142=""),Desplegable!$B$446,IF(AND('Metas por Proyecto'!BT142=0,'Metas por Proyecto'!BU142&gt;0),Desplegable!$B$444,IF(AND('Metas por Proyecto'!BT142&gt;0,'Metas por Proyecto'!BU142=0),Desplegable!$B$445,IF(AND('Metas por Proyecto'!BT142&gt;0,'Metas por Proyecto'!BU142&gt;0),((BU142*100)/BT142))))))</f>
        <v/>
      </c>
      <c r="BX142" s="97">
        <f t="shared" si="86"/>
        <v>1</v>
      </c>
      <c r="BY142" s="97">
        <f t="shared" si="87"/>
        <v>0</v>
      </c>
      <c r="BZ142" s="62">
        <f>IF(AND(BX142=0,BY142=0),"",IF(AND(BX142=0,BY142&lt;&gt;0),Desplegable!$B$444,(BY142*100/BX142)))</f>
        <v>0</v>
      </c>
      <c r="CA142" s="223"/>
      <c r="CB142" s="97"/>
      <c r="CC142" s="97"/>
      <c r="CD142" s="62" t="str">
        <f>IF(AND(CA142=0,CB142=0),Desplegable!$B$446,IF(AND(CA142&lt;&gt;0,CB142=""),Desplegable!$B$446,IF(AND('Metas por Proyecto'!CA142=0,'Metas por Proyecto'!CB142&gt;0),Desplegable!$B$444,IF(AND('Metas por Proyecto'!CA142&gt;0,'Metas por Proyecto'!CB142=0),Desplegable!$B$445,IF(AND('Metas por Proyecto'!CA142&gt;0,'Metas por Proyecto'!CB142&gt;0),((CB142*100)/CA142))))))</f>
        <v/>
      </c>
      <c r="CE142" s="97">
        <f t="shared" si="88"/>
        <v>1</v>
      </c>
      <c r="CF142" s="97">
        <f t="shared" si="89"/>
        <v>0</v>
      </c>
      <c r="CG142" s="62">
        <f>IF(AND(CE142=0,CF142=0),"",IF(AND(CE142=0,CF142&lt;&gt;0),Desplegable!$B$444,(CF142*100/CE142)))</f>
        <v>0</v>
      </c>
      <c r="CH142" s="223"/>
      <c r="CI142" s="97"/>
      <c r="CJ142" s="97"/>
      <c r="CK142" s="62" t="str">
        <f>IF(AND(CH142=0,CI142=0),Desplegable!$B$446,IF(AND(CH142&lt;&gt;0,CI142=""),Desplegable!$B$446,IF(AND('Metas por Proyecto'!CH142=0,'Metas por Proyecto'!CI142&gt;0),Desplegable!$B$444,IF(AND('Metas por Proyecto'!CH142&gt;0,'Metas por Proyecto'!CI142=0),Desplegable!$B$445,IF(AND('Metas por Proyecto'!CH142&gt;0,'Metas por Proyecto'!CI142&gt;0),((CI142*100)/CH142))))))</f>
        <v/>
      </c>
      <c r="CL142" s="97">
        <f t="shared" si="90"/>
        <v>1</v>
      </c>
      <c r="CM142" s="97">
        <f t="shared" si="91"/>
        <v>0</v>
      </c>
      <c r="CN142" s="62">
        <f>IF(AND(CL142=0,CM142=0),"",IF(AND(CL142=0,CM142&lt;&gt;0),Desplegable!$B$444,(CM142*100/CL142)))</f>
        <v>0</v>
      </c>
      <c r="CO142" s="223"/>
      <c r="CP142" s="97"/>
      <c r="CQ142" s="97"/>
      <c r="CR142" s="62" t="str">
        <f>IF(AND(CO142=0,CP142=0),Desplegable!$B$446,IF(AND(CO142&lt;&gt;0,CP142=""),Desplegable!$B$446,IF(AND('Metas por Proyecto'!CO142=0,'Metas por Proyecto'!CP142&gt;0),Desplegable!$B$444,IF(AND('Metas por Proyecto'!CO142&gt;0,'Metas por Proyecto'!CP142=0),Desplegable!$B$445,IF(AND('Metas por Proyecto'!CO142&gt;0,'Metas por Proyecto'!CP142&gt;0),((CP142*100)/CO142))))))</f>
        <v/>
      </c>
      <c r="CS142" s="97">
        <f t="shared" si="92"/>
        <v>1</v>
      </c>
      <c r="CT142" s="97">
        <f t="shared" si="93"/>
        <v>0</v>
      </c>
      <c r="CU142" s="62">
        <f>IF(AND(CS142=0,CT142=0),"",IF(AND(CS142=0,CT142&lt;&gt;0),Desplegable!$B$444,(CT142*100/CS142)))</f>
        <v>0</v>
      </c>
      <c r="CV142" s="223">
        <v>1</v>
      </c>
      <c r="CW142" s="97"/>
      <c r="CX142" s="97"/>
      <c r="CY142" s="62" t="str">
        <f>IF(AND(CV142=0,CW142=0),Desplegable!$B$446,IF(AND(CV142&lt;&gt;0,CW142=""),Desplegable!$B$446,IF(AND('Metas por Proyecto'!CV142=0,'Metas por Proyecto'!CW142&gt;0),Desplegable!$B$444,IF(AND('Metas por Proyecto'!CV142&gt;0,'Metas por Proyecto'!CW142=0),Desplegable!$B$445,IF(AND('Metas por Proyecto'!CV142&gt;0,'Metas por Proyecto'!CW142&gt;0),((CW142*100)/CV142))))))</f>
        <v/>
      </c>
      <c r="CZ142" s="97">
        <f t="shared" si="94"/>
        <v>2</v>
      </c>
      <c r="DA142" s="97">
        <f t="shared" si="95"/>
        <v>0</v>
      </c>
      <c r="DB142" s="62">
        <f>IF(AND(CZ142=0,DA142=0),"",IF(AND(CZ142=0,DA142&lt;&gt;0),Desplegable!$B$444,(DA142*100/CZ142)))</f>
        <v>0</v>
      </c>
      <c r="DC142" s="223"/>
      <c r="DD142" s="97"/>
      <c r="DE142" s="97"/>
      <c r="DF142" s="62" t="str">
        <f>IF(AND(DC142=0,DD142=0),Desplegable!$B$446,IF(AND(DC142&lt;&gt;0,DD142=""),Desplegable!$B$446,IF(AND('Metas por Proyecto'!DC142=0,'Metas por Proyecto'!DD142&gt;0),Desplegable!$B$444,IF(AND('Metas por Proyecto'!DC142&gt;0,'Metas por Proyecto'!DD142=0),Desplegable!$B$445,IF(AND('Metas por Proyecto'!DC142&gt;0,'Metas por Proyecto'!DD142&gt;0),((DD142*100)/DC142))))))</f>
        <v/>
      </c>
      <c r="DG142" s="97">
        <f t="shared" si="96"/>
        <v>2</v>
      </c>
      <c r="DH142" s="97">
        <f t="shared" si="97"/>
        <v>0</v>
      </c>
      <c r="DI142" s="62">
        <f>IF(AND(DG142=0,DH142=0),"",IF(AND(DG142=0,DH142&lt;&gt;0),Desplegable!$B$444,(DH142*100/DG142)))</f>
        <v>0</v>
      </c>
      <c r="DJ142" s="224"/>
      <c r="DK142" s="97"/>
      <c r="DL142" s="97"/>
      <c r="DM142" s="62" t="str">
        <f>IF(AND(DJ142=0,DK142=0),Desplegable!$B$446,IF(AND(DJ142&lt;&gt;0,DK142=""),Desplegable!$B$446,IF(AND('Metas por Proyecto'!DJ142=0,'Metas por Proyecto'!DK142&gt;0),Desplegable!$B$444,IF(AND('Metas por Proyecto'!DJ142&gt;0,'Metas por Proyecto'!DK142=0),Desplegable!$B$445,IF(AND('Metas por Proyecto'!DJ142&gt;0,'Metas por Proyecto'!DK142&gt;0),((DK142*100)/DJ142))))))</f>
        <v/>
      </c>
      <c r="DN142" s="97">
        <f t="shared" si="98"/>
        <v>2</v>
      </c>
      <c r="DO142" s="97">
        <f t="shared" si="99"/>
        <v>0</v>
      </c>
      <c r="DP142" s="63">
        <f>IF(AND(DN142=0,DO142=0),"",IF(AND(DN142=0,DO142&lt;&gt;0),Desplegable!$B$444,(DO142*100/DN142)))</f>
        <v>0</v>
      </c>
      <c r="DQ142" s="97">
        <f t="shared" si="100"/>
        <v>2</v>
      </c>
      <c r="DR142" s="97">
        <f t="shared" si="101"/>
        <v>0</v>
      </c>
      <c r="DS142" s="97">
        <f t="shared" si="102"/>
        <v>0</v>
      </c>
      <c r="DT142" s="63">
        <f t="shared" si="103"/>
        <v>0</v>
      </c>
      <c r="DU142" s="97"/>
    </row>
    <row r="143" spans="1:125" s="66" customFormat="1" ht="262.5">
      <c r="A143" s="53">
        <v>142</v>
      </c>
      <c r="B143" s="84" t="s">
        <v>1617</v>
      </c>
      <c r="C143" s="54" t="s">
        <v>681</v>
      </c>
      <c r="D143" s="55" t="s">
        <v>76</v>
      </c>
      <c r="E143" s="55" t="s">
        <v>683</v>
      </c>
      <c r="F143" s="56" t="s">
        <v>111</v>
      </c>
      <c r="G143" s="55" t="s">
        <v>115</v>
      </c>
      <c r="H143" s="56" t="s">
        <v>295</v>
      </c>
      <c r="I143" s="55" t="s">
        <v>616</v>
      </c>
      <c r="J143" s="56" t="s">
        <v>303</v>
      </c>
      <c r="K143" s="55" t="s">
        <v>683</v>
      </c>
      <c r="L143" s="56" t="s">
        <v>155</v>
      </c>
      <c r="M143" s="56" t="s">
        <v>155</v>
      </c>
      <c r="N143" s="59" t="s">
        <v>144</v>
      </c>
      <c r="O143" s="56" t="s">
        <v>154</v>
      </c>
      <c r="P143" s="57" t="s">
        <v>461</v>
      </c>
      <c r="Q143" s="57" t="s">
        <v>466</v>
      </c>
      <c r="R143" s="58" t="s">
        <v>471</v>
      </c>
      <c r="S143" s="59"/>
      <c r="T143" s="59" t="s">
        <v>417</v>
      </c>
      <c r="U143" s="60" t="s">
        <v>429</v>
      </c>
      <c r="V143" s="60" t="s">
        <v>443</v>
      </c>
      <c r="W143" s="59"/>
      <c r="X143" s="59" t="s">
        <v>159</v>
      </c>
      <c r="Y143" s="56"/>
      <c r="Z143" s="56"/>
      <c r="AA143" s="56"/>
      <c r="AB143" s="56"/>
      <c r="AC143" s="53"/>
      <c r="AD143" s="53"/>
      <c r="AE143" s="53"/>
      <c r="AF143" s="53"/>
      <c r="AG143" s="56"/>
      <c r="AH143" s="60"/>
      <c r="AI143" s="53"/>
      <c r="AJ143" s="61"/>
      <c r="AK143" s="53"/>
      <c r="AL143" s="53"/>
      <c r="AM143" s="222">
        <v>50</v>
      </c>
      <c r="AN143" s="97"/>
      <c r="AO143" s="97"/>
      <c r="AP143" s="97"/>
      <c r="AQ143" s="62" t="str">
        <f>IF(AND(AN143=0,AO143=0),Desplegable!$B$446,IF(AND(AN143&lt;&gt;0,AO143=""),Desplegable!$B$446,IF(AND('Metas por Proyecto'!AN143=0,'Metas por Proyecto'!AO143&gt;0),Desplegable!$B$444,IF(AND('Metas por Proyecto'!AN143&gt;0,'Metas por Proyecto'!AO143=0),Desplegable!$B$445,IF(AND('Metas por Proyecto'!AN143&gt;0,'Metas por Proyecto'!AO143&gt;0),((AO143*100)/AN143))))))</f>
        <v/>
      </c>
      <c r="AR143" s="223"/>
      <c r="AS143" s="97"/>
      <c r="AT143" s="97"/>
      <c r="AU143" s="62" t="str">
        <f>IF(AND(AR143=0,AS143=0),Desplegable!$B$446,IF(AND(AR143&lt;&gt;0,AS143=""),Desplegable!$B$446,IF(AND('Metas por Proyecto'!AR143=0,'Metas por Proyecto'!AS143&gt;0),Desplegable!$B$444,IF(AND('Metas por Proyecto'!AR143&gt;0,'Metas por Proyecto'!AS143=0),Desplegable!$B$445,IF(AND('Metas por Proyecto'!AR143&gt;0,'Metas por Proyecto'!AS143&gt;0),((AS143*100)/AR143))))))</f>
        <v/>
      </c>
      <c r="AV143" s="97">
        <f t="shared" si="78"/>
        <v>0</v>
      </c>
      <c r="AW143" s="97">
        <f t="shared" si="79"/>
        <v>0</v>
      </c>
      <c r="AX143" s="62" t="str">
        <f>IF(AND(AV143=0,AW143=0),"",IF(AND(AV143=0,AW143&lt;&gt;0),Desplegable!$B$444,(AW143*100/AV143)))</f>
        <v/>
      </c>
      <c r="AY143" s="223">
        <v>1</v>
      </c>
      <c r="AZ143" s="97"/>
      <c r="BA143" s="97"/>
      <c r="BB143" s="62" t="str">
        <f>IF(AND(AY143=0,AZ143=0),Desplegable!$B$446,IF(AND(AY143&lt;&gt;0,AZ143=""),Desplegable!$B$446,IF(AND('Metas por Proyecto'!AY143=0,'Metas por Proyecto'!AZ143&gt;0),Desplegable!$B$444,IF(AND('Metas por Proyecto'!AY143&gt;0,'Metas por Proyecto'!AZ143=0),Desplegable!$B$445,IF(AND('Metas por Proyecto'!AY143&gt;0,'Metas por Proyecto'!AZ143&gt;0),((AZ143*100)/AY143))))))</f>
        <v/>
      </c>
      <c r="BC143" s="97">
        <f t="shared" si="80"/>
        <v>1</v>
      </c>
      <c r="BD143" s="97">
        <f t="shared" si="81"/>
        <v>0</v>
      </c>
      <c r="BE143" s="62">
        <f>IF(AND(BC143=0,BD143=0),"",IF(AND(BC143=0,BD143&lt;&gt;0),Desplegable!$B$444,(BD143*100/BC143)))</f>
        <v>0</v>
      </c>
      <c r="BF143" s="223">
        <v>2</v>
      </c>
      <c r="BG143" s="97"/>
      <c r="BH143" s="97"/>
      <c r="BI143" s="62" t="str">
        <f>IF(AND(BF143=0,BG143=0),Desplegable!$B$446,IF(AND(BF143&lt;&gt;0,BG143=""),Desplegable!$B$446,IF(AND('Metas por Proyecto'!BF143=0,'Metas por Proyecto'!BG143&gt;0),Desplegable!$B$444,IF(AND('Metas por Proyecto'!BF143&gt;0,'Metas por Proyecto'!BG143=0),Desplegable!$B$445,IF(AND('Metas por Proyecto'!BF143&gt;0,'Metas por Proyecto'!BG143&gt;0),((BG143*100)/BF143))))))</f>
        <v/>
      </c>
      <c r="BJ143" s="97">
        <f t="shared" si="82"/>
        <v>3</v>
      </c>
      <c r="BK143" s="97">
        <f t="shared" si="83"/>
        <v>0</v>
      </c>
      <c r="BL143" s="62">
        <f>IF(AND(BJ143=0,BK143=0),"",IF(AND(BJ143=0,BK143&lt;&gt;0),Desplegable!$B$444,(BK143*100/BJ143)))</f>
        <v>0</v>
      </c>
      <c r="BM143" s="223">
        <v>2</v>
      </c>
      <c r="BN143" s="97"/>
      <c r="BO143" s="97"/>
      <c r="BP143" s="62" t="str">
        <f>IF(AND(BM143=0,BN143=0),Desplegable!$B$446,IF(AND(BM143&lt;&gt;0,BN143=""),Desplegable!$B$446,IF(AND('Metas por Proyecto'!BM143=0,'Metas por Proyecto'!BN143&gt;0),Desplegable!$B$444,IF(AND('Metas por Proyecto'!BM143&gt;0,'Metas por Proyecto'!BN143=0),Desplegable!$B$445,IF(AND('Metas por Proyecto'!BM143&gt;0,'Metas por Proyecto'!BN143&gt;0),((BN143*100)/BM143))))))</f>
        <v/>
      </c>
      <c r="BQ143" s="97">
        <f t="shared" si="84"/>
        <v>5</v>
      </c>
      <c r="BR143" s="97">
        <f t="shared" si="85"/>
        <v>0</v>
      </c>
      <c r="BS143" s="62">
        <f>IF(AND(BQ143=0,BR143=0),"",IF(AND(BQ143=0,BR143&lt;&gt;0),Desplegable!$B$444,(BR143*100/BQ143)))</f>
        <v>0</v>
      </c>
      <c r="BT143" s="223">
        <v>2</v>
      </c>
      <c r="BU143" s="97"/>
      <c r="BV143" s="97"/>
      <c r="BW143" s="62" t="str">
        <f>IF(AND(BT143=0,BU143=0),Desplegable!$B$446,IF(AND(BT143&lt;&gt;0,BU143=""),Desplegable!$B$446,IF(AND('Metas por Proyecto'!BT143=0,'Metas por Proyecto'!BU143&gt;0),Desplegable!$B$444,IF(AND('Metas por Proyecto'!BT143&gt;0,'Metas por Proyecto'!BU143=0),Desplegable!$B$445,IF(AND('Metas por Proyecto'!BT143&gt;0,'Metas por Proyecto'!BU143&gt;0),((BU143*100)/BT143))))))</f>
        <v/>
      </c>
      <c r="BX143" s="97">
        <f t="shared" si="86"/>
        <v>7</v>
      </c>
      <c r="BY143" s="97">
        <f t="shared" si="87"/>
        <v>0</v>
      </c>
      <c r="BZ143" s="62">
        <f>IF(AND(BX143=0,BY143=0),"",IF(AND(BX143=0,BY143&lt;&gt;0),Desplegable!$B$444,(BY143*100/BX143)))</f>
        <v>0</v>
      </c>
      <c r="CA143" s="223">
        <v>2</v>
      </c>
      <c r="CB143" s="97"/>
      <c r="CC143" s="97"/>
      <c r="CD143" s="62" t="str">
        <f>IF(AND(CA143=0,CB143=0),Desplegable!$B$446,IF(AND(CA143&lt;&gt;0,CB143=""),Desplegable!$B$446,IF(AND('Metas por Proyecto'!CA143=0,'Metas por Proyecto'!CB143&gt;0),Desplegable!$B$444,IF(AND('Metas por Proyecto'!CA143&gt;0,'Metas por Proyecto'!CB143=0),Desplegable!$B$445,IF(AND('Metas por Proyecto'!CA143&gt;0,'Metas por Proyecto'!CB143&gt;0),((CB143*100)/CA143))))))</f>
        <v/>
      </c>
      <c r="CE143" s="97">
        <f t="shared" si="88"/>
        <v>9</v>
      </c>
      <c r="CF143" s="97">
        <f t="shared" si="89"/>
        <v>0</v>
      </c>
      <c r="CG143" s="62">
        <f>IF(AND(CE143=0,CF143=0),"",IF(AND(CE143=0,CF143&lt;&gt;0),Desplegable!$B$444,(CF143*100/CE143)))</f>
        <v>0</v>
      </c>
      <c r="CH143" s="223">
        <v>2</v>
      </c>
      <c r="CI143" s="97"/>
      <c r="CJ143" s="97"/>
      <c r="CK143" s="62" t="str">
        <f>IF(AND(CH143=0,CI143=0),Desplegable!$B$446,IF(AND(CH143&lt;&gt;0,CI143=""),Desplegable!$B$446,IF(AND('Metas por Proyecto'!CH143=0,'Metas por Proyecto'!CI143&gt;0),Desplegable!$B$444,IF(AND('Metas por Proyecto'!CH143&gt;0,'Metas por Proyecto'!CI143=0),Desplegable!$B$445,IF(AND('Metas por Proyecto'!CH143&gt;0,'Metas por Proyecto'!CI143&gt;0),((CI143*100)/CH143))))))</f>
        <v/>
      </c>
      <c r="CL143" s="97">
        <f t="shared" si="90"/>
        <v>11</v>
      </c>
      <c r="CM143" s="97">
        <f t="shared" si="91"/>
        <v>0</v>
      </c>
      <c r="CN143" s="62">
        <f>IF(AND(CL143=0,CM143=0),"",IF(AND(CL143=0,CM143&lt;&gt;0),Desplegable!$B$444,(CM143*100/CL143)))</f>
        <v>0</v>
      </c>
      <c r="CO143" s="223">
        <v>10</v>
      </c>
      <c r="CP143" s="97"/>
      <c r="CQ143" s="97"/>
      <c r="CR143" s="62" t="str">
        <f>IF(AND(CO143=0,CP143=0),Desplegable!$B$446,IF(AND(CO143&lt;&gt;0,CP143=""),Desplegable!$B$446,IF(AND('Metas por Proyecto'!CO143=0,'Metas por Proyecto'!CP143&gt;0),Desplegable!$B$444,IF(AND('Metas por Proyecto'!CO143&gt;0,'Metas por Proyecto'!CP143=0),Desplegable!$B$445,IF(AND('Metas por Proyecto'!CO143&gt;0,'Metas por Proyecto'!CP143&gt;0),((CP143*100)/CO143))))))</f>
        <v/>
      </c>
      <c r="CS143" s="97">
        <f t="shared" si="92"/>
        <v>21</v>
      </c>
      <c r="CT143" s="97">
        <f t="shared" si="93"/>
        <v>0</v>
      </c>
      <c r="CU143" s="62">
        <f>IF(AND(CS143=0,CT143=0),"",IF(AND(CS143=0,CT143&lt;&gt;0),Desplegable!$B$444,(CT143*100/CS143)))</f>
        <v>0</v>
      </c>
      <c r="CV143" s="223">
        <v>10</v>
      </c>
      <c r="CW143" s="97"/>
      <c r="CX143" s="97"/>
      <c r="CY143" s="62" t="str">
        <f>IF(AND(CV143=0,CW143=0),Desplegable!$B$446,IF(AND(CV143&lt;&gt;0,CW143=""),Desplegable!$B$446,IF(AND('Metas por Proyecto'!CV143=0,'Metas por Proyecto'!CW143&gt;0),Desplegable!$B$444,IF(AND('Metas por Proyecto'!CV143&gt;0,'Metas por Proyecto'!CW143=0),Desplegable!$B$445,IF(AND('Metas por Proyecto'!CV143&gt;0,'Metas por Proyecto'!CW143&gt;0),((CW143*100)/CV143))))))</f>
        <v/>
      </c>
      <c r="CZ143" s="97">
        <f t="shared" si="94"/>
        <v>31</v>
      </c>
      <c r="DA143" s="97">
        <f t="shared" si="95"/>
        <v>0</v>
      </c>
      <c r="DB143" s="62">
        <f>IF(AND(CZ143=0,DA143=0),"",IF(AND(CZ143=0,DA143&lt;&gt;0),Desplegable!$B$444,(DA143*100/CZ143)))</f>
        <v>0</v>
      </c>
      <c r="DC143" s="223">
        <v>10</v>
      </c>
      <c r="DD143" s="97"/>
      <c r="DE143" s="97"/>
      <c r="DF143" s="62" t="str">
        <f>IF(AND(DC143=0,DD143=0),Desplegable!$B$446,IF(AND(DC143&lt;&gt;0,DD143=""),Desplegable!$B$446,IF(AND('Metas por Proyecto'!DC143=0,'Metas por Proyecto'!DD143&gt;0),Desplegable!$B$444,IF(AND('Metas por Proyecto'!DC143&gt;0,'Metas por Proyecto'!DD143=0),Desplegable!$B$445,IF(AND('Metas por Proyecto'!DC143&gt;0,'Metas por Proyecto'!DD143&gt;0),((DD143*100)/DC143))))))</f>
        <v/>
      </c>
      <c r="DG143" s="97">
        <f t="shared" si="96"/>
        <v>41</v>
      </c>
      <c r="DH143" s="97">
        <f t="shared" si="97"/>
        <v>0</v>
      </c>
      <c r="DI143" s="62">
        <f>IF(AND(DG143=0,DH143=0),"",IF(AND(DG143=0,DH143&lt;&gt;0),Desplegable!$B$444,(DH143*100/DG143)))</f>
        <v>0</v>
      </c>
      <c r="DJ143" s="224">
        <v>9</v>
      </c>
      <c r="DK143" s="97"/>
      <c r="DL143" s="97"/>
      <c r="DM143" s="62" t="str">
        <f>IF(AND(DJ143=0,DK143=0),Desplegable!$B$446,IF(AND(DJ143&lt;&gt;0,DK143=""),Desplegable!$B$446,IF(AND('Metas por Proyecto'!DJ143=0,'Metas por Proyecto'!DK143&gt;0),Desplegable!$B$444,IF(AND('Metas por Proyecto'!DJ143&gt;0,'Metas por Proyecto'!DK143=0),Desplegable!$B$445,IF(AND('Metas por Proyecto'!DJ143&gt;0,'Metas por Proyecto'!DK143&gt;0),((DK143*100)/DJ143))))))</f>
        <v/>
      </c>
      <c r="DN143" s="97">
        <f t="shared" si="98"/>
        <v>50</v>
      </c>
      <c r="DO143" s="97">
        <f t="shared" si="99"/>
        <v>0</v>
      </c>
      <c r="DP143" s="63">
        <f>IF(AND(DN143=0,DO143=0),"",IF(AND(DN143=0,DO143&lt;&gt;0),Desplegable!$B$444,(DO143*100/DN143)))</f>
        <v>0</v>
      </c>
      <c r="DQ143" s="97">
        <f t="shared" si="100"/>
        <v>50</v>
      </c>
      <c r="DR143" s="97">
        <f t="shared" si="101"/>
        <v>0</v>
      </c>
      <c r="DS143" s="97">
        <f t="shared" si="102"/>
        <v>0</v>
      </c>
      <c r="DT143" s="63">
        <f t="shared" si="103"/>
        <v>0</v>
      </c>
      <c r="DU143" s="97"/>
    </row>
    <row r="144" spans="1:125" s="66" customFormat="1" ht="56.25" customHeight="1">
      <c r="A144" s="53">
        <v>143</v>
      </c>
      <c r="B144" s="84" t="s">
        <v>686</v>
      </c>
      <c r="C144" s="54" t="s">
        <v>692</v>
      </c>
      <c r="D144" s="55" t="s">
        <v>398</v>
      </c>
      <c r="E144" s="55" t="s">
        <v>700</v>
      </c>
      <c r="F144" s="56" t="s">
        <v>111</v>
      </c>
      <c r="G144" s="55" t="s">
        <v>115</v>
      </c>
      <c r="H144" s="56" t="s">
        <v>40</v>
      </c>
      <c r="I144" s="55" t="s">
        <v>700</v>
      </c>
      <c r="J144" s="56" t="s">
        <v>40</v>
      </c>
      <c r="K144" s="55" t="s">
        <v>700</v>
      </c>
      <c r="L144" s="56" t="s">
        <v>155</v>
      </c>
      <c r="M144" s="56" t="s">
        <v>155</v>
      </c>
      <c r="N144" s="59" t="s">
        <v>144</v>
      </c>
      <c r="O144" s="56" t="s">
        <v>326</v>
      </c>
      <c r="P144" s="57" t="s">
        <v>460</v>
      </c>
      <c r="Q144" s="57" t="s">
        <v>464</v>
      </c>
      <c r="R144" s="58" t="s">
        <v>1135</v>
      </c>
      <c r="S144" s="59"/>
      <c r="T144" s="59" t="s">
        <v>418</v>
      </c>
      <c r="U144" s="60" t="s">
        <v>429</v>
      </c>
      <c r="V144" s="60" t="s">
        <v>449</v>
      </c>
      <c r="W144" s="59"/>
      <c r="X144" s="59"/>
      <c r="Y144" s="56"/>
      <c r="Z144" s="56"/>
      <c r="AA144" s="56"/>
      <c r="AB144" s="56"/>
      <c r="AC144" s="53"/>
      <c r="AD144" s="53"/>
      <c r="AE144" s="53"/>
      <c r="AF144" s="53"/>
      <c r="AG144" s="56"/>
      <c r="AH144" s="60"/>
      <c r="AI144" s="53"/>
      <c r="AJ144" s="61"/>
      <c r="AK144" s="53"/>
      <c r="AL144" s="53"/>
      <c r="AM144" s="222">
        <v>12</v>
      </c>
      <c r="AN144" s="97"/>
      <c r="AO144" s="97"/>
      <c r="AP144" s="97"/>
      <c r="AQ144" s="62" t="str">
        <f>IF(AND(AN144=0,AO144=0),Desplegable!$B$446,IF(AND(AN144&lt;&gt;0,AO144=""),Desplegable!$B$446,IF(AND('Metas por Proyecto'!AN144=0,'Metas por Proyecto'!AO144&gt;0),Desplegable!$B$444,IF(AND('Metas por Proyecto'!AN144&gt;0,'Metas por Proyecto'!AO144=0),Desplegable!$B$445,IF(AND('Metas por Proyecto'!AN144&gt;0,'Metas por Proyecto'!AO144&gt;0),((AO144*100)/AN144))))))</f>
        <v/>
      </c>
      <c r="AR144" s="229">
        <v>1</v>
      </c>
      <c r="AS144" s="97">
        <v>1</v>
      </c>
      <c r="AT144" s="97"/>
      <c r="AU144" s="62">
        <f>IF(AND(AR144=0,AS144=0),Desplegable!$B$446,IF(AND(AR144&lt;&gt;0,AS144=""),Desplegable!$B$446,IF(AND('Metas por Proyecto'!AR144=0,'Metas por Proyecto'!AS144&gt;0),Desplegable!$B$444,IF(AND('Metas por Proyecto'!AR144&gt;0,'Metas por Proyecto'!AS144=0),Desplegable!$B$445,IF(AND('Metas por Proyecto'!AR144&gt;0,'Metas por Proyecto'!AS144&gt;0),((AS144*100)/AR144))))))</f>
        <v>100</v>
      </c>
      <c r="AV144" s="97">
        <f t="shared" si="78"/>
        <v>1</v>
      </c>
      <c r="AW144" s="97">
        <f t="shared" si="79"/>
        <v>1</v>
      </c>
      <c r="AX144" s="62">
        <f>IF(AND(AV144=0,AW144=0),"",IF(AND(AV144=0,AW144&lt;&gt;0),Desplegable!$B$444,(AW144*100/AV144)))</f>
        <v>100</v>
      </c>
      <c r="AY144" s="229">
        <v>1</v>
      </c>
      <c r="AZ144" s="97">
        <v>1</v>
      </c>
      <c r="BA144" s="97" t="s">
        <v>1248</v>
      </c>
      <c r="BB144" s="62"/>
      <c r="BC144" s="97"/>
      <c r="BD144" s="97"/>
      <c r="BE144" s="62" t="str">
        <f>IF(AND(BC144=0,BD144=0),"",IF(AND(BC144=0,BD144&lt;&gt;0),Desplegable!$B$444,(BD144*100/BC144)))</f>
        <v/>
      </c>
      <c r="BF144" s="229">
        <v>1</v>
      </c>
      <c r="BG144" s="97">
        <v>0</v>
      </c>
      <c r="BH144" s="97" t="s">
        <v>1663</v>
      </c>
      <c r="BI144" s="62">
        <f>IF(AND(BF144=0,BG144=0),Desplegable!$B$446,IF(AND(BF144&lt;&gt;0,BG144=""),Desplegable!$B$446,IF(AND('Metas por Proyecto'!BF144=0,'Metas por Proyecto'!BG144&gt;0),Desplegable!$B$444,IF(AND('Metas por Proyecto'!BF144&gt;0,'Metas por Proyecto'!BG144=0),Desplegable!$B$445,IF(AND('Metas por Proyecto'!BF144&gt;0,'Metas por Proyecto'!BG144&gt;0),((BG144*100)/BF144))))))</f>
        <v>0</v>
      </c>
      <c r="BJ144" s="97">
        <f t="shared" si="82"/>
        <v>1</v>
      </c>
      <c r="BK144" s="97">
        <f t="shared" si="83"/>
        <v>0</v>
      </c>
      <c r="BL144" s="62">
        <f>IF(AND(BJ144=0,BK144=0),"",IF(AND(BJ144=0,BK144&lt;&gt;0),Desplegable!$B$444,(BK144*100/BJ144)))</f>
        <v>0</v>
      </c>
      <c r="BM144" s="229">
        <v>1</v>
      </c>
      <c r="BN144" s="97"/>
      <c r="BO144" s="97"/>
      <c r="BP144" s="62" t="str">
        <f>IF(AND(BM144=0,BN144=0),Desplegable!$B$446,IF(AND(BM144&lt;&gt;0,BN144=""),Desplegable!$B$446,IF(AND('Metas por Proyecto'!BM144=0,'Metas por Proyecto'!BN144&gt;0),Desplegable!$B$444,IF(AND('Metas por Proyecto'!BM144&gt;0,'Metas por Proyecto'!BN144=0),Desplegable!$B$445,IF(AND('Metas por Proyecto'!BM144&gt;0,'Metas por Proyecto'!BN144&gt;0),((BN144*100)/BM144))))))</f>
        <v/>
      </c>
      <c r="BQ144" s="97">
        <f t="shared" si="84"/>
        <v>2</v>
      </c>
      <c r="BR144" s="97">
        <f t="shared" si="85"/>
        <v>0</v>
      </c>
      <c r="BS144" s="62">
        <f>IF(AND(BQ144=0,BR144=0),"",IF(AND(BQ144=0,BR144&lt;&gt;0),Desplegable!$B$444,(BR144*100/BQ144)))</f>
        <v>0</v>
      </c>
      <c r="BT144" s="229">
        <v>1</v>
      </c>
      <c r="BU144" s="97"/>
      <c r="BV144" s="97"/>
      <c r="BW144" s="62" t="str">
        <f>IF(AND(BT144=0,BU144=0),Desplegable!$B$446,IF(AND(BT144&lt;&gt;0,BU144=""),Desplegable!$B$446,IF(AND('Metas por Proyecto'!BT144=0,'Metas por Proyecto'!BU144&gt;0),Desplegable!$B$444,IF(AND('Metas por Proyecto'!BT144&gt;0,'Metas por Proyecto'!BU144=0),Desplegable!$B$445,IF(AND('Metas por Proyecto'!BT144&gt;0,'Metas por Proyecto'!BU144&gt;0),((BU144*100)/BT144))))))</f>
        <v/>
      </c>
      <c r="BX144" s="97">
        <f t="shared" si="86"/>
        <v>3</v>
      </c>
      <c r="BY144" s="97">
        <f t="shared" si="87"/>
        <v>0</v>
      </c>
      <c r="BZ144" s="62">
        <f>IF(AND(BX144=0,BY144=0),"",IF(AND(BX144=0,BY144&lt;&gt;0),Desplegable!$B$444,(BY144*100/BX144)))</f>
        <v>0</v>
      </c>
      <c r="CA144" s="229">
        <v>1</v>
      </c>
      <c r="CB144" s="97"/>
      <c r="CC144" s="97"/>
      <c r="CD144" s="62" t="str">
        <f>IF(AND(CA144=0,CB144=0),Desplegable!$B$446,IF(AND(CA144&lt;&gt;0,CB144=""),Desplegable!$B$446,IF(AND('Metas por Proyecto'!CA144=0,'Metas por Proyecto'!CB144&gt;0),Desplegable!$B$444,IF(AND('Metas por Proyecto'!CA144&gt;0,'Metas por Proyecto'!CB144=0),Desplegable!$B$445,IF(AND('Metas por Proyecto'!CA144&gt;0,'Metas por Proyecto'!CB144&gt;0),((CB144*100)/CA144))))))</f>
        <v/>
      </c>
      <c r="CE144" s="97">
        <f t="shared" si="88"/>
        <v>4</v>
      </c>
      <c r="CF144" s="97">
        <f t="shared" si="89"/>
        <v>0</v>
      </c>
      <c r="CG144" s="62">
        <f>IF(AND(CE144=0,CF144=0),"",IF(AND(CE144=0,CF144&lt;&gt;0),Desplegable!$B$444,(CF144*100/CE144)))</f>
        <v>0</v>
      </c>
      <c r="CH144" s="229">
        <v>1</v>
      </c>
      <c r="CI144" s="97"/>
      <c r="CJ144" s="97"/>
      <c r="CK144" s="62" t="str">
        <f>IF(AND(CH144=0,CI144=0),Desplegable!$B$446,IF(AND(CH144&lt;&gt;0,CI144=""),Desplegable!$B$446,IF(AND('Metas por Proyecto'!CH144=0,'Metas por Proyecto'!CI144&gt;0),Desplegable!$B$444,IF(AND('Metas por Proyecto'!CH144&gt;0,'Metas por Proyecto'!CI144=0),Desplegable!$B$445,IF(AND('Metas por Proyecto'!CH144&gt;0,'Metas por Proyecto'!CI144&gt;0),((CI144*100)/CH144))))))</f>
        <v/>
      </c>
      <c r="CL144" s="97">
        <f t="shared" si="90"/>
        <v>5</v>
      </c>
      <c r="CM144" s="97">
        <f t="shared" si="91"/>
        <v>0</v>
      </c>
      <c r="CN144" s="62">
        <f>IF(AND(CL144=0,CM144=0),"",IF(AND(CL144=0,CM144&lt;&gt;0),Desplegable!$B$444,(CM144*100/CL144)))</f>
        <v>0</v>
      </c>
      <c r="CO144" s="229">
        <v>1</v>
      </c>
      <c r="CP144" s="97"/>
      <c r="CQ144" s="97"/>
      <c r="CR144" s="62" t="str">
        <f>IF(AND(CO144=0,CP144=0),Desplegable!$B$446,IF(AND(CO144&lt;&gt;0,CP144=""),Desplegable!$B$446,IF(AND('Metas por Proyecto'!CO144=0,'Metas por Proyecto'!CP144&gt;0),Desplegable!$B$444,IF(AND('Metas por Proyecto'!CO144&gt;0,'Metas por Proyecto'!CP144=0),Desplegable!$B$445,IF(AND('Metas por Proyecto'!CO144&gt;0,'Metas por Proyecto'!CP144&gt;0),((CP144*100)/CO144))))))</f>
        <v/>
      </c>
      <c r="CS144" s="97">
        <f t="shared" si="92"/>
        <v>6</v>
      </c>
      <c r="CT144" s="97">
        <f t="shared" si="93"/>
        <v>0</v>
      </c>
      <c r="CU144" s="62">
        <f>IF(AND(CS144=0,CT144=0),"",IF(AND(CS144=0,CT144&lt;&gt;0),Desplegable!$B$444,(CT144*100/CS144)))</f>
        <v>0</v>
      </c>
      <c r="CV144" s="230">
        <v>1</v>
      </c>
      <c r="CW144" s="97"/>
      <c r="CX144" s="97"/>
      <c r="CY144" s="62" t="str">
        <f>IF(AND(CV144=0,CW144=0),Desplegable!$B$446,IF(AND(CV144&lt;&gt;0,CW144=""),Desplegable!$B$446,IF(AND('Metas por Proyecto'!CV144=0,'Metas por Proyecto'!CW144&gt;0),Desplegable!$B$444,IF(AND('Metas por Proyecto'!CV144&gt;0,'Metas por Proyecto'!CW144=0),Desplegable!$B$445,IF(AND('Metas por Proyecto'!CV144&gt;0,'Metas por Proyecto'!CW144&gt;0),((CW144*100)/CV144))))))</f>
        <v/>
      </c>
      <c r="CZ144" s="97">
        <f t="shared" si="94"/>
        <v>7</v>
      </c>
      <c r="DA144" s="97">
        <f t="shared" si="95"/>
        <v>0</v>
      </c>
      <c r="DB144" s="62">
        <f>IF(AND(CZ144=0,DA144=0),"",IF(AND(CZ144=0,DA144&lt;&gt;0),Desplegable!$B$444,(DA144*100/CZ144)))</f>
        <v>0</v>
      </c>
      <c r="DC144" s="230">
        <v>1</v>
      </c>
      <c r="DD144" s="97"/>
      <c r="DE144" s="97"/>
      <c r="DF144" s="62" t="str">
        <f>IF(AND(DC144=0,DD144=0),Desplegable!$B$446,IF(AND(DC144&lt;&gt;0,DD144=""),Desplegable!$B$446,IF(AND('Metas por Proyecto'!DC144=0,'Metas por Proyecto'!DD144&gt;0),Desplegable!$B$444,IF(AND('Metas por Proyecto'!DC144&gt;0,'Metas por Proyecto'!DD144=0),Desplegable!$B$445,IF(AND('Metas por Proyecto'!DC144&gt;0,'Metas por Proyecto'!DD144&gt;0),((DD144*100)/DC144))))))</f>
        <v/>
      </c>
      <c r="DG144" s="97">
        <f t="shared" si="96"/>
        <v>8</v>
      </c>
      <c r="DH144" s="97">
        <f t="shared" si="97"/>
        <v>0</v>
      </c>
      <c r="DI144" s="62">
        <f>IF(AND(DG144=0,DH144=0),"",IF(AND(DG144=0,DH144&lt;&gt;0),Desplegable!$B$444,(DH144*100/DG144)))</f>
        <v>0</v>
      </c>
      <c r="DJ144" s="231">
        <v>2</v>
      </c>
      <c r="DK144" s="97"/>
      <c r="DL144" s="97"/>
      <c r="DM144" s="62" t="str">
        <f>IF(AND(DJ144=0,DK144=0),Desplegable!$B$446,IF(AND(DJ144&lt;&gt;0,DK144=""),Desplegable!$B$446,IF(AND('Metas por Proyecto'!DJ144=0,'Metas por Proyecto'!DK144&gt;0),Desplegable!$B$444,IF(AND('Metas por Proyecto'!DJ144&gt;0,'Metas por Proyecto'!DK144=0),Desplegable!$B$445,IF(AND('Metas por Proyecto'!DJ144&gt;0,'Metas por Proyecto'!DK144&gt;0),((DK144*100)/DJ144))))))</f>
        <v/>
      </c>
      <c r="DN144" s="97">
        <f t="shared" si="98"/>
        <v>10</v>
      </c>
      <c r="DO144" s="97">
        <f t="shared" si="99"/>
        <v>0</v>
      </c>
      <c r="DP144" s="63">
        <f>IF(AND(DN144=0,DO144=0),"",IF(AND(DN144=0,DO144&lt;&gt;0),Desplegable!$B$444,(DO144*100/DN144)))</f>
        <v>0</v>
      </c>
      <c r="DQ144" s="97">
        <f t="shared" si="100"/>
        <v>12</v>
      </c>
      <c r="DR144" s="97">
        <f t="shared" si="101"/>
        <v>0</v>
      </c>
      <c r="DS144" s="97">
        <f t="shared" si="102"/>
        <v>2</v>
      </c>
      <c r="DT144" s="63">
        <f t="shared" si="103"/>
        <v>0</v>
      </c>
      <c r="DU144" s="97"/>
    </row>
    <row r="145" spans="1:125" s="66" customFormat="1" ht="206.25">
      <c r="A145" s="53">
        <v>144</v>
      </c>
      <c r="B145" s="84" t="s">
        <v>684</v>
      </c>
      <c r="C145" s="54" t="s">
        <v>693</v>
      </c>
      <c r="D145" s="55" t="s">
        <v>78</v>
      </c>
      <c r="E145" s="55" t="s">
        <v>700</v>
      </c>
      <c r="F145" s="56" t="s">
        <v>111</v>
      </c>
      <c r="G145" s="55" t="s">
        <v>115</v>
      </c>
      <c r="H145" s="56" t="s">
        <v>40</v>
      </c>
      <c r="I145" s="55" t="s">
        <v>700</v>
      </c>
      <c r="J145" s="56" t="s">
        <v>40</v>
      </c>
      <c r="K145" s="55" t="s">
        <v>700</v>
      </c>
      <c r="L145" s="56" t="s">
        <v>155</v>
      </c>
      <c r="M145" s="56" t="s">
        <v>155</v>
      </c>
      <c r="N145" s="59" t="s">
        <v>144</v>
      </c>
      <c r="O145" s="56" t="s">
        <v>326</v>
      </c>
      <c r="P145" s="57" t="s">
        <v>460</v>
      </c>
      <c r="Q145" s="57" t="s">
        <v>464</v>
      </c>
      <c r="R145" s="58" t="s">
        <v>1135</v>
      </c>
      <c r="S145" s="59"/>
      <c r="T145" s="59" t="s">
        <v>418</v>
      </c>
      <c r="U145" s="60" t="s">
        <v>429</v>
      </c>
      <c r="V145" s="60" t="s">
        <v>449</v>
      </c>
      <c r="W145" s="59"/>
      <c r="X145" s="59"/>
      <c r="Y145" s="56"/>
      <c r="Z145" s="56"/>
      <c r="AA145" s="56"/>
      <c r="AB145" s="56"/>
      <c r="AC145" s="53"/>
      <c r="AD145" s="53"/>
      <c r="AE145" s="53"/>
      <c r="AF145" s="53"/>
      <c r="AG145" s="56"/>
      <c r="AH145" s="60"/>
      <c r="AI145" s="53"/>
      <c r="AJ145" s="61"/>
      <c r="AK145" s="53"/>
      <c r="AL145" s="53"/>
      <c r="AM145" s="222">
        <v>1</v>
      </c>
      <c r="AN145" s="97"/>
      <c r="AO145" s="97"/>
      <c r="AP145" s="97"/>
      <c r="AQ145" s="62" t="str">
        <f>IF(AND(AN145=0,AO145=0),Desplegable!$B$446,IF(AND(AN145&lt;&gt;0,AO145=""),Desplegable!$B$446,IF(AND('Metas por Proyecto'!AN145=0,'Metas por Proyecto'!AO145&gt;0),Desplegable!$B$444,IF(AND('Metas por Proyecto'!AN145&gt;0,'Metas por Proyecto'!AO145=0),Desplegable!$B$445,IF(AND('Metas por Proyecto'!AN145&gt;0,'Metas por Proyecto'!AO145&gt;0),((AO145*100)/AN145))))))</f>
        <v/>
      </c>
      <c r="AR145" s="225"/>
      <c r="AS145" s="97"/>
      <c r="AT145" s="97"/>
      <c r="AU145" s="62" t="str">
        <f>IF(AND(AR145=0,AS145=0),Desplegable!$B$446,IF(AND(AR145&lt;&gt;0,AS145=""),Desplegable!$B$446,IF(AND('Metas por Proyecto'!AR145=0,'Metas por Proyecto'!AS145&gt;0),Desplegable!$B$444,IF(AND('Metas por Proyecto'!AR145&gt;0,'Metas por Proyecto'!AS145=0),Desplegable!$B$445,IF(AND('Metas por Proyecto'!AR145&gt;0,'Metas por Proyecto'!AS145&gt;0),((AS145*100)/AR145))))))</f>
        <v/>
      </c>
      <c r="AV145" s="97">
        <f t="shared" si="78"/>
        <v>0</v>
      </c>
      <c r="AW145" s="97">
        <f t="shared" si="79"/>
        <v>0</v>
      </c>
      <c r="AX145" s="62" t="str">
        <f>IF(AND(AV145=0,AW145=0),"",IF(AND(AV145=0,AW145&lt;&gt;0),Desplegable!$B$444,(AW145*100/AV145)))</f>
        <v/>
      </c>
      <c r="AY145" s="225"/>
      <c r="AZ145" s="97"/>
      <c r="BA145" s="97" t="s">
        <v>1249</v>
      </c>
      <c r="BB145" s="62"/>
      <c r="BC145" s="97"/>
      <c r="BD145" s="97"/>
      <c r="BE145" s="62" t="str">
        <f>IF(AND(BC145=0,BD145=0),"",IF(AND(BC145=0,BD145&lt;&gt;0),Desplegable!$B$444,(BD145*100/BC145)))</f>
        <v/>
      </c>
      <c r="BF145" s="225"/>
      <c r="BG145" s="97">
        <v>0</v>
      </c>
      <c r="BH145" s="97" t="s">
        <v>1664</v>
      </c>
      <c r="BI145" s="62" t="str">
        <f>IF(AND(BF145=0,BG145=0),Desplegable!$B$446,IF(AND(BF145&lt;&gt;0,BG145=""),Desplegable!$B$446,IF(AND('Metas por Proyecto'!BF145=0,'Metas por Proyecto'!BG145&gt;0),Desplegable!$B$444,IF(AND('Metas por Proyecto'!BF145&gt;0,'Metas por Proyecto'!BG145=0),Desplegable!$B$445,IF(AND('Metas por Proyecto'!BF145&gt;0,'Metas por Proyecto'!BG145&gt;0),((BG145*100)/BF145))))))</f>
        <v/>
      </c>
      <c r="BJ145" s="97">
        <f t="shared" si="82"/>
        <v>0</v>
      </c>
      <c r="BK145" s="97">
        <f t="shared" si="83"/>
        <v>0</v>
      </c>
      <c r="BL145" s="62" t="str">
        <f>IF(AND(BJ145=0,BK145=0),"",IF(AND(BJ145=0,BK145&lt;&gt;0),Desplegable!$B$444,(BK145*100/BJ145)))</f>
        <v/>
      </c>
      <c r="BM145" s="225">
        <v>1</v>
      </c>
      <c r="BN145" s="97"/>
      <c r="BO145" s="97"/>
      <c r="BP145" s="62" t="str">
        <f>IF(AND(BM145=0,BN145=0),Desplegable!$B$446,IF(AND(BM145&lt;&gt;0,BN145=""),Desplegable!$B$446,IF(AND('Metas por Proyecto'!BM145=0,'Metas por Proyecto'!BN145&gt;0),Desplegable!$B$444,IF(AND('Metas por Proyecto'!BM145&gt;0,'Metas por Proyecto'!BN145=0),Desplegable!$B$445,IF(AND('Metas por Proyecto'!BM145&gt;0,'Metas por Proyecto'!BN145&gt;0),((BN145*100)/BM145))))))</f>
        <v/>
      </c>
      <c r="BQ145" s="97">
        <f t="shared" si="84"/>
        <v>1</v>
      </c>
      <c r="BR145" s="97">
        <f t="shared" si="85"/>
        <v>0</v>
      </c>
      <c r="BS145" s="62">
        <f>IF(AND(BQ145=0,BR145=0),"",IF(AND(BQ145=0,BR145&lt;&gt;0),Desplegable!$B$444,(BR145*100/BQ145)))</f>
        <v>0</v>
      </c>
      <c r="BT145" s="225"/>
      <c r="BU145" s="97"/>
      <c r="BV145" s="97"/>
      <c r="BW145" s="62" t="str">
        <f>IF(AND(BT145=0,BU145=0),Desplegable!$B$446,IF(AND(BT145&lt;&gt;0,BU145=""),Desplegable!$B$446,IF(AND('Metas por Proyecto'!BT145=0,'Metas por Proyecto'!BU145&gt;0),Desplegable!$B$444,IF(AND('Metas por Proyecto'!BT145&gt;0,'Metas por Proyecto'!BU145=0),Desplegable!$B$445,IF(AND('Metas por Proyecto'!BT145&gt;0,'Metas por Proyecto'!BU145&gt;0),((BU145*100)/BT145))))))</f>
        <v/>
      </c>
      <c r="BX145" s="97">
        <f t="shared" si="86"/>
        <v>1</v>
      </c>
      <c r="BY145" s="97">
        <f t="shared" si="87"/>
        <v>0</v>
      </c>
      <c r="BZ145" s="62">
        <f>IF(AND(BX145=0,BY145=0),"",IF(AND(BX145=0,BY145&lt;&gt;0),Desplegable!$B$444,(BY145*100/BX145)))</f>
        <v>0</v>
      </c>
      <c r="CA145" s="225"/>
      <c r="CB145" s="97"/>
      <c r="CC145" s="97"/>
      <c r="CD145" s="62" t="str">
        <f>IF(AND(CA145=0,CB145=0),Desplegable!$B$446,IF(AND(CA145&lt;&gt;0,CB145=""),Desplegable!$B$446,IF(AND('Metas por Proyecto'!CA145=0,'Metas por Proyecto'!CB145&gt;0),Desplegable!$B$444,IF(AND('Metas por Proyecto'!CA145&gt;0,'Metas por Proyecto'!CB145=0),Desplegable!$B$445,IF(AND('Metas por Proyecto'!CA145&gt;0,'Metas por Proyecto'!CB145&gt;0),((CB145*100)/CA145))))))</f>
        <v/>
      </c>
      <c r="CE145" s="97">
        <f t="shared" si="88"/>
        <v>1</v>
      </c>
      <c r="CF145" s="97">
        <f t="shared" si="89"/>
        <v>0</v>
      </c>
      <c r="CG145" s="62">
        <f>IF(AND(CE145=0,CF145=0),"",IF(AND(CE145=0,CF145&lt;&gt;0),Desplegable!$B$444,(CF145*100/CE145)))</f>
        <v>0</v>
      </c>
      <c r="CH145" s="225"/>
      <c r="CI145" s="97"/>
      <c r="CJ145" s="97"/>
      <c r="CK145" s="62" t="str">
        <f>IF(AND(CH145=0,CI145=0),Desplegable!$B$446,IF(AND(CH145&lt;&gt;0,CI145=""),Desplegable!$B$446,IF(AND('Metas por Proyecto'!CH145=0,'Metas por Proyecto'!CI145&gt;0),Desplegable!$B$444,IF(AND('Metas por Proyecto'!CH145&gt;0,'Metas por Proyecto'!CI145=0),Desplegable!$B$445,IF(AND('Metas por Proyecto'!CH145&gt;0,'Metas por Proyecto'!CI145&gt;0),((CI145*100)/CH145))))))</f>
        <v/>
      </c>
      <c r="CL145" s="97">
        <f t="shared" si="90"/>
        <v>1</v>
      </c>
      <c r="CM145" s="97">
        <f t="shared" si="91"/>
        <v>0</v>
      </c>
      <c r="CN145" s="62">
        <f>IF(AND(CL145=0,CM145=0),"",IF(AND(CL145=0,CM145&lt;&gt;0),Desplegable!$B$444,(CM145*100/CL145)))</f>
        <v>0</v>
      </c>
      <c r="CO145" s="225"/>
      <c r="CP145" s="97"/>
      <c r="CQ145" s="97"/>
      <c r="CR145" s="62" t="str">
        <f>IF(AND(CO145=0,CP145=0),Desplegable!$B$446,IF(AND(CO145&lt;&gt;0,CP145=""),Desplegable!$B$446,IF(AND('Metas por Proyecto'!CO145=0,'Metas por Proyecto'!CP145&gt;0),Desplegable!$B$444,IF(AND('Metas por Proyecto'!CO145&gt;0,'Metas por Proyecto'!CP145=0),Desplegable!$B$445,IF(AND('Metas por Proyecto'!CO145&gt;0,'Metas por Proyecto'!CP145&gt;0),((CP145*100)/CO145))))))</f>
        <v/>
      </c>
      <c r="CS145" s="97">
        <f t="shared" si="92"/>
        <v>1</v>
      </c>
      <c r="CT145" s="97">
        <f t="shared" si="93"/>
        <v>0</v>
      </c>
      <c r="CU145" s="62">
        <f>IF(AND(CS145=0,CT145=0),"",IF(AND(CS145=0,CT145&lt;&gt;0),Desplegable!$B$444,(CT145*100/CS145)))</f>
        <v>0</v>
      </c>
      <c r="CV145" s="225"/>
      <c r="CW145" s="97"/>
      <c r="CX145" s="97"/>
      <c r="CY145" s="62" t="str">
        <f>IF(AND(CV145=0,CW145=0),Desplegable!$B$446,IF(AND(CV145&lt;&gt;0,CW145=""),Desplegable!$B$446,IF(AND('Metas por Proyecto'!CV145=0,'Metas por Proyecto'!CW145&gt;0),Desplegable!$B$444,IF(AND('Metas por Proyecto'!CV145&gt;0,'Metas por Proyecto'!CW145=0),Desplegable!$B$445,IF(AND('Metas por Proyecto'!CV145&gt;0,'Metas por Proyecto'!CW145&gt;0),((CW145*100)/CV145))))))</f>
        <v/>
      </c>
      <c r="CZ145" s="97">
        <f t="shared" si="94"/>
        <v>1</v>
      </c>
      <c r="DA145" s="97">
        <f t="shared" si="95"/>
        <v>0</v>
      </c>
      <c r="DB145" s="62">
        <f>IF(AND(CZ145=0,DA145=0),"",IF(AND(CZ145=0,DA145&lt;&gt;0),Desplegable!$B$444,(DA145*100/CZ145)))</f>
        <v>0</v>
      </c>
      <c r="DC145" s="225"/>
      <c r="DD145" s="97"/>
      <c r="DE145" s="97"/>
      <c r="DF145" s="62" t="str">
        <f>IF(AND(DC145=0,DD145=0),Desplegable!$B$446,IF(AND(DC145&lt;&gt;0,DD145=""),Desplegable!$B$446,IF(AND('Metas por Proyecto'!DC145=0,'Metas por Proyecto'!DD145&gt;0),Desplegable!$B$444,IF(AND('Metas por Proyecto'!DC145&gt;0,'Metas por Proyecto'!DD145=0),Desplegable!$B$445,IF(AND('Metas por Proyecto'!DC145&gt;0,'Metas por Proyecto'!DD145&gt;0),((DD145*100)/DC145))))))</f>
        <v/>
      </c>
      <c r="DG145" s="97">
        <f t="shared" si="96"/>
        <v>1</v>
      </c>
      <c r="DH145" s="97">
        <f t="shared" si="97"/>
        <v>0</v>
      </c>
      <c r="DI145" s="62">
        <f>IF(AND(DG145=0,DH145=0),"",IF(AND(DG145=0,DH145&lt;&gt;0),Desplegable!$B$444,(DH145*100/DG145)))</f>
        <v>0</v>
      </c>
      <c r="DJ145" s="232"/>
      <c r="DK145" s="97"/>
      <c r="DL145" s="97"/>
      <c r="DM145" s="62" t="str">
        <f>IF(AND(DJ145=0,DK145=0),Desplegable!$B$446,IF(AND(DJ145&lt;&gt;0,DK145=""),Desplegable!$B$446,IF(AND('Metas por Proyecto'!DJ145=0,'Metas por Proyecto'!DK145&gt;0),Desplegable!$B$444,IF(AND('Metas por Proyecto'!DJ145&gt;0,'Metas por Proyecto'!DK145=0),Desplegable!$B$445,IF(AND('Metas por Proyecto'!DJ145&gt;0,'Metas por Proyecto'!DK145&gt;0),((DK145*100)/DJ145))))))</f>
        <v/>
      </c>
      <c r="DN145" s="97">
        <f t="shared" si="98"/>
        <v>1</v>
      </c>
      <c r="DO145" s="97">
        <f t="shared" si="99"/>
        <v>0</v>
      </c>
      <c r="DP145" s="63">
        <f>IF(AND(DN145=0,DO145=0),"",IF(AND(DN145=0,DO145&lt;&gt;0),Desplegable!$B$444,(DO145*100/DN145)))</f>
        <v>0</v>
      </c>
      <c r="DQ145" s="97">
        <f t="shared" si="100"/>
        <v>1</v>
      </c>
      <c r="DR145" s="97">
        <f t="shared" si="101"/>
        <v>0</v>
      </c>
      <c r="DS145" s="97">
        <f t="shared" si="102"/>
        <v>0</v>
      </c>
      <c r="DT145" s="63">
        <f t="shared" si="103"/>
        <v>0</v>
      </c>
      <c r="DU145" s="97"/>
    </row>
    <row r="146" spans="1:125" s="66" customFormat="1" ht="206.25">
      <c r="A146" s="53">
        <v>145</v>
      </c>
      <c r="B146" s="84" t="s">
        <v>687</v>
      </c>
      <c r="C146" s="54" t="s">
        <v>694</v>
      </c>
      <c r="D146" s="55" t="s">
        <v>77</v>
      </c>
      <c r="E146" s="55" t="s">
        <v>700</v>
      </c>
      <c r="F146" s="56" t="s">
        <v>111</v>
      </c>
      <c r="G146" s="55" t="s">
        <v>115</v>
      </c>
      <c r="H146" s="56" t="s">
        <v>40</v>
      </c>
      <c r="I146" s="55" t="s">
        <v>700</v>
      </c>
      <c r="J146" s="56" t="s">
        <v>40</v>
      </c>
      <c r="K146" s="55" t="s">
        <v>700</v>
      </c>
      <c r="L146" s="56" t="s">
        <v>155</v>
      </c>
      <c r="M146" s="56" t="s">
        <v>155</v>
      </c>
      <c r="N146" s="59" t="s">
        <v>144</v>
      </c>
      <c r="O146" s="56" t="s">
        <v>326</v>
      </c>
      <c r="P146" s="57" t="s">
        <v>460</v>
      </c>
      <c r="Q146" s="57" t="s">
        <v>464</v>
      </c>
      <c r="R146" s="58" t="s">
        <v>1135</v>
      </c>
      <c r="S146" s="59"/>
      <c r="T146" s="59" t="s">
        <v>418</v>
      </c>
      <c r="U146" s="60" t="s">
        <v>429</v>
      </c>
      <c r="V146" s="60" t="s">
        <v>449</v>
      </c>
      <c r="W146" s="59"/>
      <c r="X146" s="59"/>
      <c r="Y146" s="56"/>
      <c r="Z146" s="56"/>
      <c r="AA146" s="56"/>
      <c r="AB146" s="56"/>
      <c r="AC146" s="53"/>
      <c r="AD146" s="53"/>
      <c r="AE146" s="53"/>
      <c r="AF146" s="53"/>
      <c r="AG146" s="56"/>
      <c r="AH146" s="60"/>
      <c r="AI146" s="53"/>
      <c r="AJ146" s="61"/>
      <c r="AK146" s="53"/>
      <c r="AL146" s="53"/>
      <c r="AM146" s="222">
        <v>3</v>
      </c>
      <c r="AN146" s="97"/>
      <c r="AO146" s="97"/>
      <c r="AP146" s="97"/>
      <c r="AQ146" s="62" t="str">
        <f>IF(AND(AN146=0,AO146=0),Desplegable!$B$446,IF(AND(AN146&lt;&gt;0,AO146=""),Desplegable!$B$446,IF(AND('Metas por Proyecto'!AN146=0,'Metas por Proyecto'!AO146&gt;0),Desplegable!$B$444,IF(AND('Metas por Proyecto'!AN146&gt;0,'Metas por Proyecto'!AO146=0),Desplegable!$B$445,IF(AND('Metas por Proyecto'!AN146&gt;0,'Metas por Proyecto'!AO146&gt;0),((AO146*100)/AN146))))))</f>
        <v/>
      </c>
      <c r="AR146" s="225"/>
      <c r="AS146" s="97"/>
      <c r="AT146" s="97"/>
      <c r="AU146" s="62" t="str">
        <f>IF(AND(AR146=0,AS146=0),Desplegable!$B$446,IF(AND(AR146&lt;&gt;0,AS146=""),Desplegable!$B$446,IF(AND('Metas por Proyecto'!AR146=0,'Metas por Proyecto'!AS146&gt;0),Desplegable!$B$444,IF(AND('Metas por Proyecto'!AR146&gt;0,'Metas por Proyecto'!AS146=0),Desplegable!$B$445,IF(AND('Metas por Proyecto'!AR146&gt;0,'Metas por Proyecto'!AS146&gt;0),((AS146*100)/AR146))))))</f>
        <v/>
      </c>
      <c r="AV146" s="97">
        <f t="shared" si="78"/>
        <v>0</v>
      </c>
      <c r="AW146" s="97">
        <f t="shared" si="79"/>
        <v>0</v>
      </c>
      <c r="AX146" s="62" t="str">
        <f>IF(AND(AV146=0,AW146=0),"",IF(AND(AV146=0,AW146&lt;&gt;0),Desplegable!$B$444,(AW146*100/AV146)))</f>
        <v/>
      </c>
      <c r="AY146" s="225"/>
      <c r="AZ146" s="97"/>
      <c r="BA146" s="97" t="s">
        <v>1249</v>
      </c>
      <c r="BB146" s="62"/>
      <c r="BC146" s="97"/>
      <c r="BD146" s="97"/>
      <c r="BE146" s="62" t="str">
        <f>IF(AND(BC146=0,BD146=0),"",IF(AND(BC146=0,BD146&lt;&gt;0),Desplegable!$B$444,(BD146*100/BC146)))</f>
        <v/>
      </c>
      <c r="BF146" s="225"/>
      <c r="BG146" s="97">
        <v>0</v>
      </c>
      <c r="BH146" s="97" t="s">
        <v>1664</v>
      </c>
      <c r="BI146" s="62" t="str">
        <f>IF(AND(BF146=0,BG146=0),Desplegable!$B$446,IF(AND(BF146&lt;&gt;0,BG146=""),Desplegable!$B$446,IF(AND('Metas por Proyecto'!BF146=0,'Metas por Proyecto'!BG146&gt;0),Desplegable!$B$444,IF(AND('Metas por Proyecto'!BF146&gt;0,'Metas por Proyecto'!BG146=0),Desplegable!$B$445,IF(AND('Metas por Proyecto'!BF146&gt;0,'Metas por Proyecto'!BG146&gt;0),((BG146*100)/BF146))))))</f>
        <v/>
      </c>
      <c r="BJ146" s="97">
        <f t="shared" si="82"/>
        <v>0</v>
      </c>
      <c r="BK146" s="97">
        <f t="shared" si="83"/>
        <v>0</v>
      </c>
      <c r="BL146" s="62" t="str">
        <f>IF(AND(BJ146=0,BK146=0),"",IF(AND(BJ146=0,BK146&lt;&gt;0),Desplegable!$B$444,(BK146*100/BJ146)))</f>
        <v/>
      </c>
      <c r="BM146" s="225">
        <v>1</v>
      </c>
      <c r="BN146" s="97"/>
      <c r="BO146" s="97"/>
      <c r="BP146" s="62" t="str">
        <f>IF(AND(BM146=0,BN146=0),Desplegable!$B$446,IF(AND(BM146&lt;&gt;0,BN146=""),Desplegable!$B$446,IF(AND('Metas por Proyecto'!BM146=0,'Metas por Proyecto'!BN146&gt;0),Desplegable!$B$444,IF(AND('Metas por Proyecto'!BM146&gt;0,'Metas por Proyecto'!BN146=0),Desplegable!$B$445,IF(AND('Metas por Proyecto'!BM146&gt;0,'Metas por Proyecto'!BN146&gt;0),((BN146*100)/BM146))))))</f>
        <v/>
      </c>
      <c r="BQ146" s="97">
        <f t="shared" si="84"/>
        <v>1</v>
      </c>
      <c r="BR146" s="97">
        <f t="shared" si="85"/>
        <v>0</v>
      </c>
      <c r="BS146" s="62">
        <f>IF(AND(BQ146=0,BR146=0),"",IF(AND(BQ146=0,BR146&lt;&gt;0),Desplegable!$B$444,(BR146*100/BQ146)))</f>
        <v>0</v>
      </c>
      <c r="BT146" s="225"/>
      <c r="BU146" s="97"/>
      <c r="BV146" s="97"/>
      <c r="BW146" s="62" t="str">
        <f>IF(AND(BT146=0,BU146=0),Desplegable!$B$446,IF(AND(BT146&lt;&gt;0,BU146=""),Desplegable!$B$446,IF(AND('Metas por Proyecto'!BT146=0,'Metas por Proyecto'!BU146&gt;0),Desplegable!$B$444,IF(AND('Metas por Proyecto'!BT146&gt;0,'Metas por Proyecto'!BU146=0),Desplegable!$B$445,IF(AND('Metas por Proyecto'!BT146&gt;0,'Metas por Proyecto'!BU146&gt;0),((BU146*100)/BT146))))))</f>
        <v/>
      </c>
      <c r="BX146" s="97">
        <f t="shared" si="86"/>
        <v>1</v>
      </c>
      <c r="BY146" s="97">
        <f t="shared" si="87"/>
        <v>0</v>
      </c>
      <c r="BZ146" s="62">
        <f>IF(AND(BX146=0,BY146=0),"",IF(AND(BX146=0,BY146&lt;&gt;0),Desplegable!$B$444,(BY146*100/BX146)))</f>
        <v>0</v>
      </c>
      <c r="CA146" s="225"/>
      <c r="CB146" s="97"/>
      <c r="CC146" s="97"/>
      <c r="CD146" s="62" t="str">
        <f>IF(AND(CA146=0,CB146=0),Desplegable!$B$446,IF(AND(CA146&lt;&gt;0,CB146=""),Desplegable!$B$446,IF(AND('Metas por Proyecto'!CA146=0,'Metas por Proyecto'!CB146&gt;0),Desplegable!$B$444,IF(AND('Metas por Proyecto'!CA146&gt;0,'Metas por Proyecto'!CB146=0),Desplegable!$B$445,IF(AND('Metas por Proyecto'!CA146&gt;0,'Metas por Proyecto'!CB146&gt;0),((CB146*100)/CA146))))))</f>
        <v/>
      </c>
      <c r="CE146" s="97">
        <f t="shared" si="88"/>
        <v>1</v>
      </c>
      <c r="CF146" s="97">
        <f t="shared" si="89"/>
        <v>0</v>
      </c>
      <c r="CG146" s="62">
        <f>IF(AND(CE146=0,CF146=0),"",IF(AND(CE146=0,CF146&lt;&gt;0),Desplegable!$B$444,(CF146*100/CE146)))</f>
        <v>0</v>
      </c>
      <c r="CH146" s="225">
        <v>1</v>
      </c>
      <c r="CI146" s="97"/>
      <c r="CJ146" s="97"/>
      <c r="CK146" s="62" t="str">
        <f>IF(AND(CH146=0,CI146=0),Desplegable!$B$446,IF(AND(CH146&lt;&gt;0,CI146=""),Desplegable!$B$446,IF(AND('Metas por Proyecto'!CH146=0,'Metas por Proyecto'!CI146&gt;0),Desplegable!$B$444,IF(AND('Metas por Proyecto'!CH146&gt;0,'Metas por Proyecto'!CI146=0),Desplegable!$B$445,IF(AND('Metas por Proyecto'!CH146&gt;0,'Metas por Proyecto'!CI146&gt;0),((CI146*100)/CH146))))))</f>
        <v/>
      </c>
      <c r="CL146" s="97">
        <f t="shared" si="90"/>
        <v>2</v>
      </c>
      <c r="CM146" s="97">
        <f t="shared" si="91"/>
        <v>0</v>
      </c>
      <c r="CN146" s="62">
        <f>IF(AND(CL146=0,CM146=0),"",IF(AND(CL146=0,CM146&lt;&gt;0),Desplegable!$B$444,(CM146*100/CL146)))</f>
        <v>0</v>
      </c>
      <c r="CO146" s="225"/>
      <c r="CP146" s="97"/>
      <c r="CQ146" s="97"/>
      <c r="CR146" s="62" t="str">
        <f>IF(AND(CO146=0,CP146=0),Desplegable!$B$446,IF(AND(CO146&lt;&gt;0,CP146=""),Desplegable!$B$446,IF(AND('Metas por Proyecto'!CO146=0,'Metas por Proyecto'!CP146&gt;0),Desplegable!$B$444,IF(AND('Metas por Proyecto'!CO146&gt;0,'Metas por Proyecto'!CP146=0),Desplegable!$B$445,IF(AND('Metas por Proyecto'!CO146&gt;0,'Metas por Proyecto'!CP146&gt;0),((CP146*100)/CO146))))))</f>
        <v/>
      </c>
      <c r="CS146" s="97">
        <f t="shared" si="92"/>
        <v>2</v>
      </c>
      <c r="CT146" s="97">
        <f t="shared" si="93"/>
        <v>0</v>
      </c>
      <c r="CU146" s="62">
        <f>IF(AND(CS146=0,CT146=0),"",IF(AND(CS146=0,CT146&lt;&gt;0),Desplegable!$B$444,(CT146*100/CS146)))</f>
        <v>0</v>
      </c>
      <c r="CV146" s="225"/>
      <c r="CW146" s="97"/>
      <c r="CX146" s="97"/>
      <c r="CY146" s="62" t="str">
        <f>IF(AND(CV146=0,CW146=0),Desplegable!$B$446,IF(AND(CV146&lt;&gt;0,CW146=""),Desplegable!$B$446,IF(AND('Metas por Proyecto'!CV146=0,'Metas por Proyecto'!CW146&gt;0),Desplegable!$B$444,IF(AND('Metas por Proyecto'!CV146&gt;0,'Metas por Proyecto'!CW146=0),Desplegable!$B$445,IF(AND('Metas por Proyecto'!CV146&gt;0,'Metas por Proyecto'!CW146&gt;0),((CW146*100)/CV146))))))</f>
        <v/>
      </c>
      <c r="CZ146" s="97">
        <f t="shared" si="94"/>
        <v>2</v>
      </c>
      <c r="DA146" s="97">
        <f t="shared" si="95"/>
        <v>0</v>
      </c>
      <c r="DB146" s="62">
        <f>IF(AND(CZ146=0,DA146=0),"",IF(AND(CZ146=0,DA146&lt;&gt;0),Desplegable!$B$444,(DA146*100/CZ146)))</f>
        <v>0</v>
      </c>
      <c r="DC146" s="225"/>
      <c r="DD146" s="97"/>
      <c r="DE146" s="97"/>
      <c r="DF146" s="62" t="str">
        <f>IF(AND(DC146=0,DD146=0),Desplegable!$B$446,IF(AND(DC146&lt;&gt;0,DD146=""),Desplegable!$B$446,IF(AND('Metas por Proyecto'!DC146=0,'Metas por Proyecto'!DD146&gt;0),Desplegable!$B$444,IF(AND('Metas por Proyecto'!DC146&gt;0,'Metas por Proyecto'!DD146=0),Desplegable!$B$445,IF(AND('Metas por Proyecto'!DC146&gt;0,'Metas por Proyecto'!DD146&gt;0),((DD146*100)/DC146))))))</f>
        <v/>
      </c>
      <c r="DG146" s="97">
        <f t="shared" si="96"/>
        <v>2</v>
      </c>
      <c r="DH146" s="97">
        <f t="shared" si="97"/>
        <v>0</v>
      </c>
      <c r="DI146" s="62">
        <f>IF(AND(DG146=0,DH146=0),"",IF(AND(DG146=0,DH146&lt;&gt;0),Desplegable!$B$444,(DH146*100/DG146)))</f>
        <v>0</v>
      </c>
      <c r="DJ146" s="232">
        <v>1</v>
      </c>
      <c r="DK146" s="97"/>
      <c r="DL146" s="97"/>
      <c r="DM146" s="62" t="str">
        <f>IF(AND(DJ146=0,DK146=0),Desplegable!$B$446,IF(AND(DJ146&lt;&gt;0,DK146=""),Desplegable!$B$446,IF(AND('Metas por Proyecto'!DJ146=0,'Metas por Proyecto'!DK146&gt;0),Desplegable!$B$444,IF(AND('Metas por Proyecto'!DJ146&gt;0,'Metas por Proyecto'!DK146=0),Desplegable!$B$445,IF(AND('Metas por Proyecto'!DJ146&gt;0,'Metas por Proyecto'!DK146&gt;0),((DK146*100)/DJ146))))))</f>
        <v/>
      </c>
      <c r="DN146" s="97">
        <f t="shared" si="98"/>
        <v>3</v>
      </c>
      <c r="DO146" s="97">
        <f t="shared" si="99"/>
        <v>0</v>
      </c>
      <c r="DP146" s="63">
        <f>IF(AND(DN146=0,DO146=0),"",IF(AND(DN146=0,DO146&lt;&gt;0),Desplegable!$B$444,(DO146*100/DN146)))</f>
        <v>0</v>
      </c>
      <c r="DQ146" s="97">
        <f t="shared" si="100"/>
        <v>3</v>
      </c>
      <c r="DR146" s="97">
        <f t="shared" si="101"/>
        <v>0</v>
      </c>
      <c r="DS146" s="97">
        <f t="shared" si="102"/>
        <v>0</v>
      </c>
      <c r="DT146" s="63">
        <f t="shared" si="103"/>
        <v>0</v>
      </c>
      <c r="DU146" s="97"/>
    </row>
    <row r="147" spans="1:125" s="66" customFormat="1" ht="206.25">
      <c r="A147" s="53">
        <v>146</v>
      </c>
      <c r="B147" s="84" t="s">
        <v>688</v>
      </c>
      <c r="C147" s="54" t="s">
        <v>695</v>
      </c>
      <c r="D147" s="55" t="s">
        <v>65</v>
      </c>
      <c r="E147" s="55" t="s">
        <v>700</v>
      </c>
      <c r="F147" s="56" t="s">
        <v>111</v>
      </c>
      <c r="G147" s="55" t="s">
        <v>115</v>
      </c>
      <c r="H147" s="56" t="s">
        <v>40</v>
      </c>
      <c r="I147" s="55" t="s">
        <v>700</v>
      </c>
      <c r="J147" s="56" t="s">
        <v>40</v>
      </c>
      <c r="K147" s="55" t="s">
        <v>700</v>
      </c>
      <c r="L147" s="56" t="s">
        <v>155</v>
      </c>
      <c r="M147" s="56" t="s">
        <v>155</v>
      </c>
      <c r="N147" s="59" t="s">
        <v>144</v>
      </c>
      <c r="O147" s="56" t="s">
        <v>326</v>
      </c>
      <c r="P147" s="57" t="s">
        <v>460</v>
      </c>
      <c r="Q147" s="57" t="s">
        <v>464</v>
      </c>
      <c r="R147" s="58" t="s">
        <v>1135</v>
      </c>
      <c r="S147" s="59"/>
      <c r="T147" s="59" t="s">
        <v>418</v>
      </c>
      <c r="U147" s="60" t="s">
        <v>429</v>
      </c>
      <c r="V147" s="60" t="s">
        <v>449</v>
      </c>
      <c r="W147" s="59"/>
      <c r="X147" s="59"/>
      <c r="Y147" s="56"/>
      <c r="Z147" s="56"/>
      <c r="AA147" s="56"/>
      <c r="AB147" s="56"/>
      <c r="AC147" s="53"/>
      <c r="AD147" s="53"/>
      <c r="AE147" s="53"/>
      <c r="AF147" s="53"/>
      <c r="AG147" s="56"/>
      <c r="AH147" s="60"/>
      <c r="AI147" s="53"/>
      <c r="AJ147" s="61"/>
      <c r="AK147" s="53"/>
      <c r="AL147" s="53"/>
      <c r="AM147" s="222">
        <v>1</v>
      </c>
      <c r="AN147" s="97"/>
      <c r="AO147" s="97"/>
      <c r="AP147" s="97"/>
      <c r="AQ147" s="62" t="str">
        <f>IF(AND(AN147=0,AO147=0),Desplegable!$B$446,IF(AND(AN147&lt;&gt;0,AO147=""),Desplegable!$B$446,IF(AND('Metas por Proyecto'!AN147=0,'Metas por Proyecto'!AO147&gt;0),Desplegable!$B$444,IF(AND('Metas por Proyecto'!AN147&gt;0,'Metas por Proyecto'!AO147=0),Desplegable!$B$445,IF(AND('Metas por Proyecto'!AN147&gt;0,'Metas por Proyecto'!AO147&gt;0),((AO147*100)/AN147))))))</f>
        <v/>
      </c>
      <c r="AR147" s="225"/>
      <c r="AS147" s="97"/>
      <c r="AT147" s="97"/>
      <c r="AU147" s="62" t="str">
        <f>IF(AND(AR147=0,AS147=0),Desplegable!$B$446,IF(AND(AR147&lt;&gt;0,AS147=""),Desplegable!$B$446,IF(AND('Metas por Proyecto'!AR147=0,'Metas por Proyecto'!AS147&gt;0),Desplegable!$B$444,IF(AND('Metas por Proyecto'!AR147&gt;0,'Metas por Proyecto'!AS147=0),Desplegable!$B$445,IF(AND('Metas por Proyecto'!AR147&gt;0,'Metas por Proyecto'!AS147&gt;0),((AS147*100)/AR147))))))</f>
        <v/>
      </c>
      <c r="AV147" s="97">
        <f t="shared" si="78"/>
        <v>0</v>
      </c>
      <c r="AW147" s="97">
        <f t="shared" si="79"/>
        <v>0</v>
      </c>
      <c r="AX147" s="62" t="str">
        <f>IF(AND(AV147=0,AW147=0),"",IF(AND(AV147=0,AW147&lt;&gt;0),Desplegable!$B$444,(AW147*100/AV147)))</f>
        <v/>
      </c>
      <c r="AY147" s="225"/>
      <c r="AZ147" s="97"/>
      <c r="BA147" s="97" t="s">
        <v>1249</v>
      </c>
      <c r="BB147" s="62"/>
      <c r="BC147" s="97"/>
      <c r="BD147" s="97"/>
      <c r="BE147" s="62" t="str">
        <f>IF(AND(BC147=0,BD147=0),"",IF(AND(BC147=0,BD147&lt;&gt;0),Desplegable!$B$444,(BD147*100/BC147)))</f>
        <v/>
      </c>
      <c r="BF147" s="225"/>
      <c r="BG147" s="97">
        <v>0</v>
      </c>
      <c r="BH147" s="97" t="s">
        <v>1664</v>
      </c>
      <c r="BI147" s="62" t="str">
        <f>IF(AND(BF147=0,BG147=0),Desplegable!$B$446,IF(AND(BF147&lt;&gt;0,BG147=""),Desplegable!$B$446,IF(AND('Metas por Proyecto'!BF147=0,'Metas por Proyecto'!BG147&gt;0),Desplegable!$B$444,IF(AND('Metas por Proyecto'!BF147&gt;0,'Metas por Proyecto'!BG147=0),Desplegable!$B$445,IF(AND('Metas por Proyecto'!BF147&gt;0,'Metas por Proyecto'!BG147&gt;0),((BG147*100)/BF147))))))</f>
        <v/>
      </c>
      <c r="BJ147" s="97">
        <f t="shared" si="82"/>
        <v>0</v>
      </c>
      <c r="BK147" s="97">
        <f t="shared" si="83"/>
        <v>0</v>
      </c>
      <c r="BL147" s="62" t="str">
        <f>IF(AND(BJ147=0,BK147=0),"",IF(AND(BJ147=0,BK147&lt;&gt;0),Desplegable!$B$444,(BK147*100/BJ147)))</f>
        <v/>
      </c>
      <c r="BM147" s="225"/>
      <c r="BN147" s="97"/>
      <c r="BO147" s="97"/>
      <c r="BP147" s="62" t="str">
        <f>IF(AND(BM147=0,BN147=0),Desplegable!$B$446,IF(AND(BM147&lt;&gt;0,BN147=""),Desplegable!$B$446,IF(AND('Metas por Proyecto'!BM147=0,'Metas por Proyecto'!BN147&gt;0),Desplegable!$B$444,IF(AND('Metas por Proyecto'!BM147&gt;0,'Metas por Proyecto'!BN147=0),Desplegable!$B$445,IF(AND('Metas por Proyecto'!BM147&gt;0,'Metas por Proyecto'!BN147&gt;0),((BN147*100)/BM147))))))</f>
        <v/>
      </c>
      <c r="BQ147" s="97">
        <f t="shared" si="84"/>
        <v>0</v>
      </c>
      <c r="BR147" s="97">
        <f t="shared" si="85"/>
        <v>0</v>
      </c>
      <c r="BS147" s="62" t="str">
        <f>IF(AND(BQ147=0,BR147=0),"",IF(AND(BQ147=0,BR147&lt;&gt;0),Desplegable!$B$444,(BR147*100/BQ147)))</f>
        <v/>
      </c>
      <c r="BT147" s="225"/>
      <c r="BU147" s="97"/>
      <c r="BV147" s="97"/>
      <c r="BW147" s="62" t="str">
        <f>IF(AND(BT147=0,BU147=0),Desplegable!$B$446,IF(AND(BT147&lt;&gt;0,BU147=""),Desplegable!$B$446,IF(AND('Metas por Proyecto'!BT147=0,'Metas por Proyecto'!BU147&gt;0),Desplegable!$B$444,IF(AND('Metas por Proyecto'!BT147&gt;0,'Metas por Proyecto'!BU147=0),Desplegable!$B$445,IF(AND('Metas por Proyecto'!BT147&gt;0,'Metas por Proyecto'!BU147&gt;0),((BU147*100)/BT147))))))</f>
        <v/>
      </c>
      <c r="BX147" s="97">
        <f t="shared" si="86"/>
        <v>0</v>
      </c>
      <c r="BY147" s="97">
        <f t="shared" si="87"/>
        <v>0</v>
      </c>
      <c r="BZ147" s="62" t="str">
        <f>IF(AND(BX147=0,BY147=0),"",IF(AND(BX147=0,BY147&lt;&gt;0),Desplegable!$B$444,(BY147*100/BX147)))</f>
        <v/>
      </c>
      <c r="CA147" s="225"/>
      <c r="CB147" s="97"/>
      <c r="CC147" s="97"/>
      <c r="CD147" s="62" t="str">
        <f>IF(AND(CA147=0,CB147=0),Desplegable!$B$446,IF(AND(CA147&lt;&gt;0,CB147=""),Desplegable!$B$446,IF(AND('Metas por Proyecto'!CA147=0,'Metas por Proyecto'!CB147&gt;0),Desplegable!$B$444,IF(AND('Metas por Proyecto'!CA147&gt;0,'Metas por Proyecto'!CB147=0),Desplegable!$B$445,IF(AND('Metas por Proyecto'!CA147&gt;0,'Metas por Proyecto'!CB147&gt;0),((CB147*100)/CA147))))))</f>
        <v/>
      </c>
      <c r="CE147" s="97">
        <f t="shared" si="88"/>
        <v>0</v>
      </c>
      <c r="CF147" s="97">
        <f t="shared" si="89"/>
        <v>0</v>
      </c>
      <c r="CG147" s="62" t="str">
        <f>IF(AND(CE147=0,CF147=0),"",IF(AND(CE147=0,CF147&lt;&gt;0),Desplegable!$B$444,(CF147*100/CE147)))</f>
        <v/>
      </c>
      <c r="CH147" s="225"/>
      <c r="CI147" s="97"/>
      <c r="CJ147" s="97"/>
      <c r="CK147" s="62" t="str">
        <f>IF(AND(CH147=0,CI147=0),Desplegable!$B$446,IF(AND(CH147&lt;&gt;0,CI147=""),Desplegable!$B$446,IF(AND('Metas por Proyecto'!CH147=0,'Metas por Proyecto'!CI147&gt;0),Desplegable!$B$444,IF(AND('Metas por Proyecto'!CH147&gt;0,'Metas por Proyecto'!CI147=0),Desplegable!$B$445,IF(AND('Metas por Proyecto'!CH147&gt;0,'Metas por Proyecto'!CI147&gt;0),((CI147*100)/CH147))))))</f>
        <v/>
      </c>
      <c r="CL147" s="97">
        <f t="shared" si="90"/>
        <v>0</v>
      </c>
      <c r="CM147" s="97">
        <f t="shared" si="91"/>
        <v>0</v>
      </c>
      <c r="CN147" s="62" t="str">
        <f>IF(AND(CL147=0,CM147=0),"",IF(AND(CL147=0,CM147&lt;&gt;0),Desplegable!$B$444,(CM147*100/CL147)))</f>
        <v/>
      </c>
      <c r="CO147" s="225"/>
      <c r="CP147" s="97"/>
      <c r="CQ147" s="97"/>
      <c r="CR147" s="62" t="str">
        <f>IF(AND(CO147=0,CP147=0),Desplegable!$B$446,IF(AND(CO147&lt;&gt;0,CP147=""),Desplegable!$B$446,IF(AND('Metas por Proyecto'!CO147=0,'Metas por Proyecto'!CP147&gt;0),Desplegable!$B$444,IF(AND('Metas por Proyecto'!CO147&gt;0,'Metas por Proyecto'!CP147=0),Desplegable!$B$445,IF(AND('Metas por Proyecto'!CO147&gt;0,'Metas por Proyecto'!CP147&gt;0),((CP147*100)/CO147))))))</f>
        <v/>
      </c>
      <c r="CS147" s="97">
        <f t="shared" si="92"/>
        <v>0</v>
      </c>
      <c r="CT147" s="97">
        <f t="shared" si="93"/>
        <v>0</v>
      </c>
      <c r="CU147" s="62" t="str">
        <f>IF(AND(CS147=0,CT147=0),"",IF(AND(CS147=0,CT147&lt;&gt;0),Desplegable!$B$444,(CT147*100/CS147)))</f>
        <v/>
      </c>
      <c r="CV147" s="225"/>
      <c r="CW147" s="97"/>
      <c r="CX147" s="97"/>
      <c r="CY147" s="62" t="str">
        <f>IF(AND(CV147=0,CW147=0),Desplegable!$B$446,IF(AND(CV147&lt;&gt;0,CW147=""),Desplegable!$B$446,IF(AND('Metas por Proyecto'!CV147=0,'Metas por Proyecto'!CW147&gt;0),Desplegable!$B$444,IF(AND('Metas por Proyecto'!CV147&gt;0,'Metas por Proyecto'!CW147=0),Desplegable!$B$445,IF(AND('Metas por Proyecto'!CV147&gt;0,'Metas por Proyecto'!CW147&gt;0),((CW147*100)/CV147))))))</f>
        <v/>
      </c>
      <c r="CZ147" s="97">
        <f t="shared" si="94"/>
        <v>0</v>
      </c>
      <c r="DA147" s="97">
        <f t="shared" si="95"/>
        <v>0</v>
      </c>
      <c r="DB147" s="62" t="str">
        <f>IF(AND(CZ147=0,DA147=0),"",IF(AND(CZ147=0,DA147&lt;&gt;0),Desplegable!$B$444,(DA147*100/CZ147)))</f>
        <v/>
      </c>
      <c r="DC147" s="225">
        <v>1</v>
      </c>
      <c r="DD147" s="97"/>
      <c r="DE147" s="97"/>
      <c r="DF147" s="62" t="str">
        <f>IF(AND(DC147=0,DD147=0),Desplegable!$B$446,IF(AND(DC147&lt;&gt;0,DD147=""),Desplegable!$B$446,IF(AND('Metas por Proyecto'!DC147=0,'Metas por Proyecto'!DD147&gt;0),Desplegable!$B$444,IF(AND('Metas por Proyecto'!DC147&gt;0,'Metas por Proyecto'!DD147=0),Desplegable!$B$445,IF(AND('Metas por Proyecto'!DC147&gt;0,'Metas por Proyecto'!DD147&gt;0),((DD147*100)/DC147))))))</f>
        <v/>
      </c>
      <c r="DG147" s="97">
        <f t="shared" si="96"/>
        <v>1</v>
      </c>
      <c r="DH147" s="97">
        <f t="shared" si="97"/>
        <v>0</v>
      </c>
      <c r="DI147" s="62">
        <f>IF(AND(DG147=0,DH147=0),"",IF(AND(DG147=0,DH147&lt;&gt;0),Desplegable!$B$444,(DH147*100/DG147)))</f>
        <v>0</v>
      </c>
      <c r="DJ147" s="232"/>
      <c r="DK147" s="97"/>
      <c r="DL147" s="97"/>
      <c r="DM147" s="62" t="str">
        <f>IF(AND(DJ147=0,DK147=0),Desplegable!$B$446,IF(AND(DJ147&lt;&gt;0,DK147=""),Desplegable!$B$446,IF(AND('Metas por Proyecto'!DJ147=0,'Metas por Proyecto'!DK147&gt;0),Desplegable!$B$444,IF(AND('Metas por Proyecto'!DJ147&gt;0,'Metas por Proyecto'!DK147=0),Desplegable!$B$445,IF(AND('Metas por Proyecto'!DJ147&gt;0,'Metas por Proyecto'!DK147&gt;0),((DK147*100)/DJ147))))))</f>
        <v/>
      </c>
      <c r="DN147" s="97">
        <f t="shared" si="98"/>
        <v>1</v>
      </c>
      <c r="DO147" s="97">
        <f t="shared" si="99"/>
        <v>0</v>
      </c>
      <c r="DP147" s="63">
        <f>IF(AND(DN147=0,DO147=0),"",IF(AND(DN147=0,DO147&lt;&gt;0),Desplegable!$B$444,(DO147*100/DN147)))</f>
        <v>0</v>
      </c>
      <c r="DQ147" s="97">
        <f t="shared" si="100"/>
        <v>1</v>
      </c>
      <c r="DR147" s="97">
        <f t="shared" si="101"/>
        <v>0</v>
      </c>
      <c r="DS147" s="97">
        <f t="shared" si="102"/>
        <v>0</v>
      </c>
      <c r="DT147" s="63">
        <f t="shared" si="103"/>
        <v>0</v>
      </c>
      <c r="DU147" s="97"/>
    </row>
    <row r="148" spans="1:125" s="66" customFormat="1" ht="207" customHeight="1">
      <c r="A148" s="53">
        <v>147</v>
      </c>
      <c r="B148" s="84" t="s">
        <v>1618</v>
      </c>
      <c r="C148" s="54" t="s">
        <v>696</v>
      </c>
      <c r="D148" s="55" t="s">
        <v>78</v>
      </c>
      <c r="E148" s="55" t="s">
        <v>700</v>
      </c>
      <c r="F148" s="56" t="s">
        <v>111</v>
      </c>
      <c r="G148" s="55" t="s">
        <v>115</v>
      </c>
      <c r="H148" s="56" t="s">
        <v>40</v>
      </c>
      <c r="I148" s="55" t="s">
        <v>700</v>
      </c>
      <c r="J148" s="56" t="s">
        <v>40</v>
      </c>
      <c r="K148" s="55" t="s">
        <v>700</v>
      </c>
      <c r="L148" s="56" t="s">
        <v>155</v>
      </c>
      <c r="M148" s="56" t="s">
        <v>155</v>
      </c>
      <c r="N148" s="59" t="s">
        <v>144</v>
      </c>
      <c r="O148" s="56" t="s">
        <v>326</v>
      </c>
      <c r="P148" s="57" t="s">
        <v>460</v>
      </c>
      <c r="Q148" s="57" t="s">
        <v>464</v>
      </c>
      <c r="R148" s="58" t="s">
        <v>1135</v>
      </c>
      <c r="S148" s="59"/>
      <c r="T148" s="59" t="s">
        <v>418</v>
      </c>
      <c r="U148" s="60" t="s">
        <v>429</v>
      </c>
      <c r="V148" s="60" t="s">
        <v>449</v>
      </c>
      <c r="W148" s="59"/>
      <c r="X148" s="59" t="s">
        <v>159</v>
      </c>
      <c r="Y148" s="56"/>
      <c r="Z148" s="56"/>
      <c r="AA148" s="56"/>
      <c r="AB148" s="56"/>
      <c r="AC148" s="53"/>
      <c r="AD148" s="53"/>
      <c r="AE148" s="53"/>
      <c r="AF148" s="53"/>
      <c r="AG148" s="56"/>
      <c r="AH148" s="60"/>
      <c r="AI148" s="53"/>
      <c r="AJ148" s="61"/>
      <c r="AK148" s="53"/>
      <c r="AL148" s="53"/>
      <c r="AM148" s="222">
        <v>31</v>
      </c>
      <c r="AN148" s="97"/>
      <c r="AO148" s="97"/>
      <c r="AP148" s="97"/>
      <c r="AQ148" s="62" t="str">
        <f>IF(AND(AN148=0,AO148=0),Desplegable!$B$446,IF(AND(AN148&lt;&gt;0,AO148=""),Desplegable!$B$446,IF(AND('Metas por Proyecto'!AN148=0,'Metas por Proyecto'!AO148&gt;0),Desplegable!$B$444,IF(AND('Metas por Proyecto'!AN148&gt;0,'Metas por Proyecto'!AO148=0),Desplegable!$B$445,IF(AND('Metas por Proyecto'!AN148&gt;0,'Metas por Proyecto'!AO148&gt;0),((AO148*100)/AN148))))))</f>
        <v/>
      </c>
      <c r="AR148" s="225">
        <v>1</v>
      </c>
      <c r="AS148" s="97">
        <v>1</v>
      </c>
      <c r="AT148" s="97"/>
      <c r="AU148" s="62">
        <f>IF(AND(AR148=0,AS148=0),Desplegable!$B$446,IF(AND(AR148&lt;&gt;0,AS148=""),Desplegable!$B$446,IF(AND('Metas por Proyecto'!AR148=0,'Metas por Proyecto'!AS148&gt;0),Desplegable!$B$444,IF(AND('Metas por Proyecto'!AR148&gt;0,'Metas por Proyecto'!AS148=0),Desplegable!$B$445,IF(AND('Metas por Proyecto'!AR148&gt;0,'Metas por Proyecto'!AS148&gt;0),((AS148*100)/AR148))))))</f>
        <v>100</v>
      </c>
      <c r="AV148" s="97">
        <f t="shared" si="78"/>
        <v>1</v>
      </c>
      <c r="AW148" s="97">
        <f t="shared" si="79"/>
        <v>1</v>
      </c>
      <c r="AX148" s="62">
        <f>IF(AND(AV148=0,AW148=0),"",IF(AND(AV148=0,AW148&lt;&gt;0),Desplegable!$B$444,(AW148*100/AV148)))</f>
        <v>100</v>
      </c>
      <c r="AY148" s="225">
        <v>3</v>
      </c>
      <c r="AZ148" s="97">
        <v>3</v>
      </c>
      <c r="BA148" s="97" t="s">
        <v>1250</v>
      </c>
      <c r="BB148" s="62"/>
      <c r="BC148" s="97"/>
      <c r="BD148" s="97"/>
      <c r="BE148" s="62" t="str">
        <f>IF(AND(BC148=0,BD148=0),"",IF(AND(BC148=0,BD148&lt;&gt;0),Desplegable!$B$444,(BD148*100/BC148)))</f>
        <v/>
      </c>
      <c r="BF148" s="225">
        <v>3</v>
      </c>
      <c r="BG148" s="97">
        <v>0</v>
      </c>
      <c r="BH148" s="97" t="s">
        <v>1665</v>
      </c>
      <c r="BI148" s="62">
        <f>IF(AND(BF148=0,BG148=0),Desplegable!$B$446,IF(AND(BF148&lt;&gt;0,BG148=""),Desplegable!$B$446,IF(AND('Metas por Proyecto'!BF148=0,'Metas por Proyecto'!BG148&gt;0),Desplegable!$B$444,IF(AND('Metas por Proyecto'!BF148&gt;0,'Metas por Proyecto'!BG148=0),Desplegable!$B$445,IF(AND('Metas por Proyecto'!BF148&gt;0,'Metas por Proyecto'!BG148&gt;0),((BG148*100)/BF148))))))</f>
        <v>0</v>
      </c>
      <c r="BJ148" s="97">
        <f t="shared" si="82"/>
        <v>3</v>
      </c>
      <c r="BK148" s="97">
        <f t="shared" si="83"/>
        <v>0</v>
      </c>
      <c r="BL148" s="62">
        <f>IF(AND(BJ148=0,BK148=0),"",IF(AND(BJ148=0,BK148&lt;&gt;0),Desplegable!$B$444,(BK148*100/BJ148)))</f>
        <v>0</v>
      </c>
      <c r="BM148" s="225">
        <v>3</v>
      </c>
      <c r="BN148" s="97"/>
      <c r="BO148" s="97"/>
      <c r="BP148" s="62" t="str">
        <f>IF(AND(BM148=0,BN148=0),Desplegable!$B$446,IF(AND(BM148&lt;&gt;0,BN148=""),Desplegable!$B$446,IF(AND('Metas por Proyecto'!BM148=0,'Metas por Proyecto'!BN148&gt;0),Desplegable!$B$444,IF(AND('Metas por Proyecto'!BM148&gt;0,'Metas por Proyecto'!BN148=0),Desplegable!$B$445,IF(AND('Metas por Proyecto'!BM148&gt;0,'Metas por Proyecto'!BN148&gt;0),((BN148*100)/BM148))))))</f>
        <v/>
      </c>
      <c r="BQ148" s="97">
        <f t="shared" si="84"/>
        <v>6</v>
      </c>
      <c r="BR148" s="97">
        <f t="shared" si="85"/>
        <v>0</v>
      </c>
      <c r="BS148" s="62">
        <f>IF(AND(BQ148=0,BR148=0),"",IF(AND(BQ148=0,BR148&lt;&gt;0),Desplegable!$B$444,(BR148*100/BQ148)))</f>
        <v>0</v>
      </c>
      <c r="BT148" s="225">
        <v>3</v>
      </c>
      <c r="BU148" s="97"/>
      <c r="BV148" s="97"/>
      <c r="BW148" s="62" t="str">
        <f>IF(AND(BT148=0,BU148=0),Desplegable!$B$446,IF(AND(BT148&lt;&gt;0,BU148=""),Desplegable!$B$446,IF(AND('Metas por Proyecto'!BT148=0,'Metas por Proyecto'!BU148&gt;0),Desplegable!$B$444,IF(AND('Metas por Proyecto'!BT148&gt;0,'Metas por Proyecto'!BU148=0),Desplegable!$B$445,IF(AND('Metas por Proyecto'!BT148&gt;0,'Metas por Proyecto'!BU148&gt;0),((BU148*100)/BT148))))))</f>
        <v/>
      </c>
      <c r="BX148" s="97">
        <f t="shared" si="86"/>
        <v>9</v>
      </c>
      <c r="BY148" s="97">
        <f t="shared" si="87"/>
        <v>0</v>
      </c>
      <c r="BZ148" s="62">
        <f>IF(AND(BX148=0,BY148=0),"",IF(AND(BX148=0,BY148&lt;&gt;0),Desplegable!$B$444,(BY148*100/BX148)))</f>
        <v>0</v>
      </c>
      <c r="CA148" s="225">
        <v>3</v>
      </c>
      <c r="CB148" s="97"/>
      <c r="CC148" s="97"/>
      <c r="CD148" s="62" t="str">
        <f>IF(AND(CA148=0,CB148=0),Desplegable!$B$446,IF(AND(CA148&lt;&gt;0,CB148=""),Desplegable!$B$446,IF(AND('Metas por Proyecto'!CA148=0,'Metas por Proyecto'!CB148&gt;0),Desplegable!$B$444,IF(AND('Metas por Proyecto'!CA148&gt;0,'Metas por Proyecto'!CB148=0),Desplegable!$B$445,IF(AND('Metas por Proyecto'!CA148&gt;0,'Metas por Proyecto'!CB148&gt;0),((CB148*100)/CA148))))))</f>
        <v/>
      </c>
      <c r="CE148" s="97">
        <f t="shared" si="88"/>
        <v>12</v>
      </c>
      <c r="CF148" s="97">
        <f t="shared" si="89"/>
        <v>0</v>
      </c>
      <c r="CG148" s="62">
        <f>IF(AND(CE148=0,CF148=0),"",IF(AND(CE148=0,CF148&lt;&gt;0),Desplegable!$B$444,(CF148*100/CE148)))</f>
        <v>0</v>
      </c>
      <c r="CH148" s="225">
        <v>3</v>
      </c>
      <c r="CI148" s="97"/>
      <c r="CJ148" s="97"/>
      <c r="CK148" s="62" t="str">
        <f>IF(AND(CH148=0,CI148=0),Desplegable!$B$446,IF(AND(CH148&lt;&gt;0,CI148=""),Desplegable!$B$446,IF(AND('Metas por Proyecto'!CH148=0,'Metas por Proyecto'!CI148&gt;0),Desplegable!$B$444,IF(AND('Metas por Proyecto'!CH148&gt;0,'Metas por Proyecto'!CI148=0),Desplegable!$B$445,IF(AND('Metas por Proyecto'!CH148&gt;0,'Metas por Proyecto'!CI148&gt;0),((CI148*100)/CH148))))))</f>
        <v/>
      </c>
      <c r="CL148" s="97">
        <f t="shared" si="90"/>
        <v>15</v>
      </c>
      <c r="CM148" s="97">
        <f t="shared" si="91"/>
        <v>0</v>
      </c>
      <c r="CN148" s="62">
        <f>IF(AND(CL148=0,CM148=0),"",IF(AND(CL148=0,CM148&lt;&gt;0),Desplegable!$B$444,(CM148*100/CL148)))</f>
        <v>0</v>
      </c>
      <c r="CO148" s="225">
        <v>3</v>
      </c>
      <c r="CP148" s="97"/>
      <c r="CQ148" s="97"/>
      <c r="CR148" s="62" t="str">
        <f>IF(AND(CO148=0,CP148=0),Desplegable!$B$446,IF(AND(CO148&lt;&gt;0,CP148=""),Desplegable!$B$446,IF(AND('Metas por Proyecto'!CO148=0,'Metas por Proyecto'!CP148&gt;0),Desplegable!$B$444,IF(AND('Metas por Proyecto'!CO148&gt;0,'Metas por Proyecto'!CP148=0),Desplegable!$B$445,IF(AND('Metas por Proyecto'!CO148&gt;0,'Metas por Proyecto'!CP148&gt;0),((CP148*100)/CO148))))))</f>
        <v/>
      </c>
      <c r="CS148" s="97">
        <f t="shared" si="92"/>
        <v>18</v>
      </c>
      <c r="CT148" s="97">
        <f t="shared" si="93"/>
        <v>0</v>
      </c>
      <c r="CU148" s="62">
        <f>IF(AND(CS148=0,CT148=0),"",IF(AND(CS148=0,CT148&lt;&gt;0),Desplegable!$B$444,(CT148*100/CS148)))</f>
        <v>0</v>
      </c>
      <c r="CV148" s="225">
        <v>3</v>
      </c>
      <c r="CW148" s="97"/>
      <c r="CX148" s="97"/>
      <c r="CY148" s="62" t="str">
        <f>IF(AND(CV148=0,CW148=0),Desplegable!$B$446,IF(AND(CV148&lt;&gt;0,CW148=""),Desplegable!$B$446,IF(AND('Metas por Proyecto'!CV148=0,'Metas por Proyecto'!CW148&gt;0),Desplegable!$B$444,IF(AND('Metas por Proyecto'!CV148&gt;0,'Metas por Proyecto'!CW148=0),Desplegable!$B$445,IF(AND('Metas por Proyecto'!CV148&gt;0,'Metas por Proyecto'!CW148&gt;0),((CW148*100)/CV148))))))</f>
        <v/>
      </c>
      <c r="CZ148" s="97">
        <f t="shared" si="94"/>
        <v>21</v>
      </c>
      <c r="DA148" s="97">
        <f t="shared" si="95"/>
        <v>0</v>
      </c>
      <c r="DB148" s="62">
        <f>IF(AND(CZ148=0,DA148=0),"",IF(AND(CZ148=0,DA148&lt;&gt;0),Desplegable!$B$444,(DA148*100/CZ148)))</f>
        <v>0</v>
      </c>
      <c r="DC148" s="225">
        <v>3</v>
      </c>
      <c r="DD148" s="97"/>
      <c r="DE148" s="97"/>
      <c r="DF148" s="62" t="str">
        <f>IF(AND(DC148=0,DD148=0),Desplegable!$B$446,IF(AND(DC148&lt;&gt;0,DD148=""),Desplegable!$B$446,IF(AND('Metas por Proyecto'!DC148=0,'Metas por Proyecto'!DD148&gt;0),Desplegable!$B$444,IF(AND('Metas por Proyecto'!DC148&gt;0,'Metas por Proyecto'!DD148=0),Desplegable!$B$445,IF(AND('Metas por Proyecto'!DC148&gt;0,'Metas por Proyecto'!DD148&gt;0),((DD148*100)/DC148))))))</f>
        <v/>
      </c>
      <c r="DG148" s="97">
        <f t="shared" si="96"/>
        <v>24</v>
      </c>
      <c r="DH148" s="97">
        <f t="shared" si="97"/>
        <v>0</v>
      </c>
      <c r="DI148" s="62">
        <f>IF(AND(DG148=0,DH148=0),"",IF(AND(DG148=0,DH148&lt;&gt;0),Desplegable!$B$444,(DH148*100/DG148)))</f>
        <v>0</v>
      </c>
      <c r="DJ148" s="232">
        <v>3</v>
      </c>
      <c r="DK148" s="97"/>
      <c r="DL148" s="97"/>
      <c r="DM148" s="62" t="str">
        <f>IF(AND(DJ148=0,DK148=0),Desplegable!$B$446,IF(AND(DJ148&lt;&gt;0,DK148=""),Desplegable!$B$446,IF(AND('Metas por Proyecto'!DJ148=0,'Metas por Proyecto'!DK148&gt;0),Desplegable!$B$444,IF(AND('Metas por Proyecto'!DJ148&gt;0,'Metas por Proyecto'!DK148=0),Desplegable!$B$445,IF(AND('Metas por Proyecto'!DJ148&gt;0,'Metas por Proyecto'!DK148&gt;0),((DK148*100)/DJ148))))))</f>
        <v/>
      </c>
      <c r="DN148" s="97">
        <f t="shared" si="98"/>
        <v>27</v>
      </c>
      <c r="DO148" s="97">
        <f t="shared" si="99"/>
        <v>0</v>
      </c>
      <c r="DP148" s="63">
        <f>IF(AND(DN148=0,DO148=0),"",IF(AND(DN148=0,DO148&lt;&gt;0),Desplegable!$B$444,(DO148*100/DN148)))</f>
        <v>0</v>
      </c>
      <c r="DQ148" s="97">
        <f t="shared" si="100"/>
        <v>31</v>
      </c>
      <c r="DR148" s="97">
        <f t="shared" si="101"/>
        <v>0</v>
      </c>
      <c r="DS148" s="97">
        <f t="shared" si="102"/>
        <v>4</v>
      </c>
      <c r="DT148" s="63">
        <f t="shared" si="103"/>
        <v>0</v>
      </c>
      <c r="DU148" s="97"/>
    </row>
    <row r="149" spans="1:125" s="66" customFormat="1" ht="206.25">
      <c r="A149" s="53">
        <v>148</v>
      </c>
      <c r="B149" s="84" t="s">
        <v>689</v>
      </c>
      <c r="C149" s="54" t="s">
        <v>697</v>
      </c>
      <c r="D149" s="55" t="s">
        <v>78</v>
      </c>
      <c r="E149" s="55" t="s">
        <v>700</v>
      </c>
      <c r="F149" s="56" t="s">
        <v>111</v>
      </c>
      <c r="G149" s="55" t="s">
        <v>115</v>
      </c>
      <c r="H149" s="56" t="s">
        <v>40</v>
      </c>
      <c r="I149" s="55" t="s">
        <v>700</v>
      </c>
      <c r="J149" s="56" t="s">
        <v>40</v>
      </c>
      <c r="K149" s="55" t="s">
        <v>700</v>
      </c>
      <c r="L149" s="56" t="s">
        <v>155</v>
      </c>
      <c r="M149" s="56" t="s">
        <v>155</v>
      </c>
      <c r="N149" s="59" t="s">
        <v>144</v>
      </c>
      <c r="O149" s="56" t="s">
        <v>326</v>
      </c>
      <c r="P149" s="57" t="s">
        <v>460</v>
      </c>
      <c r="Q149" s="57" t="s">
        <v>464</v>
      </c>
      <c r="R149" s="58" t="s">
        <v>1135</v>
      </c>
      <c r="S149" s="59"/>
      <c r="T149" s="59" t="s">
        <v>418</v>
      </c>
      <c r="U149" s="60" t="s">
        <v>429</v>
      </c>
      <c r="V149" s="60" t="s">
        <v>449</v>
      </c>
      <c r="W149" s="59"/>
      <c r="X149" s="59"/>
      <c r="Y149" s="56"/>
      <c r="Z149" s="56"/>
      <c r="AA149" s="56"/>
      <c r="AB149" s="56"/>
      <c r="AC149" s="53"/>
      <c r="AD149" s="53"/>
      <c r="AE149" s="53"/>
      <c r="AF149" s="53"/>
      <c r="AG149" s="56"/>
      <c r="AH149" s="60"/>
      <c r="AI149" s="53"/>
      <c r="AJ149" s="61"/>
      <c r="AK149" s="53"/>
      <c r="AL149" s="53"/>
      <c r="AM149" s="222">
        <v>2</v>
      </c>
      <c r="AN149" s="97"/>
      <c r="AO149" s="97"/>
      <c r="AP149" s="97"/>
      <c r="AQ149" s="62" t="str">
        <f>IF(AND(AN149=0,AO149=0),Desplegable!$B$446,IF(AND(AN149&lt;&gt;0,AO149=""),Desplegable!$B$446,IF(AND('Metas por Proyecto'!AN149=0,'Metas por Proyecto'!AO149&gt;0),Desplegable!$B$444,IF(AND('Metas por Proyecto'!AN149&gt;0,'Metas por Proyecto'!AO149=0),Desplegable!$B$445,IF(AND('Metas por Proyecto'!AN149&gt;0,'Metas por Proyecto'!AO149&gt;0),((AO149*100)/AN149))))))</f>
        <v/>
      </c>
      <c r="AR149" s="225"/>
      <c r="AS149" s="97"/>
      <c r="AT149" s="97"/>
      <c r="AU149" s="62" t="str">
        <f>IF(AND(AR149=0,AS149=0),Desplegable!$B$446,IF(AND(AR149&lt;&gt;0,AS149=""),Desplegable!$B$446,IF(AND('Metas por Proyecto'!AR149=0,'Metas por Proyecto'!AS149&gt;0),Desplegable!$B$444,IF(AND('Metas por Proyecto'!AR149&gt;0,'Metas por Proyecto'!AS149=0),Desplegable!$B$445,IF(AND('Metas por Proyecto'!AR149&gt;0,'Metas por Proyecto'!AS149&gt;0),((AS149*100)/AR149))))))</f>
        <v/>
      </c>
      <c r="AV149" s="97">
        <f t="shared" si="78"/>
        <v>0</v>
      </c>
      <c r="AW149" s="97">
        <f t="shared" si="79"/>
        <v>0</v>
      </c>
      <c r="AX149" s="62" t="str">
        <f>IF(AND(AV149=0,AW149=0),"",IF(AND(AV149=0,AW149&lt;&gt;0),Desplegable!$B$444,(AW149*100/AV149)))</f>
        <v/>
      </c>
      <c r="AY149" s="225"/>
      <c r="AZ149" s="97"/>
      <c r="BA149" s="97" t="s">
        <v>1249</v>
      </c>
      <c r="BB149" s="62"/>
      <c r="BC149" s="97"/>
      <c r="BD149" s="97"/>
      <c r="BE149" s="62" t="str">
        <f>IF(AND(BC149=0,BD149=0),"",IF(AND(BC149=0,BD149&lt;&gt;0),Desplegable!$B$444,(BD149*100/BC149)))</f>
        <v/>
      </c>
      <c r="BF149" s="225"/>
      <c r="BG149" s="97">
        <v>0</v>
      </c>
      <c r="BH149" s="97" t="s">
        <v>1664</v>
      </c>
      <c r="BI149" s="62" t="str">
        <f>IF(AND(BF149=0,BG149=0),Desplegable!$B$446,IF(AND(BF149&lt;&gt;0,BG149=""),Desplegable!$B$446,IF(AND('Metas por Proyecto'!BF149=0,'Metas por Proyecto'!BG149&gt;0),Desplegable!$B$444,IF(AND('Metas por Proyecto'!BF149&gt;0,'Metas por Proyecto'!BG149=0),Desplegable!$B$445,IF(AND('Metas por Proyecto'!BF149&gt;0,'Metas por Proyecto'!BG149&gt;0),((BG149*100)/BF149))))))</f>
        <v/>
      </c>
      <c r="BJ149" s="97">
        <f t="shared" si="82"/>
        <v>0</v>
      </c>
      <c r="BK149" s="97">
        <f t="shared" si="83"/>
        <v>0</v>
      </c>
      <c r="BL149" s="62" t="str">
        <f>IF(AND(BJ149=0,BK149=0),"",IF(AND(BJ149=0,BK149&lt;&gt;0),Desplegable!$B$444,(BK149*100/BJ149)))</f>
        <v/>
      </c>
      <c r="BM149" s="225">
        <v>1</v>
      </c>
      <c r="BN149" s="97"/>
      <c r="BO149" s="97"/>
      <c r="BP149" s="62" t="str">
        <f>IF(AND(BM149=0,BN149=0),Desplegable!$B$446,IF(AND(BM149&lt;&gt;0,BN149=""),Desplegable!$B$446,IF(AND('Metas por Proyecto'!BM149=0,'Metas por Proyecto'!BN149&gt;0),Desplegable!$B$444,IF(AND('Metas por Proyecto'!BM149&gt;0,'Metas por Proyecto'!BN149=0),Desplegable!$B$445,IF(AND('Metas por Proyecto'!BM149&gt;0,'Metas por Proyecto'!BN149&gt;0),((BN149*100)/BM149))))))</f>
        <v/>
      </c>
      <c r="BQ149" s="97">
        <f t="shared" si="84"/>
        <v>1</v>
      </c>
      <c r="BR149" s="97">
        <f t="shared" si="85"/>
        <v>0</v>
      </c>
      <c r="BS149" s="62">
        <f>IF(AND(BQ149=0,BR149=0),"",IF(AND(BQ149=0,BR149&lt;&gt;0),Desplegable!$B$444,(BR149*100/BQ149)))</f>
        <v>0</v>
      </c>
      <c r="BT149" s="225"/>
      <c r="BU149" s="97"/>
      <c r="BV149" s="97"/>
      <c r="BW149" s="62" t="str">
        <f>IF(AND(BT149=0,BU149=0),Desplegable!$B$446,IF(AND(BT149&lt;&gt;0,BU149=""),Desplegable!$B$446,IF(AND('Metas por Proyecto'!BT149=0,'Metas por Proyecto'!BU149&gt;0),Desplegable!$B$444,IF(AND('Metas por Proyecto'!BT149&gt;0,'Metas por Proyecto'!BU149=0),Desplegable!$B$445,IF(AND('Metas por Proyecto'!BT149&gt;0,'Metas por Proyecto'!BU149&gt;0),((BU149*100)/BT149))))))</f>
        <v/>
      </c>
      <c r="BX149" s="97">
        <f t="shared" si="86"/>
        <v>1</v>
      </c>
      <c r="BY149" s="97">
        <f t="shared" si="87"/>
        <v>0</v>
      </c>
      <c r="BZ149" s="62">
        <f>IF(AND(BX149=0,BY149=0),"",IF(AND(BX149=0,BY149&lt;&gt;0),Desplegable!$B$444,(BY149*100/BX149)))</f>
        <v>0</v>
      </c>
      <c r="CA149" s="225"/>
      <c r="CB149" s="97"/>
      <c r="CC149" s="97"/>
      <c r="CD149" s="62" t="str">
        <f>IF(AND(CA149=0,CB149=0),Desplegable!$B$446,IF(AND(CA149&lt;&gt;0,CB149=""),Desplegable!$B$446,IF(AND('Metas por Proyecto'!CA149=0,'Metas por Proyecto'!CB149&gt;0),Desplegable!$B$444,IF(AND('Metas por Proyecto'!CA149&gt;0,'Metas por Proyecto'!CB149=0),Desplegable!$B$445,IF(AND('Metas por Proyecto'!CA149&gt;0,'Metas por Proyecto'!CB149&gt;0),((CB149*100)/CA149))))))</f>
        <v/>
      </c>
      <c r="CE149" s="97">
        <f t="shared" si="88"/>
        <v>1</v>
      </c>
      <c r="CF149" s="97">
        <f t="shared" si="89"/>
        <v>0</v>
      </c>
      <c r="CG149" s="62">
        <f>IF(AND(CE149=0,CF149=0),"",IF(AND(CE149=0,CF149&lt;&gt;0),Desplegable!$B$444,(CF149*100/CE149)))</f>
        <v>0</v>
      </c>
      <c r="CH149" s="225"/>
      <c r="CI149" s="97"/>
      <c r="CJ149" s="97"/>
      <c r="CK149" s="62" t="str">
        <f>IF(AND(CH149=0,CI149=0),Desplegable!$B$446,IF(AND(CH149&lt;&gt;0,CI149=""),Desplegable!$B$446,IF(AND('Metas por Proyecto'!CH149=0,'Metas por Proyecto'!CI149&gt;0),Desplegable!$B$444,IF(AND('Metas por Proyecto'!CH149&gt;0,'Metas por Proyecto'!CI149=0),Desplegable!$B$445,IF(AND('Metas por Proyecto'!CH149&gt;0,'Metas por Proyecto'!CI149&gt;0),((CI149*100)/CH149))))))</f>
        <v/>
      </c>
      <c r="CL149" s="97">
        <f t="shared" si="90"/>
        <v>1</v>
      </c>
      <c r="CM149" s="97">
        <f t="shared" si="91"/>
        <v>0</v>
      </c>
      <c r="CN149" s="62">
        <f>IF(AND(CL149=0,CM149=0),"",IF(AND(CL149=0,CM149&lt;&gt;0),Desplegable!$B$444,(CM149*100/CL149)))</f>
        <v>0</v>
      </c>
      <c r="CO149" s="225"/>
      <c r="CP149" s="97"/>
      <c r="CQ149" s="97"/>
      <c r="CR149" s="62" t="str">
        <f>IF(AND(CO149=0,CP149=0),Desplegable!$B$446,IF(AND(CO149&lt;&gt;0,CP149=""),Desplegable!$B$446,IF(AND('Metas por Proyecto'!CO149=0,'Metas por Proyecto'!CP149&gt;0),Desplegable!$B$444,IF(AND('Metas por Proyecto'!CO149&gt;0,'Metas por Proyecto'!CP149=0),Desplegable!$B$445,IF(AND('Metas por Proyecto'!CO149&gt;0,'Metas por Proyecto'!CP149&gt;0),((CP149*100)/CO149))))))</f>
        <v/>
      </c>
      <c r="CS149" s="97">
        <f t="shared" si="92"/>
        <v>1</v>
      </c>
      <c r="CT149" s="97">
        <f t="shared" si="93"/>
        <v>0</v>
      </c>
      <c r="CU149" s="62">
        <f>IF(AND(CS149=0,CT149=0),"",IF(AND(CS149=0,CT149&lt;&gt;0),Desplegable!$B$444,(CT149*100/CS149)))</f>
        <v>0</v>
      </c>
      <c r="CV149" s="225"/>
      <c r="CW149" s="97"/>
      <c r="CX149" s="97"/>
      <c r="CY149" s="62" t="str">
        <f>IF(AND(CV149=0,CW149=0),Desplegable!$B$446,IF(AND(CV149&lt;&gt;0,CW149=""),Desplegable!$B$446,IF(AND('Metas por Proyecto'!CV149=0,'Metas por Proyecto'!CW149&gt;0),Desplegable!$B$444,IF(AND('Metas por Proyecto'!CV149&gt;0,'Metas por Proyecto'!CW149=0),Desplegable!$B$445,IF(AND('Metas por Proyecto'!CV149&gt;0,'Metas por Proyecto'!CW149&gt;0),((CW149*100)/CV149))))))</f>
        <v/>
      </c>
      <c r="CZ149" s="97">
        <f t="shared" si="94"/>
        <v>1</v>
      </c>
      <c r="DA149" s="97">
        <f t="shared" si="95"/>
        <v>0</v>
      </c>
      <c r="DB149" s="62">
        <f>IF(AND(CZ149=0,DA149=0),"",IF(AND(CZ149=0,DA149&lt;&gt;0),Desplegable!$B$444,(DA149*100/CZ149)))</f>
        <v>0</v>
      </c>
      <c r="DC149" s="225">
        <v>1</v>
      </c>
      <c r="DD149" s="97"/>
      <c r="DE149" s="97"/>
      <c r="DF149" s="62" t="str">
        <f>IF(AND(DC149=0,DD149=0),Desplegable!$B$446,IF(AND(DC149&lt;&gt;0,DD149=""),Desplegable!$B$446,IF(AND('Metas por Proyecto'!DC149=0,'Metas por Proyecto'!DD149&gt;0),Desplegable!$B$444,IF(AND('Metas por Proyecto'!DC149&gt;0,'Metas por Proyecto'!DD149=0),Desplegable!$B$445,IF(AND('Metas por Proyecto'!DC149&gt;0,'Metas por Proyecto'!DD149&gt;0),((DD149*100)/DC149))))))</f>
        <v/>
      </c>
      <c r="DG149" s="97">
        <f t="shared" si="96"/>
        <v>2</v>
      </c>
      <c r="DH149" s="97">
        <f t="shared" si="97"/>
        <v>0</v>
      </c>
      <c r="DI149" s="62">
        <f>IF(AND(DG149=0,DH149=0),"",IF(AND(DG149=0,DH149&lt;&gt;0),Desplegable!$B$444,(DH149*100/DG149)))</f>
        <v>0</v>
      </c>
      <c r="DJ149" s="232"/>
      <c r="DK149" s="97"/>
      <c r="DL149" s="97"/>
      <c r="DM149" s="62" t="str">
        <f>IF(AND(DJ149=0,DK149=0),Desplegable!$B$446,IF(AND(DJ149&lt;&gt;0,DK149=""),Desplegable!$B$446,IF(AND('Metas por Proyecto'!DJ149=0,'Metas por Proyecto'!DK149&gt;0),Desplegable!$B$444,IF(AND('Metas por Proyecto'!DJ149&gt;0,'Metas por Proyecto'!DK149=0),Desplegable!$B$445,IF(AND('Metas por Proyecto'!DJ149&gt;0,'Metas por Proyecto'!DK149&gt;0),((DK149*100)/DJ149))))))</f>
        <v/>
      </c>
      <c r="DN149" s="97">
        <f t="shared" si="98"/>
        <v>2</v>
      </c>
      <c r="DO149" s="97">
        <f t="shared" si="99"/>
        <v>0</v>
      </c>
      <c r="DP149" s="63">
        <f>IF(AND(DN149=0,DO149=0),"",IF(AND(DN149=0,DO149&lt;&gt;0),Desplegable!$B$444,(DO149*100/DN149)))</f>
        <v>0</v>
      </c>
      <c r="DQ149" s="97">
        <f t="shared" si="100"/>
        <v>2</v>
      </c>
      <c r="DR149" s="97">
        <f t="shared" si="101"/>
        <v>0</v>
      </c>
      <c r="DS149" s="97">
        <f t="shared" si="102"/>
        <v>0</v>
      </c>
      <c r="DT149" s="63">
        <f t="shared" si="103"/>
        <v>0</v>
      </c>
      <c r="DU149" s="97"/>
    </row>
    <row r="150" spans="1:125" s="66" customFormat="1" ht="206.25">
      <c r="A150" s="53">
        <v>149</v>
      </c>
      <c r="B150" s="84" t="s">
        <v>690</v>
      </c>
      <c r="C150" s="54" t="s">
        <v>698</v>
      </c>
      <c r="D150" s="55" t="s">
        <v>65</v>
      </c>
      <c r="E150" s="55" t="s">
        <v>700</v>
      </c>
      <c r="F150" s="56" t="s">
        <v>111</v>
      </c>
      <c r="G150" s="55" t="s">
        <v>115</v>
      </c>
      <c r="H150" s="56" t="s">
        <v>40</v>
      </c>
      <c r="I150" s="55" t="s">
        <v>700</v>
      </c>
      <c r="J150" s="56" t="s">
        <v>40</v>
      </c>
      <c r="K150" s="55" t="s">
        <v>700</v>
      </c>
      <c r="L150" s="56" t="s">
        <v>155</v>
      </c>
      <c r="M150" s="56" t="s">
        <v>155</v>
      </c>
      <c r="N150" s="59" t="s">
        <v>144</v>
      </c>
      <c r="O150" s="56" t="s">
        <v>326</v>
      </c>
      <c r="P150" s="57" t="s">
        <v>460</v>
      </c>
      <c r="Q150" s="57" t="s">
        <v>464</v>
      </c>
      <c r="R150" s="58" t="s">
        <v>1135</v>
      </c>
      <c r="S150" s="59"/>
      <c r="T150" s="59" t="s">
        <v>418</v>
      </c>
      <c r="U150" s="60" t="s">
        <v>429</v>
      </c>
      <c r="V150" s="60" t="s">
        <v>449</v>
      </c>
      <c r="W150" s="59"/>
      <c r="X150" s="59"/>
      <c r="Y150" s="56"/>
      <c r="Z150" s="56"/>
      <c r="AA150" s="56"/>
      <c r="AB150" s="56"/>
      <c r="AC150" s="53"/>
      <c r="AD150" s="53"/>
      <c r="AE150" s="53"/>
      <c r="AF150" s="53"/>
      <c r="AG150" s="56"/>
      <c r="AH150" s="60"/>
      <c r="AI150" s="53"/>
      <c r="AJ150" s="61"/>
      <c r="AK150" s="53"/>
      <c r="AL150" s="53"/>
      <c r="AM150" s="222">
        <v>10</v>
      </c>
      <c r="AN150" s="97"/>
      <c r="AO150" s="97"/>
      <c r="AP150" s="97"/>
      <c r="AQ150" s="62" t="str">
        <f>IF(AND(AN150=0,AO150=0),Desplegable!$B$446,IF(AND(AN150&lt;&gt;0,AO150=""),Desplegable!$B$446,IF(AND('Metas por Proyecto'!AN150=0,'Metas por Proyecto'!AO150&gt;0),Desplegable!$B$444,IF(AND('Metas por Proyecto'!AN150&gt;0,'Metas por Proyecto'!AO150=0),Desplegable!$B$445,IF(AND('Metas por Proyecto'!AN150&gt;0,'Metas por Proyecto'!AO150&gt;0),((AO150*100)/AN150))))))</f>
        <v/>
      </c>
      <c r="AR150" s="225"/>
      <c r="AS150" s="97"/>
      <c r="AT150" s="97"/>
      <c r="AU150" s="62" t="str">
        <f>IF(AND(AR150=0,AS150=0),Desplegable!$B$446,IF(AND(AR150&lt;&gt;0,AS150=""),Desplegable!$B$446,IF(AND('Metas por Proyecto'!AR150=0,'Metas por Proyecto'!AS150&gt;0),Desplegable!$B$444,IF(AND('Metas por Proyecto'!AR150&gt;0,'Metas por Proyecto'!AS150=0),Desplegable!$B$445,IF(AND('Metas por Proyecto'!AR150&gt;0,'Metas por Proyecto'!AS150&gt;0),((AS150*100)/AR150))))))</f>
        <v/>
      </c>
      <c r="AV150" s="97">
        <f t="shared" si="78"/>
        <v>0</v>
      </c>
      <c r="AW150" s="97">
        <f t="shared" si="79"/>
        <v>0</v>
      </c>
      <c r="AX150" s="62" t="str">
        <f>IF(AND(AV150=0,AW150=0),"",IF(AND(AV150=0,AW150&lt;&gt;0),Desplegable!$B$444,(AW150*100/AV150)))</f>
        <v/>
      </c>
      <c r="AY150" s="225">
        <v>1</v>
      </c>
      <c r="AZ150" s="97">
        <v>2</v>
      </c>
      <c r="BA150" s="97" t="s">
        <v>1251</v>
      </c>
      <c r="BB150" s="62"/>
      <c r="BC150" s="97"/>
      <c r="BD150" s="97"/>
      <c r="BE150" s="62" t="str">
        <f>IF(AND(BC150=0,BD150=0),"",IF(AND(BC150=0,BD150&lt;&gt;0),Desplegable!$B$444,(BD150*100/BC150)))</f>
        <v/>
      </c>
      <c r="BF150" s="225">
        <v>1</v>
      </c>
      <c r="BG150" s="97">
        <v>1</v>
      </c>
      <c r="BH150" s="97" t="s">
        <v>1251</v>
      </c>
      <c r="BI150" s="62">
        <f>IF(AND(BF150=0,BG150=0),Desplegable!$B$446,IF(AND(BF150&lt;&gt;0,BG150=""),Desplegable!$B$446,IF(AND('Metas por Proyecto'!BF150=0,'Metas por Proyecto'!BG150&gt;0),Desplegable!$B$444,IF(AND('Metas por Proyecto'!BF150&gt;0,'Metas por Proyecto'!BG150=0),Desplegable!$B$445,IF(AND('Metas por Proyecto'!BF150&gt;0,'Metas por Proyecto'!BG150&gt;0),((BG150*100)/BF150))))))</f>
        <v>100</v>
      </c>
      <c r="BJ150" s="97">
        <f t="shared" si="82"/>
        <v>1</v>
      </c>
      <c r="BK150" s="97">
        <f t="shared" si="83"/>
        <v>1</v>
      </c>
      <c r="BL150" s="62">
        <f>IF(AND(BJ150=0,BK150=0),"",IF(AND(BJ150=0,BK150&lt;&gt;0),Desplegable!$B$444,(BK150*100/BJ150)))</f>
        <v>100</v>
      </c>
      <c r="BM150" s="225">
        <v>1</v>
      </c>
      <c r="BN150" s="97"/>
      <c r="BO150" s="97"/>
      <c r="BP150" s="62" t="str">
        <f>IF(AND(BM150=0,BN150=0),Desplegable!$B$446,IF(AND(BM150&lt;&gt;0,BN150=""),Desplegable!$B$446,IF(AND('Metas por Proyecto'!BM150=0,'Metas por Proyecto'!BN150&gt;0),Desplegable!$B$444,IF(AND('Metas por Proyecto'!BM150&gt;0,'Metas por Proyecto'!BN150=0),Desplegable!$B$445,IF(AND('Metas por Proyecto'!BM150&gt;0,'Metas por Proyecto'!BN150&gt;0),((BN150*100)/BM150))))))</f>
        <v/>
      </c>
      <c r="BQ150" s="97">
        <f t="shared" si="84"/>
        <v>2</v>
      </c>
      <c r="BR150" s="97">
        <f t="shared" si="85"/>
        <v>1</v>
      </c>
      <c r="BS150" s="62">
        <f>IF(AND(BQ150=0,BR150=0),"",IF(AND(BQ150=0,BR150&lt;&gt;0),Desplegable!$B$444,(BR150*100/BQ150)))</f>
        <v>50</v>
      </c>
      <c r="BT150" s="225">
        <v>1</v>
      </c>
      <c r="BU150" s="97"/>
      <c r="BV150" s="97"/>
      <c r="BW150" s="62" t="str">
        <f>IF(AND(BT150=0,BU150=0),Desplegable!$B$446,IF(AND(BT150&lt;&gt;0,BU150=""),Desplegable!$B$446,IF(AND('Metas por Proyecto'!BT150=0,'Metas por Proyecto'!BU150&gt;0),Desplegable!$B$444,IF(AND('Metas por Proyecto'!BT150&gt;0,'Metas por Proyecto'!BU150=0),Desplegable!$B$445,IF(AND('Metas por Proyecto'!BT150&gt;0,'Metas por Proyecto'!BU150&gt;0),((BU150*100)/BT150))))))</f>
        <v/>
      </c>
      <c r="BX150" s="97">
        <f t="shared" si="86"/>
        <v>3</v>
      </c>
      <c r="BY150" s="97">
        <f t="shared" si="87"/>
        <v>1</v>
      </c>
      <c r="BZ150" s="62">
        <f>IF(AND(BX150=0,BY150=0),"",IF(AND(BX150=0,BY150&lt;&gt;0),Desplegable!$B$444,(BY150*100/BX150)))</f>
        <v>33.333333333333336</v>
      </c>
      <c r="CA150" s="225">
        <v>1</v>
      </c>
      <c r="CB150" s="97"/>
      <c r="CC150" s="97"/>
      <c r="CD150" s="62" t="str">
        <f>IF(AND(CA150=0,CB150=0),Desplegable!$B$446,IF(AND(CA150&lt;&gt;0,CB150=""),Desplegable!$B$446,IF(AND('Metas por Proyecto'!CA150=0,'Metas por Proyecto'!CB150&gt;0),Desplegable!$B$444,IF(AND('Metas por Proyecto'!CA150&gt;0,'Metas por Proyecto'!CB150=0),Desplegable!$B$445,IF(AND('Metas por Proyecto'!CA150&gt;0,'Metas por Proyecto'!CB150&gt;0),((CB150*100)/CA150))))))</f>
        <v/>
      </c>
      <c r="CE150" s="97">
        <f t="shared" si="88"/>
        <v>4</v>
      </c>
      <c r="CF150" s="97">
        <f t="shared" si="89"/>
        <v>1</v>
      </c>
      <c r="CG150" s="62">
        <f>IF(AND(CE150=0,CF150=0),"",IF(AND(CE150=0,CF150&lt;&gt;0),Desplegable!$B$444,(CF150*100/CE150)))</f>
        <v>25</v>
      </c>
      <c r="CH150" s="225">
        <v>1</v>
      </c>
      <c r="CI150" s="97"/>
      <c r="CJ150" s="97"/>
      <c r="CK150" s="62" t="str">
        <f>IF(AND(CH150=0,CI150=0),Desplegable!$B$446,IF(AND(CH150&lt;&gt;0,CI150=""),Desplegable!$B$446,IF(AND('Metas por Proyecto'!CH150=0,'Metas por Proyecto'!CI150&gt;0),Desplegable!$B$444,IF(AND('Metas por Proyecto'!CH150&gt;0,'Metas por Proyecto'!CI150=0),Desplegable!$B$445,IF(AND('Metas por Proyecto'!CH150&gt;0,'Metas por Proyecto'!CI150&gt;0),((CI150*100)/CH150))))))</f>
        <v/>
      </c>
      <c r="CL150" s="97">
        <f t="shared" si="90"/>
        <v>5</v>
      </c>
      <c r="CM150" s="97">
        <f t="shared" si="91"/>
        <v>1</v>
      </c>
      <c r="CN150" s="62">
        <f>IF(AND(CL150=0,CM150=0),"",IF(AND(CL150=0,CM150&lt;&gt;0),Desplegable!$B$444,(CM150*100/CL150)))</f>
        <v>20</v>
      </c>
      <c r="CO150" s="225">
        <v>1</v>
      </c>
      <c r="CP150" s="97"/>
      <c r="CQ150" s="97"/>
      <c r="CR150" s="62" t="str">
        <f>IF(AND(CO150=0,CP150=0),Desplegable!$B$446,IF(AND(CO150&lt;&gt;0,CP150=""),Desplegable!$B$446,IF(AND('Metas por Proyecto'!CO150=0,'Metas por Proyecto'!CP150&gt;0),Desplegable!$B$444,IF(AND('Metas por Proyecto'!CO150&gt;0,'Metas por Proyecto'!CP150=0),Desplegable!$B$445,IF(AND('Metas por Proyecto'!CO150&gt;0,'Metas por Proyecto'!CP150&gt;0),((CP150*100)/CO150))))))</f>
        <v/>
      </c>
      <c r="CS150" s="97">
        <f t="shared" si="92"/>
        <v>6</v>
      </c>
      <c r="CT150" s="97">
        <f t="shared" si="93"/>
        <v>1</v>
      </c>
      <c r="CU150" s="62">
        <f>IF(AND(CS150=0,CT150=0),"",IF(AND(CS150=0,CT150&lt;&gt;0),Desplegable!$B$444,(CT150*100/CS150)))</f>
        <v>16.666666666666668</v>
      </c>
      <c r="CV150" s="225">
        <v>1</v>
      </c>
      <c r="CW150" s="97"/>
      <c r="CX150" s="97"/>
      <c r="CY150" s="62" t="str">
        <f>IF(AND(CV150=0,CW150=0),Desplegable!$B$446,IF(AND(CV150&lt;&gt;0,CW150=""),Desplegable!$B$446,IF(AND('Metas por Proyecto'!CV150=0,'Metas por Proyecto'!CW150&gt;0),Desplegable!$B$444,IF(AND('Metas por Proyecto'!CV150&gt;0,'Metas por Proyecto'!CW150=0),Desplegable!$B$445,IF(AND('Metas por Proyecto'!CV150&gt;0,'Metas por Proyecto'!CW150&gt;0),((CW150*100)/CV150))))))</f>
        <v/>
      </c>
      <c r="CZ150" s="97">
        <f t="shared" si="94"/>
        <v>7</v>
      </c>
      <c r="DA150" s="97">
        <f t="shared" si="95"/>
        <v>1</v>
      </c>
      <c r="DB150" s="62">
        <f>IF(AND(CZ150=0,DA150=0),"",IF(AND(CZ150=0,DA150&lt;&gt;0),Desplegable!$B$444,(DA150*100/CZ150)))</f>
        <v>14.285714285714286</v>
      </c>
      <c r="DC150" s="225">
        <v>1</v>
      </c>
      <c r="DD150" s="97"/>
      <c r="DE150" s="97"/>
      <c r="DF150" s="62" t="str">
        <f>IF(AND(DC150=0,DD150=0),Desplegable!$B$446,IF(AND(DC150&lt;&gt;0,DD150=""),Desplegable!$B$446,IF(AND('Metas por Proyecto'!DC150=0,'Metas por Proyecto'!DD150&gt;0),Desplegable!$B$444,IF(AND('Metas por Proyecto'!DC150&gt;0,'Metas por Proyecto'!DD150=0),Desplegable!$B$445,IF(AND('Metas por Proyecto'!DC150&gt;0,'Metas por Proyecto'!DD150&gt;0),((DD150*100)/DC150))))))</f>
        <v/>
      </c>
      <c r="DG150" s="97">
        <f t="shared" si="96"/>
        <v>8</v>
      </c>
      <c r="DH150" s="97">
        <f t="shared" si="97"/>
        <v>1</v>
      </c>
      <c r="DI150" s="62">
        <f>IF(AND(DG150=0,DH150=0),"",IF(AND(DG150=0,DH150&lt;&gt;0),Desplegable!$B$444,(DH150*100/DG150)))</f>
        <v>12.5</v>
      </c>
      <c r="DJ150" s="232">
        <v>1</v>
      </c>
      <c r="DK150" s="97"/>
      <c r="DL150" s="97"/>
      <c r="DM150" s="62" t="str">
        <f>IF(AND(DJ150=0,DK150=0),Desplegable!$B$446,IF(AND(DJ150&lt;&gt;0,DK150=""),Desplegable!$B$446,IF(AND('Metas por Proyecto'!DJ150=0,'Metas por Proyecto'!DK150&gt;0),Desplegable!$B$444,IF(AND('Metas por Proyecto'!DJ150&gt;0,'Metas por Proyecto'!DK150=0),Desplegable!$B$445,IF(AND('Metas por Proyecto'!DJ150&gt;0,'Metas por Proyecto'!DK150&gt;0),((DK150*100)/DJ150))))))</f>
        <v/>
      </c>
      <c r="DN150" s="97">
        <f t="shared" si="98"/>
        <v>9</v>
      </c>
      <c r="DO150" s="97">
        <f t="shared" si="99"/>
        <v>1</v>
      </c>
      <c r="DP150" s="63">
        <f>IF(AND(DN150=0,DO150=0),"",IF(AND(DN150=0,DO150&lt;&gt;0),Desplegable!$B$444,(DO150*100/DN150)))</f>
        <v>11.111111111111111</v>
      </c>
      <c r="DQ150" s="97">
        <f t="shared" si="100"/>
        <v>10</v>
      </c>
      <c r="DR150" s="97">
        <f t="shared" si="101"/>
        <v>0</v>
      </c>
      <c r="DS150" s="97">
        <f t="shared" si="102"/>
        <v>3</v>
      </c>
      <c r="DT150" s="63">
        <f t="shared" si="103"/>
        <v>11.111111111111111</v>
      </c>
      <c r="DU150" s="97"/>
    </row>
    <row r="151" spans="1:125" s="66" customFormat="1" ht="263.25" customHeight="1">
      <c r="A151" s="53">
        <v>150</v>
      </c>
      <c r="B151" s="84" t="s">
        <v>691</v>
      </c>
      <c r="C151" s="54" t="s">
        <v>699</v>
      </c>
      <c r="D151" s="55" t="s">
        <v>65</v>
      </c>
      <c r="E151" s="55" t="s">
        <v>700</v>
      </c>
      <c r="F151" s="56" t="s">
        <v>111</v>
      </c>
      <c r="G151" s="55" t="s">
        <v>115</v>
      </c>
      <c r="H151" s="56" t="s">
        <v>40</v>
      </c>
      <c r="I151" s="55" t="s">
        <v>700</v>
      </c>
      <c r="J151" s="56" t="s">
        <v>40</v>
      </c>
      <c r="K151" s="55" t="s">
        <v>700</v>
      </c>
      <c r="L151" s="56" t="s">
        <v>155</v>
      </c>
      <c r="M151" s="56" t="s">
        <v>155</v>
      </c>
      <c r="N151" s="59" t="s">
        <v>144</v>
      </c>
      <c r="O151" s="56" t="s">
        <v>326</v>
      </c>
      <c r="P151" s="57" t="s">
        <v>460</v>
      </c>
      <c r="Q151" s="57" t="s">
        <v>464</v>
      </c>
      <c r="R151" s="58" t="s">
        <v>1135</v>
      </c>
      <c r="S151" s="59"/>
      <c r="T151" s="59" t="s">
        <v>418</v>
      </c>
      <c r="U151" s="60" t="s">
        <v>429</v>
      </c>
      <c r="V151" s="60" t="s">
        <v>449</v>
      </c>
      <c r="W151" s="59"/>
      <c r="X151" s="59"/>
      <c r="Y151" s="56"/>
      <c r="Z151" s="56"/>
      <c r="AA151" s="56"/>
      <c r="AB151" s="56"/>
      <c r="AC151" s="53"/>
      <c r="AD151" s="53"/>
      <c r="AE151" s="53"/>
      <c r="AF151" s="53"/>
      <c r="AG151" s="56"/>
      <c r="AH151" s="60"/>
      <c r="AI151" s="53"/>
      <c r="AJ151" s="61"/>
      <c r="AK151" s="53"/>
      <c r="AL151" s="53"/>
      <c r="AM151" s="222">
        <v>2</v>
      </c>
      <c r="AN151" s="97"/>
      <c r="AO151" s="97">
        <v>12</v>
      </c>
      <c r="AP151" s="97"/>
      <c r="AQ151" s="62">
        <f>IF(AND(AN151=0,AO151=0),Desplegable!$B$446,IF(AND(AN151&lt;&gt;0,AO151=""),Desplegable!$B$446,IF(AND('Metas por Proyecto'!AN151=0,'Metas por Proyecto'!AO151&gt;0),Desplegable!$B$444,IF(AND('Metas por Proyecto'!AN151&gt;0,'Metas por Proyecto'!AO151=0),Desplegable!$B$445,IF(AND('Metas por Proyecto'!AN151&gt;0,'Metas por Proyecto'!AO151&gt;0),((AO151*100)/AN151))))))</f>
        <v>100</v>
      </c>
      <c r="AR151" s="225"/>
      <c r="AS151" s="97">
        <v>15</v>
      </c>
      <c r="AT151" s="97"/>
      <c r="AU151" s="62">
        <f>IF(AND(AR151=0,AS151=0),Desplegable!$B$446,IF(AND(AR151&lt;&gt;0,AS151=""),Desplegable!$B$446,IF(AND('Metas por Proyecto'!AR151=0,'Metas por Proyecto'!AS151&gt;0),Desplegable!$B$444,IF(AND('Metas por Proyecto'!AR151&gt;0,'Metas por Proyecto'!AS151=0),Desplegable!$B$445,IF(AND('Metas por Proyecto'!AR151&gt;0,'Metas por Proyecto'!AS151&gt;0),((AS151*100)/AR151))))))</f>
        <v>100</v>
      </c>
      <c r="AV151" s="97">
        <f t="shared" si="78"/>
        <v>0</v>
      </c>
      <c r="AW151" s="97">
        <f t="shared" si="79"/>
        <v>27</v>
      </c>
      <c r="AX151" s="62">
        <f>IF(AND(AV151=0,AW151=0),"",IF(AND(AV151=0,AW151&lt;&gt;0),Desplegable!$B$444,(AW151*100/AV151)))</f>
        <v>100</v>
      </c>
      <c r="AY151" s="225"/>
      <c r="AZ151" s="97">
        <v>16</v>
      </c>
      <c r="BA151" s="97" t="s">
        <v>1252</v>
      </c>
      <c r="BB151" s="62"/>
      <c r="BC151" s="97"/>
      <c r="BD151" s="97"/>
      <c r="BE151" s="62" t="str">
        <f>IF(AND(BC151=0,BD151=0),"",IF(AND(BC151=0,BD151&lt;&gt;0),Desplegable!$B$444,(BD151*100/BC151)))</f>
        <v/>
      </c>
      <c r="BF151" s="225"/>
      <c r="BG151" s="97">
        <v>38</v>
      </c>
      <c r="BH151" s="97" t="s">
        <v>1666</v>
      </c>
      <c r="BI151" s="62">
        <f>IF(AND(BF151=0,BG151=0),Desplegable!$B$446,IF(AND(BF151&lt;&gt;0,BG151=""),Desplegable!$B$446,IF(AND('Metas por Proyecto'!BF151=0,'Metas por Proyecto'!BG151&gt;0),Desplegable!$B$444,IF(AND('Metas por Proyecto'!BF151&gt;0,'Metas por Proyecto'!BG151=0),Desplegable!$B$445,IF(AND('Metas por Proyecto'!BF151&gt;0,'Metas por Proyecto'!BG151&gt;0),((BG151*100)/BF151))))))</f>
        <v>100</v>
      </c>
      <c r="BJ151" s="97">
        <f t="shared" si="82"/>
        <v>0</v>
      </c>
      <c r="BK151" s="97">
        <f t="shared" si="83"/>
        <v>38</v>
      </c>
      <c r="BL151" s="62">
        <f>IF(AND(BJ151=0,BK151=0),"",IF(AND(BJ151=0,BK151&lt;&gt;0),Desplegable!$B$444,(BK151*100/BJ151)))</f>
        <v>100</v>
      </c>
      <c r="BM151" s="225"/>
      <c r="BN151" s="97"/>
      <c r="BO151" s="97"/>
      <c r="BP151" s="62" t="str">
        <f>IF(AND(BM151=0,BN151=0),Desplegable!$B$446,IF(AND(BM151&lt;&gt;0,BN151=""),Desplegable!$B$446,IF(AND('Metas por Proyecto'!BM151=0,'Metas por Proyecto'!BN151&gt;0),Desplegable!$B$444,IF(AND('Metas por Proyecto'!BM151&gt;0,'Metas por Proyecto'!BN151=0),Desplegable!$B$445,IF(AND('Metas por Proyecto'!BM151&gt;0,'Metas por Proyecto'!BN151&gt;0),((BN151*100)/BM151))))))</f>
        <v/>
      </c>
      <c r="BQ151" s="97">
        <f t="shared" si="84"/>
        <v>0</v>
      </c>
      <c r="BR151" s="97">
        <f t="shared" si="85"/>
        <v>38</v>
      </c>
      <c r="BS151" s="62">
        <f>IF(AND(BQ151=0,BR151=0),"",IF(AND(BQ151=0,BR151&lt;&gt;0),Desplegable!$B$444,(BR151*100/BQ151)))</f>
        <v>100</v>
      </c>
      <c r="BT151" s="225"/>
      <c r="BU151" s="97"/>
      <c r="BV151" s="97"/>
      <c r="BW151" s="62" t="str">
        <f>IF(AND(BT151=0,BU151=0),Desplegable!$B$446,IF(AND(BT151&lt;&gt;0,BU151=""),Desplegable!$B$446,IF(AND('Metas por Proyecto'!BT151=0,'Metas por Proyecto'!BU151&gt;0),Desplegable!$B$444,IF(AND('Metas por Proyecto'!BT151&gt;0,'Metas por Proyecto'!BU151=0),Desplegable!$B$445,IF(AND('Metas por Proyecto'!BT151&gt;0,'Metas por Proyecto'!BU151&gt;0),((BU151*100)/BT151))))))</f>
        <v/>
      </c>
      <c r="BX151" s="97">
        <f t="shared" si="86"/>
        <v>0</v>
      </c>
      <c r="BY151" s="97">
        <f t="shared" si="87"/>
        <v>38</v>
      </c>
      <c r="BZ151" s="62">
        <f>IF(AND(BX151=0,BY151=0),"",IF(AND(BX151=0,BY151&lt;&gt;0),Desplegable!$B$444,(BY151*100/BX151)))</f>
        <v>100</v>
      </c>
      <c r="CA151" s="225"/>
      <c r="CB151" s="97"/>
      <c r="CC151" s="97"/>
      <c r="CD151" s="62" t="str">
        <f>IF(AND(CA151=0,CB151=0),Desplegable!$B$446,IF(AND(CA151&lt;&gt;0,CB151=""),Desplegable!$B$446,IF(AND('Metas por Proyecto'!CA151=0,'Metas por Proyecto'!CB151&gt;0),Desplegable!$B$444,IF(AND('Metas por Proyecto'!CA151&gt;0,'Metas por Proyecto'!CB151=0),Desplegable!$B$445,IF(AND('Metas por Proyecto'!CA151&gt;0,'Metas por Proyecto'!CB151&gt;0),((CB151*100)/CA151))))))</f>
        <v/>
      </c>
      <c r="CE151" s="97">
        <f t="shared" si="88"/>
        <v>0</v>
      </c>
      <c r="CF151" s="97">
        <f t="shared" si="89"/>
        <v>38</v>
      </c>
      <c r="CG151" s="62">
        <f>IF(AND(CE151=0,CF151=0),"",IF(AND(CE151=0,CF151&lt;&gt;0),Desplegable!$B$444,(CF151*100/CE151)))</f>
        <v>100</v>
      </c>
      <c r="CH151" s="225"/>
      <c r="CI151" s="97"/>
      <c r="CJ151" s="97"/>
      <c r="CK151" s="62" t="str">
        <f>IF(AND(CH151=0,CI151=0),Desplegable!$B$446,IF(AND(CH151&lt;&gt;0,CI151=""),Desplegable!$B$446,IF(AND('Metas por Proyecto'!CH151=0,'Metas por Proyecto'!CI151&gt;0),Desplegable!$B$444,IF(AND('Metas por Proyecto'!CH151&gt;0,'Metas por Proyecto'!CI151=0),Desplegable!$B$445,IF(AND('Metas por Proyecto'!CH151&gt;0,'Metas por Proyecto'!CI151&gt;0),((CI151*100)/CH151))))))</f>
        <v/>
      </c>
      <c r="CL151" s="97">
        <f t="shared" si="90"/>
        <v>0</v>
      </c>
      <c r="CM151" s="97">
        <f t="shared" si="91"/>
        <v>38</v>
      </c>
      <c r="CN151" s="62">
        <f>IF(AND(CL151=0,CM151=0),"",IF(AND(CL151=0,CM151&lt;&gt;0),Desplegable!$B$444,(CM151*100/CL151)))</f>
        <v>100</v>
      </c>
      <c r="CO151" s="225">
        <v>1</v>
      </c>
      <c r="CP151" s="97"/>
      <c r="CQ151" s="97"/>
      <c r="CR151" s="62" t="str">
        <f>IF(AND(CO151=0,CP151=0),Desplegable!$B$446,IF(AND(CO151&lt;&gt;0,CP151=""),Desplegable!$B$446,IF(AND('Metas por Proyecto'!CO151=0,'Metas por Proyecto'!CP151&gt;0),Desplegable!$B$444,IF(AND('Metas por Proyecto'!CO151&gt;0,'Metas por Proyecto'!CP151=0),Desplegable!$B$445,IF(AND('Metas por Proyecto'!CO151&gt;0,'Metas por Proyecto'!CP151&gt;0),((CP151*100)/CO151))))))</f>
        <v/>
      </c>
      <c r="CS151" s="97">
        <f t="shared" si="92"/>
        <v>1</v>
      </c>
      <c r="CT151" s="97">
        <f t="shared" si="93"/>
        <v>38</v>
      </c>
      <c r="CU151" s="62">
        <f>IF(AND(CS151=0,CT151=0),"",IF(AND(CS151=0,CT151&lt;&gt;0),Desplegable!$B$444,(CT151*100/CS151)))</f>
        <v>3800</v>
      </c>
      <c r="CV151" s="225"/>
      <c r="CW151" s="97"/>
      <c r="CX151" s="97"/>
      <c r="CY151" s="62" t="str">
        <f>IF(AND(CV151=0,CW151=0),Desplegable!$B$446,IF(AND(CV151&lt;&gt;0,CW151=""),Desplegable!$B$446,IF(AND('Metas por Proyecto'!CV151=0,'Metas por Proyecto'!CW151&gt;0),Desplegable!$B$444,IF(AND('Metas por Proyecto'!CV151&gt;0,'Metas por Proyecto'!CW151=0),Desplegable!$B$445,IF(AND('Metas por Proyecto'!CV151&gt;0,'Metas por Proyecto'!CW151&gt;0),((CW151*100)/CV151))))))</f>
        <v/>
      </c>
      <c r="CZ151" s="97">
        <f t="shared" si="94"/>
        <v>1</v>
      </c>
      <c r="DA151" s="97">
        <f t="shared" si="95"/>
        <v>38</v>
      </c>
      <c r="DB151" s="62">
        <f>IF(AND(CZ151=0,DA151=0),"",IF(AND(CZ151=0,DA151&lt;&gt;0),Desplegable!$B$444,(DA151*100/CZ151)))</f>
        <v>3800</v>
      </c>
      <c r="DC151" s="225"/>
      <c r="DD151" s="97"/>
      <c r="DE151" s="97"/>
      <c r="DF151" s="62" t="str">
        <f>IF(AND(DC151=0,DD151=0),Desplegable!$B$446,IF(AND(DC151&lt;&gt;0,DD151=""),Desplegable!$B$446,IF(AND('Metas por Proyecto'!DC151=0,'Metas por Proyecto'!DD151&gt;0),Desplegable!$B$444,IF(AND('Metas por Proyecto'!DC151&gt;0,'Metas por Proyecto'!DD151=0),Desplegable!$B$445,IF(AND('Metas por Proyecto'!DC151&gt;0,'Metas por Proyecto'!DD151&gt;0),((DD151*100)/DC151))))))</f>
        <v/>
      </c>
      <c r="DG151" s="97">
        <f t="shared" si="96"/>
        <v>1</v>
      </c>
      <c r="DH151" s="97">
        <f t="shared" si="97"/>
        <v>38</v>
      </c>
      <c r="DI151" s="62">
        <f>IF(AND(DG151=0,DH151=0),"",IF(AND(DG151=0,DH151&lt;&gt;0),Desplegable!$B$444,(DH151*100/DG151)))</f>
        <v>3800</v>
      </c>
      <c r="DJ151" s="232">
        <v>1</v>
      </c>
      <c r="DK151" s="97"/>
      <c r="DL151" s="97"/>
      <c r="DM151" s="62" t="str">
        <f>IF(AND(DJ151=0,DK151=0),Desplegable!$B$446,IF(AND(DJ151&lt;&gt;0,DK151=""),Desplegable!$B$446,IF(AND('Metas por Proyecto'!DJ151=0,'Metas por Proyecto'!DK151&gt;0),Desplegable!$B$444,IF(AND('Metas por Proyecto'!DJ151&gt;0,'Metas por Proyecto'!DK151=0),Desplegable!$B$445,IF(AND('Metas por Proyecto'!DJ151&gt;0,'Metas por Proyecto'!DK151&gt;0),((DK151*100)/DJ151))))))</f>
        <v/>
      </c>
      <c r="DN151" s="97">
        <f t="shared" si="98"/>
        <v>2</v>
      </c>
      <c r="DO151" s="97">
        <f t="shared" si="99"/>
        <v>38</v>
      </c>
      <c r="DP151" s="63">
        <f>IF(AND(DN151=0,DO151=0),"",IF(AND(DN151=0,DO151&lt;&gt;0),Desplegable!$B$444,(DO151*100/DN151)))</f>
        <v>1900</v>
      </c>
      <c r="DQ151" s="97">
        <f t="shared" si="100"/>
        <v>2</v>
      </c>
      <c r="DR151" s="97">
        <f t="shared" si="101"/>
        <v>0</v>
      </c>
      <c r="DS151" s="97">
        <f t="shared" si="102"/>
        <v>81</v>
      </c>
      <c r="DT151" s="63">
        <f t="shared" si="103"/>
        <v>1900</v>
      </c>
      <c r="DU151" s="97"/>
    </row>
    <row r="152" spans="1:125" s="66" customFormat="1" ht="207" customHeight="1">
      <c r="A152" s="53">
        <v>151</v>
      </c>
      <c r="B152" s="84" t="s">
        <v>685</v>
      </c>
      <c r="C152" s="54" t="s">
        <v>685</v>
      </c>
      <c r="D152" s="55" t="s">
        <v>65</v>
      </c>
      <c r="E152" s="55" t="s">
        <v>700</v>
      </c>
      <c r="F152" s="56" t="s">
        <v>111</v>
      </c>
      <c r="G152" s="55" t="s">
        <v>115</v>
      </c>
      <c r="H152" s="56" t="s">
        <v>40</v>
      </c>
      <c r="I152" s="55" t="s">
        <v>700</v>
      </c>
      <c r="J152" s="56" t="s">
        <v>40</v>
      </c>
      <c r="K152" s="55" t="s">
        <v>700</v>
      </c>
      <c r="L152" s="56" t="s">
        <v>155</v>
      </c>
      <c r="M152" s="56" t="s">
        <v>155</v>
      </c>
      <c r="N152" s="59" t="s">
        <v>144</v>
      </c>
      <c r="O152" s="56" t="s">
        <v>326</v>
      </c>
      <c r="P152" s="57" t="s">
        <v>460</v>
      </c>
      <c r="Q152" s="57" t="s">
        <v>464</v>
      </c>
      <c r="R152" s="58" t="s">
        <v>1135</v>
      </c>
      <c r="S152" s="59"/>
      <c r="T152" s="59" t="s">
        <v>418</v>
      </c>
      <c r="U152" s="60" t="s">
        <v>429</v>
      </c>
      <c r="V152" s="60" t="s">
        <v>449</v>
      </c>
      <c r="W152" s="59"/>
      <c r="X152" s="59"/>
      <c r="Y152" s="56"/>
      <c r="Z152" s="56"/>
      <c r="AA152" s="56"/>
      <c r="AB152" s="56"/>
      <c r="AC152" s="53"/>
      <c r="AD152" s="53"/>
      <c r="AE152" s="53"/>
      <c r="AF152" s="53"/>
      <c r="AG152" s="56"/>
      <c r="AH152" s="60"/>
      <c r="AI152" s="53"/>
      <c r="AJ152" s="61"/>
      <c r="AK152" s="53"/>
      <c r="AL152" s="53"/>
      <c r="AM152" s="222">
        <v>24</v>
      </c>
      <c r="AN152" s="97">
        <v>2</v>
      </c>
      <c r="AO152" s="97">
        <v>2</v>
      </c>
      <c r="AP152" s="97"/>
      <c r="AQ152" s="62">
        <f>IF(AND(AN152=0,AO152=0),Desplegable!$B$446,IF(AND(AN152&lt;&gt;0,AO152=""),Desplegable!$B$446,IF(AND('Metas por Proyecto'!AN152=0,'Metas por Proyecto'!AO152&gt;0),Desplegable!$B$444,IF(AND('Metas por Proyecto'!AN152&gt;0,'Metas por Proyecto'!AO152=0),Desplegable!$B$445,IF(AND('Metas por Proyecto'!AN152&gt;0,'Metas por Proyecto'!AO152&gt;0),((AO152*100)/AN152))))))</f>
        <v>100</v>
      </c>
      <c r="AR152" s="233">
        <v>2</v>
      </c>
      <c r="AS152" s="97">
        <v>5</v>
      </c>
      <c r="AT152" s="97"/>
      <c r="AU152" s="62">
        <f>IF(AND(AR152=0,AS152=0),Desplegable!$B$446,IF(AND(AR152&lt;&gt;0,AS152=""),Desplegable!$B$446,IF(AND('Metas por Proyecto'!AR152=0,'Metas por Proyecto'!AS152&gt;0),Desplegable!$B$444,IF(AND('Metas por Proyecto'!AR152&gt;0,'Metas por Proyecto'!AS152=0),Desplegable!$B$445,IF(AND('Metas por Proyecto'!AR152&gt;0,'Metas por Proyecto'!AS152&gt;0),((AS152*100)/AR152))))))</f>
        <v>250</v>
      </c>
      <c r="AV152" s="97">
        <f t="shared" si="78"/>
        <v>4</v>
      </c>
      <c r="AW152" s="97">
        <f t="shared" si="79"/>
        <v>7</v>
      </c>
      <c r="AX152" s="62">
        <f>IF(AND(AV152=0,AW152=0),"",IF(AND(AV152=0,AW152&lt;&gt;0),Desplegable!$B$444,(AW152*100/AV152)))</f>
        <v>175</v>
      </c>
      <c r="AY152" s="233">
        <v>2</v>
      </c>
      <c r="AZ152" s="97">
        <v>5</v>
      </c>
      <c r="BA152" s="97" t="s">
        <v>1253</v>
      </c>
      <c r="BB152" s="62"/>
      <c r="BC152" s="97"/>
      <c r="BD152" s="97"/>
      <c r="BE152" s="62" t="str">
        <f>IF(AND(BC152=0,BD152=0),"",IF(AND(BC152=0,BD152&lt;&gt;0),Desplegable!$B$444,(BD152*100/BC152)))</f>
        <v/>
      </c>
      <c r="BF152" s="233">
        <v>2</v>
      </c>
      <c r="BG152" s="97">
        <v>5</v>
      </c>
      <c r="BH152" s="97" t="s">
        <v>1667</v>
      </c>
      <c r="BI152" s="62">
        <f>IF(AND(BF152=0,BG152=0),Desplegable!$B$446,IF(AND(BF152&lt;&gt;0,BG152=""),Desplegable!$B$446,IF(AND('Metas por Proyecto'!BF152=0,'Metas por Proyecto'!BG152&gt;0),Desplegable!$B$444,IF(AND('Metas por Proyecto'!BF152&gt;0,'Metas por Proyecto'!BG152=0),Desplegable!$B$445,IF(AND('Metas por Proyecto'!BF152&gt;0,'Metas por Proyecto'!BG152&gt;0),((BG152*100)/BF152))))))</f>
        <v>250</v>
      </c>
      <c r="BJ152" s="97">
        <f t="shared" si="82"/>
        <v>2</v>
      </c>
      <c r="BK152" s="97">
        <f t="shared" si="83"/>
        <v>5</v>
      </c>
      <c r="BL152" s="62">
        <f>IF(AND(BJ152=0,BK152=0),"",IF(AND(BJ152=0,BK152&lt;&gt;0),Desplegable!$B$444,(BK152*100/BJ152)))</f>
        <v>250</v>
      </c>
      <c r="BM152" s="233">
        <v>2</v>
      </c>
      <c r="BN152" s="97"/>
      <c r="BO152" s="97"/>
      <c r="BP152" s="62" t="str">
        <f>IF(AND(BM152=0,BN152=0),Desplegable!$B$446,IF(AND(BM152&lt;&gt;0,BN152=""),Desplegable!$B$446,IF(AND('Metas por Proyecto'!BM152=0,'Metas por Proyecto'!BN152&gt;0),Desplegable!$B$444,IF(AND('Metas por Proyecto'!BM152&gt;0,'Metas por Proyecto'!BN152=0),Desplegable!$B$445,IF(AND('Metas por Proyecto'!BM152&gt;0,'Metas por Proyecto'!BN152&gt;0),((BN152*100)/BM152))))))</f>
        <v/>
      </c>
      <c r="BQ152" s="97">
        <f t="shared" si="84"/>
        <v>4</v>
      </c>
      <c r="BR152" s="97">
        <f t="shared" si="85"/>
        <v>5</v>
      </c>
      <c r="BS152" s="62">
        <f>IF(AND(BQ152=0,BR152=0),"",IF(AND(BQ152=0,BR152&lt;&gt;0),Desplegable!$B$444,(BR152*100/BQ152)))</f>
        <v>125</v>
      </c>
      <c r="BT152" s="233">
        <v>2</v>
      </c>
      <c r="BU152" s="97"/>
      <c r="BV152" s="97"/>
      <c r="BW152" s="62" t="str">
        <f>IF(AND(BT152=0,BU152=0),Desplegable!$B$446,IF(AND(BT152&lt;&gt;0,BU152=""),Desplegable!$B$446,IF(AND('Metas por Proyecto'!BT152=0,'Metas por Proyecto'!BU152&gt;0),Desplegable!$B$444,IF(AND('Metas por Proyecto'!BT152&gt;0,'Metas por Proyecto'!BU152=0),Desplegable!$B$445,IF(AND('Metas por Proyecto'!BT152&gt;0,'Metas por Proyecto'!BU152&gt;0),((BU152*100)/BT152))))))</f>
        <v/>
      </c>
      <c r="BX152" s="97">
        <f t="shared" si="86"/>
        <v>6</v>
      </c>
      <c r="BY152" s="97">
        <f t="shared" si="87"/>
        <v>5</v>
      </c>
      <c r="BZ152" s="62">
        <f>IF(AND(BX152=0,BY152=0),"",IF(AND(BX152=0,BY152&lt;&gt;0),Desplegable!$B$444,(BY152*100/BX152)))</f>
        <v>83.333333333333329</v>
      </c>
      <c r="CA152" s="233">
        <v>2</v>
      </c>
      <c r="CB152" s="97"/>
      <c r="CC152" s="97"/>
      <c r="CD152" s="62" t="str">
        <f>IF(AND(CA152=0,CB152=0),Desplegable!$B$446,IF(AND(CA152&lt;&gt;0,CB152=""),Desplegable!$B$446,IF(AND('Metas por Proyecto'!CA152=0,'Metas por Proyecto'!CB152&gt;0),Desplegable!$B$444,IF(AND('Metas por Proyecto'!CA152&gt;0,'Metas por Proyecto'!CB152=0),Desplegable!$B$445,IF(AND('Metas por Proyecto'!CA152&gt;0,'Metas por Proyecto'!CB152&gt;0),((CB152*100)/CA152))))))</f>
        <v/>
      </c>
      <c r="CE152" s="97">
        <f t="shared" si="88"/>
        <v>8</v>
      </c>
      <c r="CF152" s="97">
        <f t="shared" si="89"/>
        <v>5</v>
      </c>
      <c r="CG152" s="62">
        <f>IF(AND(CE152=0,CF152=0),"",IF(AND(CE152=0,CF152&lt;&gt;0),Desplegable!$B$444,(CF152*100/CE152)))</f>
        <v>62.5</v>
      </c>
      <c r="CH152" s="233">
        <v>2</v>
      </c>
      <c r="CI152" s="97"/>
      <c r="CJ152" s="97"/>
      <c r="CK152" s="62" t="str">
        <f>IF(AND(CH152=0,CI152=0),Desplegable!$B$446,IF(AND(CH152&lt;&gt;0,CI152=""),Desplegable!$B$446,IF(AND('Metas por Proyecto'!CH152=0,'Metas por Proyecto'!CI152&gt;0),Desplegable!$B$444,IF(AND('Metas por Proyecto'!CH152&gt;0,'Metas por Proyecto'!CI152=0),Desplegable!$B$445,IF(AND('Metas por Proyecto'!CH152&gt;0,'Metas por Proyecto'!CI152&gt;0),((CI152*100)/CH152))))))</f>
        <v/>
      </c>
      <c r="CL152" s="97">
        <f t="shared" si="90"/>
        <v>10</v>
      </c>
      <c r="CM152" s="97">
        <f t="shared" si="91"/>
        <v>5</v>
      </c>
      <c r="CN152" s="62">
        <f>IF(AND(CL152=0,CM152=0),"",IF(AND(CL152=0,CM152&lt;&gt;0),Desplegable!$B$444,(CM152*100/CL152)))</f>
        <v>50</v>
      </c>
      <c r="CO152" s="233">
        <v>2</v>
      </c>
      <c r="CP152" s="97"/>
      <c r="CQ152" s="97"/>
      <c r="CR152" s="62" t="str">
        <f>IF(AND(CO152=0,CP152=0),Desplegable!$B$446,IF(AND(CO152&lt;&gt;0,CP152=""),Desplegable!$B$446,IF(AND('Metas por Proyecto'!CO152=0,'Metas por Proyecto'!CP152&gt;0),Desplegable!$B$444,IF(AND('Metas por Proyecto'!CO152&gt;0,'Metas por Proyecto'!CP152=0),Desplegable!$B$445,IF(AND('Metas por Proyecto'!CO152&gt;0,'Metas por Proyecto'!CP152&gt;0),((CP152*100)/CO152))))))</f>
        <v/>
      </c>
      <c r="CS152" s="97">
        <f t="shared" si="92"/>
        <v>12</v>
      </c>
      <c r="CT152" s="97">
        <f t="shared" si="93"/>
        <v>5</v>
      </c>
      <c r="CU152" s="62">
        <f>IF(AND(CS152=0,CT152=0),"",IF(AND(CS152=0,CT152&lt;&gt;0),Desplegable!$B$444,(CT152*100/CS152)))</f>
        <v>41.666666666666664</v>
      </c>
      <c r="CV152" s="233">
        <v>2</v>
      </c>
      <c r="CW152" s="97"/>
      <c r="CX152" s="97"/>
      <c r="CY152" s="62" t="str">
        <f>IF(AND(CV152=0,CW152=0),Desplegable!$B$446,IF(AND(CV152&lt;&gt;0,CW152=""),Desplegable!$B$446,IF(AND('Metas por Proyecto'!CV152=0,'Metas por Proyecto'!CW152&gt;0),Desplegable!$B$444,IF(AND('Metas por Proyecto'!CV152&gt;0,'Metas por Proyecto'!CW152=0),Desplegable!$B$445,IF(AND('Metas por Proyecto'!CV152&gt;0,'Metas por Proyecto'!CW152&gt;0),((CW152*100)/CV152))))))</f>
        <v/>
      </c>
      <c r="CZ152" s="97">
        <f t="shared" si="94"/>
        <v>14</v>
      </c>
      <c r="DA152" s="97">
        <f t="shared" si="95"/>
        <v>5</v>
      </c>
      <c r="DB152" s="62">
        <f>IF(AND(CZ152=0,DA152=0),"",IF(AND(CZ152=0,DA152&lt;&gt;0),Desplegable!$B$444,(DA152*100/CZ152)))</f>
        <v>35.714285714285715</v>
      </c>
      <c r="DC152" s="233">
        <v>2</v>
      </c>
      <c r="DD152" s="97"/>
      <c r="DE152" s="97"/>
      <c r="DF152" s="62" t="str">
        <f>IF(AND(DC152=0,DD152=0),Desplegable!$B$446,IF(AND(DC152&lt;&gt;0,DD152=""),Desplegable!$B$446,IF(AND('Metas por Proyecto'!DC152=0,'Metas por Proyecto'!DD152&gt;0),Desplegable!$B$444,IF(AND('Metas por Proyecto'!DC152&gt;0,'Metas por Proyecto'!DD152=0),Desplegable!$B$445,IF(AND('Metas por Proyecto'!DC152&gt;0,'Metas por Proyecto'!DD152&gt;0),((DD152*100)/DC152))))))</f>
        <v/>
      </c>
      <c r="DG152" s="97">
        <f t="shared" si="96"/>
        <v>16</v>
      </c>
      <c r="DH152" s="97">
        <f t="shared" si="97"/>
        <v>5</v>
      </c>
      <c r="DI152" s="62">
        <f>IF(AND(DG152=0,DH152=0),"",IF(AND(DG152=0,DH152&lt;&gt;0),Desplegable!$B$444,(DH152*100/DG152)))</f>
        <v>31.25</v>
      </c>
      <c r="DJ152" s="234">
        <v>2</v>
      </c>
      <c r="DK152" s="97"/>
      <c r="DL152" s="97"/>
      <c r="DM152" s="62" t="str">
        <f>IF(AND(DJ152=0,DK152=0),Desplegable!$B$446,IF(AND(DJ152&lt;&gt;0,DK152=""),Desplegable!$B$446,IF(AND('Metas por Proyecto'!DJ152=0,'Metas por Proyecto'!DK152&gt;0),Desplegable!$B$444,IF(AND('Metas por Proyecto'!DJ152&gt;0,'Metas por Proyecto'!DK152=0),Desplegable!$B$445,IF(AND('Metas por Proyecto'!DJ152&gt;0,'Metas por Proyecto'!DK152&gt;0),((DK152*100)/DJ152))))))</f>
        <v/>
      </c>
      <c r="DN152" s="97">
        <f t="shared" si="98"/>
        <v>18</v>
      </c>
      <c r="DO152" s="97">
        <f t="shared" si="99"/>
        <v>5</v>
      </c>
      <c r="DP152" s="63">
        <f>IF(AND(DN152=0,DO152=0),"",IF(AND(DN152=0,DO152&lt;&gt;0),Desplegable!$B$444,(DO152*100/DN152)))</f>
        <v>27.777777777777779</v>
      </c>
      <c r="DQ152" s="97">
        <f t="shared" si="100"/>
        <v>24</v>
      </c>
      <c r="DR152" s="97">
        <f t="shared" si="101"/>
        <v>0</v>
      </c>
      <c r="DS152" s="97">
        <f t="shared" si="102"/>
        <v>17</v>
      </c>
      <c r="DT152" s="63">
        <f t="shared" si="103"/>
        <v>27.777777777777779</v>
      </c>
      <c r="DU152" s="97"/>
    </row>
    <row r="153" spans="1:125" s="66" customFormat="1" ht="56.25" customHeight="1">
      <c r="A153" s="53">
        <v>152</v>
      </c>
      <c r="B153" s="84" t="s">
        <v>701</v>
      </c>
      <c r="C153" s="54" t="s">
        <v>705</v>
      </c>
      <c r="D153" s="55" t="s">
        <v>65</v>
      </c>
      <c r="E153" s="55" t="s">
        <v>707</v>
      </c>
      <c r="F153" s="56" t="s">
        <v>111</v>
      </c>
      <c r="G153" s="55" t="s">
        <v>115</v>
      </c>
      <c r="H153" s="56" t="s">
        <v>290</v>
      </c>
      <c r="I153" s="55" t="s">
        <v>707</v>
      </c>
      <c r="J153" s="56" t="s">
        <v>290</v>
      </c>
      <c r="K153" s="55" t="s">
        <v>707</v>
      </c>
      <c r="L153" s="56" t="s">
        <v>155</v>
      </c>
      <c r="M153" s="56" t="s">
        <v>155</v>
      </c>
      <c r="N153" s="59" t="s">
        <v>144</v>
      </c>
      <c r="O153" s="56" t="s">
        <v>327</v>
      </c>
      <c r="P153" s="57" t="s">
        <v>460</v>
      </c>
      <c r="Q153" s="57" t="s">
        <v>463</v>
      </c>
      <c r="R153" s="58" t="s">
        <v>481</v>
      </c>
      <c r="S153" s="59"/>
      <c r="T153" s="59" t="s">
        <v>419</v>
      </c>
      <c r="U153" s="60" t="s">
        <v>433</v>
      </c>
      <c r="V153" s="60" t="s">
        <v>442</v>
      </c>
      <c r="W153" s="59"/>
      <c r="X153" s="59"/>
      <c r="Y153" s="56"/>
      <c r="Z153" s="56"/>
      <c r="AA153" s="56"/>
      <c r="AB153" s="56" t="s">
        <v>523</v>
      </c>
      <c r="AC153" s="53"/>
      <c r="AD153" s="53"/>
      <c r="AE153" s="53"/>
      <c r="AF153" s="53"/>
      <c r="AG153" s="56"/>
      <c r="AH153" s="60"/>
      <c r="AI153" s="53"/>
      <c r="AJ153" s="61"/>
      <c r="AK153" s="53"/>
      <c r="AL153" s="53"/>
      <c r="AM153" s="222">
        <v>15</v>
      </c>
      <c r="AN153" s="97">
        <v>0</v>
      </c>
      <c r="AO153" s="97">
        <v>0</v>
      </c>
      <c r="AP153" s="97" t="s">
        <v>1254</v>
      </c>
      <c r="AQ153" s="62" t="str">
        <f>IF(AND(AN153=0,AO153=0),Desplegable!$B$446,IF(AND(AN153&lt;&gt;0,AO153=""),Desplegable!$B$446,IF(AND('Metas por Proyecto'!AN153=0,'Metas por Proyecto'!AO153&gt;0),Desplegable!$B$444,IF(AND('Metas por Proyecto'!AN153&gt;0,'Metas por Proyecto'!AO153=0),Desplegable!$B$445,IF(AND('Metas por Proyecto'!AN153&gt;0,'Metas por Proyecto'!AO153&gt;0),((AO153*100)/AN153))))))</f>
        <v/>
      </c>
      <c r="AR153" s="97">
        <v>0</v>
      </c>
      <c r="AS153" s="97">
        <v>0</v>
      </c>
      <c r="AT153" s="97" t="s">
        <v>1258</v>
      </c>
      <c r="AU153" s="62" t="str">
        <f>IF(AND(AR153=0,AS153=0),Desplegable!$B$446,IF(AND(AR153&lt;&gt;0,AS153=""),Desplegable!$B$446,IF(AND('Metas por Proyecto'!AR153=0,'Metas por Proyecto'!AS153&gt;0),Desplegable!$B$444,IF(AND('Metas por Proyecto'!AR153&gt;0,'Metas por Proyecto'!AS153=0),Desplegable!$B$445,IF(AND('Metas por Proyecto'!AR153&gt;0,'Metas por Proyecto'!AS153&gt;0),((AS153*100)/AR153))))))</f>
        <v/>
      </c>
      <c r="AV153" s="97">
        <f t="shared" si="78"/>
        <v>0</v>
      </c>
      <c r="AW153" s="97">
        <f t="shared" si="79"/>
        <v>0</v>
      </c>
      <c r="AX153" s="62" t="str">
        <f>IF(AND(AV153=0,AW153=0),"",IF(AND(AV153=0,AW153&lt;&gt;0),Desplegable!$B$444,(AW153*100/AV153)))</f>
        <v/>
      </c>
      <c r="AY153" s="97">
        <v>0</v>
      </c>
      <c r="AZ153" s="97">
        <v>0</v>
      </c>
      <c r="BA153" s="97"/>
      <c r="BB153" s="62" t="str">
        <f>IF(AND(AY153=0,AZ153=0),Desplegable!$B$446,IF(AND(AY153&lt;&gt;0,AZ153=""),Desplegable!$B$446,IF(AND('Metas por Proyecto'!AY153=0,'Metas por Proyecto'!AZ153&gt;0),Desplegable!$B$444,IF(AND('Metas por Proyecto'!AY153&gt;0,'Metas por Proyecto'!AZ153=0),Desplegable!$B$445,IF(AND('Metas por Proyecto'!AY153&gt;0,'Metas por Proyecto'!AZ153&gt;0),((AZ153*100)/AY153))))))</f>
        <v/>
      </c>
      <c r="BC153" s="97">
        <f t="shared" si="80"/>
        <v>0</v>
      </c>
      <c r="BD153" s="97">
        <f t="shared" si="81"/>
        <v>0</v>
      </c>
      <c r="BE153" s="62" t="str">
        <f>IF(AND(BC153=0,BD153=0),"",IF(AND(BC153=0,BD153&lt;&gt;0),Desplegable!$B$444,(BD153*100/BC153)))</f>
        <v/>
      </c>
      <c r="BF153" s="97">
        <v>0</v>
      </c>
      <c r="BG153" s="97">
        <v>0</v>
      </c>
      <c r="BH153" s="97" t="s">
        <v>1659</v>
      </c>
      <c r="BI153" s="62" t="str">
        <f>IF(AND(BF153=0,BG153=0),Desplegable!$B$446,IF(AND(BF153&lt;&gt;0,BG153=""),Desplegable!$B$446,IF(AND('Metas por Proyecto'!BF153=0,'Metas por Proyecto'!BG153&gt;0),Desplegable!$B$444,IF(AND('Metas por Proyecto'!BF153&gt;0,'Metas por Proyecto'!BG153=0),Desplegable!$B$445,IF(AND('Metas por Proyecto'!BF153&gt;0,'Metas por Proyecto'!BG153&gt;0),((BG153*100)/BF153))))))</f>
        <v/>
      </c>
      <c r="BJ153" s="97">
        <f t="shared" si="82"/>
        <v>0</v>
      </c>
      <c r="BK153" s="97">
        <f t="shared" si="83"/>
        <v>0</v>
      </c>
      <c r="BL153" s="62" t="str">
        <f>IF(AND(BJ153=0,BK153=0),"",IF(AND(BJ153=0,BK153&lt;&gt;0),Desplegable!$B$444,(BK153*100/BJ153)))</f>
        <v/>
      </c>
      <c r="BM153" s="97">
        <v>0</v>
      </c>
      <c r="BN153" s="97"/>
      <c r="BO153" s="97"/>
      <c r="BP153" s="62" t="str">
        <f>IF(AND(BM153=0,BN153=0),Desplegable!$B$446,IF(AND(BM153&lt;&gt;0,BN153=""),Desplegable!$B$446,IF(AND('Metas por Proyecto'!BM153=0,'Metas por Proyecto'!BN153&gt;0),Desplegable!$B$444,IF(AND('Metas por Proyecto'!BM153&gt;0,'Metas por Proyecto'!BN153=0),Desplegable!$B$445,IF(AND('Metas por Proyecto'!BM153&gt;0,'Metas por Proyecto'!BN153&gt;0),((BN153*100)/BM153))))))</f>
        <v/>
      </c>
      <c r="BQ153" s="97">
        <f t="shared" si="84"/>
        <v>0</v>
      </c>
      <c r="BR153" s="97">
        <f t="shared" si="85"/>
        <v>0</v>
      </c>
      <c r="BS153" s="62" t="str">
        <f>IF(AND(BQ153=0,BR153=0),"",IF(AND(BQ153=0,BR153&lt;&gt;0),Desplegable!$B$444,(BR153*100/BQ153)))</f>
        <v/>
      </c>
      <c r="BT153" s="97">
        <v>3</v>
      </c>
      <c r="BU153" s="97"/>
      <c r="BV153" s="97"/>
      <c r="BW153" s="62" t="str">
        <f>IF(AND(BT153=0,BU153=0),Desplegable!$B$446,IF(AND(BT153&lt;&gt;0,BU153=""),Desplegable!$B$446,IF(AND('Metas por Proyecto'!BT153=0,'Metas por Proyecto'!BU153&gt;0),Desplegable!$B$444,IF(AND('Metas por Proyecto'!BT153&gt;0,'Metas por Proyecto'!BU153=0),Desplegable!$B$445,IF(AND('Metas por Proyecto'!BT153&gt;0,'Metas por Proyecto'!BU153&gt;0),((BU153*100)/BT153))))))</f>
        <v/>
      </c>
      <c r="BX153" s="97">
        <f t="shared" si="86"/>
        <v>3</v>
      </c>
      <c r="BY153" s="97">
        <f t="shared" si="87"/>
        <v>0</v>
      </c>
      <c r="BZ153" s="62">
        <f>IF(AND(BX153=0,BY153=0),"",IF(AND(BX153=0,BY153&lt;&gt;0),Desplegable!$B$444,(BY153*100/BX153)))</f>
        <v>0</v>
      </c>
      <c r="CA153" s="97">
        <v>0</v>
      </c>
      <c r="CB153" s="97"/>
      <c r="CC153" s="97"/>
      <c r="CD153" s="62" t="str">
        <f>IF(AND(CA153=0,CB153=0),Desplegable!$B$446,IF(AND(CA153&lt;&gt;0,CB153=""),Desplegable!$B$446,IF(AND('Metas por Proyecto'!CA153=0,'Metas por Proyecto'!CB153&gt;0),Desplegable!$B$444,IF(AND('Metas por Proyecto'!CA153&gt;0,'Metas por Proyecto'!CB153=0),Desplegable!$B$445,IF(AND('Metas por Proyecto'!CA153&gt;0,'Metas por Proyecto'!CB153&gt;0),((CB153*100)/CA153))))))</f>
        <v/>
      </c>
      <c r="CE153" s="97">
        <f t="shared" si="88"/>
        <v>3</v>
      </c>
      <c r="CF153" s="97">
        <f t="shared" si="89"/>
        <v>0</v>
      </c>
      <c r="CG153" s="62">
        <f>IF(AND(CE153=0,CF153=0),"",IF(AND(CE153=0,CF153&lt;&gt;0),Desplegable!$B$444,(CF153*100/CE153)))</f>
        <v>0</v>
      </c>
      <c r="CH153" s="97">
        <v>3</v>
      </c>
      <c r="CI153" s="97"/>
      <c r="CJ153" s="97"/>
      <c r="CK153" s="62" t="str">
        <f>IF(AND(CH153=0,CI153=0),Desplegable!$B$446,IF(AND(CH153&lt;&gt;0,CI153=""),Desplegable!$B$446,IF(AND('Metas por Proyecto'!CH153=0,'Metas por Proyecto'!CI153&gt;0),Desplegable!$B$444,IF(AND('Metas por Proyecto'!CH153&gt;0,'Metas por Proyecto'!CI153=0),Desplegable!$B$445,IF(AND('Metas por Proyecto'!CH153&gt;0,'Metas por Proyecto'!CI153&gt;0),((CI153*100)/CH153))))))</f>
        <v/>
      </c>
      <c r="CL153" s="97">
        <f t="shared" si="90"/>
        <v>6</v>
      </c>
      <c r="CM153" s="97">
        <f t="shared" si="91"/>
        <v>0</v>
      </c>
      <c r="CN153" s="62">
        <f>IF(AND(CL153=0,CM153=0),"",IF(AND(CL153=0,CM153&lt;&gt;0),Desplegable!$B$444,(CM153*100/CL153)))</f>
        <v>0</v>
      </c>
      <c r="CO153" s="97">
        <v>0</v>
      </c>
      <c r="CP153" s="97"/>
      <c r="CQ153" s="97"/>
      <c r="CR153" s="62" t="str">
        <f>IF(AND(CO153=0,CP153=0),Desplegable!$B$446,IF(AND(CO153&lt;&gt;0,CP153=""),Desplegable!$B$446,IF(AND('Metas por Proyecto'!CO153=0,'Metas por Proyecto'!CP153&gt;0),Desplegable!$B$444,IF(AND('Metas por Proyecto'!CO153&gt;0,'Metas por Proyecto'!CP153=0),Desplegable!$B$445,IF(AND('Metas por Proyecto'!CO153&gt;0,'Metas por Proyecto'!CP153&gt;0),((CP153*100)/CO153))))))</f>
        <v/>
      </c>
      <c r="CS153" s="97">
        <f t="shared" si="92"/>
        <v>6</v>
      </c>
      <c r="CT153" s="97">
        <f t="shared" si="93"/>
        <v>0</v>
      </c>
      <c r="CU153" s="62">
        <f>IF(AND(CS153=0,CT153=0),"",IF(AND(CS153=0,CT153&lt;&gt;0),Desplegable!$B$444,(CT153*100/CS153)))</f>
        <v>0</v>
      </c>
      <c r="CV153" s="97">
        <v>3</v>
      </c>
      <c r="CW153" s="97"/>
      <c r="CX153" s="97"/>
      <c r="CY153" s="62" t="str">
        <f>IF(AND(CV153=0,CW153=0),Desplegable!$B$446,IF(AND(CV153&lt;&gt;0,CW153=""),Desplegable!$B$446,IF(AND('Metas por Proyecto'!CV153=0,'Metas por Proyecto'!CW153&gt;0),Desplegable!$B$444,IF(AND('Metas por Proyecto'!CV153&gt;0,'Metas por Proyecto'!CW153=0),Desplegable!$B$445,IF(AND('Metas por Proyecto'!CV153&gt;0,'Metas por Proyecto'!CW153&gt;0),((CW153*100)/CV153))))))</f>
        <v/>
      </c>
      <c r="CZ153" s="97">
        <f t="shared" si="94"/>
        <v>9</v>
      </c>
      <c r="DA153" s="97">
        <f t="shared" si="95"/>
        <v>0</v>
      </c>
      <c r="DB153" s="62">
        <f>IF(AND(CZ153=0,DA153=0),"",IF(AND(CZ153=0,DA153&lt;&gt;0),Desplegable!$B$444,(DA153*100/CZ153)))</f>
        <v>0</v>
      </c>
      <c r="DC153" s="97">
        <v>0</v>
      </c>
      <c r="DD153" s="97"/>
      <c r="DE153" s="97"/>
      <c r="DF153" s="62" t="str">
        <f>IF(AND(DC153=0,DD153=0),Desplegable!$B$446,IF(AND(DC153&lt;&gt;0,DD153=""),Desplegable!$B$446,IF(AND('Metas por Proyecto'!DC153=0,'Metas por Proyecto'!DD153&gt;0),Desplegable!$B$444,IF(AND('Metas por Proyecto'!DC153&gt;0,'Metas por Proyecto'!DD153=0),Desplegable!$B$445,IF(AND('Metas por Proyecto'!DC153&gt;0,'Metas por Proyecto'!DD153&gt;0),((DD153*100)/DC153))))))</f>
        <v/>
      </c>
      <c r="DG153" s="97">
        <f t="shared" si="96"/>
        <v>9</v>
      </c>
      <c r="DH153" s="97">
        <f t="shared" si="97"/>
        <v>0</v>
      </c>
      <c r="DI153" s="62">
        <f>IF(AND(DG153=0,DH153=0),"",IF(AND(DG153=0,DH153&lt;&gt;0),Desplegable!$B$444,(DH153*100/DG153)))</f>
        <v>0</v>
      </c>
      <c r="DJ153" s="97">
        <v>3</v>
      </c>
      <c r="DK153" s="97"/>
      <c r="DL153" s="97"/>
      <c r="DM153" s="62" t="str">
        <f>IF(AND(DJ153=0,DK153=0),Desplegable!$B$446,IF(AND(DJ153&lt;&gt;0,DK153=""),Desplegable!$B$446,IF(AND('Metas por Proyecto'!DJ153=0,'Metas por Proyecto'!DK153&gt;0),Desplegable!$B$444,IF(AND('Metas por Proyecto'!DJ153&gt;0,'Metas por Proyecto'!DK153=0),Desplegable!$B$445,IF(AND('Metas por Proyecto'!DJ153&gt;0,'Metas por Proyecto'!DK153&gt;0),((DK153*100)/DJ153))))))</f>
        <v/>
      </c>
      <c r="DN153" s="97">
        <f t="shared" si="98"/>
        <v>12</v>
      </c>
      <c r="DO153" s="97">
        <f t="shared" si="99"/>
        <v>0</v>
      </c>
      <c r="DP153" s="63">
        <f>IF(AND(DN153=0,DO153=0),"",IF(AND(DN153=0,DO153&lt;&gt;0),Desplegable!$B$444,(DO153*100/DN153)))</f>
        <v>0</v>
      </c>
      <c r="DQ153" s="97">
        <f t="shared" si="100"/>
        <v>12</v>
      </c>
      <c r="DR153" s="97">
        <f t="shared" si="101"/>
        <v>3</v>
      </c>
      <c r="DS153" s="97">
        <f t="shared" si="102"/>
        <v>0</v>
      </c>
      <c r="DT153" s="63">
        <f t="shared" si="103"/>
        <v>0</v>
      </c>
      <c r="DU153" s="97"/>
    </row>
    <row r="154" spans="1:125" s="66" customFormat="1" ht="409.5">
      <c r="A154" s="53">
        <v>153</v>
      </c>
      <c r="B154" s="84" t="s">
        <v>702</v>
      </c>
      <c r="C154" s="54" t="s">
        <v>705</v>
      </c>
      <c r="D154" s="55" t="s">
        <v>65</v>
      </c>
      <c r="E154" s="55" t="s">
        <v>707</v>
      </c>
      <c r="F154" s="56" t="s">
        <v>111</v>
      </c>
      <c r="G154" s="55" t="s">
        <v>115</v>
      </c>
      <c r="H154" s="56" t="s">
        <v>290</v>
      </c>
      <c r="I154" s="55" t="s">
        <v>707</v>
      </c>
      <c r="J154" s="56" t="s">
        <v>290</v>
      </c>
      <c r="K154" s="55" t="s">
        <v>707</v>
      </c>
      <c r="L154" s="56" t="s">
        <v>155</v>
      </c>
      <c r="M154" s="56" t="s">
        <v>155</v>
      </c>
      <c r="N154" s="59" t="s">
        <v>144</v>
      </c>
      <c r="O154" s="56" t="s">
        <v>327</v>
      </c>
      <c r="P154" s="57" t="s">
        <v>460</v>
      </c>
      <c r="Q154" s="57" t="s">
        <v>463</v>
      </c>
      <c r="R154" s="58" t="s">
        <v>481</v>
      </c>
      <c r="S154" s="59"/>
      <c r="T154" s="59" t="s">
        <v>419</v>
      </c>
      <c r="U154" s="60" t="s">
        <v>433</v>
      </c>
      <c r="V154" s="60" t="s">
        <v>442</v>
      </c>
      <c r="W154" s="59"/>
      <c r="X154" s="59"/>
      <c r="Y154" s="56"/>
      <c r="Z154" s="56"/>
      <c r="AA154" s="56"/>
      <c r="AB154" s="56" t="s">
        <v>523</v>
      </c>
      <c r="AC154" s="53"/>
      <c r="AD154" s="53"/>
      <c r="AE154" s="53"/>
      <c r="AF154" s="53"/>
      <c r="AG154" s="56"/>
      <c r="AH154" s="60"/>
      <c r="AI154" s="53"/>
      <c r="AJ154" s="61"/>
      <c r="AK154" s="53"/>
      <c r="AL154" s="53"/>
      <c r="AM154" s="222">
        <v>28</v>
      </c>
      <c r="AN154" s="97">
        <v>0</v>
      </c>
      <c r="AO154" s="97">
        <v>0</v>
      </c>
      <c r="AP154" s="97" t="s">
        <v>1255</v>
      </c>
      <c r="AQ154" s="62" t="str">
        <f>IF(AND(AN154=0,AO154=0),Desplegable!$B$446,IF(AND(AN154&lt;&gt;0,AO154=""),Desplegable!$B$446,IF(AND('Metas por Proyecto'!AN154=0,'Metas por Proyecto'!AO154&gt;0),Desplegable!$B$444,IF(AND('Metas por Proyecto'!AN154&gt;0,'Metas por Proyecto'!AO154=0),Desplegable!$B$445,IF(AND('Metas por Proyecto'!AN154&gt;0,'Metas por Proyecto'!AO154&gt;0),((AO154*100)/AN154))))))</f>
        <v/>
      </c>
      <c r="AR154" s="97">
        <v>0</v>
      </c>
      <c r="AS154" s="97">
        <v>0</v>
      </c>
      <c r="AT154" s="97" t="s">
        <v>1259</v>
      </c>
      <c r="AU154" s="62" t="str">
        <f>IF(AND(AR154=0,AS154=0),Desplegable!$B$446,IF(AND(AR154&lt;&gt;0,AS154=""),Desplegable!$B$446,IF(AND('Metas por Proyecto'!AR154=0,'Metas por Proyecto'!AS154&gt;0),Desplegable!$B$444,IF(AND('Metas por Proyecto'!AR154&gt;0,'Metas por Proyecto'!AS154=0),Desplegable!$B$445,IF(AND('Metas por Proyecto'!AR154&gt;0,'Metas por Proyecto'!AS154&gt;0),((AS154*100)/AR154))))))</f>
        <v/>
      </c>
      <c r="AV154" s="97">
        <f t="shared" si="78"/>
        <v>0</v>
      </c>
      <c r="AW154" s="97">
        <f t="shared" si="79"/>
        <v>0</v>
      </c>
      <c r="AX154" s="62" t="str">
        <f>IF(AND(AV154=0,AW154=0),"",IF(AND(AV154=0,AW154&lt;&gt;0),Desplegable!$B$444,(AW154*100/AV154)))</f>
        <v/>
      </c>
      <c r="AY154" s="97">
        <v>1</v>
      </c>
      <c r="AZ154" s="97">
        <v>1</v>
      </c>
      <c r="BA154" s="97"/>
      <c r="BB154" s="62">
        <f>IF(AND(AY154=0,AZ154=0),Desplegable!$B$446,IF(AND(AY154&lt;&gt;0,AZ154=""),Desplegable!$B$446,IF(AND('Metas por Proyecto'!AY154=0,'Metas por Proyecto'!AZ154&gt;0),Desplegable!$B$444,IF(AND('Metas por Proyecto'!AY154&gt;0,'Metas por Proyecto'!AZ154=0),Desplegable!$B$445,IF(AND('Metas por Proyecto'!AY154&gt;0,'Metas por Proyecto'!AZ154&gt;0),((AZ154*100)/AY154))))))</f>
        <v>100</v>
      </c>
      <c r="BC154" s="97">
        <f t="shared" si="80"/>
        <v>1</v>
      </c>
      <c r="BD154" s="97">
        <f t="shared" si="81"/>
        <v>1</v>
      </c>
      <c r="BE154" s="62">
        <f>IF(AND(BC154=0,BD154=0),"",IF(AND(BC154=0,BD154&lt;&gt;0),Desplegable!$B$444,(BD154*100/BC154)))</f>
        <v>100</v>
      </c>
      <c r="BF154" s="97">
        <v>3</v>
      </c>
      <c r="BG154" s="97">
        <v>3</v>
      </c>
      <c r="BH154" s="97" t="s">
        <v>1660</v>
      </c>
      <c r="BI154" s="62">
        <f>IF(AND(BF154=0,BG154=0),Desplegable!$B$446,IF(AND(BF154&lt;&gt;0,BG154=""),Desplegable!$B$446,IF(AND('Metas por Proyecto'!BF154=0,'Metas por Proyecto'!BG154&gt;0),Desplegable!$B$444,IF(AND('Metas por Proyecto'!BF154&gt;0,'Metas por Proyecto'!BG154=0),Desplegable!$B$445,IF(AND('Metas por Proyecto'!BF154&gt;0,'Metas por Proyecto'!BG154&gt;0),((BG154*100)/BF154))))))</f>
        <v>100</v>
      </c>
      <c r="BJ154" s="97">
        <f t="shared" si="82"/>
        <v>4</v>
      </c>
      <c r="BK154" s="97">
        <f t="shared" si="83"/>
        <v>4</v>
      </c>
      <c r="BL154" s="62">
        <f>IF(AND(BJ154=0,BK154=0),"",IF(AND(BJ154=0,BK154&lt;&gt;0),Desplegable!$B$444,(BK154*100/BJ154)))</f>
        <v>100</v>
      </c>
      <c r="BM154" s="97">
        <v>2</v>
      </c>
      <c r="BN154" s="97"/>
      <c r="BO154" s="97"/>
      <c r="BP154" s="62" t="str">
        <f>IF(AND(BM154=0,BN154=0),Desplegable!$B$446,IF(AND(BM154&lt;&gt;0,BN154=""),Desplegable!$B$446,IF(AND('Metas por Proyecto'!BM154=0,'Metas por Proyecto'!BN154&gt;0),Desplegable!$B$444,IF(AND('Metas por Proyecto'!BM154&gt;0,'Metas por Proyecto'!BN154=0),Desplegable!$B$445,IF(AND('Metas por Proyecto'!BM154&gt;0,'Metas por Proyecto'!BN154&gt;0),((BN154*100)/BM154))))))</f>
        <v/>
      </c>
      <c r="BQ154" s="97">
        <f t="shared" si="84"/>
        <v>6</v>
      </c>
      <c r="BR154" s="97">
        <f t="shared" si="85"/>
        <v>4</v>
      </c>
      <c r="BS154" s="62">
        <f>IF(AND(BQ154=0,BR154=0),"",IF(AND(BQ154=0,BR154&lt;&gt;0),Desplegable!$B$444,(BR154*100/BQ154)))</f>
        <v>66.666666666666671</v>
      </c>
      <c r="BT154" s="97">
        <v>4</v>
      </c>
      <c r="BU154" s="97"/>
      <c r="BV154" s="97"/>
      <c r="BW154" s="62" t="str">
        <f>IF(AND(BT154=0,BU154=0),Desplegable!$B$446,IF(AND(BT154&lt;&gt;0,BU154=""),Desplegable!$B$446,IF(AND('Metas por Proyecto'!BT154=0,'Metas por Proyecto'!BU154&gt;0),Desplegable!$B$444,IF(AND('Metas por Proyecto'!BT154&gt;0,'Metas por Proyecto'!BU154=0),Desplegable!$B$445,IF(AND('Metas por Proyecto'!BT154&gt;0,'Metas por Proyecto'!BU154&gt;0),((BU154*100)/BT154))))))</f>
        <v/>
      </c>
      <c r="BX154" s="97">
        <f t="shared" si="86"/>
        <v>10</v>
      </c>
      <c r="BY154" s="97">
        <f t="shared" si="87"/>
        <v>4</v>
      </c>
      <c r="BZ154" s="62">
        <f>IF(AND(BX154=0,BY154=0),"",IF(AND(BX154=0,BY154&lt;&gt;0),Desplegable!$B$444,(BY154*100/BX154)))</f>
        <v>40</v>
      </c>
      <c r="CA154" s="97">
        <v>3</v>
      </c>
      <c r="CB154" s="97"/>
      <c r="CC154" s="97"/>
      <c r="CD154" s="62" t="str">
        <f>IF(AND(CA154=0,CB154=0),Desplegable!$B$446,IF(AND(CA154&lt;&gt;0,CB154=""),Desplegable!$B$446,IF(AND('Metas por Proyecto'!CA154=0,'Metas por Proyecto'!CB154&gt;0),Desplegable!$B$444,IF(AND('Metas por Proyecto'!CA154&gt;0,'Metas por Proyecto'!CB154=0),Desplegable!$B$445,IF(AND('Metas por Proyecto'!CA154&gt;0,'Metas por Proyecto'!CB154&gt;0),((CB154*100)/CA154))))))</f>
        <v/>
      </c>
      <c r="CE154" s="97">
        <f t="shared" si="88"/>
        <v>13</v>
      </c>
      <c r="CF154" s="97">
        <f t="shared" si="89"/>
        <v>4</v>
      </c>
      <c r="CG154" s="62">
        <f>IF(AND(CE154=0,CF154=0),"",IF(AND(CE154=0,CF154&lt;&gt;0),Desplegable!$B$444,(CF154*100/CE154)))</f>
        <v>30.76923076923077</v>
      </c>
      <c r="CH154" s="97">
        <v>3</v>
      </c>
      <c r="CI154" s="97"/>
      <c r="CJ154" s="97"/>
      <c r="CK154" s="62" t="str">
        <f>IF(AND(CH154=0,CI154=0),Desplegable!$B$446,IF(AND(CH154&lt;&gt;0,CI154=""),Desplegable!$B$446,IF(AND('Metas por Proyecto'!CH154=0,'Metas por Proyecto'!CI154&gt;0),Desplegable!$B$444,IF(AND('Metas por Proyecto'!CH154&gt;0,'Metas por Proyecto'!CI154=0),Desplegable!$B$445,IF(AND('Metas por Proyecto'!CH154&gt;0,'Metas por Proyecto'!CI154&gt;0),((CI154*100)/CH154))))))</f>
        <v/>
      </c>
      <c r="CL154" s="97">
        <f t="shared" si="90"/>
        <v>16</v>
      </c>
      <c r="CM154" s="97">
        <f t="shared" si="91"/>
        <v>4</v>
      </c>
      <c r="CN154" s="62">
        <f>IF(AND(CL154=0,CM154=0),"",IF(AND(CL154=0,CM154&lt;&gt;0),Desplegable!$B$444,(CM154*100/CL154)))</f>
        <v>25</v>
      </c>
      <c r="CO154" s="97">
        <v>5</v>
      </c>
      <c r="CP154" s="97"/>
      <c r="CQ154" s="97"/>
      <c r="CR154" s="62" t="str">
        <f>IF(AND(CO154=0,CP154=0),Desplegable!$B$446,IF(AND(CO154&lt;&gt;0,CP154=""),Desplegable!$B$446,IF(AND('Metas por Proyecto'!CO154=0,'Metas por Proyecto'!CP154&gt;0),Desplegable!$B$444,IF(AND('Metas por Proyecto'!CO154&gt;0,'Metas por Proyecto'!CP154=0),Desplegable!$B$445,IF(AND('Metas por Proyecto'!CO154&gt;0,'Metas por Proyecto'!CP154&gt;0),((CP154*100)/CO154))))))</f>
        <v/>
      </c>
      <c r="CS154" s="97">
        <f t="shared" si="92"/>
        <v>21</v>
      </c>
      <c r="CT154" s="97">
        <f t="shared" si="93"/>
        <v>4</v>
      </c>
      <c r="CU154" s="62">
        <f>IF(AND(CS154=0,CT154=0),"",IF(AND(CS154=0,CT154&lt;&gt;0),Desplegable!$B$444,(CT154*100/CS154)))</f>
        <v>19.047619047619047</v>
      </c>
      <c r="CV154" s="97">
        <v>5</v>
      </c>
      <c r="CW154" s="97"/>
      <c r="CX154" s="97"/>
      <c r="CY154" s="62" t="str">
        <f>IF(AND(CV154=0,CW154=0),Desplegable!$B$446,IF(AND(CV154&lt;&gt;0,CW154=""),Desplegable!$B$446,IF(AND('Metas por Proyecto'!CV154=0,'Metas por Proyecto'!CW154&gt;0),Desplegable!$B$444,IF(AND('Metas por Proyecto'!CV154&gt;0,'Metas por Proyecto'!CW154=0),Desplegable!$B$445,IF(AND('Metas por Proyecto'!CV154&gt;0,'Metas por Proyecto'!CW154&gt;0),((CW154*100)/CV154))))))</f>
        <v/>
      </c>
      <c r="CZ154" s="97">
        <f t="shared" si="94"/>
        <v>26</v>
      </c>
      <c r="DA154" s="97">
        <f t="shared" si="95"/>
        <v>4</v>
      </c>
      <c r="DB154" s="62">
        <f>IF(AND(CZ154=0,DA154=0),"",IF(AND(CZ154=0,DA154&lt;&gt;0),Desplegable!$B$444,(DA154*100/CZ154)))</f>
        <v>15.384615384615385</v>
      </c>
      <c r="DC154" s="97">
        <v>1</v>
      </c>
      <c r="DD154" s="97"/>
      <c r="DE154" s="97"/>
      <c r="DF154" s="62" t="str">
        <f>IF(AND(DC154=0,DD154=0),Desplegable!$B$446,IF(AND(DC154&lt;&gt;0,DD154=""),Desplegable!$B$446,IF(AND('Metas por Proyecto'!DC154=0,'Metas por Proyecto'!DD154&gt;0),Desplegable!$B$444,IF(AND('Metas por Proyecto'!DC154&gt;0,'Metas por Proyecto'!DD154=0),Desplegable!$B$445,IF(AND('Metas por Proyecto'!DC154&gt;0,'Metas por Proyecto'!DD154&gt;0),((DD154*100)/DC154))))))</f>
        <v/>
      </c>
      <c r="DG154" s="97">
        <f t="shared" si="96"/>
        <v>27</v>
      </c>
      <c r="DH154" s="97">
        <f t="shared" si="97"/>
        <v>4</v>
      </c>
      <c r="DI154" s="62">
        <f>IF(AND(DG154=0,DH154=0),"",IF(AND(DG154=0,DH154&lt;&gt;0),Desplegable!$B$444,(DH154*100/DG154)))</f>
        <v>14.814814814814815</v>
      </c>
      <c r="DJ154" s="97">
        <v>0</v>
      </c>
      <c r="DK154" s="97"/>
      <c r="DL154" s="97"/>
      <c r="DM154" s="62" t="str">
        <f>IF(AND(DJ154=0,DK154=0),Desplegable!$B$446,IF(AND(DJ154&lt;&gt;0,DK154=""),Desplegable!$B$446,IF(AND('Metas por Proyecto'!DJ154=0,'Metas por Proyecto'!DK154&gt;0),Desplegable!$B$444,IF(AND('Metas por Proyecto'!DJ154&gt;0,'Metas por Proyecto'!DK154=0),Desplegable!$B$445,IF(AND('Metas por Proyecto'!DJ154&gt;0,'Metas por Proyecto'!DK154&gt;0),((DK154*100)/DJ154))))))</f>
        <v/>
      </c>
      <c r="DN154" s="97">
        <f t="shared" si="98"/>
        <v>27</v>
      </c>
      <c r="DO154" s="97">
        <f t="shared" si="99"/>
        <v>4</v>
      </c>
      <c r="DP154" s="63">
        <f>IF(AND(DN154=0,DO154=0),"",IF(AND(DN154=0,DO154&lt;&gt;0),Desplegable!$B$444,(DO154*100/DN154)))</f>
        <v>14.814814814814815</v>
      </c>
      <c r="DQ154" s="97">
        <f t="shared" si="100"/>
        <v>27</v>
      </c>
      <c r="DR154" s="97">
        <f t="shared" si="101"/>
        <v>1</v>
      </c>
      <c r="DS154" s="97">
        <f t="shared" si="102"/>
        <v>4</v>
      </c>
      <c r="DT154" s="63">
        <f t="shared" si="103"/>
        <v>14.814814814814815</v>
      </c>
      <c r="DU154" s="97"/>
    </row>
    <row r="155" spans="1:125" s="66" customFormat="1" ht="409.5">
      <c r="A155" s="53">
        <v>154</v>
      </c>
      <c r="B155" s="84" t="s">
        <v>703</v>
      </c>
      <c r="C155" s="54" t="s">
        <v>705</v>
      </c>
      <c r="D155" s="55" t="s">
        <v>65</v>
      </c>
      <c r="E155" s="55" t="s">
        <v>707</v>
      </c>
      <c r="F155" s="56" t="s">
        <v>111</v>
      </c>
      <c r="G155" s="55" t="s">
        <v>115</v>
      </c>
      <c r="H155" s="56" t="s">
        <v>290</v>
      </c>
      <c r="I155" s="55" t="s">
        <v>707</v>
      </c>
      <c r="J155" s="56" t="s">
        <v>290</v>
      </c>
      <c r="K155" s="55" t="s">
        <v>707</v>
      </c>
      <c r="L155" s="56" t="s">
        <v>155</v>
      </c>
      <c r="M155" s="56" t="s">
        <v>155</v>
      </c>
      <c r="N155" s="59" t="s">
        <v>144</v>
      </c>
      <c r="O155" s="56" t="s">
        <v>327</v>
      </c>
      <c r="P155" s="57" t="s">
        <v>460</v>
      </c>
      <c r="Q155" s="57" t="s">
        <v>463</v>
      </c>
      <c r="R155" s="58" t="s">
        <v>481</v>
      </c>
      <c r="S155" s="59"/>
      <c r="T155" s="59" t="s">
        <v>419</v>
      </c>
      <c r="U155" s="60" t="s">
        <v>433</v>
      </c>
      <c r="V155" s="60" t="s">
        <v>442</v>
      </c>
      <c r="W155" s="59"/>
      <c r="X155" s="59"/>
      <c r="Y155" s="56"/>
      <c r="Z155" s="56"/>
      <c r="AA155" s="56"/>
      <c r="AB155" s="56" t="s">
        <v>523</v>
      </c>
      <c r="AC155" s="53"/>
      <c r="AD155" s="53"/>
      <c r="AE155" s="53"/>
      <c r="AF155" s="53"/>
      <c r="AG155" s="56"/>
      <c r="AH155" s="60"/>
      <c r="AI155" s="53"/>
      <c r="AJ155" s="61"/>
      <c r="AK155" s="53"/>
      <c r="AL155" s="53"/>
      <c r="AM155" s="222">
        <v>54</v>
      </c>
      <c r="AN155" s="97">
        <v>4</v>
      </c>
      <c r="AO155" s="97">
        <v>4</v>
      </c>
      <c r="AP155" s="97" t="s">
        <v>1256</v>
      </c>
      <c r="AQ155" s="62">
        <f>IF(AND(AN155=0,AO155=0),Desplegable!$B$446,IF(AND(AN155&lt;&gt;0,AO155=""),Desplegable!$B$446,IF(AND('Metas por Proyecto'!AN155=0,'Metas por Proyecto'!AO155&gt;0),Desplegable!$B$444,IF(AND('Metas por Proyecto'!AN155&gt;0,'Metas por Proyecto'!AO155=0),Desplegable!$B$445,IF(AND('Metas por Proyecto'!AN155&gt;0,'Metas por Proyecto'!AO155&gt;0),((AO155*100)/AN155))))))</f>
        <v>100</v>
      </c>
      <c r="AR155" s="97">
        <v>7</v>
      </c>
      <c r="AS155" s="97">
        <v>0</v>
      </c>
      <c r="AT155" s="97" t="s">
        <v>1260</v>
      </c>
      <c r="AU155" s="62">
        <f>IF(AND(AR155=0,AS155=0),Desplegable!$B$446,IF(AND(AR155&lt;&gt;0,AS155=""),Desplegable!$B$446,IF(AND('Metas por Proyecto'!AR155=0,'Metas por Proyecto'!AS155&gt;0),Desplegable!$B$444,IF(AND('Metas por Proyecto'!AR155&gt;0,'Metas por Proyecto'!AS155=0),Desplegable!$B$445,IF(AND('Metas por Proyecto'!AR155&gt;0,'Metas por Proyecto'!AS155&gt;0),((AS155*100)/AR155))))))</f>
        <v>0</v>
      </c>
      <c r="AV155" s="97">
        <f t="shared" si="78"/>
        <v>11</v>
      </c>
      <c r="AW155" s="97">
        <f t="shared" si="79"/>
        <v>4</v>
      </c>
      <c r="AX155" s="62">
        <f>IF(AND(AV155=0,AW155=0),"",IF(AND(AV155=0,AW155&lt;&gt;0),Desplegable!$B$444,(AW155*100/AV155)))</f>
        <v>36.363636363636367</v>
      </c>
      <c r="AY155" s="97">
        <v>7</v>
      </c>
      <c r="AZ155" s="97">
        <v>7</v>
      </c>
      <c r="BA155" s="97"/>
      <c r="BB155" s="62">
        <f>IF(AND(AY155=0,AZ155=0),Desplegable!$B$446,IF(AND(AY155&lt;&gt;0,AZ155=""),Desplegable!$B$446,IF(AND('Metas por Proyecto'!AY155=0,'Metas por Proyecto'!AZ155&gt;0),Desplegable!$B$444,IF(AND('Metas por Proyecto'!AY155&gt;0,'Metas por Proyecto'!AZ155=0),Desplegable!$B$445,IF(AND('Metas por Proyecto'!AY155&gt;0,'Metas por Proyecto'!AZ155&gt;0),((AZ155*100)/AY155))))))</f>
        <v>100</v>
      </c>
      <c r="BC155" s="97">
        <f t="shared" si="80"/>
        <v>18</v>
      </c>
      <c r="BD155" s="97">
        <f t="shared" si="81"/>
        <v>11</v>
      </c>
      <c r="BE155" s="62">
        <f>IF(AND(BC155=0,BD155=0),"",IF(AND(BC155=0,BD155&lt;&gt;0),Desplegable!$B$444,(BD155*100/BC155)))</f>
        <v>61.111111111111114</v>
      </c>
      <c r="BF155" s="97">
        <v>4</v>
      </c>
      <c r="BG155" s="97">
        <v>4</v>
      </c>
      <c r="BH155" s="97" t="s">
        <v>1661</v>
      </c>
      <c r="BI155" s="62">
        <f>IF(AND(BF155=0,BG155=0),Desplegable!$B$446,IF(AND(BF155&lt;&gt;0,BG155=""),Desplegable!$B$446,IF(AND('Metas por Proyecto'!BF155=0,'Metas por Proyecto'!BG155&gt;0),Desplegable!$B$444,IF(AND('Metas por Proyecto'!BF155&gt;0,'Metas por Proyecto'!BG155=0),Desplegable!$B$445,IF(AND('Metas por Proyecto'!BF155&gt;0,'Metas por Proyecto'!BG155&gt;0),((BG155*100)/BF155))))))</f>
        <v>100</v>
      </c>
      <c r="BJ155" s="97">
        <f t="shared" si="82"/>
        <v>22</v>
      </c>
      <c r="BK155" s="97">
        <f t="shared" si="83"/>
        <v>15</v>
      </c>
      <c r="BL155" s="62">
        <f>IF(AND(BJ155=0,BK155=0),"",IF(AND(BJ155=0,BK155&lt;&gt;0),Desplegable!$B$444,(BK155*100/BJ155)))</f>
        <v>68.181818181818187</v>
      </c>
      <c r="BM155" s="97">
        <v>5</v>
      </c>
      <c r="BN155" s="97"/>
      <c r="BO155" s="97"/>
      <c r="BP155" s="62" t="str">
        <f>IF(AND(BM155=0,BN155=0),Desplegable!$B$446,IF(AND(BM155&lt;&gt;0,BN155=""),Desplegable!$B$446,IF(AND('Metas por Proyecto'!BM155=0,'Metas por Proyecto'!BN155&gt;0),Desplegable!$B$444,IF(AND('Metas por Proyecto'!BM155&gt;0,'Metas por Proyecto'!BN155=0),Desplegable!$B$445,IF(AND('Metas por Proyecto'!BM155&gt;0,'Metas por Proyecto'!BN155&gt;0),((BN155*100)/BM155))))))</f>
        <v/>
      </c>
      <c r="BQ155" s="97">
        <f t="shared" si="84"/>
        <v>27</v>
      </c>
      <c r="BR155" s="97">
        <f t="shared" si="85"/>
        <v>15</v>
      </c>
      <c r="BS155" s="62">
        <f>IF(AND(BQ155=0,BR155=0),"",IF(AND(BQ155=0,BR155&lt;&gt;0),Desplegable!$B$444,(BR155*100/BQ155)))</f>
        <v>55.555555555555557</v>
      </c>
      <c r="BT155" s="97">
        <v>3</v>
      </c>
      <c r="BU155" s="97"/>
      <c r="BV155" s="97"/>
      <c r="BW155" s="62" t="str">
        <f>IF(AND(BT155=0,BU155=0),Desplegable!$B$446,IF(AND(BT155&lt;&gt;0,BU155=""),Desplegable!$B$446,IF(AND('Metas por Proyecto'!BT155=0,'Metas por Proyecto'!BU155&gt;0),Desplegable!$B$444,IF(AND('Metas por Proyecto'!BT155&gt;0,'Metas por Proyecto'!BU155=0),Desplegable!$B$445,IF(AND('Metas por Proyecto'!BT155&gt;0,'Metas por Proyecto'!BU155&gt;0),((BU155*100)/BT155))))))</f>
        <v/>
      </c>
      <c r="BX155" s="97">
        <f t="shared" si="86"/>
        <v>30</v>
      </c>
      <c r="BY155" s="97">
        <f t="shared" si="87"/>
        <v>15</v>
      </c>
      <c r="BZ155" s="62">
        <f>IF(AND(BX155=0,BY155=0),"",IF(AND(BX155=0,BY155&lt;&gt;0),Desplegable!$B$444,(BY155*100/BX155)))</f>
        <v>50</v>
      </c>
      <c r="CA155" s="97">
        <v>5</v>
      </c>
      <c r="CB155" s="97"/>
      <c r="CC155" s="97"/>
      <c r="CD155" s="62" t="str">
        <f>IF(AND(CA155=0,CB155=0),Desplegable!$B$446,IF(AND(CA155&lt;&gt;0,CB155=""),Desplegable!$B$446,IF(AND('Metas por Proyecto'!CA155=0,'Metas por Proyecto'!CB155&gt;0),Desplegable!$B$444,IF(AND('Metas por Proyecto'!CA155&gt;0,'Metas por Proyecto'!CB155=0),Desplegable!$B$445,IF(AND('Metas por Proyecto'!CA155&gt;0,'Metas por Proyecto'!CB155&gt;0),((CB155*100)/CA155))))))</f>
        <v/>
      </c>
      <c r="CE155" s="97">
        <f t="shared" si="88"/>
        <v>35</v>
      </c>
      <c r="CF155" s="97">
        <f t="shared" si="89"/>
        <v>15</v>
      </c>
      <c r="CG155" s="62">
        <f>IF(AND(CE155=0,CF155=0),"",IF(AND(CE155=0,CF155&lt;&gt;0),Desplegable!$B$444,(CF155*100/CE155)))</f>
        <v>42.857142857142854</v>
      </c>
      <c r="CH155" s="97">
        <v>5</v>
      </c>
      <c r="CI155" s="97"/>
      <c r="CJ155" s="97"/>
      <c r="CK155" s="62" t="str">
        <f>IF(AND(CH155=0,CI155=0),Desplegable!$B$446,IF(AND(CH155&lt;&gt;0,CI155=""),Desplegable!$B$446,IF(AND('Metas por Proyecto'!CH155=0,'Metas por Proyecto'!CI155&gt;0),Desplegable!$B$444,IF(AND('Metas por Proyecto'!CH155&gt;0,'Metas por Proyecto'!CI155=0),Desplegable!$B$445,IF(AND('Metas por Proyecto'!CH155&gt;0,'Metas por Proyecto'!CI155&gt;0),((CI155*100)/CH155))))))</f>
        <v/>
      </c>
      <c r="CL155" s="97">
        <f t="shared" si="90"/>
        <v>40</v>
      </c>
      <c r="CM155" s="97">
        <f t="shared" si="91"/>
        <v>15</v>
      </c>
      <c r="CN155" s="62">
        <f>IF(AND(CL155=0,CM155=0),"",IF(AND(CL155=0,CM155&lt;&gt;0),Desplegable!$B$444,(CM155*100/CL155)))</f>
        <v>37.5</v>
      </c>
      <c r="CO155" s="97">
        <v>4</v>
      </c>
      <c r="CP155" s="97"/>
      <c r="CQ155" s="97"/>
      <c r="CR155" s="62" t="str">
        <f>IF(AND(CO155=0,CP155=0),Desplegable!$B$446,IF(AND(CO155&lt;&gt;0,CP155=""),Desplegable!$B$446,IF(AND('Metas por Proyecto'!CO155=0,'Metas por Proyecto'!CP155&gt;0),Desplegable!$B$444,IF(AND('Metas por Proyecto'!CO155&gt;0,'Metas por Proyecto'!CP155=0),Desplegable!$B$445,IF(AND('Metas por Proyecto'!CO155&gt;0,'Metas por Proyecto'!CP155&gt;0),((CP155*100)/CO155))))))</f>
        <v/>
      </c>
      <c r="CS155" s="97">
        <f t="shared" si="92"/>
        <v>44</v>
      </c>
      <c r="CT155" s="97">
        <f t="shared" si="93"/>
        <v>15</v>
      </c>
      <c r="CU155" s="62">
        <f>IF(AND(CS155=0,CT155=0),"",IF(AND(CS155=0,CT155&lt;&gt;0),Desplegable!$B$444,(CT155*100/CS155)))</f>
        <v>34.090909090909093</v>
      </c>
      <c r="CV155" s="97">
        <v>3</v>
      </c>
      <c r="CW155" s="97"/>
      <c r="CX155" s="97"/>
      <c r="CY155" s="62" t="str">
        <f>IF(AND(CV155=0,CW155=0),Desplegable!$B$446,IF(AND(CV155&lt;&gt;0,CW155=""),Desplegable!$B$446,IF(AND('Metas por Proyecto'!CV155=0,'Metas por Proyecto'!CW155&gt;0),Desplegable!$B$444,IF(AND('Metas por Proyecto'!CV155&gt;0,'Metas por Proyecto'!CW155=0),Desplegable!$B$445,IF(AND('Metas por Proyecto'!CV155&gt;0,'Metas por Proyecto'!CW155&gt;0),((CW155*100)/CV155))))))</f>
        <v/>
      </c>
      <c r="CZ155" s="97">
        <f t="shared" si="94"/>
        <v>47</v>
      </c>
      <c r="DA155" s="97">
        <f t="shared" si="95"/>
        <v>15</v>
      </c>
      <c r="DB155" s="62">
        <f>IF(AND(CZ155=0,DA155=0),"",IF(AND(CZ155=0,DA155&lt;&gt;0),Desplegable!$B$444,(DA155*100/CZ155)))</f>
        <v>31.914893617021278</v>
      </c>
      <c r="DC155" s="97">
        <v>4</v>
      </c>
      <c r="DD155" s="97"/>
      <c r="DE155" s="97"/>
      <c r="DF155" s="62" t="str">
        <f>IF(AND(DC155=0,DD155=0),Desplegable!$B$446,IF(AND(DC155&lt;&gt;0,DD155=""),Desplegable!$B$446,IF(AND('Metas por Proyecto'!DC155=0,'Metas por Proyecto'!DD155&gt;0),Desplegable!$B$444,IF(AND('Metas por Proyecto'!DC155&gt;0,'Metas por Proyecto'!DD155=0),Desplegable!$B$445,IF(AND('Metas por Proyecto'!DC155&gt;0,'Metas por Proyecto'!DD155&gt;0),((DD155*100)/DC155))))))</f>
        <v/>
      </c>
      <c r="DG155" s="97">
        <f t="shared" si="96"/>
        <v>51</v>
      </c>
      <c r="DH155" s="97">
        <f t="shared" si="97"/>
        <v>15</v>
      </c>
      <c r="DI155" s="62">
        <f>IF(AND(DG155=0,DH155=0),"",IF(AND(DG155=0,DH155&lt;&gt;0),Desplegable!$B$444,(DH155*100/DG155)))</f>
        <v>29.411764705882351</v>
      </c>
      <c r="DJ155" s="97">
        <v>3</v>
      </c>
      <c r="DK155" s="97"/>
      <c r="DL155" s="97"/>
      <c r="DM155" s="62" t="str">
        <f>IF(AND(DJ155=0,DK155=0),Desplegable!$B$446,IF(AND(DJ155&lt;&gt;0,DK155=""),Desplegable!$B$446,IF(AND('Metas por Proyecto'!DJ155=0,'Metas por Proyecto'!DK155&gt;0),Desplegable!$B$444,IF(AND('Metas por Proyecto'!DJ155&gt;0,'Metas por Proyecto'!DK155=0),Desplegable!$B$445,IF(AND('Metas por Proyecto'!DJ155&gt;0,'Metas por Proyecto'!DK155&gt;0),((DK155*100)/DJ155))))))</f>
        <v/>
      </c>
      <c r="DN155" s="97">
        <f t="shared" si="98"/>
        <v>54</v>
      </c>
      <c r="DO155" s="97">
        <f t="shared" si="99"/>
        <v>15</v>
      </c>
      <c r="DP155" s="63">
        <f>IF(AND(DN155=0,DO155=0),"",IF(AND(DN155=0,DO155&lt;&gt;0),Desplegable!$B$444,(DO155*100/DN155)))</f>
        <v>27.777777777777779</v>
      </c>
      <c r="DQ155" s="97">
        <f t="shared" si="100"/>
        <v>54</v>
      </c>
      <c r="DR155" s="97">
        <f t="shared" si="101"/>
        <v>0</v>
      </c>
      <c r="DS155" s="97">
        <f t="shared" si="102"/>
        <v>15</v>
      </c>
      <c r="DT155" s="63">
        <f t="shared" si="103"/>
        <v>27.777777777777779</v>
      </c>
      <c r="DU155" s="97"/>
    </row>
    <row r="156" spans="1:125" s="66" customFormat="1" ht="409.5">
      <c r="A156" s="53">
        <v>155</v>
      </c>
      <c r="B156" s="84" t="s">
        <v>704</v>
      </c>
      <c r="C156" s="54" t="s">
        <v>706</v>
      </c>
      <c r="D156" s="55" t="s">
        <v>65</v>
      </c>
      <c r="E156" s="55" t="s">
        <v>707</v>
      </c>
      <c r="F156" s="56" t="s">
        <v>111</v>
      </c>
      <c r="G156" s="55" t="s">
        <v>115</v>
      </c>
      <c r="H156" s="56" t="s">
        <v>290</v>
      </c>
      <c r="I156" s="55" t="s">
        <v>707</v>
      </c>
      <c r="J156" s="56" t="s">
        <v>290</v>
      </c>
      <c r="K156" s="55" t="s">
        <v>707</v>
      </c>
      <c r="L156" s="56" t="s">
        <v>155</v>
      </c>
      <c r="M156" s="56" t="s">
        <v>155</v>
      </c>
      <c r="N156" s="59" t="s">
        <v>144</v>
      </c>
      <c r="O156" s="56" t="s">
        <v>327</v>
      </c>
      <c r="P156" s="57" t="s">
        <v>460</v>
      </c>
      <c r="Q156" s="57" t="s">
        <v>463</v>
      </c>
      <c r="R156" s="58" t="s">
        <v>481</v>
      </c>
      <c r="S156" s="59"/>
      <c r="T156" s="59" t="s">
        <v>419</v>
      </c>
      <c r="U156" s="60" t="s">
        <v>433</v>
      </c>
      <c r="V156" s="60" t="s">
        <v>442</v>
      </c>
      <c r="W156" s="59"/>
      <c r="X156" s="59"/>
      <c r="Y156" s="56"/>
      <c r="Z156" s="56"/>
      <c r="AA156" s="56"/>
      <c r="AB156" s="56" t="s">
        <v>523</v>
      </c>
      <c r="AC156" s="53"/>
      <c r="AD156" s="53"/>
      <c r="AE156" s="53"/>
      <c r="AF156" s="53"/>
      <c r="AG156" s="56"/>
      <c r="AH156" s="60"/>
      <c r="AI156" s="53"/>
      <c r="AJ156" s="61"/>
      <c r="AK156" s="53"/>
      <c r="AL156" s="53"/>
      <c r="AM156" s="222">
        <v>58</v>
      </c>
      <c r="AN156" s="97">
        <v>5</v>
      </c>
      <c r="AO156" s="97">
        <v>5</v>
      </c>
      <c r="AP156" s="97" t="s">
        <v>1257</v>
      </c>
      <c r="AQ156" s="62">
        <f>IF(AND(AN156=0,AO156=0),Desplegable!$B$446,IF(AND(AN156&lt;&gt;0,AO156=""),Desplegable!$B$446,IF(AND('Metas por Proyecto'!AN156=0,'Metas por Proyecto'!AO156&gt;0),Desplegable!$B$444,IF(AND('Metas por Proyecto'!AN156&gt;0,'Metas por Proyecto'!AO156=0),Desplegable!$B$445,IF(AND('Metas por Proyecto'!AN156&gt;0,'Metas por Proyecto'!AO156&gt;0),((AO156*100)/AN156))))))</f>
        <v>100</v>
      </c>
      <c r="AR156" s="97">
        <v>3</v>
      </c>
      <c r="AS156" s="97">
        <v>0</v>
      </c>
      <c r="AT156" s="97" t="s">
        <v>1261</v>
      </c>
      <c r="AU156" s="62">
        <f>IF(AND(AR156=0,AS156=0),Desplegable!$B$446,IF(AND(AR156&lt;&gt;0,AS156=""),Desplegable!$B$446,IF(AND('Metas por Proyecto'!AR156=0,'Metas por Proyecto'!AS156&gt;0),Desplegable!$B$444,IF(AND('Metas por Proyecto'!AR156&gt;0,'Metas por Proyecto'!AS156=0),Desplegable!$B$445,IF(AND('Metas por Proyecto'!AR156&gt;0,'Metas por Proyecto'!AS156&gt;0),((AS156*100)/AR156))))))</f>
        <v>0</v>
      </c>
      <c r="AV156" s="97">
        <f t="shared" si="78"/>
        <v>8</v>
      </c>
      <c r="AW156" s="97">
        <f t="shared" si="79"/>
        <v>5</v>
      </c>
      <c r="AX156" s="62">
        <f>IF(AND(AV156=0,AW156=0),"",IF(AND(AV156=0,AW156&lt;&gt;0),Desplegable!$B$444,(AW156*100/AV156)))</f>
        <v>62.5</v>
      </c>
      <c r="AY156" s="97">
        <v>4</v>
      </c>
      <c r="AZ156" s="97">
        <v>4</v>
      </c>
      <c r="BA156" s="97"/>
      <c r="BB156" s="62">
        <f>IF(AND(AY156=0,AZ156=0),Desplegable!$B$446,IF(AND(AY156&lt;&gt;0,AZ156=""),Desplegable!$B$446,IF(AND('Metas por Proyecto'!AY156=0,'Metas por Proyecto'!AZ156&gt;0),Desplegable!$B$444,IF(AND('Metas por Proyecto'!AY156&gt;0,'Metas por Proyecto'!AZ156=0),Desplegable!$B$445,IF(AND('Metas por Proyecto'!AY156&gt;0,'Metas por Proyecto'!AZ156&gt;0),((AZ156*100)/AY156))))))</f>
        <v>100</v>
      </c>
      <c r="BC156" s="97">
        <f t="shared" si="80"/>
        <v>12</v>
      </c>
      <c r="BD156" s="97">
        <f t="shared" si="81"/>
        <v>9</v>
      </c>
      <c r="BE156" s="62">
        <f>IF(AND(BC156=0,BD156=0),"",IF(AND(BC156=0,BD156&lt;&gt;0),Desplegable!$B$444,(BD156*100/BC156)))</f>
        <v>75</v>
      </c>
      <c r="BF156" s="97">
        <v>7</v>
      </c>
      <c r="BG156" s="97">
        <v>7</v>
      </c>
      <c r="BH156" s="97" t="s">
        <v>1662</v>
      </c>
      <c r="BI156" s="62">
        <f>IF(AND(BF156=0,BG156=0),Desplegable!$B$446,IF(AND(BF156&lt;&gt;0,BG156=""),Desplegable!$B$446,IF(AND('Metas por Proyecto'!BF156=0,'Metas por Proyecto'!BG156&gt;0),Desplegable!$B$444,IF(AND('Metas por Proyecto'!BF156&gt;0,'Metas por Proyecto'!BG156=0),Desplegable!$B$445,IF(AND('Metas por Proyecto'!BF156&gt;0,'Metas por Proyecto'!BG156&gt;0),((BG156*100)/BF156))))))</f>
        <v>100</v>
      </c>
      <c r="BJ156" s="97">
        <f t="shared" si="82"/>
        <v>19</v>
      </c>
      <c r="BK156" s="97">
        <f t="shared" si="83"/>
        <v>16</v>
      </c>
      <c r="BL156" s="62">
        <f>IF(AND(BJ156=0,BK156=0),"",IF(AND(BJ156=0,BK156&lt;&gt;0),Desplegable!$B$444,(BK156*100/BJ156)))</f>
        <v>84.21052631578948</v>
      </c>
      <c r="BM156" s="97">
        <v>5</v>
      </c>
      <c r="BN156" s="97"/>
      <c r="BO156" s="97"/>
      <c r="BP156" s="62" t="str">
        <f>IF(AND(BM156=0,BN156=0),Desplegable!$B$446,IF(AND(BM156&lt;&gt;0,BN156=""),Desplegable!$B$446,IF(AND('Metas por Proyecto'!BM156=0,'Metas por Proyecto'!BN156&gt;0),Desplegable!$B$444,IF(AND('Metas por Proyecto'!BM156&gt;0,'Metas por Proyecto'!BN156=0),Desplegable!$B$445,IF(AND('Metas por Proyecto'!BM156&gt;0,'Metas por Proyecto'!BN156&gt;0),((BN156*100)/BM156))))))</f>
        <v/>
      </c>
      <c r="BQ156" s="97">
        <f t="shared" si="84"/>
        <v>24</v>
      </c>
      <c r="BR156" s="97">
        <f t="shared" si="85"/>
        <v>16</v>
      </c>
      <c r="BS156" s="62">
        <f>IF(AND(BQ156=0,BR156=0),"",IF(AND(BQ156=0,BR156&lt;&gt;0),Desplegable!$B$444,(BR156*100/BQ156)))</f>
        <v>66.666666666666671</v>
      </c>
      <c r="BT156" s="97">
        <v>5</v>
      </c>
      <c r="BU156" s="97"/>
      <c r="BV156" s="97"/>
      <c r="BW156" s="62" t="str">
        <f>IF(AND(BT156=0,BU156=0),Desplegable!$B$446,IF(AND(BT156&lt;&gt;0,BU156=""),Desplegable!$B$446,IF(AND('Metas por Proyecto'!BT156=0,'Metas por Proyecto'!BU156&gt;0),Desplegable!$B$444,IF(AND('Metas por Proyecto'!BT156&gt;0,'Metas por Proyecto'!BU156=0),Desplegable!$B$445,IF(AND('Metas por Proyecto'!BT156&gt;0,'Metas por Proyecto'!BU156&gt;0),((BU156*100)/BT156))))))</f>
        <v/>
      </c>
      <c r="BX156" s="97">
        <f t="shared" si="86"/>
        <v>29</v>
      </c>
      <c r="BY156" s="97">
        <f t="shared" si="87"/>
        <v>16</v>
      </c>
      <c r="BZ156" s="62">
        <f>IF(AND(BX156=0,BY156=0),"",IF(AND(BX156=0,BY156&lt;&gt;0),Desplegable!$B$444,(BY156*100/BX156)))</f>
        <v>55.172413793103445</v>
      </c>
      <c r="CA156" s="97">
        <v>6</v>
      </c>
      <c r="CB156" s="97"/>
      <c r="CC156" s="97"/>
      <c r="CD156" s="62" t="str">
        <f>IF(AND(CA156=0,CB156=0),Desplegable!$B$446,IF(AND(CA156&lt;&gt;0,CB156=""),Desplegable!$B$446,IF(AND('Metas por Proyecto'!CA156=0,'Metas por Proyecto'!CB156&gt;0),Desplegable!$B$444,IF(AND('Metas por Proyecto'!CA156&gt;0,'Metas por Proyecto'!CB156=0),Desplegable!$B$445,IF(AND('Metas por Proyecto'!CA156&gt;0,'Metas por Proyecto'!CB156&gt;0),((CB156*100)/CA156))))))</f>
        <v/>
      </c>
      <c r="CE156" s="97">
        <f t="shared" si="88"/>
        <v>35</v>
      </c>
      <c r="CF156" s="97">
        <f t="shared" si="89"/>
        <v>16</v>
      </c>
      <c r="CG156" s="62">
        <f>IF(AND(CE156=0,CF156=0),"",IF(AND(CE156=0,CF156&lt;&gt;0),Desplegable!$B$444,(CF156*100/CE156)))</f>
        <v>45.714285714285715</v>
      </c>
      <c r="CH156" s="97">
        <v>5</v>
      </c>
      <c r="CI156" s="97"/>
      <c r="CJ156" s="97"/>
      <c r="CK156" s="62" t="str">
        <f>IF(AND(CH156=0,CI156=0),Desplegable!$B$446,IF(AND(CH156&lt;&gt;0,CI156=""),Desplegable!$B$446,IF(AND('Metas por Proyecto'!CH156=0,'Metas por Proyecto'!CI156&gt;0),Desplegable!$B$444,IF(AND('Metas por Proyecto'!CH156&gt;0,'Metas por Proyecto'!CI156=0),Desplegable!$B$445,IF(AND('Metas por Proyecto'!CH156&gt;0,'Metas por Proyecto'!CI156&gt;0),((CI156*100)/CH156))))))</f>
        <v/>
      </c>
      <c r="CL156" s="97">
        <f t="shared" si="90"/>
        <v>40</v>
      </c>
      <c r="CM156" s="97">
        <f t="shared" si="91"/>
        <v>16</v>
      </c>
      <c r="CN156" s="62">
        <f>IF(AND(CL156=0,CM156=0),"",IF(AND(CL156=0,CM156&lt;&gt;0),Desplegable!$B$444,(CM156*100/CL156)))</f>
        <v>40</v>
      </c>
      <c r="CO156" s="97">
        <v>4</v>
      </c>
      <c r="CP156" s="97"/>
      <c r="CQ156" s="97"/>
      <c r="CR156" s="62" t="str">
        <f>IF(AND(CO156=0,CP156=0),Desplegable!$B$446,IF(AND(CO156&lt;&gt;0,CP156=""),Desplegable!$B$446,IF(AND('Metas por Proyecto'!CO156=0,'Metas por Proyecto'!CP156&gt;0),Desplegable!$B$444,IF(AND('Metas por Proyecto'!CO156&gt;0,'Metas por Proyecto'!CP156=0),Desplegable!$B$445,IF(AND('Metas por Proyecto'!CO156&gt;0,'Metas por Proyecto'!CP156&gt;0),((CP156*100)/CO156))))))</f>
        <v/>
      </c>
      <c r="CS156" s="97">
        <f t="shared" si="92"/>
        <v>44</v>
      </c>
      <c r="CT156" s="97">
        <f t="shared" si="93"/>
        <v>16</v>
      </c>
      <c r="CU156" s="62">
        <f>IF(AND(CS156=0,CT156=0),"",IF(AND(CS156=0,CT156&lt;&gt;0),Desplegable!$B$444,(CT156*100/CS156)))</f>
        <v>36.363636363636367</v>
      </c>
      <c r="CV156" s="97">
        <v>6</v>
      </c>
      <c r="CW156" s="97"/>
      <c r="CX156" s="97"/>
      <c r="CY156" s="62" t="str">
        <f>IF(AND(CV156=0,CW156=0),Desplegable!$B$446,IF(AND(CV156&lt;&gt;0,CW156=""),Desplegable!$B$446,IF(AND('Metas por Proyecto'!CV156=0,'Metas por Proyecto'!CW156&gt;0),Desplegable!$B$444,IF(AND('Metas por Proyecto'!CV156&gt;0,'Metas por Proyecto'!CW156=0),Desplegable!$B$445,IF(AND('Metas por Proyecto'!CV156&gt;0,'Metas por Proyecto'!CW156&gt;0),((CW156*100)/CV156))))))</f>
        <v/>
      </c>
      <c r="CZ156" s="97">
        <f t="shared" si="94"/>
        <v>50</v>
      </c>
      <c r="DA156" s="97">
        <f t="shared" si="95"/>
        <v>16</v>
      </c>
      <c r="DB156" s="62">
        <f>IF(AND(CZ156=0,DA156=0),"",IF(AND(CZ156=0,DA156&lt;&gt;0),Desplegable!$B$444,(DA156*100/CZ156)))</f>
        <v>32</v>
      </c>
      <c r="DC156" s="97">
        <v>4</v>
      </c>
      <c r="DD156" s="97"/>
      <c r="DE156" s="97"/>
      <c r="DF156" s="62" t="str">
        <f>IF(AND(DC156=0,DD156=0),Desplegable!$B$446,IF(AND(DC156&lt;&gt;0,DD156=""),Desplegable!$B$446,IF(AND('Metas por Proyecto'!DC156=0,'Metas por Proyecto'!DD156&gt;0),Desplegable!$B$444,IF(AND('Metas por Proyecto'!DC156&gt;0,'Metas por Proyecto'!DD156=0),Desplegable!$B$445,IF(AND('Metas por Proyecto'!DC156&gt;0,'Metas por Proyecto'!DD156&gt;0),((DD156*100)/DC156))))))</f>
        <v/>
      </c>
      <c r="DG156" s="97">
        <f t="shared" si="96"/>
        <v>54</v>
      </c>
      <c r="DH156" s="97">
        <f t="shared" si="97"/>
        <v>16</v>
      </c>
      <c r="DI156" s="62">
        <f>IF(AND(DG156=0,DH156=0),"",IF(AND(DG156=0,DH156&lt;&gt;0),Desplegable!$B$444,(DH156*100/DG156)))</f>
        <v>29.62962962962963</v>
      </c>
      <c r="DJ156" s="97">
        <v>5</v>
      </c>
      <c r="DK156" s="97"/>
      <c r="DL156" s="97"/>
      <c r="DM156" s="62" t="str">
        <f>IF(AND(DJ156=0,DK156=0),Desplegable!$B$446,IF(AND(DJ156&lt;&gt;0,DK156=""),Desplegable!$B$446,IF(AND('Metas por Proyecto'!DJ156=0,'Metas por Proyecto'!DK156&gt;0),Desplegable!$B$444,IF(AND('Metas por Proyecto'!DJ156&gt;0,'Metas por Proyecto'!DK156=0),Desplegable!$B$445,IF(AND('Metas por Proyecto'!DJ156&gt;0,'Metas por Proyecto'!DK156&gt;0),((DK156*100)/DJ156))))))</f>
        <v/>
      </c>
      <c r="DN156" s="97">
        <f t="shared" si="98"/>
        <v>59</v>
      </c>
      <c r="DO156" s="97">
        <f t="shared" si="99"/>
        <v>16</v>
      </c>
      <c r="DP156" s="63">
        <f>IF(AND(DN156=0,DO156=0),"",IF(AND(DN156=0,DO156&lt;&gt;0),Desplegable!$B$444,(DO156*100/DN156)))</f>
        <v>27.118644067796609</v>
      </c>
      <c r="DQ156" s="97">
        <f t="shared" si="100"/>
        <v>59</v>
      </c>
      <c r="DR156" s="97">
        <f t="shared" si="101"/>
        <v>-1</v>
      </c>
      <c r="DS156" s="97">
        <f t="shared" si="102"/>
        <v>16</v>
      </c>
      <c r="DT156" s="63">
        <f t="shared" si="103"/>
        <v>27.118644067796609</v>
      </c>
      <c r="DU156" s="97"/>
    </row>
    <row r="157" spans="1:125" s="66" customFormat="1" ht="206.25">
      <c r="A157" s="53">
        <v>156</v>
      </c>
      <c r="B157" s="84" t="s">
        <v>708</v>
      </c>
      <c r="C157" s="54" t="s">
        <v>714</v>
      </c>
      <c r="D157" s="55" t="s">
        <v>78</v>
      </c>
      <c r="E157" s="55" t="s">
        <v>1136</v>
      </c>
      <c r="F157" s="56" t="s">
        <v>111</v>
      </c>
      <c r="G157" s="55" t="s">
        <v>115</v>
      </c>
      <c r="H157" s="56" t="s">
        <v>296</v>
      </c>
      <c r="I157" s="55" t="s">
        <v>722</v>
      </c>
      <c r="J157" s="56" t="s">
        <v>574</v>
      </c>
      <c r="K157" s="55" t="s">
        <v>1136</v>
      </c>
      <c r="L157" s="56" t="s">
        <v>155</v>
      </c>
      <c r="M157" s="56" t="s">
        <v>155</v>
      </c>
      <c r="N157" s="59" t="s">
        <v>144</v>
      </c>
      <c r="O157" s="56" t="s">
        <v>321</v>
      </c>
      <c r="P157" s="57" t="s">
        <v>460</v>
      </c>
      <c r="Q157" s="57" t="s">
        <v>464</v>
      </c>
      <c r="R157" s="58" t="s">
        <v>483</v>
      </c>
      <c r="S157" s="59"/>
      <c r="T157" s="59" t="s">
        <v>418</v>
      </c>
      <c r="U157" s="60" t="s">
        <v>429</v>
      </c>
      <c r="V157" s="60" t="s">
        <v>447</v>
      </c>
      <c r="W157" s="59"/>
      <c r="X157" s="59"/>
      <c r="Y157" s="56"/>
      <c r="Z157" s="56"/>
      <c r="AA157" s="56"/>
      <c r="AB157" s="56"/>
      <c r="AC157" s="53"/>
      <c r="AD157" s="53"/>
      <c r="AE157" s="53"/>
      <c r="AF157" s="53"/>
      <c r="AG157" s="56"/>
      <c r="AH157" s="60"/>
      <c r="AI157" s="53"/>
      <c r="AJ157" s="61"/>
      <c r="AK157" s="53"/>
      <c r="AL157" s="53"/>
      <c r="AM157" s="222">
        <v>2</v>
      </c>
      <c r="AN157" s="97"/>
      <c r="AO157" s="97">
        <v>0</v>
      </c>
      <c r="AP157" s="97"/>
      <c r="AQ157" s="62" t="str">
        <f>IF(AND(AN157=0,AO157=0),Desplegable!$B$446,IF(AND(AN157&lt;&gt;0,AO157=""),Desplegable!$B$446,IF(AND('Metas por Proyecto'!AN157=0,'Metas por Proyecto'!AO157&gt;0),Desplegable!$B$444,IF(AND('Metas por Proyecto'!AN157&gt;0,'Metas por Proyecto'!AO157=0),Desplegable!$B$445,IF(AND('Metas por Proyecto'!AN157&gt;0,'Metas por Proyecto'!AO157&gt;0),((AO157*100)/AN157))))))</f>
        <v/>
      </c>
      <c r="AR157" s="229">
        <v>0</v>
      </c>
      <c r="AS157" s="97"/>
      <c r="AT157" s="97"/>
      <c r="AU157" s="62" t="str">
        <f>IF(AND(AR157=0,AS157=0),Desplegable!$B$446,IF(AND(AR157&lt;&gt;0,AS157=""),Desplegable!$B$446,IF(AND('Metas por Proyecto'!AR157=0,'Metas por Proyecto'!AS157&gt;0),Desplegable!$B$444,IF(AND('Metas por Proyecto'!AR157&gt;0,'Metas por Proyecto'!AS157=0),Desplegable!$B$445,IF(AND('Metas por Proyecto'!AR157&gt;0,'Metas por Proyecto'!AS157&gt;0),((AS157*100)/AR157))))))</f>
        <v/>
      </c>
      <c r="AV157" s="97">
        <f t="shared" si="78"/>
        <v>0</v>
      </c>
      <c r="AW157" s="97">
        <f t="shared" si="79"/>
        <v>0</v>
      </c>
      <c r="AX157" s="62" t="str">
        <f>IF(AND(AV157=0,AW157=0),"",IF(AND(AV157=0,AW157&lt;&gt;0),Desplegable!$B$444,(AW157*100/AV157)))</f>
        <v/>
      </c>
      <c r="AY157" s="229">
        <v>0</v>
      </c>
      <c r="AZ157" s="97"/>
      <c r="BA157" s="97"/>
      <c r="BB157" s="62" t="str">
        <f>IF(AND(AY157=0,AZ157=0),Desplegable!$B$446,IF(AND(AY157&lt;&gt;0,AZ157=""),Desplegable!$B$446,IF(AND('Metas por Proyecto'!AY157=0,'Metas por Proyecto'!AZ157&gt;0),Desplegable!$B$444,IF(AND('Metas por Proyecto'!AY157&gt;0,'Metas por Proyecto'!AZ157=0),Desplegable!$B$445,IF(AND('Metas por Proyecto'!AY157&gt;0,'Metas por Proyecto'!AZ157&gt;0),((AZ157*100)/AY157))))))</f>
        <v/>
      </c>
      <c r="BC157" s="97">
        <f t="shared" si="80"/>
        <v>0</v>
      </c>
      <c r="BD157" s="97">
        <f t="shared" si="81"/>
        <v>0</v>
      </c>
      <c r="BE157" s="62" t="str">
        <f>IF(AND(BC157=0,BD157=0),"",IF(AND(BC157=0,BD157&lt;&gt;0),Desplegable!$B$444,(BD157*100/BC157)))</f>
        <v/>
      </c>
      <c r="BF157" s="97"/>
      <c r="BG157" s="97">
        <v>0</v>
      </c>
      <c r="BH157" s="97"/>
      <c r="BI157" s="62" t="str">
        <f>IF(AND(BF157=0,BG157=0),Desplegable!$B$446,IF(AND(BF157&lt;&gt;0,BG157=""),Desplegable!$B$446,IF(AND('Metas por Proyecto'!BF157=0,'Metas por Proyecto'!BG157&gt;0),Desplegable!$B$444,IF(AND('Metas por Proyecto'!BF157&gt;0,'Metas por Proyecto'!BG157=0),Desplegable!$B$445,IF(AND('Metas por Proyecto'!BF157&gt;0,'Metas por Proyecto'!BG157&gt;0),((BG157*100)/BF157))))))</f>
        <v/>
      </c>
      <c r="BJ157" s="97">
        <f t="shared" si="82"/>
        <v>0</v>
      </c>
      <c r="BK157" s="97">
        <f t="shared" si="83"/>
        <v>0</v>
      </c>
      <c r="BL157" s="62" t="str">
        <f>IF(AND(BJ157=0,BK157=0),"",IF(AND(BJ157=0,BK157&lt;&gt;0),Desplegable!$B$444,(BK157*100/BJ157)))</f>
        <v/>
      </c>
      <c r="BM157" s="229"/>
      <c r="BN157" s="97"/>
      <c r="BO157" s="97"/>
      <c r="BP157" s="62" t="str">
        <f>IF(AND(BM157=0,BN157=0),Desplegable!$B$446,IF(AND(BM157&lt;&gt;0,BN157=""),Desplegable!$B$446,IF(AND('Metas por Proyecto'!BM157=0,'Metas por Proyecto'!BN157&gt;0),Desplegable!$B$444,IF(AND('Metas por Proyecto'!BM157&gt;0,'Metas por Proyecto'!BN157=0),Desplegable!$B$445,IF(AND('Metas por Proyecto'!BM157&gt;0,'Metas por Proyecto'!BN157&gt;0),((BN157*100)/BM157))))))</f>
        <v/>
      </c>
      <c r="BQ157" s="97">
        <f t="shared" si="84"/>
        <v>0</v>
      </c>
      <c r="BR157" s="97">
        <f t="shared" si="85"/>
        <v>0</v>
      </c>
      <c r="BS157" s="62" t="str">
        <f>IF(AND(BQ157=0,BR157=0),"",IF(AND(BQ157=0,BR157&lt;&gt;0),Desplegable!$B$444,(BR157*100/BQ157)))</f>
        <v/>
      </c>
      <c r="BT157" s="229">
        <v>1</v>
      </c>
      <c r="BU157" s="97"/>
      <c r="BV157" s="97"/>
      <c r="BW157" s="62" t="str">
        <f>IF(AND(BT157=0,BU157=0),Desplegable!$B$446,IF(AND(BT157&lt;&gt;0,BU157=""),Desplegable!$B$446,IF(AND('Metas por Proyecto'!BT157=0,'Metas por Proyecto'!BU157&gt;0),Desplegable!$B$444,IF(AND('Metas por Proyecto'!BT157&gt;0,'Metas por Proyecto'!BU157=0),Desplegable!$B$445,IF(AND('Metas por Proyecto'!BT157&gt;0,'Metas por Proyecto'!BU157&gt;0),((BU157*100)/BT157))))))</f>
        <v/>
      </c>
      <c r="BX157" s="97">
        <f t="shared" si="86"/>
        <v>1</v>
      </c>
      <c r="BY157" s="97">
        <f t="shared" si="87"/>
        <v>0</v>
      </c>
      <c r="BZ157" s="62">
        <f>IF(AND(BX157=0,BY157=0),"",IF(AND(BX157=0,BY157&lt;&gt;0),Desplegable!$B$444,(BY157*100/BX157)))</f>
        <v>0</v>
      </c>
      <c r="CA157" s="97"/>
      <c r="CB157" s="97"/>
      <c r="CC157" s="97"/>
      <c r="CD157" s="62" t="str">
        <f>IF(AND(CA157=0,CB157=0),Desplegable!$B$446,IF(AND(CA157&lt;&gt;0,CB157=""),Desplegable!$B$446,IF(AND('Metas por Proyecto'!CA157=0,'Metas por Proyecto'!CB157&gt;0),Desplegable!$B$444,IF(AND('Metas por Proyecto'!CA157&gt;0,'Metas por Proyecto'!CB157=0),Desplegable!$B$445,IF(AND('Metas por Proyecto'!CA157&gt;0,'Metas por Proyecto'!CB157&gt;0),((CB157*100)/CA157))))))</f>
        <v/>
      </c>
      <c r="CE157" s="97">
        <f t="shared" si="88"/>
        <v>1</v>
      </c>
      <c r="CF157" s="97">
        <f t="shared" si="89"/>
        <v>0</v>
      </c>
      <c r="CG157" s="62">
        <f>IF(AND(CE157=0,CF157=0),"",IF(AND(CE157=0,CF157&lt;&gt;0),Desplegable!$B$444,(CF157*100/CE157)))</f>
        <v>0</v>
      </c>
      <c r="CH157" s="97"/>
      <c r="CI157" s="97"/>
      <c r="CJ157" s="97"/>
      <c r="CK157" s="62" t="str">
        <f>IF(AND(CH157=0,CI157=0),Desplegable!$B$446,IF(AND(CH157&lt;&gt;0,CI157=""),Desplegable!$B$446,IF(AND('Metas por Proyecto'!CH157=0,'Metas por Proyecto'!CI157&gt;0),Desplegable!$B$444,IF(AND('Metas por Proyecto'!CH157&gt;0,'Metas por Proyecto'!CI157=0),Desplegable!$B$445,IF(AND('Metas por Proyecto'!CH157&gt;0,'Metas por Proyecto'!CI157&gt;0),((CI157*100)/CH157))))))</f>
        <v/>
      </c>
      <c r="CL157" s="97">
        <f t="shared" si="90"/>
        <v>1</v>
      </c>
      <c r="CM157" s="97">
        <f t="shared" si="91"/>
        <v>0</v>
      </c>
      <c r="CN157" s="62">
        <f>IF(AND(CL157=0,CM157=0),"",IF(AND(CL157=0,CM157&lt;&gt;0),Desplegable!$B$444,(CM157*100/CL157)))</f>
        <v>0</v>
      </c>
      <c r="CO157" s="97"/>
      <c r="CP157" s="97"/>
      <c r="CQ157" s="97"/>
      <c r="CR157" s="62" t="str">
        <f>IF(AND(CO157=0,CP157=0),Desplegable!$B$446,IF(AND(CO157&lt;&gt;0,CP157=""),Desplegable!$B$446,IF(AND('Metas por Proyecto'!CO157=0,'Metas por Proyecto'!CP157&gt;0),Desplegable!$B$444,IF(AND('Metas por Proyecto'!CO157&gt;0,'Metas por Proyecto'!CP157=0),Desplegable!$B$445,IF(AND('Metas por Proyecto'!CO157&gt;0,'Metas por Proyecto'!CP157&gt;0),((CP157*100)/CO157))))))</f>
        <v/>
      </c>
      <c r="CS157" s="97">
        <f t="shared" si="92"/>
        <v>1</v>
      </c>
      <c r="CT157" s="97">
        <f t="shared" si="93"/>
        <v>0</v>
      </c>
      <c r="CU157" s="62">
        <f>IF(AND(CS157=0,CT157=0),"",IF(AND(CS157=0,CT157&lt;&gt;0),Desplegable!$B$444,(CT157*100/CS157)))</f>
        <v>0</v>
      </c>
      <c r="CV157" s="97"/>
      <c r="CW157" s="97"/>
      <c r="CX157" s="97"/>
      <c r="CY157" s="62" t="str">
        <f>IF(AND(CV157=0,CW157=0),Desplegable!$B$446,IF(AND(CV157&lt;&gt;0,CW157=""),Desplegable!$B$446,IF(AND('Metas por Proyecto'!CV157=0,'Metas por Proyecto'!CW157&gt;0),Desplegable!$B$444,IF(AND('Metas por Proyecto'!CV157&gt;0,'Metas por Proyecto'!CW157=0),Desplegable!$B$445,IF(AND('Metas por Proyecto'!CV157&gt;0,'Metas por Proyecto'!CW157&gt;0),((CW157*100)/CV157))))))</f>
        <v/>
      </c>
      <c r="CZ157" s="97">
        <f t="shared" si="94"/>
        <v>1</v>
      </c>
      <c r="DA157" s="97">
        <f t="shared" si="95"/>
        <v>0</v>
      </c>
      <c r="DB157" s="62">
        <f>IF(AND(CZ157=0,DA157=0),"",IF(AND(CZ157=0,DA157&lt;&gt;0),Desplegable!$B$444,(DA157*100/CZ157)))</f>
        <v>0</v>
      </c>
      <c r="DC157" s="230">
        <v>1</v>
      </c>
      <c r="DD157" s="97"/>
      <c r="DE157" s="97"/>
      <c r="DF157" s="62" t="str">
        <f>IF(AND(DC157=0,DD157=0),Desplegable!$B$446,IF(AND(DC157&lt;&gt;0,DD157=""),Desplegable!$B$446,IF(AND('Metas por Proyecto'!DC157=0,'Metas por Proyecto'!DD157&gt;0),Desplegable!$B$444,IF(AND('Metas por Proyecto'!DC157&gt;0,'Metas por Proyecto'!DD157=0),Desplegable!$B$445,IF(AND('Metas por Proyecto'!DC157&gt;0,'Metas por Proyecto'!DD157&gt;0),((DD157*100)/DC157))))))</f>
        <v/>
      </c>
      <c r="DG157" s="97">
        <f t="shared" si="96"/>
        <v>2</v>
      </c>
      <c r="DH157" s="97">
        <f t="shared" si="97"/>
        <v>0</v>
      </c>
      <c r="DI157" s="62">
        <f>IF(AND(DG157=0,DH157=0),"",IF(AND(DG157=0,DH157&lt;&gt;0),Desplegable!$B$444,(DH157*100/DG157)))</f>
        <v>0</v>
      </c>
      <c r="DJ157" s="97"/>
      <c r="DK157" s="97"/>
      <c r="DL157" s="97"/>
      <c r="DM157" s="62" t="str">
        <f>IF(AND(DJ157=0,DK157=0),Desplegable!$B$446,IF(AND(DJ157&lt;&gt;0,DK157=""),Desplegable!$B$446,IF(AND('Metas por Proyecto'!DJ157=0,'Metas por Proyecto'!DK157&gt;0),Desplegable!$B$444,IF(AND('Metas por Proyecto'!DJ157&gt;0,'Metas por Proyecto'!DK157=0),Desplegable!$B$445,IF(AND('Metas por Proyecto'!DJ157&gt;0,'Metas por Proyecto'!DK157&gt;0),((DK157*100)/DJ157))))))</f>
        <v/>
      </c>
      <c r="DN157" s="97">
        <f t="shared" si="98"/>
        <v>2</v>
      </c>
      <c r="DO157" s="97">
        <f t="shared" si="99"/>
        <v>0</v>
      </c>
      <c r="DP157" s="63">
        <f>IF(AND(DN157=0,DO157=0),"",IF(AND(DN157=0,DO157&lt;&gt;0),Desplegable!$B$444,(DO157*100/DN157)))</f>
        <v>0</v>
      </c>
      <c r="DQ157" s="97">
        <f t="shared" si="100"/>
        <v>2</v>
      </c>
      <c r="DR157" s="97">
        <f t="shared" si="101"/>
        <v>0</v>
      </c>
      <c r="DS157" s="97">
        <f t="shared" si="102"/>
        <v>0</v>
      </c>
      <c r="DT157" s="63">
        <f t="shared" si="103"/>
        <v>0</v>
      </c>
      <c r="DU157" s="97"/>
    </row>
    <row r="158" spans="1:125" s="66" customFormat="1" ht="206.25">
      <c r="A158" s="53">
        <v>157</v>
      </c>
      <c r="B158" s="84" t="s">
        <v>709</v>
      </c>
      <c r="C158" s="54" t="s">
        <v>715</v>
      </c>
      <c r="D158" s="55" t="s">
        <v>78</v>
      </c>
      <c r="E158" s="55" t="s">
        <v>1136</v>
      </c>
      <c r="F158" s="56" t="s">
        <v>111</v>
      </c>
      <c r="G158" s="55" t="s">
        <v>115</v>
      </c>
      <c r="H158" s="56" t="s">
        <v>296</v>
      </c>
      <c r="I158" s="55" t="s">
        <v>722</v>
      </c>
      <c r="J158" s="56" t="s">
        <v>574</v>
      </c>
      <c r="K158" s="55" t="s">
        <v>1136</v>
      </c>
      <c r="L158" s="56" t="s">
        <v>155</v>
      </c>
      <c r="M158" s="56" t="s">
        <v>155</v>
      </c>
      <c r="N158" s="59" t="s">
        <v>144</v>
      </c>
      <c r="O158" s="56" t="s">
        <v>321</v>
      </c>
      <c r="P158" s="57" t="s">
        <v>460</v>
      </c>
      <c r="Q158" s="57" t="s">
        <v>464</v>
      </c>
      <c r="R158" s="58" t="s">
        <v>483</v>
      </c>
      <c r="S158" s="59"/>
      <c r="T158" s="59" t="s">
        <v>418</v>
      </c>
      <c r="U158" s="60" t="s">
        <v>429</v>
      </c>
      <c r="V158" s="60" t="s">
        <v>447</v>
      </c>
      <c r="W158" s="59"/>
      <c r="X158" s="59"/>
      <c r="Y158" s="56"/>
      <c r="Z158" s="56"/>
      <c r="AA158" s="56"/>
      <c r="AB158" s="56"/>
      <c r="AC158" s="53"/>
      <c r="AD158" s="53"/>
      <c r="AE158" s="53"/>
      <c r="AF158" s="53"/>
      <c r="AG158" s="56"/>
      <c r="AH158" s="60"/>
      <c r="AI158" s="53"/>
      <c r="AJ158" s="61"/>
      <c r="AK158" s="53"/>
      <c r="AL158" s="53"/>
      <c r="AM158" s="222">
        <v>2</v>
      </c>
      <c r="AN158" s="97"/>
      <c r="AO158" s="97">
        <v>0</v>
      </c>
      <c r="AP158" s="97"/>
      <c r="AQ158" s="62" t="str">
        <f>IF(AND(AN158=0,AO158=0),Desplegable!$B$446,IF(AND(AN158&lt;&gt;0,AO158=""),Desplegable!$B$446,IF(AND('Metas por Proyecto'!AN158=0,'Metas por Proyecto'!AO158&gt;0),Desplegable!$B$444,IF(AND('Metas por Proyecto'!AN158&gt;0,'Metas por Proyecto'!AO158=0),Desplegable!$B$445,IF(AND('Metas por Proyecto'!AN158&gt;0,'Metas por Proyecto'!AO158&gt;0),((AO158*100)/AN158))))))</f>
        <v/>
      </c>
      <c r="AR158" s="225">
        <v>0</v>
      </c>
      <c r="AS158" s="97"/>
      <c r="AT158" s="97"/>
      <c r="AU158" s="62" t="str">
        <f>IF(AND(AR158=0,AS158=0),Desplegable!$B$446,IF(AND(AR158&lt;&gt;0,AS158=""),Desplegable!$B$446,IF(AND('Metas por Proyecto'!AR158=0,'Metas por Proyecto'!AS158&gt;0),Desplegable!$B$444,IF(AND('Metas por Proyecto'!AR158&gt;0,'Metas por Proyecto'!AS158=0),Desplegable!$B$445,IF(AND('Metas por Proyecto'!AR158&gt;0,'Metas por Proyecto'!AS158&gt;0),((AS158*100)/AR158))))))</f>
        <v/>
      </c>
      <c r="AV158" s="97">
        <f t="shared" si="78"/>
        <v>0</v>
      </c>
      <c r="AW158" s="97">
        <f t="shared" si="79"/>
        <v>0</v>
      </c>
      <c r="AX158" s="62" t="str">
        <f>IF(AND(AV158=0,AW158=0),"",IF(AND(AV158=0,AW158&lt;&gt;0),Desplegable!$B$444,(AW158*100/AV158)))</f>
        <v/>
      </c>
      <c r="AY158" s="225">
        <v>0</v>
      </c>
      <c r="AZ158" s="97"/>
      <c r="BA158" s="97"/>
      <c r="BB158" s="62" t="str">
        <f>IF(AND(AY158=0,AZ158=0),Desplegable!$B$446,IF(AND(AY158&lt;&gt;0,AZ158=""),Desplegable!$B$446,IF(AND('Metas por Proyecto'!AY158=0,'Metas por Proyecto'!AZ158&gt;0),Desplegable!$B$444,IF(AND('Metas por Proyecto'!AY158&gt;0,'Metas por Proyecto'!AZ158=0),Desplegable!$B$445,IF(AND('Metas por Proyecto'!AY158&gt;0,'Metas por Proyecto'!AZ158&gt;0),((AZ158*100)/AY158))))))</f>
        <v/>
      </c>
      <c r="BC158" s="97">
        <f t="shared" si="80"/>
        <v>0</v>
      </c>
      <c r="BD158" s="97">
        <f t="shared" si="81"/>
        <v>0</v>
      </c>
      <c r="BE158" s="62" t="str">
        <f>IF(AND(BC158=0,BD158=0),"",IF(AND(BC158=0,BD158&lt;&gt;0),Desplegable!$B$444,(BD158*100/BC158)))</f>
        <v/>
      </c>
      <c r="BF158" s="97"/>
      <c r="BG158" s="97">
        <v>0</v>
      </c>
      <c r="BH158" s="97"/>
      <c r="BI158" s="62" t="str">
        <f>IF(AND(BF158=0,BG158=0),Desplegable!$B$446,IF(AND(BF158&lt;&gt;0,BG158=""),Desplegable!$B$446,IF(AND('Metas por Proyecto'!BF158=0,'Metas por Proyecto'!BG158&gt;0),Desplegable!$B$444,IF(AND('Metas por Proyecto'!BF158&gt;0,'Metas por Proyecto'!BG158=0),Desplegable!$B$445,IF(AND('Metas por Proyecto'!BF158&gt;0,'Metas por Proyecto'!BG158&gt;0),((BG158*100)/BF158))))))</f>
        <v/>
      </c>
      <c r="BJ158" s="97">
        <f t="shared" si="82"/>
        <v>0</v>
      </c>
      <c r="BK158" s="97">
        <f t="shared" si="83"/>
        <v>0</v>
      </c>
      <c r="BL158" s="62" t="str">
        <f>IF(AND(BJ158=0,BK158=0),"",IF(AND(BJ158=0,BK158&lt;&gt;0),Desplegable!$B$444,(BK158*100/BJ158)))</f>
        <v/>
      </c>
      <c r="BM158" s="225"/>
      <c r="BN158" s="97"/>
      <c r="BO158" s="97"/>
      <c r="BP158" s="62" t="str">
        <f>IF(AND(BM158=0,BN158=0),Desplegable!$B$446,IF(AND(BM158&lt;&gt;0,BN158=""),Desplegable!$B$446,IF(AND('Metas por Proyecto'!BM158=0,'Metas por Proyecto'!BN158&gt;0),Desplegable!$B$444,IF(AND('Metas por Proyecto'!BM158&gt;0,'Metas por Proyecto'!BN158=0),Desplegable!$B$445,IF(AND('Metas por Proyecto'!BM158&gt;0,'Metas por Proyecto'!BN158&gt;0),((BN158*100)/BM158))))))</f>
        <v/>
      </c>
      <c r="BQ158" s="97">
        <f t="shared" si="84"/>
        <v>0</v>
      </c>
      <c r="BR158" s="97">
        <f t="shared" si="85"/>
        <v>0</v>
      </c>
      <c r="BS158" s="62" t="str">
        <f>IF(AND(BQ158=0,BR158=0),"",IF(AND(BQ158=0,BR158&lt;&gt;0),Desplegable!$B$444,(BR158*100/BQ158)))</f>
        <v/>
      </c>
      <c r="BT158" s="225">
        <v>1</v>
      </c>
      <c r="BU158" s="97"/>
      <c r="BV158" s="97"/>
      <c r="BW158" s="62" t="str">
        <f>IF(AND(BT158=0,BU158=0),Desplegable!$B$446,IF(AND(BT158&lt;&gt;0,BU158=""),Desplegable!$B$446,IF(AND('Metas por Proyecto'!BT158=0,'Metas por Proyecto'!BU158&gt;0),Desplegable!$B$444,IF(AND('Metas por Proyecto'!BT158&gt;0,'Metas por Proyecto'!BU158=0),Desplegable!$B$445,IF(AND('Metas por Proyecto'!BT158&gt;0,'Metas por Proyecto'!BU158&gt;0),((BU158*100)/BT158))))))</f>
        <v/>
      </c>
      <c r="BX158" s="97">
        <f t="shared" si="86"/>
        <v>1</v>
      </c>
      <c r="BY158" s="97">
        <f t="shared" si="87"/>
        <v>0</v>
      </c>
      <c r="BZ158" s="62">
        <f>IF(AND(BX158=0,BY158=0),"",IF(AND(BX158=0,BY158&lt;&gt;0),Desplegable!$B$444,(BY158*100/BX158)))</f>
        <v>0</v>
      </c>
      <c r="CA158" s="97"/>
      <c r="CB158" s="97"/>
      <c r="CC158" s="97"/>
      <c r="CD158" s="62" t="str">
        <f>IF(AND(CA158=0,CB158=0),Desplegable!$B$446,IF(AND(CA158&lt;&gt;0,CB158=""),Desplegable!$B$446,IF(AND('Metas por Proyecto'!CA158=0,'Metas por Proyecto'!CB158&gt;0),Desplegable!$B$444,IF(AND('Metas por Proyecto'!CA158&gt;0,'Metas por Proyecto'!CB158=0),Desplegable!$B$445,IF(AND('Metas por Proyecto'!CA158&gt;0,'Metas por Proyecto'!CB158&gt;0),((CB158*100)/CA158))))))</f>
        <v/>
      </c>
      <c r="CE158" s="97">
        <f t="shared" si="88"/>
        <v>1</v>
      </c>
      <c r="CF158" s="97">
        <f t="shared" si="89"/>
        <v>0</v>
      </c>
      <c r="CG158" s="62">
        <f>IF(AND(CE158=0,CF158=0),"",IF(AND(CE158=0,CF158&lt;&gt;0),Desplegable!$B$444,(CF158*100/CE158)))</f>
        <v>0</v>
      </c>
      <c r="CH158" s="97"/>
      <c r="CI158" s="97"/>
      <c r="CJ158" s="97"/>
      <c r="CK158" s="62" t="str">
        <f>IF(AND(CH158=0,CI158=0),Desplegable!$B$446,IF(AND(CH158&lt;&gt;0,CI158=""),Desplegable!$B$446,IF(AND('Metas por Proyecto'!CH158=0,'Metas por Proyecto'!CI158&gt;0),Desplegable!$B$444,IF(AND('Metas por Proyecto'!CH158&gt;0,'Metas por Proyecto'!CI158=0),Desplegable!$B$445,IF(AND('Metas por Proyecto'!CH158&gt;0,'Metas por Proyecto'!CI158&gt;0),((CI158*100)/CH158))))))</f>
        <v/>
      </c>
      <c r="CL158" s="97">
        <f t="shared" si="90"/>
        <v>1</v>
      </c>
      <c r="CM158" s="97">
        <f t="shared" si="91"/>
        <v>0</v>
      </c>
      <c r="CN158" s="62">
        <f>IF(AND(CL158=0,CM158=0),"",IF(AND(CL158=0,CM158&lt;&gt;0),Desplegable!$B$444,(CM158*100/CL158)))</f>
        <v>0</v>
      </c>
      <c r="CO158" s="97"/>
      <c r="CP158" s="97"/>
      <c r="CQ158" s="97"/>
      <c r="CR158" s="62" t="str">
        <f>IF(AND(CO158=0,CP158=0),Desplegable!$B$446,IF(AND(CO158&lt;&gt;0,CP158=""),Desplegable!$B$446,IF(AND('Metas por Proyecto'!CO158=0,'Metas por Proyecto'!CP158&gt;0),Desplegable!$B$444,IF(AND('Metas por Proyecto'!CO158&gt;0,'Metas por Proyecto'!CP158=0),Desplegable!$B$445,IF(AND('Metas por Proyecto'!CO158&gt;0,'Metas por Proyecto'!CP158&gt;0),((CP158*100)/CO158))))))</f>
        <v/>
      </c>
      <c r="CS158" s="97">
        <f t="shared" si="92"/>
        <v>1</v>
      </c>
      <c r="CT158" s="97">
        <f t="shared" si="93"/>
        <v>0</v>
      </c>
      <c r="CU158" s="62">
        <f>IF(AND(CS158=0,CT158=0),"",IF(AND(CS158=0,CT158&lt;&gt;0),Desplegable!$B$444,(CT158*100/CS158)))</f>
        <v>0</v>
      </c>
      <c r="CV158" s="97"/>
      <c r="CW158" s="97"/>
      <c r="CX158" s="97"/>
      <c r="CY158" s="62" t="str">
        <f>IF(AND(CV158=0,CW158=0),Desplegable!$B$446,IF(AND(CV158&lt;&gt;0,CW158=""),Desplegable!$B$446,IF(AND('Metas por Proyecto'!CV158=0,'Metas por Proyecto'!CW158&gt;0),Desplegable!$B$444,IF(AND('Metas por Proyecto'!CV158&gt;0,'Metas por Proyecto'!CW158=0),Desplegable!$B$445,IF(AND('Metas por Proyecto'!CV158&gt;0,'Metas por Proyecto'!CW158&gt;0),((CW158*100)/CV158))))))</f>
        <v/>
      </c>
      <c r="CZ158" s="97">
        <f t="shared" si="94"/>
        <v>1</v>
      </c>
      <c r="DA158" s="97">
        <f t="shared" si="95"/>
        <v>0</v>
      </c>
      <c r="DB158" s="62">
        <f>IF(AND(CZ158=0,DA158=0),"",IF(AND(CZ158=0,DA158&lt;&gt;0),Desplegable!$B$444,(DA158*100/CZ158)))</f>
        <v>0</v>
      </c>
      <c r="DC158" s="225">
        <v>1</v>
      </c>
      <c r="DD158" s="97"/>
      <c r="DE158" s="97"/>
      <c r="DF158" s="62" t="str">
        <f>IF(AND(DC158=0,DD158=0),Desplegable!$B$446,IF(AND(DC158&lt;&gt;0,DD158=""),Desplegable!$B$446,IF(AND('Metas por Proyecto'!DC158=0,'Metas por Proyecto'!DD158&gt;0),Desplegable!$B$444,IF(AND('Metas por Proyecto'!DC158&gt;0,'Metas por Proyecto'!DD158=0),Desplegable!$B$445,IF(AND('Metas por Proyecto'!DC158&gt;0,'Metas por Proyecto'!DD158&gt;0),((DD158*100)/DC158))))))</f>
        <v/>
      </c>
      <c r="DG158" s="97">
        <f t="shared" si="96"/>
        <v>2</v>
      </c>
      <c r="DH158" s="97">
        <f t="shared" si="97"/>
        <v>0</v>
      </c>
      <c r="DI158" s="62">
        <f>IF(AND(DG158=0,DH158=0),"",IF(AND(DG158=0,DH158&lt;&gt;0),Desplegable!$B$444,(DH158*100/DG158)))</f>
        <v>0</v>
      </c>
      <c r="DJ158" s="97"/>
      <c r="DK158" s="97"/>
      <c r="DL158" s="97"/>
      <c r="DM158" s="62" t="str">
        <f>IF(AND(DJ158=0,DK158=0),Desplegable!$B$446,IF(AND(DJ158&lt;&gt;0,DK158=""),Desplegable!$B$446,IF(AND('Metas por Proyecto'!DJ158=0,'Metas por Proyecto'!DK158&gt;0),Desplegable!$B$444,IF(AND('Metas por Proyecto'!DJ158&gt;0,'Metas por Proyecto'!DK158=0),Desplegable!$B$445,IF(AND('Metas por Proyecto'!DJ158&gt;0,'Metas por Proyecto'!DK158&gt;0),((DK158*100)/DJ158))))))</f>
        <v/>
      </c>
      <c r="DN158" s="97">
        <f t="shared" si="98"/>
        <v>2</v>
      </c>
      <c r="DO158" s="97">
        <f t="shared" si="99"/>
        <v>0</v>
      </c>
      <c r="DP158" s="63">
        <f>IF(AND(DN158=0,DO158=0),"",IF(AND(DN158=0,DO158&lt;&gt;0),Desplegable!$B$444,(DO158*100/DN158)))</f>
        <v>0</v>
      </c>
      <c r="DQ158" s="97">
        <f t="shared" si="100"/>
        <v>2</v>
      </c>
      <c r="DR158" s="97">
        <f t="shared" si="101"/>
        <v>0</v>
      </c>
      <c r="DS158" s="97">
        <f t="shared" si="102"/>
        <v>0</v>
      </c>
      <c r="DT158" s="63">
        <f t="shared" si="103"/>
        <v>0</v>
      </c>
      <c r="DU158" s="97"/>
    </row>
    <row r="159" spans="1:125" s="66" customFormat="1" ht="409.5">
      <c r="A159" s="53">
        <v>158</v>
      </c>
      <c r="B159" s="84" t="s">
        <v>1619</v>
      </c>
      <c r="C159" s="54" t="s">
        <v>716</v>
      </c>
      <c r="D159" s="55" t="s">
        <v>79</v>
      </c>
      <c r="E159" s="55" t="s">
        <v>721</v>
      </c>
      <c r="F159" s="56" t="s">
        <v>111</v>
      </c>
      <c r="G159" s="55" t="s">
        <v>115</v>
      </c>
      <c r="H159" s="56" t="s">
        <v>296</v>
      </c>
      <c r="I159" s="55" t="s">
        <v>722</v>
      </c>
      <c r="J159" s="56" t="s">
        <v>296</v>
      </c>
      <c r="K159" s="55" t="s">
        <v>721</v>
      </c>
      <c r="L159" s="56" t="s">
        <v>155</v>
      </c>
      <c r="M159" s="56" t="s">
        <v>155</v>
      </c>
      <c r="N159" s="59" t="s">
        <v>144</v>
      </c>
      <c r="O159" s="56" t="s">
        <v>321</v>
      </c>
      <c r="P159" s="57" t="s">
        <v>460</v>
      </c>
      <c r="Q159" s="57" t="s">
        <v>463</v>
      </c>
      <c r="R159" s="58" t="s">
        <v>480</v>
      </c>
      <c r="S159" s="59"/>
      <c r="T159" s="59" t="s">
        <v>419</v>
      </c>
      <c r="U159" s="60" t="s">
        <v>428</v>
      </c>
      <c r="V159" s="60" t="s">
        <v>436</v>
      </c>
      <c r="W159" s="59"/>
      <c r="X159" s="59" t="s">
        <v>159</v>
      </c>
      <c r="Y159" s="56"/>
      <c r="Z159" s="56"/>
      <c r="AA159" s="56"/>
      <c r="AB159" s="56"/>
      <c r="AC159" s="53"/>
      <c r="AD159" s="53"/>
      <c r="AE159" s="53"/>
      <c r="AF159" s="53"/>
      <c r="AG159" s="56"/>
      <c r="AH159" s="60"/>
      <c r="AI159" s="53"/>
      <c r="AJ159" s="61"/>
      <c r="AK159" s="53"/>
      <c r="AL159" s="53"/>
      <c r="AM159" s="222">
        <v>1</v>
      </c>
      <c r="AN159" s="97"/>
      <c r="AO159" s="97">
        <v>0</v>
      </c>
      <c r="AP159" s="97"/>
      <c r="AQ159" s="62" t="str">
        <f>IF(AND(AN159=0,AO159=0),Desplegable!$B$446,IF(AND(AN159&lt;&gt;0,AO159=""),Desplegable!$B$446,IF(AND('Metas por Proyecto'!AN159=0,'Metas por Proyecto'!AO159&gt;0),Desplegable!$B$444,IF(AND('Metas por Proyecto'!AN159&gt;0,'Metas por Proyecto'!AO159=0),Desplegable!$B$445,IF(AND('Metas por Proyecto'!AN159&gt;0,'Metas por Proyecto'!AO159&gt;0),((AO159*100)/AN159))))))</f>
        <v/>
      </c>
      <c r="AR159" s="235">
        <v>0</v>
      </c>
      <c r="AS159" s="97"/>
      <c r="AT159" s="97"/>
      <c r="AU159" s="62" t="str">
        <f>IF(AND(AR159=0,AS159=0),Desplegable!$B$446,IF(AND(AR159&lt;&gt;0,AS159=""),Desplegable!$B$446,IF(AND('Metas por Proyecto'!AR159=0,'Metas por Proyecto'!AS159&gt;0),Desplegable!$B$444,IF(AND('Metas por Proyecto'!AR159&gt;0,'Metas por Proyecto'!AS159=0),Desplegable!$B$445,IF(AND('Metas por Proyecto'!AR159&gt;0,'Metas por Proyecto'!AS159&gt;0),((AS159*100)/AR159))))))</f>
        <v/>
      </c>
      <c r="AV159" s="97">
        <f t="shared" si="78"/>
        <v>0</v>
      </c>
      <c r="AW159" s="97">
        <f t="shared" si="79"/>
        <v>0</v>
      </c>
      <c r="AX159" s="62" t="str">
        <f>IF(AND(AV159=0,AW159=0),"",IF(AND(AV159=0,AW159&lt;&gt;0),Desplegable!$B$444,(AW159*100/AV159)))</f>
        <v/>
      </c>
      <c r="AY159" s="235">
        <v>0</v>
      </c>
      <c r="AZ159" s="97"/>
      <c r="BA159" s="97" t="s">
        <v>1281</v>
      </c>
      <c r="BB159" s="62" t="str">
        <f>IF(AND(AY159=0,AZ159=0),Desplegable!$B$446,IF(AND(AY159&lt;&gt;0,AZ159=""),Desplegable!$B$446,IF(AND('Metas por Proyecto'!AY159=0,'Metas por Proyecto'!AZ159&gt;0),Desplegable!$B$444,IF(AND('Metas por Proyecto'!AY159&gt;0,'Metas por Proyecto'!AZ159=0),Desplegable!$B$445,IF(AND('Metas por Proyecto'!AY159&gt;0,'Metas por Proyecto'!AZ159&gt;0),((AZ159*100)/AY159))))))</f>
        <v/>
      </c>
      <c r="BC159" s="97">
        <f t="shared" si="80"/>
        <v>0</v>
      </c>
      <c r="BD159" s="97">
        <f t="shared" si="81"/>
        <v>0</v>
      </c>
      <c r="BE159" s="62" t="str">
        <f>IF(AND(BC159=0,BD159=0),"",IF(AND(BC159=0,BD159&lt;&gt;0),Desplegable!$B$444,(BD159*100/BC159)))</f>
        <v/>
      </c>
      <c r="BF159" s="97"/>
      <c r="BG159" s="97"/>
      <c r="BH159" s="97"/>
      <c r="BI159" s="62" t="str">
        <f>IF(AND(BF159=0,BG159=0),Desplegable!$B$446,IF(AND(BF159&lt;&gt;0,BG159=""),Desplegable!$B$446,IF(AND('Metas por Proyecto'!BF159=0,'Metas por Proyecto'!BG159&gt;0),Desplegable!$B$444,IF(AND('Metas por Proyecto'!BF159&gt;0,'Metas por Proyecto'!BG159=0),Desplegable!$B$445,IF(AND('Metas por Proyecto'!BF159&gt;0,'Metas por Proyecto'!BG159&gt;0),((BG159*100)/BF159))))))</f>
        <v/>
      </c>
      <c r="BJ159" s="97">
        <f t="shared" si="82"/>
        <v>0</v>
      </c>
      <c r="BK159" s="97">
        <f t="shared" si="83"/>
        <v>0</v>
      </c>
      <c r="BL159" s="62" t="str">
        <f>IF(AND(BJ159=0,BK159=0),"",IF(AND(BJ159=0,BK159&lt;&gt;0),Desplegable!$B$444,(BK159*100/BJ159)))</f>
        <v/>
      </c>
      <c r="BM159" s="235">
        <v>1</v>
      </c>
      <c r="BN159" s="97"/>
      <c r="BO159" s="97"/>
      <c r="BP159" s="62" t="str">
        <f>IF(AND(BM159=0,BN159=0),Desplegable!$B$446,IF(AND(BM159&lt;&gt;0,BN159=""),Desplegable!$B$446,IF(AND('Metas por Proyecto'!BM159=0,'Metas por Proyecto'!BN159&gt;0),Desplegable!$B$444,IF(AND('Metas por Proyecto'!BM159&gt;0,'Metas por Proyecto'!BN159=0),Desplegable!$B$445,IF(AND('Metas por Proyecto'!BM159&gt;0,'Metas por Proyecto'!BN159&gt;0),((BN159*100)/BM159))))))</f>
        <v/>
      </c>
      <c r="BQ159" s="97">
        <f t="shared" si="84"/>
        <v>1</v>
      </c>
      <c r="BR159" s="97">
        <f t="shared" si="85"/>
        <v>0</v>
      </c>
      <c r="BS159" s="62">
        <f>IF(AND(BQ159=0,BR159=0),"",IF(AND(BQ159=0,BR159&lt;&gt;0),Desplegable!$B$444,(BR159*100/BQ159)))</f>
        <v>0</v>
      </c>
      <c r="BT159" s="235"/>
      <c r="BU159" s="97"/>
      <c r="BV159" s="97"/>
      <c r="BW159" s="62" t="str">
        <f>IF(AND(BT159=0,BU159=0),Desplegable!$B$446,IF(AND(BT159&lt;&gt;0,BU159=""),Desplegable!$B$446,IF(AND('Metas por Proyecto'!BT159=0,'Metas por Proyecto'!BU159&gt;0),Desplegable!$B$444,IF(AND('Metas por Proyecto'!BT159&gt;0,'Metas por Proyecto'!BU159=0),Desplegable!$B$445,IF(AND('Metas por Proyecto'!BT159&gt;0,'Metas por Proyecto'!BU159&gt;0),((BU159*100)/BT159))))))</f>
        <v/>
      </c>
      <c r="BX159" s="97">
        <f t="shared" si="86"/>
        <v>1</v>
      </c>
      <c r="BY159" s="97">
        <f t="shared" si="87"/>
        <v>0</v>
      </c>
      <c r="BZ159" s="62">
        <f>IF(AND(BX159=0,BY159=0),"",IF(AND(BX159=0,BY159&lt;&gt;0),Desplegable!$B$444,(BY159*100/BX159)))</f>
        <v>0</v>
      </c>
      <c r="CA159" s="97"/>
      <c r="CB159" s="97"/>
      <c r="CC159" s="97"/>
      <c r="CD159" s="62" t="str">
        <f>IF(AND(CA159=0,CB159=0),Desplegable!$B$446,IF(AND(CA159&lt;&gt;0,CB159=""),Desplegable!$B$446,IF(AND('Metas por Proyecto'!CA159=0,'Metas por Proyecto'!CB159&gt;0),Desplegable!$B$444,IF(AND('Metas por Proyecto'!CA159&gt;0,'Metas por Proyecto'!CB159=0),Desplegable!$B$445,IF(AND('Metas por Proyecto'!CA159&gt;0,'Metas por Proyecto'!CB159&gt;0),((CB159*100)/CA159))))))</f>
        <v/>
      </c>
      <c r="CE159" s="97">
        <f t="shared" si="88"/>
        <v>1</v>
      </c>
      <c r="CF159" s="97">
        <f t="shared" si="89"/>
        <v>0</v>
      </c>
      <c r="CG159" s="62">
        <f>IF(AND(CE159=0,CF159=0),"",IF(AND(CE159=0,CF159&lt;&gt;0),Desplegable!$B$444,(CF159*100/CE159)))</f>
        <v>0</v>
      </c>
      <c r="CH159" s="97"/>
      <c r="CI159" s="97"/>
      <c r="CJ159" s="97"/>
      <c r="CK159" s="62" t="str">
        <f>IF(AND(CH159=0,CI159=0),Desplegable!$B$446,IF(AND(CH159&lt;&gt;0,CI159=""),Desplegable!$B$446,IF(AND('Metas por Proyecto'!CH159=0,'Metas por Proyecto'!CI159&gt;0),Desplegable!$B$444,IF(AND('Metas por Proyecto'!CH159&gt;0,'Metas por Proyecto'!CI159=0),Desplegable!$B$445,IF(AND('Metas por Proyecto'!CH159&gt;0,'Metas por Proyecto'!CI159&gt;0),((CI159*100)/CH159))))))</f>
        <v/>
      </c>
      <c r="CL159" s="97">
        <f t="shared" si="90"/>
        <v>1</v>
      </c>
      <c r="CM159" s="97">
        <f t="shared" si="91"/>
        <v>0</v>
      </c>
      <c r="CN159" s="62">
        <f>IF(AND(CL159=0,CM159=0),"",IF(AND(CL159=0,CM159&lt;&gt;0),Desplegable!$B$444,(CM159*100/CL159)))</f>
        <v>0</v>
      </c>
      <c r="CO159" s="97"/>
      <c r="CP159" s="97"/>
      <c r="CQ159" s="97"/>
      <c r="CR159" s="62" t="str">
        <f>IF(AND(CO159=0,CP159=0),Desplegable!$B$446,IF(AND(CO159&lt;&gt;0,CP159=""),Desplegable!$B$446,IF(AND('Metas por Proyecto'!CO159=0,'Metas por Proyecto'!CP159&gt;0),Desplegable!$B$444,IF(AND('Metas por Proyecto'!CO159&gt;0,'Metas por Proyecto'!CP159=0),Desplegable!$B$445,IF(AND('Metas por Proyecto'!CO159&gt;0,'Metas por Proyecto'!CP159&gt;0),((CP159*100)/CO159))))))</f>
        <v/>
      </c>
      <c r="CS159" s="97">
        <f t="shared" si="92"/>
        <v>1</v>
      </c>
      <c r="CT159" s="97">
        <f t="shared" si="93"/>
        <v>0</v>
      </c>
      <c r="CU159" s="62">
        <f>IF(AND(CS159=0,CT159=0),"",IF(AND(CS159=0,CT159&lt;&gt;0),Desplegable!$B$444,(CT159*100/CS159)))</f>
        <v>0</v>
      </c>
      <c r="CV159" s="97"/>
      <c r="CW159" s="97"/>
      <c r="CX159" s="97"/>
      <c r="CY159" s="62" t="str">
        <f>IF(AND(CV159=0,CW159=0),Desplegable!$B$446,IF(AND(CV159&lt;&gt;0,CW159=""),Desplegable!$B$446,IF(AND('Metas por Proyecto'!CV159=0,'Metas por Proyecto'!CW159&gt;0),Desplegable!$B$444,IF(AND('Metas por Proyecto'!CV159&gt;0,'Metas por Proyecto'!CW159=0),Desplegable!$B$445,IF(AND('Metas por Proyecto'!CV159&gt;0,'Metas por Proyecto'!CW159&gt;0),((CW159*100)/CV159))))))</f>
        <v/>
      </c>
      <c r="CZ159" s="97">
        <f t="shared" si="94"/>
        <v>1</v>
      </c>
      <c r="DA159" s="97">
        <f t="shared" si="95"/>
        <v>0</v>
      </c>
      <c r="DB159" s="62">
        <f>IF(AND(CZ159=0,DA159=0),"",IF(AND(CZ159=0,DA159&lt;&gt;0),Desplegable!$B$444,(DA159*100/CZ159)))</f>
        <v>0</v>
      </c>
      <c r="DC159" s="235"/>
      <c r="DD159" s="97"/>
      <c r="DE159" s="97"/>
      <c r="DF159" s="62" t="str">
        <f>IF(AND(DC159=0,DD159=0),Desplegable!$B$446,IF(AND(DC159&lt;&gt;0,DD159=""),Desplegable!$B$446,IF(AND('Metas por Proyecto'!DC159=0,'Metas por Proyecto'!DD159&gt;0),Desplegable!$B$444,IF(AND('Metas por Proyecto'!DC159&gt;0,'Metas por Proyecto'!DD159=0),Desplegable!$B$445,IF(AND('Metas por Proyecto'!DC159&gt;0,'Metas por Proyecto'!DD159&gt;0),((DD159*100)/DC159))))))</f>
        <v/>
      </c>
      <c r="DG159" s="97">
        <f t="shared" si="96"/>
        <v>1</v>
      </c>
      <c r="DH159" s="97">
        <f t="shared" si="97"/>
        <v>0</v>
      </c>
      <c r="DI159" s="62">
        <f>IF(AND(DG159=0,DH159=0),"",IF(AND(DG159=0,DH159&lt;&gt;0),Desplegable!$B$444,(DH159*100/DG159)))</f>
        <v>0</v>
      </c>
      <c r="DJ159" s="97"/>
      <c r="DK159" s="97"/>
      <c r="DL159" s="97"/>
      <c r="DM159" s="62" t="str">
        <f>IF(AND(DJ159=0,DK159=0),Desplegable!$B$446,IF(AND(DJ159&lt;&gt;0,DK159=""),Desplegable!$B$446,IF(AND('Metas por Proyecto'!DJ159=0,'Metas por Proyecto'!DK159&gt;0),Desplegable!$B$444,IF(AND('Metas por Proyecto'!DJ159&gt;0,'Metas por Proyecto'!DK159=0),Desplegable!$B$445,IF(AND('Metas por Proyecto'!DJ159&gt;0,'Metas por Proyecto'!DK159&gt;0),((DK159*100)/DJ159))))))</f>
        <v/>
      </c>
      <c r="DN159" s="97">
        <f t="shared" si="98"/>
        <v>1</v>
      </c>
      <c r="DO159" s="97">
        <f t="shared" si="99"/>
        <v>0</v>
      </c>
      <c r="DP159" s="63">
        <f>IF(AND(DN159=0,DO159=0),"",IF(AND(DN159=0,DO159&lt;&gt;0),Desplegable!$B$444,(DO159*100/DN159)))</f>
        <v>0</v>
      </c>
      <c r="DQ159" s="97">
        <f t="shared" si="100"/>
        <v>1</v>
      </c>
      <c r="DR159" s="97">
        <f t="shared" si="101"/>
        <v>0</v>
      </c>
      <c r="DS159" s="97">
        <f t="shared" si="102"/>
        <v>0</v>
      </c>
      <c r="DT159" s="63">
        <f t="shared" si="103"/>
        <v>0</v>
      </c>
      <c r="DU159" s="97"/>
    </row>
    <row r="160" spans="1:125" s="66" customFormat="1" ht="168.75">
      <c r="A160" s="53">
        <v>159</v>
      </c>
      <c r="B160" s="84" t="s">
        <v>710</v>
      </c>
      <c r="C160" s="54" t="s">
        <v>717</v>
      </c>
      <c r="D160" s="55" t="s">
        <v>79</v>
      </c>
      <c r="E160" s="55" t="s">
        <v>721</v>
      </c>
      <c r="F160" s="56" t="s">
        <v>111</v>
      </c>
      <c r="G160" s="55" t="s">
        <v>115</v>
      </c>
      <c r="H160" s="56" t="s">
        <v>296</v>
      </c>
      <c r="I160" s="55" t="s">
        <v>722</v>
      </c>
      <c r="J160" s="56" t="s">
        <v>574</v>
      </c>
      <c r="K160" s="55" t="s">
        <v>1136</v>
      </c>
      <c r="L160" s="56" t="s">
        <v>155</v>
      </c>
      <c r="M160" s="56" t="s">
        <v>155</v>
      </c>
      <c r="N160" s="59" t="s">
        <v>144</v>
      </c>
      <c r="O160" s="56" t="s">
        <v>321</v>
      </c>
      <c r="P160" s="57" t="s">
        <v>460</v>
      </c>
      <c r="Q160" s="57" t="s">
        <v>463</v>
      </c>
      <c r="R160" s="58" t="s">
        <v>480</v>
      </c>
      <c r="S160" s="59"/>
      <c r="T160" s="59" t="s">
        <v>419</v>
      </c>
      <c r="U160" s="60" t="s">
        <v>428</v>
      </c>
      <c r="V160" s="60" t="s">
        <v>436</v>
      </c>
      <c r="W160" s="59"/>
      <c r="X160" s="59"/>
      <c r="Y160" s="56"/>
      <c r="Z160" s="56"/>
      <c r="AA160" s="56"/>
      <c r="AB160" s="56"/>
      <c r="AC160" s="53"/>
      <c r="AD160" s="53"/>
      <c r="AE160" s="53"/>
      <c r="AF160" s="53"/>
      <c r="AG160" s="56"/>
      <c r="AH160" s="60"/>
      <c r="AI160" s="53"/>
      <c r="AJ160" s="61"/>
      <c r="AK160" s="53"/>
      <c r="AL160" s="53"/>
      <c r="AM160" s="222">
        <v>1</v>
      </c>
      <c r="AN160" s="97"/>
      <c r="AO160" s="97">
        <v>0</v>
      </c>
      <c r="AP160" s="97"/>
      <c r="AQ160" s="62" t="str">
        <f>IF(AND(AN160=0,AO160=0),Desplegable!$B$446,IF(AND(AN160&lt;&gt;0,AO160=""),Desplegable!$B$446,IF(AND('Metas por Proyecto'!AN160=0,'Metas por Proyecto'!AO160&gt;0),Desplegable!$B$444,IF(AND('Metas por Proyecto'!AN160&gt;0,'Metas por Proyecto'!AO160=0),Desplegable!$B$445,IF(AND('Metas por Proyecto'!AN160&gt;0,'Metas por Proyecto'!AO160&gt;0),((AO160*100)/AN160))))))</f>
        <v/>
      </c>
      <c r="AR160" s="235">
        <v>0</v>
      </c>
      <c r="AS160" s="97"/>
      <c r="AT160" s="97"/>
      <c r="AU160" s="62" t="str">
        <f>IF(AND(AR160=0,AS160=0),Desplegable!$B$446,IF(AND(AR160&lt;&gt;0,AS160=""),Desplegable!$B$446,IF(AND('Metas por Proyecto'!AR160=0,'Metas por Proyecto'!AS160&gt;0),Desplegable!$B$444,IF(AND('Metas por Proyecto'!AR160&gt;0,'Metas por Proyecto'!AS160=0),Desplegable!$B$445,IF(AND('Metas por Proyecto'!AR160&gt;0,'Metas por Proyecto'!AS160&gt;0),((AS160*100)/AR160))))))</f>
        <v/>
      </c>
      <c r="AV160" s="97">
        <f t="shared" si="78"/>
        <v>0</v>
      </c>
      <c r="AW160" s="97">
        <f t="shared" si="79"/>
        <v>0</v>
      </c>
      <c r="AX160" s="62" t="str">
        <f>IF(AND(AV160=0,AW160=0),"",IF(AND(AV160=0,AW160&lt;&gt;0),Desplegable!$B$444,(AW160*100/AV160)))</f>
        <v/>
      </c>
      <c r="AY160" s="235">
        <v>0</v>
      </c>
      <c r="AZ160" s="97"/>
      <c r="BA160" s="97"/>
      <c r="BB160" s="62" t="str">
        <f>IF(AND(AY160=0,AZ160=0),Desplegable!$B$446,IF(AND(AY160&lt;&gt;0,AZ160=""),Desplegable!$B$446,IF(AND('Metas por Proyecto'!AY160=0,'Metas por Proyecto'!AZ160&gt;0),Desplegable!$B$444,IF(AND('Metas por Proyecto'!AY160&gt;0,'Metas por Proyecto'!AZ160=0),Desplegable!$B$445,IF(AND('Metas por Proyecto'!AY160&gt;0,'Metas por Proyecto'!AZ160&gt;0),((AZ160*100)/AY160))))))</f>
        <v/>
      </c>
      <c r="BC160" s="97">
        <f t="shared" si="80"/>
        <v>0</v>
      </c>
      <c r="BD160" s="97">
        <f t="shared" si="81"/>
        <v>0</v>
      </c>
      <c r="BE160" s="62" t="str">
        <f>IF(AND(BC160=0,BD160=0),"",IF(AND(BC160=0,BD160&lt;&gt;0),Desplegable!$B$444,(BD160*100/BC160)))</f>
        <v/>
      </c>
      <c r="BF160" s="97"/>
      <c r="BG160" s="97"/>
      <c r="BH160" s="97"/>
      <c r="BI160" s="62" t="str">
        <f>IF(AND(BF160=0,BG160=0),Desplegable!$B$446,IF(AND(BF160&lt;&gt;0,BG160=""),Desplegable!$B$446,IF(AND('Metas por Proyecto'!BF160=0,'Metas por Proyecto'!BG160&gt;0),Desplegable!$B$444,IF(AND('Metas por Proyecto'!BF160&gt;0,'Metas por Proyecto'!BG160=0),Desplegable!$B$445,IF(AND('Metas por Proyecto'!BF160&gt;0,'Metas por Proyecto'!BG160&gt;0),((BG160*100)/BF160))))))</f>
        <v/>
      </c>
      <c r="BJ160" s="97">
        <f t="shared" si="82"/>
        <v>0</v>
      </c>
      <c r="BK160" s="97">
        <f t="shared" si="83"/>
        <v>0</v>
      </c>
      <c r="BL160" s="62" t="str">
        <f>IF(AND(BJ160=0,BK160=0),"",IF(AND(BJ160=0,BK160&lt;&gt;0),Desplegable!$B$444,(BK160*100/BJ160)))</f>
        <v/>
      </c>
      <c r="BM160" s="235">
        <v>1</v>
      </c>
      <c r="BN160" s="97"/>
      <c r="BO160" s="97"/>
      <c r="BP160" s="62" t="str">
        <f>IF(AND(BM160=0,BN160=0),Desplegable!$B$446,IF(AND(BM160&lt;&gt;0,BN160=""),Desplegable!$B$446,IF(AND('Metas por Proyecto'!BM160=0,'Metas por Proyecto'!BN160&gt;0),Desplegable!$B$444,IF(AND('Metas por Proyecto'!BM160&gt;0,'Metas por Proyecto'!BN160=0),Desplegable!$B$445,IF(AND('Metas por Proyecto'!BM160&gt;0,'Metas por Proyecto'!BN160&gt;0),((BN160*100)/BM160))))))</f>
        <v/>
      </c>
      <c r="BQ160" s="97">
        <f t="shared" si="84"/>
        <v>1</v>
      </c>
      <c r="BR160" s="97">
        <f t="shared" si="85"/>
        <v>0</v>
      </c>
      <c r="BS160" s="62">
        <f>IF(AND(BQ160=0,BR160=0),"",IF(AND(BQ160=0,BR160&lt;&gt;0),Desplegable!$B$444,(BR160*100/BQ160)))</f>
        <v>0</v>
      </c>
      <c r="BT160" s="235"/>
      <c r="BU160" s="97"/>
      <c r="BV160" s="97"/>
      <c r="BW160" s="62" t="str">
        <f>IF(AND(BT160=0,BU160=0),Desplegable!$B$446,IF(AND(BT160&lt;&gt;0,BU160=""),Desplegable!$B$446,IF(AND('Metas por Proyecto'!BT160=0,'Metas por Proyecto'!BU160&gt;0),Desplegable!$B$444,IF(AND('Metas por Proyecto'!BT160&gt;0,'Metas por Proyecto'!BU160=0),Desplegable!$B$445,IF(AND('Metas por Proyecto'!BT160&gt;0,'Metas por Proyecto'!BU160&gt;0),((BU160*100)/BT160))))))</f>
        <v/>
      </c>
      <c r="BX160" s="97">
        <f t="shared" si="86"/>
        <v>1</v>
      </c>
      <c r="BY160" s="97">
        <f t="shared" si="87"/>
        <v>0</v>
      </c>
      <c r="BZ160" s="62">
        <f>IF(AND(BX160=0,BY160=0),"",IF(AND(BX160=0,BY160&lt;&gt;0),Desplegable!$B$444,(BY160*100/BX160)))</f>
        <v>0</v>
      </c>
      <c r="CA160" s="97"/>
      <c r="CB160" s="97"/>
      <c r="CC160" s="97"/>
      <c r="CD160" s="62" t="str">
        <f>IF(AND(CA160=0,CB160=0),Desplegable!$B$446,IF(AND(CA160&lt;&gt;0,CB160=""),Desplegable!$B$446,IF(AND('Metas por Proyecto'!CA160=0,'Metas por Proyecto'!CB160&gt;0),Desplegable!$B$444,IF(AND('Metas por Proyecto'!CA160&gt;0,'Metas por Proyecto'!CB160=0),Desplegable!$B$445,IF(AND('Metas por Proyecto'!CA160&gt;0,'Metas por Proyecto'!CB160&gt;0),((CB160*100)/CA160))))))</f>
        <v/>
      </c>
      <c r="CE160" s="97">
        <f t="shared" si="88"/>
        <v>1</v>
      </c>
      <c r="CF160" s="97">
        <f t="shared" si="89"/>
        <v>0</v>
      </c>
      <c r="CG160" s="62">
        <f>IF(AND(CE160=0,CF160=0),"",IF(AND(CE160=0,CF160&lt;&gt;0),Desplegable!$B$444,(CF160*100/CE160)))</f>
        <v>0</v>
      </c>
      <c r="CH160" s="97"/>
      <c r="CI160" s="97"/>
      <c r="CJ160" s="97"/>
      <c r="CK160" s="62" t="str">
        <f>IF(AND(CH160=0,CI160=0),Desplegable!$B$446,IF(AND(CH160&lt;&gt;0,CI160=""),Desplegable!$B$446,IF(AND('Metas por Proyecto'!CH160=0,'Metas por Proyecto'!CI160&gt;0),Desplegable!$B$444,IF(AND('Metas por Proyecto'!CH160&gt;0,'Metas por Proyecto'!CI160=0),Desplegable!$B$445,IF(AND('Metas por Proyecto'!CH160&gt;0,'Metas por Proyecto'!CI160&gt;0),((CI160*100)/CH160))))))</f>
        <v/>
      </c>
      <c r="CL160" s="97">
        <f t="shared" si="90"/>
        <v>1</v>
      </c>
      <c r="CM160" s="97">
        <f t="shared" si="91"/>
        <v>0</v>
      </c>
      <c r="CN160" s="62">
        <f>IF(AND(CL160=0,CM160=0),"",IF(AND(CL160=0,CM160&lt;&gt;0),Desplegable!$B$444,(CM160*100/CL160)))</f>
        <v>0</v>
      </c>
      <c r="CO160" s="97"/>
      <c r="CP160" s="97"/>
      <c r="CQ160" s="97"/>
      <c r="CR160" s="62" t="str">
        <f>IF(AND(CO160=0,CP160=0),Desplegable!$B$446,IF(AND(CO160&lt;&gt;0,CP160=""),Desplegable!$B$446,IF(AND('Metas por Proyecto'!CO160=0,'Metas por Proyecto'!CP160&gt;0),Desplegable!$B$444,IF(AND('Metas por Proyecto'!CO160&gt;0,'Metas por Proyecto'!CP160=0),Desplegable!$B$445,IF(AND('Metas por Proyecto'!CO160&gt;0,'Metas por Proyecto'!CP160&gt;0),((CP160*100)/CO160))))))</f>
        <v/>
      </c>
      <c r="CS160" s="97">
        <f t="shared" si="92"/>
        <v>1</v>
      </c>
      <c r="CT160" s="97">
        <f t="shared" si="93"/>
        <v>0</v>
      </c>
      <c r="CU160" s="62">
        <f>IF(AND(CS160=0,CT160=0),"",IF(AND(CS160=0,CT160&lt;&gt;0),Desplegable!$B$444,(CT160*100/CS160)))</f>
        <v>0</v>
      </c>
      <c r="CV160" s="97"/>
      <c r="CW160" s="97"/>
      <c r="CX160" s="97"/>
      <c r="CY160" s="62" t="str">
        <f>IF(AND(CV160=0,CW160=0),Desplegable!$B$446,IF(AND(CV160&lt;&gt;0,CW160=""),Desplegable!$B$446,IF(AND('Metas por Proyecto'!CV160=0,'Metas por Proyecto'!CW160&gt;0),Desplegable!$B$444,IF(AND('Metas por Proyecto'!CV160&gt;0,'Metas por Proyecto'!CW160=0),Desplegable!$B$445,IF(AND('Metas por Proyecto'!CV160&gt;0,'Metas por Proyecto'!CW160&gt;0),((CW160*100)/CV160))))))</f>
        <v/>
      </c>
      <c r="CZ160" s="97">
        <f t="shared" si="94"/>
        <v>1</v>
      </c>
      <c r="DA160" s="97">
        <f t="shared" si="95"/>
        <v>0</v>
      </c>
      <c r="DB160" s="62">
        <f>IF(AND(CZ160=0,DA160=0),"",IF(AND(CZ160=0,DA160&lt;&gt;0),Desplegable!$B$444,(DA160*100/CZ160)))</f>
        <v>0</v>
      </c>
      <c r="DC160" s="235"/>
      <c r="DD160" s="97"/>
      <c r="DE160" s="97"/>
      <c r="DF160" s="62" t="str">
        <f>IF(AND(DC160=0,DD160=0),Desplegable!$B$446,IF(AND(DC160&lt;&gt;0,DD160=""),Desplegable!$B$446,IF(AND('Metas por Proyecto'!DC160=0,'Metas por Proyecto'!DD160&gt;0),Desplegable!$B$444,IF(AND('Metas por Proyecto'!DC160&gt;0,'Metas por Proyecto'!DD160=0),Desplegable!$B$445,IF(AND('Metas por Proyecto'!DC160&gt;0,'Metas por Proyecto'!DD160&gt;0),((DD160*100)/DC160))))))</f>
        <v/>
      </c>
      <c r="DG160" s="97">
        <f t="shared" si="96"/>
        <v>1</v>
      </c>
      <c r="DH160" s="97">
        <f t="shared" si="97"/>
        <v>0</v>
      </c>
      <c r="DI160" s="62">
        <f>IF(AND(DG160=0,DH160=0),"",IF(AND(DG160=0,DH160&lt;&gt;0),Desplegable!$B$444,(DH160*100/DG160)))</f>
        <v>0</v>
      </c>
      <c r="DJ160" s="97"/>
      <c r="DK160" s="97"/>
      <c r="DL160" s="97"/>
      <c r="DM160" s="62" t="str">
        <f>IF(AND(DJ160=0,DK160=0),Desplegable!$B$446,IF(AND(DJ160&lt;&gt;0,DK160=""),Desplegable!$B$446,IF(AND('Metas por Proyecto'!DJ160=0,'Metas por Proyecto'!DK160&gt;0),Desplegable!$B$444,IF(AND('Metas por Proyecto'!DJ160&gt;0,'Metas por Proyecto'!DK160=0),Desplegable!$B$445,IF(AND('Metas por Proyecto'!DJ160&gt;0,'Metas por Proyecto'!DK160&gt;0),((DK160*100)/DJ160))))))</f>
        <v/>
      </c>
      <c r="DN160" s="97">
        <f t="shared" si="98"/>
        <v>1</v>
      </c>
      <c r="DO160" s="97">
        <f t="shared" si="99"/>
        <v>0</v>
      </c>
      <c r="DP160" s="63">
        <f>IF(AND(DN160=0,DO160=0),"",IF(AND(DN160=0,DO160&lt;&gt;0),Desplegable!$B$444,(DO160*100/DN160)))</f>
        <v>0</v>
      </c>
      <c r="DQ160" s="97">
        <f t="shared" si="100"/>
        <v>1</v>
      </c>
      <c r="DR160" s="97">
        <f t="shared" si="101"/>
        <v>0</v>
      </c>
      <c r="DS160" s="97">
        <f t="shared" si="102"/>
        <v>0</v>
      </c>
      <c r="DT160" s="63">
        <f t="shared" si="103"/>
        <v>0</v>
      </c>
      <c r="DU160" s="97"/>
    </row>
    <row r="161" spans="1:125" s="66" customFormat="1" ht="262.5">
      <c r="A161" s="53">
        <v>160</v>
      </c>
      <c r="B161" s="84" t="s">
        <v>711</v>
      </c>
      <c r="C161" s="54" t="s">
        <v>718</v>
      </c>
      <c r="D161" s="55" t="s">
        <v>79</v>
      </c>
      <c r="E161" s="55" t="s">
        <v>721</v>
      </c>
      <c r="F161" s="56" t="s">
        <v>111</v>
      </c>
      <c r="G161" s="55" t="s">
        <v>115</v>
      </c>
      <c r="H161" s="56" t="s">
        <v>296</v>
      </c>
      <c r="I161" s="55" t="s">
        <v>722</v>
      </c>
      <c r="J161" s="56" t="s">
        <v>296</v>
      </c>
      <c r="K161" s="55" t="s">
        <v>721</v>
      </c>
      <c r="L161" s="56" t="s">
        <v>155</v>
      </c>
      <c r="M161" s="56" t="s">
        <v>155</v>
      </c>
      <c r="N161" s="59" t="s">
        <v>144</v>
      </c>
      <c r="O161" s="56" t="s">
        <v>321</v>
      </c>
      <c r="P161" s="57" t="s">
        <v>460</v>
      </c>
      <c r="Q161" s="57" t="s">
        <v>463</v>
      </c>
      <c r="R161" s="58" t="s">
        <v>480</v>
      </c>
      <c r="S161" s="59"/>
      <c r="T161" s="59" t="s">
        <v>419</v>
      </c>
      <c r="U161" s="60" t="s">
        <v>428</v>
      </c>
      <c r="V161" s="60" t="s">
        <v>436</v>
      </c>
      <c r="W161" s="59"/>
      <c r="X161" s="59"/>
      <c r="Y161" s="56"/>
      <c r="Z161" s="56"/>
      <c r="AA161" s="56"/>
      <c r="AB161" s="56"/>
      <c r="AC161" s="53"/>
      <c r="AD161" s="53"/>
      <c r="AE161" s="53"/>
      <c r="AF161" s="53"/>
      <c r="AG161" s="56"/>
      <c r="AH161" s="60"/>
      <c r="AI161" s="53"/>
      <c r="AJ161" s="61"/>
      <c r="AK161" s="53"/>
      <c r="AL161" s="53"/>
      <c r="AM161" s="222">
        <v>1</v>
      </c>
      <c r="AN161" s="97">
        <v>1</v>
      </c>
      <c r="AO161" s="97">
        <v>0</v>
      </c>
      <c r="AP161" s="97"/>
      <c r="AQ161" s="62">
        <f>IF(AND(AN161=0,AO161=0),Desplegable!$B$446,IF(AND(AN161&lt;&gt;0,AO161=""),Desplegable!$B$446,IF(AND('Metas por Proyecto'!AN161=0,'Metas por Proyecto'!AO161&gt;0),Desplegable!$B$444,IF(AND('Metas por Proyecto'!AN161&gt;0,'Metas por Proyecto'!AO161=0),Desplegable!$B$445,IF(AND('Metas por Proyecto'!AN161&gt;0,'Metas por Proyecto'!AO161&gt;0),((AO161*100)/AN161))))))</f>
        <v>0</v>
      </c>
      <c r="AR161" s="235"/>
      <c r="AS161" s="97">
        <v>0.5</v>
      </c>
      <c r="AT161" s="97"/>
      <c r="AU161" s="62">
        <f>IF(AND(AR161=0,AS161=0),Desplegable!$B$446,IF(AND(AR161&lt;&gt;0,AS161=""),Desplegable!$B$446,IF(AND('Metas por Proyecto'!AR161=0,'Metas por Proyecto'!AS161&gt;0),Desplegable!$B$444,IF(AND('Metas por Proyecto'!AR161&gt;0,'Metas por Proyecto'!AS161=0),Desplegable!$B$445,IF(AND('Metas por Proyecto'!AR161&gt;0,'Metas por Proyecto'!AS161&gt;0),((AS161*100)/AR161))))))</f>
        <v>100</v>
      </c>
      <c r="AV161" s="97">
        <f t="shared" si="78"/>
        <v>1</v>
      </c>
      <c r="AW161" s="97">
        <f t="shared" si="79"/>
        <v>0.5</v>
      </c>
      <c r="AX161" s="62">
        <f>IF(AND(AV161=0,AW161=0),"",IF(AND(AV161=0,AW161&lt;&gt;0),Desplegable!$B$444,(AW161*100/AV161)))</f>
        <v>50</v>
      </c>
      <c r="AY161" s="235">
        <v>0</v>
      </c>
      <c r="AZ161" s="97"/>
      <c r="BA161" s="97" t="s">
        <v>1282</v>
      </c>
      <c r="BB161" s="62" t="str">
        <f>IF(AND(AY161=0,AZ161=0),Desplegable!$B$446,IF(AND(AY161&lt;&gt;0,AZ161=""),Desplegable!$B$446,IF(AND('Metas por Proyecto'!AY161=0,'Metas por Proyecto'!AZ161&gt;0),Desplegable!$B$444,IF(AND('Metas por Proyecto'!AY161&gt;0,'Metas por Proyecto'!AZ161=0),Desplegable!$B$445,IF(AND('Metas por Proyecto'!AY161&gt;0,'Metas por Proyecto'!AZ161&gt;0),((AZ161*100)/AY161))))))</f>
        <v/>
      </c>
      <c r="BC161" s="97">
        <f t="shared" si="80"/>
        <v>1</v>
      </c>
      <c r="BD161" s="97">
        <f t="shared" si="81"/>
        <v>0.5</v>
      </c>
      <c r="BE161" s="62">
        <f>IF(AND(BC161=0,BD161=0),"",IF(AND(BC161=0,BD161&lt;&gt;0),Desplegable!$B$444,(BD161*100/BC161)))</f>
        <v>50</v>
      </c>
      <c r="BF161" s="97">
        <v>0</v>
      </c>
      <c r="BG161" s="97">
        <v>1</v>
      </c>
      <c r="BH161" s="97"/>
      <c r="BI161" s="62">
        <f>IF(AND(BF161=0,BG161=0),Desplegable!$B$446,IF(AND(BF161&lt;&gt;0,BG161=""),Desplegable!$B$446,IF(AND('Metas por Proyecto'!BF161=0,'Metas por Proyecto'!BG161&gt;0),Desplegable!$B$444,IF(AND('Metas por Proyecto'!BF161&gt;0,'Metas por Proyecto'!BG161=0),Desplegable!$B$445,IF(AND('Metas por Proyecto'!BF161&gt;0,'Metas por Proyecto'!BG161&gt;0),((BG161*100)/BF161))))))</f>
        <v>100</v>
      </c>
      <c r="BJ161" s="97">
        <f t="shared" si="82"/>
        <v>1</v>
      </c>
      <c r="BK161" s="97">
        <f t="shared" si="83"/>
        <v>1.5</v>
      </c>
      <c r="BL161" s="62">
        <f>IF(AND(BJ161=0,BK161=0),"",IF(AND(BJ161=0,BK161&lt;&gt;0),Desplegable!$B$444,(BK161*100/BJ161)))</f>
        <v>150</v>
      </c>
      <c r="BM161" s="235"/>
      <c r="BN161" s="97"/>
      <c r="BO161" s="97"/>
      <c r="BP161" s="62" t="str">
        <f>IF(AND(BM161=0,BN161=0),Desplegable!$B$446,IF(AND(BM161&lt;&gt;0,BN161=""),Desplegable!$B$446,IF(AND('Metas por Proyecto'!BM161=0,'Metas por Proyecto'!BN161&gt;0),Desplegable!$B$444,IF(AND('Metas por Proyecto'!BM161&gt;0,'Metas por Proyecto'!BN161=0),Desplegable!$B$445,IF(AND('Metas por Proyecto'!BM161&gt;0,'Metas por Proyecto'!BN161&gt;0),((BN161*100)/BM161))))))</f>
        <v/>
      </c>
      <c r="BQ161" s="97">
        <f t="shared" si="84"/>
        <v>1</v>
      </c>
      <c r="BR161" s="97">
        <f t="shared" si="85"/>
        <v>1.5</v>
      </c>
      <c r="BS161" s="62">
        <f>IF(AND(BQ161=0,BR161=0),"",IF(AND(BQ161=0,BR161&lt;&gt;0),Desplegable!$B$444,(BR161*100/BQ161)))</f>
        <v>150</v>
      </c>
      <c r="BT161" s="235"/>
      <c r="BU161" s="97"/>
      <c r="BV161" s="97"/>
      <c r="BW161" s="62" t="str">
        <f>IF(AND(BT161=0,BU161=0),Desplegable!$B$446,IF(AND(BT161&lt;&gt;0,BU161=""),Desplegable!$B$446,IF(AND('Metas por Proyecto'!BT161=0,'Metas por Proyecto'!BU161&gt;0),Desplegable!$B$444,IF(AND('Metas por Proyecto'!BT161&gt;0,'Metas por Proyecto'!BU161=0),Desplegable!$B$445,IF(AND('Metas por Proyecto'!BT161&gt;0,'Metas por Proyecto'!BU161&gt;0),((BU161*100)/BT161))))))</f>
        <v/>
      </c>
      <c r="BX161" s="97">
        <f t="shared" si="86"/>
        <v>1</v>
      </c>
      <c r="BY161" s="97">
        <f t="shared" si="87"/>
        <v>1.5</v>
      </c>
      <c r="BZ161" s="62">
        <f>IF(AND(BX161=0,BY161=0),"",IF(AND(BX161=0,BY161&lt;&gt;0),Desplegable!$B$444,(BY161*100/BX161)))</f>
        <v>150</v>
      </c>
      <c r="CA161" s="97"/>
      <c r="CB161" s="97"/>
      <c r="CC161" s="97"/>
      <c r="CD161" s="62" t="str">
        <f>IF(AND(CA161=0,CB161=0),Desplegable!$B$446,IF(AND(CA161&lt;&gt;0,CB161=""),Desplegable!$B$446,IF(AND('Metas por Proyecto'!CA161=0,'Metas por Proyecto'!CB161&gt;0),Desplegable!$B$444,IF(AND('Metas por Proyecto'!CA161&gt;0,'Metas por Proyecto'!CB161=0),Desplegable!$B$445,IF(AND('Metas por Proyecto'!CA161&gt;0,'Metas por Proyecto'!CB161&gt;0),((CB161*100)/CA161))))))</f>
        <v/>
      </c>
      <c r="CE161" s="97">
        <f t="shared" si="88"/>
        <v>1</v>
      </c>
      <c r="CF161" s="97">
        <f t="shared" si="89"/>
        <v>1.5</v>
      </c>
      <c r="CG161" s="62">
        <f>IF(AND(CE161=0,CF161=0),"",IF(AND(CE161=0,CF161&lt;&gt;0),Desplegable!$B$444,(CF161*100/CE161)))</f>
        <v>150</v>
      </c>
      <c r="CH161" s="97"/>
      <c r="CI161" s="97"/>
      <c r="CJ161" s="97"/>
      <c r="CK161" s="62" t="str">
        <f>IF(AND(CH161=0,CI161=0),Desplegable!$B$446,IF(AND(CH161&lt;&gt;0,CI161=""),Desplegable!$B$446,IF(AND('Metas por Proyecto'!CH161=0,'Metas por Proyecto'!CI161&gt;0),Desplegable!$B$444,IF(AND('Metas por Proyecto'!CH161&gt;0,'Metas por Proyecto'!CI161=0),Desplegable!$B$445,IF(AND('Metas por Proyecto'!CH161&gt;0,'Metas por Proyecto'!CI161&gt;0),((CI161*100)/CH161))))))</f>
        <v/>
      </c>
      <c r="CL161" s="97">
        <f t="shared" si="90"/>
        <v>1</v>
      </c>
      <c r="CM161" s="97">
        <f t="shared" si="91"/>
        <v>1.5</v>
      </c>
      <c r="CN161" s="62">
        <f>IF(AND(CL161=0,CM161=0),"",IF(AND(CL161=0,CM161&lt;&gt;0),Desplegable!$B$444,(CM161*100/CL161)))</f>
        <v>150</v>
      </c>
      <c r="CO161" s="97"/>
      <c r="CP161" s="97"/>
      <c r="CQ161" s="97"/>
      <c r="CR161" s="62" t="str">
        <f>IF(AND(CO161=0,CP161=0),Desplegable!$B$446,IF(AND(CO161&lt;&gt;0,CP161=""),Desplegable!$B$446,IF(AND('Metas por Proyecto'!CO161=0,'Metas por Proyecto'!CP161&gt;0),Desplegable!$B$444,IF(AND('Metas por Proyecto'!CO161&gt;0,'Metas por Proyecto'!CP161=0),Desplegable!$B$445,IF(AND('Metas por Proyecto'!CO161&gt;0,'Metas por Proyecto'!CP161&gt;0),((CP161*100)/CO161))))))</f>
        <v/>
      </c>
      <c r="CS161" s="97">
        <f t="shared" si="92"/>
        <v>1</v>
      </c>
      <c r="CT161" s="97">
        <f t="shared" si="93"/>
        <v>1.5</v>
      </c>
      <c r="CU161" s="62">
        <f>IF(AND(CS161=0,CT161=0),"",IF(AND(CS161=0,CT161&lt;&gt;0),Desplegable!$B$444,(CT161*100/CS161)))</f>
        <v>150</v>
      </c>
      <c r="CV161" s="97"/>
      <c r="CW161" s="97"/>
      <c r="CX161" s="97"/>
      <c r="CY161" s="62" t="str">
        <f>IF(AND(CV161=0,CW161=0),Desplegable!$B$446,IF(AND(CV161&lt;&gt;0,CW161=""),Desplegable!$B$446,IF(AND('Metas por Proyecto'!CV161=0,'Metas por Proyecto'!CW161&gt;0),Desplegable!$B$444,IF(AND('Metas por Proyecto'!CV161&gt;0,'Metas por Proyecto'!CW161=0),Desplegable!$B$445,IF(AND('Metas por Proyecto'!CV161&gt;0,'Metas por Proyecto'!CW161&gt;0),((CW161*100)/CV161))))))</f>
        <v/>
      </c>
      <c r="CZ161" s="97">
        <f t="shared" si="94"/>
        <v>1</v>
      </c>
      <c r="DA161" s="97">
        <f t="shared" si="95"/>
        <v>1.5</v>
      </c>
      <c r="DB161" s="62">
        <f>IF(AND(CZ161=0,DA161=0),"",IF(AND(CZ161=0,DA161&lt;&gt;0),Desplegable!$B$444,(DA161*100/CZ161)))</f>
        <v>150</v>
      </c>
      <c r="DC161" s="235"/>
      <c r="DD161" s="97"/>
      <c r="DE161" s="97"/>
      <c r="DF161" s="62" t="str">
        <f>IF(AND(DC161=0,DD161=0),Desplegable!$B$446,IF(AND(DC161&lt;&gt;0,DD161=""),Desplegable!$B$446,IF(AND('Metas por Proyecto'!DC161=0,'Metas por Proyecto'!DD161&gt;0),Desplegable!$B$444,IF(AND('Metas por Proyecto'!DC161&gt;0,'Metas por Proyecto'!DD161=0),Desplegable!$B$445,IF(AND('Metas por Proyecto'!DC161&gt;0,'Metas por Proyecto'!DD161&gt;0),((DD161*100)/DC161))))))</f>
        <v/>
      </c>
      <c r="DG161" s="97">
        <f t="shared" si="96"/>
        <v>1</v>
      </c>
      <c r="DH161" s="97">
        <f t="shared" si="97"/>
        <v>1.5</v>
      </c>
      <c r="DI161" s="62">
        <f>IF(AND(DG161=0,DH161=0),"",IF(AND(DG161=0,DH161&lt;&gt;0),Desplegable!$B$444,(DH161*100/DG161)))</f>
        <v>150</v>
      </c>
      <c r="DJ161" s="97"/>
      <c r="DK161" s="97"/>
      <c r="DL161" s="97"/>
      <c r="DM161" s="62" t="str">
        <f>IF(AND(DJ161=0,DK161=0),Desplegable!$B$446,IF(AND(DJ161&lt;&gt;0,DK161=""),Desplegable!$B$446,IF(AND('Metas por Proyecto'!DJ161=0,'Metas por Proyecto'!DK161&gt;0),Desplegable!$B$444,IF(AND('Metas por Proyecto'!DJ161&gt;0,'Metas por Proyecto'!DK161=0),Desplegable!$B$445,IF(AND('Metas por Proyecto'!DJ161&gt;0,'Metas por Proyecto'!DK161&gt;0),((DK161*100)/DJ161))))))</f>
        <v/>
      </c>
      <c r="DN161" s="97">
        <f t="shared" si="98"/>
        <v>1</v>
      </c>
      <c r="DO161" s="97">
        <f t="shared" si="99"/>
        <v>1.5</v>
      </c>
      <c r="DP161" s="63">
        <f>IF(AND(DN161=0,DO161=0),"",IF(AND(DN161=0,DO161&lt;&gt;0),Desplegable!$B$444,(DO161*100/DN161)))</f>
        <v>150</v>
      </c>
      <c r="DQ161" s="97">
        <f t="shared" si="100"/>
        <v>1</v>
      </c>
      <c r="DR161" s="97">
        <f t="shared" si="101"/>
        <v>0</v>
      </c>
      <c r="DS161" s="97">
        <f t="shared" si="102"/>
        <v>1.5</v>
      </c>
      <c r="DT161" s="63">
        <f t="shared" si="103"/>
        <v>150</v>
      </c>
      <c r="DU161" s="97"/>
    </row>
    <row r="162" spans="1:125" s="66" customFormat="1" ht="168.75">
      <c r="A162" s="53">
        <v>161</v>
      </c>
      <c r="B162" s="84" t="s">
        <v>712</v>
      </c>
      <c r="C162" s="54" t="s">
        <v>719</v>
      </c>
      <c r="D162" s="55" t="s">
        <v>79</v>
      </c>
      <c r="E162" s="55" t="s">
        <v>721</v>
      </c>
      <c r="F162" s="56" t="s">
        <v>111</v>
      </c>
      <c r="G162" s="55" t="s">
        <v>115</v>
      </c>
      <c r="H162" s="56" t="s">
        <v>296</v>
      </c>
      <c r="I162" s="55" t="s">
        <v>722</v>
      </c>
      <c r="J162" s="56" t="s">
        <v>296</v>
      </c>
      <c r="K162" s="55" t="s">
        <v>721</v>
      </c>
      <c r="L162" s="56" t="s">
        <v>155</v>
      </c>
      <c r="M162" s="56" t="s">
        <v>155</v>
      </c>
      <c r="N162" s="59" t="s">
        <v>144</v>
      </c>
      <c r="O162" s="56" t="s">
        <v>321</v>
      </c>
      <c r="P162" s="57" t="s">
        <v>460</v>
      </c>
      <c r="Q162" s="57" t="s">
        <v>463</v>
      </c>
      <c r="R162" s="58" t="s">
        <v>480</v>
      </c>
      <c r="S162" s="59"/>
      <c r="T162" s="59" t="s">
        <v>419</v>
      </c>
      <c r="U162" s="60" t="s">
        <v>428</v>
      </c>
      <c r="V162" s="60" t="s">
        <v>436</v>
      </c>
      <c r="W162" s="59"/>
      <c r="X162" s="59"/>
      <c r="Y162" s="56"/>
      <c r="Z162" s="56"/>
      <c r="AA162" s="56"/>
      <c r="AB162" s="56"/>
      <c r="AC162" s="53"/>
      <c r="AD162" s="53"/>
      <c r="AE162" s="53"/>
      <c r="AF162" s="53"/>
      <c r="AG162" s="56"/>
      <c r="AH162" s="60"/>
      <c r="AI162" s="53"/>
      <c r="AJ162" s="61"/>
      <c r="AK162" s="53"/>
      <c r="AL162" s="53"/>
      <c r="AM162" s="222">
        <v>1</v>
      </c>
      <c r="AN162" s="97"/>
      <c r="AO162" s="97"/>
      <c r="AP162" s="97"/>
      <c r="AQ162" s="62" t="str">
        <f>IF(AND(AN162=0,AO162=0),Desplegable!$B$446,IF(AND(AN162&lt;&gt;0,AO162=""),Desplegable!$B$446,IF(AND('Metas por Proyecto'!AN162=0,'Metas por Proyecto'!AO162&gt;0),Desplegable!$B$444,IF(AND('Metas por Proyecto'!AN162&gt;0,'Metas por Proyecto'!AO162=0),Desplegable!$B$445,IF(AND('Metas por Proyecto'!AN162&gt;0,'Metas por Proyecto'!AO162&gt;0),((AO162*100)/AN162))))))</f>
        <v/>
      </c>
      <c r="AR162" s="235">
        <v>1</v>
      </c>
      <c r="AS162" s="97"/>
      <c r="AT162" s="97"/>
      <c r="AU162" s="62" t="str">
        <f>IF(AND(AR162=0,AS162=0),Desplegable!$B$446,IF(AND(AR162&lt;&gt;0,AS162=""),Desplegable!$B$446,IF(AND('Metas por Proyecto'!AR162=0,'Metas por Proyecto'!AS162&gt;0),Desplegable!$B$444,IF(AND('Metas por Proyecto'!AR162&gt;0,'Metas por Proyecto'!AS162=0),Desplegable!$B$445,IF(AND('Metas por Proyecto'!AR162&gt;0,'Metas por Proyecto'!AS162&gt;0),((AS162*100)/AR162))))))</f>
        <v/>
      </c>
      <c r="AV162" s="97">
        <f t="shared" ref="AV162:AV226" si="104">SUM(AN162,AR162)</f>
        <v>1</v>
      </c>
      <c r="AW162" s="97">
        <f t="shared" ref="AW162:AW226" si="105">SUM(AO162,AS162)</f>
        <v>0</v>
      </c>
      <c r="AX162" s="62">
        <f>IF(AND(AV162=0,AW162=0),"",IF(AND(AV162=0,AW162&lt;&gt;0),Desplegable!$B$444,(AW162*100/AV162)))</f>
        <v>0</v>
      </c>
      <c r="AY162" s="235"/>
      <c r="AZ162" s="97">
        <v>1</v>
      </c>
      <c r="BA162" s="97"/>
      <c r="BB162" s="62">
        <f>IF(AND(AY162=0,AZ162=0),Desplegable!$B$446,IF(AND(AY162&lt;&gt;0,AZ162=""),Desplegable!$B$446,IF(AND('Metas por Proyecto'!AY162=0,'Metas por Proyecto'!AZ162&gt;0),Desplegable!$B$444,IF(AND('Metas por Proyecto'!AY162&gt;0,'Metas por Proyecto'!AZ162=0),Desplegable!$B$445,IF(AND('Metas por Proyecto'!AY162&gt;0,'Metas por Proyecto'!AZ162&gt;0),((AZ162*100)/AY162))))))</f>
        <v>100</v>
      </c>
      <c r="BC162" s="97">
        <f t="shared" ref="BC162:BC226" si="106">SUM(AV162+AY162)</f>
        <v>1</v>
      </c>
      <c r="BD162" s="97">
        <f t="shared" ref="BD162:BD226" si="107">SUM(AW162+AZ162)</f>
        <v>1</v>
      </c>
      <c r="BE162" s="62">
        <f>IF(AND(BC162=0,BD162=0),"",IF(AND(BC162=0,BD162&lt;&gt;0),Desplegable!$B$444,(BD162*100/BC162)))</f>
        <v>100</v>
      </c>
      <c r="BF162" s="97"/>
      <c r="BG162" s="97"/>
      <c r="BH162" s="97"/>
      <c r="BI162" s="62" t="str">
        <f>IF(AND(BF162=0,BG162=0),Desplegable!$B$446,IF(AND(BF162&lt;&gt;0,BG162=""),Desplegable!$B$446,IF(AND('Metas por Proyecto'!BF162=0,'Metas por Proyecto'!BG162&gt;0),Desplegable!$B$444,IF(AND('Metas por Proyecto'!BF162&gt;0,'Metas por Proyecto'!BG162=0),Desplegable!$B$445,IF(AND('Metas por Proyecto'!BF162&gt;0,'Metas por Proyecto'!BG162&gt;0),((BG162*100)/BF162))))))</f>
        <v/>
      </c>
      <c r="BJ162" s="97">
        <f t="shared" ref="BJ162:BJ226" si="108">SUM(BC162+BF162)</f>
        <v>1</v>
      </c>
      <c r="BK162" s="97">
        <f t="shared" ref="BK162:BK226" si="109">SUM(BD162+BG162)</f>
        <v>1</v>
      </c>
      <c r="BL162" s="62">
        <f>IF(AND(BJ162=0,BK162=0),"",IF(AND(BJ162=0,BK162&lt;&gt;0),Desplegable!$B$444,(BK162*100/BJ162)))</f>
        <v>100</v>
      </c>
      <c r="BM162" s="235"/>
      <c r="BN162" s="97"/>
      <c r="BO162" s="97"/>
      <c r="BP162" s="62" t="str">
        <f>IF(AND(BM162=0,BN162=0),Desplegable!$B$446,IF(AND(BM162&lt;&gt;0,BN162=""),Desplegable!$B$446,IF(AND('Metas por Proyecto'!BM162=0,'Metas por Proyecto'!BN162&gt;0),Desplegable!$B$444,IF(AND('Metas por Proyecto'!BM162&gt;0,'Metas por Proyecto'!BN162=0),Desplegable!$B$445,IF(AND('Metas por Proyecto'!BM162&gt;0,'Metas por Proyecto'!BN162&gt;0),((BN162*100)/BM162))))))</f>
        <v/>
      </c>
      <c r="BQ162" s="97">
        <f t="shared" ref="BQ162:BQ226" si="110">SUM(BJ162+BM162)</f>
        <v>1</v>
      </c>
      <c r="BR162" s="97">
        <f t="shared" ref="BR162:BR226" si="111">SUM(BK162+BN162)</f>
        <v>1</v>
      </c>
      <c r="BS162" s="62">
        <f>IF(AND(BQ162=0,BR162=0),"",IF(AND(BQ162=0,BR162&lt;&gt;0),Desplegable!$B$444,(BR162*100/BQ162)))</f>
        <v>100</v>
      </c>
      <c r="BT162" s="235"/>
      <c r="BU162" s="97"/>
      <c r="BV162" s="97"/>
      <c r="BW162" s="62" t="str">
        <f>IF(AND(BT162=0,BU162=0),Desplegable!$B$446,IF(AND(BT162&lt;&gt;0,BU162=""),Desplegable!$B$446,IF(AND('Metas por Proyecto'!BT162=0,'Metas por Proyecto'!BU162&gt;0),Desplegable!$B$444,IF(AND('Metas por Proyecto'!BT162&gt;0,'Metas por Proyecto'!BU162=0),Desplegable!$B$445,IF(AND('Metas por Proyecto'!BT162&gt;0,'Metas por Proyecto'!BU162&gt;0),((BU162*100)/BT162))))))</f>
        <v/>
      </c>
      <c r="BX162" s="97">
        <f t="shared" ref="BX162:BX226" si="112">SUM(BQ162+BT162)</f>
        <v>1</v>
      </c>
      <c r="BY162" s="97">
        <f t="shared" ref="BY162:BY226" si="113">SUM(BR162+BU162)</f>
        <v>1</v>
      </c>
      <c r="BZ162" s="62">
        <f>IF(AND(BX162=0,BY162=0),"",IF(AND(BX162=0,BY162&lt;&gt;0),Desplegable!$B$444,(BY162*100/BX162)))</f>
        <v>100</v>
      </c>
      <c r="CA162" s="97"/>
      <c r="CB162" s="97"/>
      <c r="CC162" s="97"/>
      <c r="CD162" s="62" t="str">
        <f>IF(AND(CA162=0,CB162=0),Desplegable!$B$446,IF(AND(CA162&lt;&gt;0,CB162=""),Desplegable!$B$446,IF(AND('Metas por Proyecto'!CA162=0,'Metas por Proyecto'!CB162&gt;0),Desplegable!$B$444,IF(AND('Metas por Proyecto'!CA162&gt;0,'Metas por Proyecto'!CB162=0),Desplegable!$B$445,IF(AND('Metas por Proyecto'!CA162&gt;0,'Metas por Proyecto'!CB162&gt;0),((CB162*100)/CA162))))))</f>
        <v/>
      </c>
      <c r="CE162" s="97">
        <f t="shared" ref="CE162:CE226" si="114">SUM(BX162+CA162)</f>
        <v>1</v>
      </c>
      <c r="CF162" s="97">
        <f t="shared" ref="CF162:CF226" si="115">SUM(BY162+CB162)</f>
        <v>1</v>
      </c>
      <c r="CG162" s="62">
        <f>IF(AND(CE162=0,CF162=0),"",IF(AND(CE162=0,CF162&lt;&gt;0),Desplegable!$B$444,(CF162*100/CE162)))</f>
        <v>100</v>
      </c>
      <c r="CH162" s="97"/>
      <c r="CI162" s="97"/>
      <c r="CJ162" s="97"/>
      <c r="CK162" s="62" t="str">
        <f>IF(AND(CH162=0,CI162=0),Desplegable!$B$446,IF(AND(CH162&lt;&gt;0,CI162=""),Desplegable!$B$446,IF(AND('Metas por Proyecto'!CH162=0,'Metas por Proyecto'!CI162&gt;0),Desplegable!$B$444,IF(AND('Metas por Proyecto'!CH162&gt;0,'Metas por Proyecto'!CI162=0),Desplegable!$B$445,IF(AND('Metas por Proyecto'!CH162&gt;0,'Metas por Proyecto'!CI162&gt;0),((CI162*100)/CH162))))))</f>
        <v/>
      </c>
      <c r="CL162" s="97">
        <f t="shared" ref="CL162:CL226" si="116">SUM(CE162+CH162)</f>
        <v>1</v>
      </c>
      <c r="CM162" s="97">
        <f t="shared" ref="CM162:CM226" si="117">SUM(CF162+CI162)</f>
        <v>1</v>
      </c>
      <c r="CN162" s="62">
        <f>IF(AND(CL162=0,CM162=0),"",IF(AND(CL162=0,CM162&lt;&gt;0),Desplegable!$B$444,(CM162*100/CL162)))</f>
        <v>100</v>
      </c>
      <c r="CO162" s="97"/>
      <c r="CP162" s="97"/>
      <c r="CQ162" s="97"/>
      <c r="CR162" s="62" t="str">
        <f>IF(AND(CO162=0,CP162=0),Desplegable!$B$446,IF(AND(CO162&lt;&gt;0,CP162=""),Desplegable!$B$446,IF(AND('Metas por Proyecto'!CO162=0,'Metas por Proyecto'!CP162&gt;0),Desplegable!$B$444,IF(AND('Metas por Proyecto'!CO162&gt;0,'Metas por Proyecto'!CP162=0),Desplegable!$B$445,IF(AND('Metas por Proyecto'!CO162&gt;0,'Metas por Proyecto'!CP162&gt;0),((CP162*100)/CO162))))))</f>
        <v/>
      </c>
      <c r="CS162" s="97">
        <f t="shared" ref="CS162:CS226" si="118">SUM(CL162+CO162)</f>
        <v>1</v>
      </c>
      <c r="CT162" s="97">
        <f t="shared" ref="CT162:CT226" si="119">SUM(CM162+CP162)</f>
        <v>1</v>
      </c>
      <c r="CU162" s="62">
        <f>IF(AND(CS162=0,CT162=0),"",IF(AND(CS162=0,CT162&lt;&gt;0),Desplegable!$B$444,(CT162*100/CS162)))</f>
        <v>100</v>
      </c>
      <c r="CV162" s="97"/>
      <c r="CW162" s="97"/>
      <c r="CX162" s="97"/>
      <c r="CY162" s="62" t="str">
        <f>IF(AND(CV162=0,CW162=0),Desplegable!$B$446,IF(AND(CV162&lt;&gt;0,CW162=""),Desplegable!$B$446,IF(AND('Metas por Proyecto'!CV162=0,'Metas por Proyecto'!CW162&gt;0),Desplegable!$B$444,IF(AND('Metas por Proyecto'!CV162&gt;0,'Metas por Proyecto'!CW162=0),Desplegable!$B$445,IF(AND('Metas por Proyecto'!CV162&gt;0,'Metas por Proyecto'!CW162&gt;0),((CW162*100)/CV162))))))</f>
        <v/>
      </c>
      <c r="CZ162" s="97">
        <f t="shared" ref="CZ162:CZ226" si="120">SUM(CS162+CV162)</f>
        <v>1</v>
      </c>
      <c r="DA162" s="97">
        <f t="shared" ref="DA162:DA226" si="121">SUM(CT162+CW162)</f>
        <v>1</v>
      </c>
      <c r="DB162" s="62">
        <f>IF(AND(CZ162=0,DA162=0),"",IF(AND(CZ162=0,DA162&lt;&gt;0),Desplegable!$B$444,(DA162*100/CZ162)))</f>
        <v>100</v>
      </c>
      <c r="DC162" s="235"/>
      <c r="DD162" s="97"/>
      <c r="DE162" s="97"/>
      <c r="DF162" s="62" t="str">
        <f>IF(AND(DC162=0,DD162=0),Desplegable!$B$446,IF(AND(DC162&lt;&gt;0,DD162=""),Desplegable!$B$446,IF(AND('Metas por Proyecto'!DC162=0,'Metas por Proyecto'!DD162&gt;0),Desplegable!$B$444,IF(AND('Metas por Proyecto'!DC162&gt;0,'Metas por Proyecto'!DD162=0),Desplegable!$B$445,IF(AND('Metas por Proyecto'!DC162&gt;0,'Metas por Proyecto'!DD162&gt;0),((DD162*100)/DC162))))))</f>
        <v/>
      </c>
      <c r="DG162" s="97">
        <f t="shared" ref="DG162:DG226" si="122">SUM(CZ162+DC162)</f>
        <v>1</v>
      </c>
      <c r="DH162" s="97">
        <f t="shared" ref="DH162:DH226" si="123">SUM(DA162+DD162)</f>
        <v>1</v>
      </c>
      <c r="DI162" s="62">
        <f>IF(AND(DG162=0,DH162=0),"",IF(AND(DG162=0,DH162&lt;&gt;0),Desplegable!$B$444,(DH162*100/DG162)))</f>
        <v>100</v>
      </c>
      <c r="DJ162" s="97"/>
      <c r="DK162" s="97"/>
      <c r="DL162" s="97"/>
      <c r="DM162" s="62" t="str">
        <f>IF(AND(DJ162=0,DK162=0),Desplegable!$B$446,IF(AND(DJ162&lt;&gt;0,DK162=""),Desplegable!$B$446,IF(AND('Metas por Proyecto'!DJ162=0,'Metas por Proyecto'!DK162&gt;0),Desplegable!$B$444,IF(AND('Metas por Proyecto'!DJ162&gt;0,'Metas por Proyecto'!DK162=0),Desplegable!$B$445,IF(AND('Metas por Proyecto'!DJ162&gt;0,'Metas por Proyecto'!DK162&gt;0),((DK162*100)/DJ162))))))</f>
        <v/>
      </c>
      <c r="DN162" s="97">
        <f t="shared" ref="DN162:DN226" si="124">SUM(DG162+DJ162)</f>
        <v>1</v>
      </c>
      <c r="DO162" s="97">
        <f t="shared" ref="DO162:DO226" si="125">SUM(DH162+DK162)</f>
        <v>1</v>
      </c>
      <c r="DP162" s="63">
        <f>IF(AND(DN162=0,DO162=0),"",IF(AND(DN162=0,DO162&lt;&gt;0),Desplegable!$B$444,(DO162*100/DN162)))</f>
        <v>100</v>
      </c>
      <c r="DQ162" s="97">
        <f t="shared" ref="DQ162:DQ226" si="126">SUM(AN162,AR162,AY162,BF162,BM162,BT162,CA162,CH162,CO162,CV162,DC162,DJ162)</f>
        <v>1</v>
      </c>
      <c r="DR162" s="97">
        <f t="shared" ref="DR162:DR226" si="127">AM162-DQ162</f>
        <v>0</v>
      </c>
      <c r="DS162" s="97">
        <f t="shared" ref="DS162:DS226" si="128">SUM(AO162,AS162,AZ162,BG162,BN162,BU162,CB162,CI162,CP162,CW162,DD162,DK162)</f>
        <v>1</v>
      </c>
      <c r="DT162" s="63">
        <f t="shared" ref="DT162:DT226" si="129">DP162</f>
        <v>100</v>
      </c>
      <c r="DU162" s="97"/>
    </row>
    <row r="163" spans="1:125" s="66" customFormat="1" ht="262.5">
      <c r="A163" s="53">
        <v>162</v>
      </c>
      <c r="B163" s="84" t="s">
        <v>713</v>
      </c>
      <c r="C163" s="54" t="s">
        <v>720</v>
      </c>
      <c r="D163" s="55" t="s">
        <v>79</v>
      </c>
      <c r="E163" s="55" t="s">
        <v>721</v>
      </c>
      <c r="F163" s="56" t="s">
        <v>111</v>
      </c>
      <c r="G163" s="55" t="s">
        <v>115</v>
      </c>
      <c r="H163" s="56" t="s">
        <v>296</v>
      </c>
      <c r="I163" s="55" t="s">
        <v>722</v>
      </c>
      <c r="J163" s="56" t="s">
        <v>296</v>
      </c>
      <c r="K163" s="55" t="s">
        <v>721</v>
      </c>
      <c r="L163" s="56" t="s">
        <v>155</v>
      </c>
      <c r="M163" s="56" t="s">
        <v>155</v>
      </c>
      <c r="N163" s="59" t="s">
        <v>144</v>
      </c>
      <c r="O163" s="56" t="s">
        <v>321</v>
      </c>
      <c r="P163" s="57" t="s">
        <v>460</v>
      </c>
      <c r="Q163" s="57" t="s">
        <v>463</v>
      </c>
      <c r="R163" s="58" t="s">
        <v>480</v>
      </c>
      <c r="S163" s="59"/>
      <c r="T163" s="59" t="s">
        <v>419</v>
      </c>
      <c r="U163" s="60" t="s">
        <v>428</v>
      </c>
      <c r="V163" s="60" t="s">
        <v>436</v>
      </c>
      <c r="W163" s="59"/>
      <c r="X163" s="59"/>
      <c r="Y163" s="56"/>
      <c r="Z163" s="56"/>
      <c r="AA163" s="56"/>
      <c r="AB163" s="56"/>
      <c r="AC163" s="53"/>
      <c r="AD163" s="53"/>
      <c r="AE163" s="53"/>
      <c r="AF163" s="53"/>
      <c r="AG163" s="56"/>
      <c r="AH163" s="60"/>
      <c r="AI163" s="53"/>
      <c r="AJ163" s="61"/>
      <c r="AK163" s="53"/>
      <c r="AL163" s="53"/>
      <c r="AM163" s="222">
        <v>1</v>
      </c>
      <c r="AN163" s="97"/>
      <c r="AO163" s="97">
        <v>0</v>
      </c>
      <c r="AP163" s="97"/>
      <c r="AQ163" s="62" t="str">
        <f>IF(AND(AN163=0,AO163=0),Desplegable!$B$446,IF(AND(AN163&lt;&gt;0,AO163=""),Desplegable!$B$446,IF(AND('Metas por Proyecto'!AN163=0,'Metas por Proyecto'!AO163&gt;0),Desplegable!$B$444,IF(AND('Metas por Proyecto'!AN163&gt;0,'Metas por Proyecto'!AO163=0),Desplegable!$B$445,IF(AND('Metas por Proyecto'!AN163&gt;0,'Metas por Proyecto'!AO163&gt;0),((AO163*100)/AN163))))))</f>
        <v/>
      </c>
      <c r="AR163" s="254"/>
      <c r="AS163" s="97">
        <v>0</v>
      </c>
      <c r="AT163" s="97"/>
      <c r="AU163" s="62" t="str">
        <f>IF(AND(AR163=0,AS163=0),Desplegable!$B$446,IF(AND(AR163&lt;&gt;0,AS163=""),Desplegable!$B$446,IF(AND('Metas por Proyecto'!AR163=0,'Metas por Proyecto'!AS163&gt;0),Desplegable!$B$444,IF(AND('Metas por Proyecto'!AR163&gt;0,'Metas por Proyecto'!AS163=0),Desplegable!$B$445,IF(AND('Metas por Proyecto'!AR163&gt;0,'Metas por Proyecto'!AS163&gt;0),((AS163*100)/AR163))))))</f>
        <v/>
      </c>
      <c r="AV163" s="97">
        <f t="shared" si="104"/>
        <v>0</v>
      </c>
      <c r="AW163" s="97">
        <f t="shared" si="105"/>
        <v>0</v>
      </c>
      <c r="AX163" s="62" t="str">
        <f>IF(AND(AV163=0,AW163=0),"",IF(AND(AV163=0,AW163&lt;&gt;0),Desplegable!$B$444,(AW163*100/AV163)))</f>
        <v/>
      </c>
      <c r="AY163" s="254">
        <v>1</v>
      </c>
      <c r="AZ163" s="97">
        <v>1</v>
      </c>
      <c r="BA163" s="97" t="s">
        <v>1283</v>
      </c>
      <c r="BB163" s="62">
        <f>IF(AND(AY163=0,AZ163=0),Desplegable!$B$446,IF(AND(AY163&lt;&gt;0,AZ163=""),Desplegable!$B$446,IF(AND('Metas por Proyecto'!AY163=0,'Metas por Proyecto'!AZ163&gt;0),Desplegable!$B$444,IF(AND('Metas por Proyecto'!AY163&gt;0,'Metas por Proyecto'!AZ163=0),Desplegable!$B$445,IF(AND('Metas por Proyecto'!AY163&gt;0,'Metas por Proyecto'!AZ163&gt;0),((AZ163*100)/AY163))))))</f>
        <v>100</v>
      </c>
      <c r="BC163" s="97">
        <f t="shared" si="106"/>
        <v>1</v>
      </c>
      <c r="BD163" s="97">
        <f t="shared" si="107"/>
        <v>1</v>
      </c>
      <c r="BE163" s="62">
        <f>IF(AND(BC163=0,BD163=0),"",IF(AND(BC163=0,BD163&lt;&gt;0),Desplegable!$B$444,(BD163*100/BC163)))</f>
        <v>100</v>
      </c>
      <c r="BF163" s="97"/>
      <c r="BG163" s="97">
        <v>1</v>
      </c>
      <c r="BH163" s="97" t="s">
        <v>1668</v>
      </c>
      <c r="BI163" s="62">
        <f>IF(AND(BF163=0,BG163=0),Desplegable!$B$446,IF(AND(BF163&lt;&gt;0,BG163=""),Desplegable!$B$446,IF(AND('Metas por Proyecto'!BF163=0,'Metas por Proyecto'!BG163&gt;0),Desplegable!$B$444,IF(AND('Metas por Proyecto'!BF163&gt;0,'Metas por Proyecto'!BG163=0),Desplegable!$B$445,IF(AND('Metas por Proyecto'!BF163&gt;0,'Metas por Proyecto'!BG163&gt;0),((BG163*100)/BF163))))))</f>
        <v>100</v>
      </c>
      <c r="BJ163" s="97">
        <f t="shared" si="108"/>
        <v>1</v>
      </c>
      <c r="BK163" s="97">
        <f t="shared" si="109"/>
        <v>2</v>
      </c>
      <c r="BL163" s="62">
        <f>IF(AND(BJ163=0,BK163=0),"",IF(AND(BJ163=0,BK163&lt;&gt;0),Desplegable!$B$444,(BK163*100/BJ163)))</f>
        <v>200</v>
      </c>
      <c r="BM163" s="235"/>
      <c r="BN163" s="97"/>
      <c r="BO163" s="97"/>
      <c r="BP163" s="62" t="str">
        <f>IF(AND(BM163=0,BN163=0),Desplegable!$B$446,IF(AND(BM163&lt;&gt;0,BN163=""),Desplegable!$B$446,IF(AND('Metas por Proyecto'!BM163=0,'Metas por Proyecto'!BN163&gt;0),Desplegable!$B$444,IF(AND('Metas por Proyecto'!BM163&gt;0,'Metas por Proyecto'!BN163=0),Desplegable!$B$445,IF(AND('Metas por Proyecto'!BM163&gt;0,'Metas por Proyecto'!BN163&gt;0),((BN163*100)/BM163))))))</f>
        <v/>
      </c>
      <c r="BQ163" s="97">
        <f t="shared" si="110"/>
        <v>1</v>
      </c>
      <c r="BR163" s="97">
        <f t="shared" si="111"/>
        <v>2</v>
      </c>
      <c r="BS163" s="62">
        <f>IF(AND(BQ163=0,BR163=0),"",IF(AND(BQ163=0,BR163&lt;&gt;0),Desplegable!$B$444,(BR163*100/BQ163)))</f>
        <v>200</v>
      </c>
      <c r="BT163" s="235"/>
      <c r="BU163" s="97"/>
      <c r="BV163" s="97"/>
      <c r="BW163" s="62" t="str">
        <f>IF(AND(BT163=0,BU163=0),Desplegable!$B$446,IF(AND(BT163&lt;&gt;0,BU163=""),Desplegable!$B$446,IF(AND('Metas por Proyecto'!BT163=0,'Metas por Proyecto'!BU163&gt;0),Desplegable!$B$444,IF(AND('Metas por Proyecto'!BT163&gt;0,'Metas por Proyecto'!BU163=0),Desplegable!$B$445,IF(AND('Metas por Proyecto'!BT163&gt;0,'Metas por Proyecto'!BU163&gt;0),((BU163*100)/BT163))))))</f>
        <v/>
      </c>
      <c r="BX163" s="97">
        <f t="shared" si="112"/>
        <v>1</v>
      </c>
      <c r="BY163" s="97">
        <f t="shared" si="113"/>
        <v>2</v>
      </c>
      <c r="BZ163" s="62">
        <f>IF(AND(BX163=0,BY163=0),"",IF(AND(BX163=0,BY163&lt;&gt;0),Desplegable!$B$444,(BY163*100/BX163)))</f>
        <v>200</v>
      </c>
      <c r="CA163" s="97"/>
      <c r="CB163" s="97"/>
      <c r="CC163" s="97"/>
      <c r="CD163" s="62" t="str">
        <f>IF(AND(CA163=0,CB163=0),Desplegable!$B$446,IF(AND(CA163&lt;&gt;0,CB163=""),Desplegable!$B$446,IF(AND('Metas por Proyecto'!CA163=0,'Metas por Proyecto'!CB163&gt;0),Desplegable!$B$444,IF(AND('Metas por Proyecto'!CA163&gt;0,'Metas por Proyecto'!CB163=0),Desplegable!$B$445,IF(AND('Metas por Proyecto'!CA163&gt;0,'Metas por Proyecto'!CB163&gt;0),((CB163*100)/CA163))))))</f>
        <v/>
      </c>
      <c r="CE163" s="97">
        <f t="shared" si="114"/>
        <v>1</v>
      </c>
      <c r="CF163" s="97">
        <f t="shared" si="115"/>
        <v>2</v>
      </c>
      <c r="CG163" s="62">
        <f>IF(AND(CE163=0,CF163=0),"",IF(AND(CE163=0,CF163&lt;&gt;0),Desplegable!$B$444,(CF163*100/CE163)))</f>
        <v>200</v>
      </c>
      <c r="CH163" s="97"/>
      <c r="CI163" s="97"/>
      <c r="CJ163" s="97"/>
      <c r="CK163" s="62" t="str">
        <f>IF(AND(CH163=0,CI163=0),Desplegable!$B$446,IF(AND(CH163&lt;&gt;0,CI163=""),Desplegable!$B$446,IF(AND('Metas por Proyecto'!CH163=0,'Metas por Proyecto'!CI163&gt;0),Desplegable!$B$444,IF(AND('Metas por Proyecto'!CH163&gt;0,'Metas por Proyecto'!CI163=0),Desplegable!$B$445,IF(AND('Metas por Proyecto'!CH163&gt;0,'Metas por Proyecto'!CI163&gt;0),((CI163*100)/CH163))))))</f>
        <v/>
      </c>
      <c r="CL163" s="97">
        <f t="shared" si="116"/>
        <v>1</v>
      </c>
      <c r="CM163" s="97">
        <f t="shared" si="117"/>
        <v>2</v>
      </c>
      <c r="CN163" s="62">
        <f>IF(AND(CL163=0,CM163=0),"",IF(AND(CL163=0,CM163&lt;&gt;0),Desplegable!$B$444,(CM163*100/CL163)))</f>
        <v>200</v>
      </c>
      <c r="CO163" s="97"/>
      <c r="CP163" s="97"/>
      <c r="CQ163" s="97"/>
      <c r="CR163" s="62" t="str">
        <f>IF(AND(CO163=0,CP163=0),Desplegable!$B$446,IF(AND(CO163&lt;&gt;0,CP163=""),Desplegable!$B$446,IF(AND('Metas por Proyecto'!CO163=0,'Metas por Proyecto'!CP163&gt;0),Desplegable!$B$444,IF(AND('Metas por Proyecto'!CO163&gt;0,'Metas por Proyecto'!CP163=0),Desplegable!$B$445,IF(AND('Metas por Proyecto'!CO163&gt;0,'Metas por Proyecto'!CP163&gt;0),((CP163*100)/CO163))))))</f>
        <v/>
      </c>
      <c r="CS163" s="97">
        <f t="shared" si="118"/>
        <v>1</v>
      </c>
      <c r="CT163" s="97">
        <f t="shared" si="119"/>
        <v>2</v>
      </c>
      <c r="CU163" s="62">
        <f>IF(AND(CS163=0,CT163=0),"",IF(AND(CS163=0,CT163&lt;&gt;0),Desplegable!$B$444,(CT163*100/CS163)))</f>
        <v>200</v>
      </c>
      <c r="CV163" s="97"/>
      <c r="CW163" s="97"/>
      <c r="CX163" s="97"/>
      <c r="CY163" s="62" t="str">
        <f>IF(AND(CV163=0,CW163=0),Desplegable!$B$446,IF(AND(CV163&lt;&gt;0,CW163=""),Desplegable!$B$446,IF(AND('Metas por Proyecto'!CV163=0,'Metas por Proyecto'!CW163&gt;0),Desplegable!$B$444,IF(AND('Metas por Proyecto'!CV163&gt;0,'Metas por Proyecto'!CW163=0),Desplegable!$B$445,IF(AND('Metas por Proyecto'!CV163&gt;0,'Metas por Proyecto'!CW163&gt;0),((CW163*100)/CV163))))))</f>
        <v/>
      </c>
      <c r="CZ163" s="97">
        <f t="shared" si="120"/>
        <v>1</v>
      </c>
      <c r="DA163" s="97">
        <f t="shared" si="121"/>
        <v>2</v>
      </c>
      <c r="DB163" s="62">
        <f>IF(AND(CZ163=0,DA163=0),"",IF(AND(CZ163=0,DA163&lt;&gt;0),Desplegable!$B$444,(DA163*100/CZ163)))</f>
        <v>200</v>
      </c>
      <c r="DC163" s="235"/>
      <c r="DD163" s="97"/>
      <c r="DE163" s="97"/>
      <c r="DF163" s="62" t="str">
        <f>IF(AND(DC163=0,DD163=0),Desplegable!$B$446,IF(AND(DC163&lt;&gt;0,DD163=""),Desplegable!$B$446,IF(AND('Metas por Proyecto'!DC163=0,'Metas por Proyecto'!DD163&gt;0),Desplegable!$B$444,IF(AND('Metas por Proyecto'!DC163&gt;0,'Metas por Proyecto'!DD163=0),Desplegable!$B$445,IF(AND('Metas por Proyecto'!DC163&gt;0,'Metas por Proyecto'!DD163&gt;0),((DD163*100)/DC163))))))</f>
        <v/>
      </c>
      <c r="DG163" s="97">
        <f t="shared" si="122"/>
        <v>1</v>
      </c>
      <c r="DH163" s="97">
        <f t="shared" si="123"/>
        <v>2</v>
      </c>
      <c r="DI163" s="62">
        <f>IF(AND(DG163=0,DH163=0),"",IF(AND(DG163=0,DH163&lt;&gt;0),Desplegable!$B$444,(DH163*100/DG163)))</f>
        <v>200</v>
      </c>
      <c r="DJ163" s="97"/>
      <c r="DK163" s="97"/>
      <c r="DL163" s="97"/>
      <c r="DM163" s="62" t="str">
        <f>IF(AND(DJ163=0,DK163=0),Desplegable!$B$446,IF(AND(DJ163&lt;&gt;0,DK163=""),Desplegable!$B$446,IF(AND('Metas por Proyecto'!DJ163=0,'Metas por Proyecto'!DK163&gt;0),Desplegable!$B$444,IF(AND('Metas por Proyecto'!DJ163&gt;0,'Metas por Proyecto'!DK163=0),Desplegable!$B$445,IF(AND('Metas por Proyecto'!DJ163&gt;0,'Metas por Proyecto'!DK163&gt;0),((DK163*100)/DJ163))))))</f>
        <v/>
      </c>
      <c r="DN163" s="97">
        <f t="shared" si="124"/>
        <v>1</v>
      </c>
      <c r="DO163" s="97">
        <f t="shared" si="125"/>
        <v>2</v>
      </c>
      <c r="DP163" s="63">
        <f>IF(AND(DN163=0,DO163=0),"",IF(AND(DN163=0,DO163&lt;&gt;0),Desplegable!$B$444,(DO163*100/DN163)))</f>
        <v>200</v>
      </c>
      <c r="DQ163" s="97">
        <f t="shared" si="126"/>
        <v>1</v>
      </c>
      <c r="DR163" s="97">
        <f t="shared" si="127"/>
        <v>0</v>
      </c>
      <c r="DS163" s="97">
        <f t="shared" si="128"/>
        <v>2</v>
      </c>
      <c r="DT163" s="63">
        <f t="shared" si="129"/>
        <v>200</v>
      </c>
      <c r="DU163" s="97"/>
    </row>
    <row r="164" spans="1:125" s="66" customFormat="1" ht="75" customHeight="1">
      <c r="A164" s="53">
        <v>163</v>
      </c>
      <c r="B164" s="84" t="s">
        <v>1637</v>
      </c>
      <c r="C164" s="54" t="s">
        <v>1638</v>
      </c>
      <c r="D164" s="55" t="s">
        <v>80</v>
      </c>
      <c r="E164" s="55" t="s">
        <v>747</v>
      </c>
      <c r="F164" s="56" t="s">
        <v>111</v>
      </c>
      <c r="G164" s="55" t="s">
        <v>115</v>
      </c>
      <c r="H164" s="56" t="s">
        <v>296</v>
      </c>
      <c r="I164" s="55" t="s">
        <v>722</v>
      </c>
      <c r="J164" s="56" t="s">
        <v>315</v>
      </c>
      <c r="K164" s="55" t="s">
        <v>747</v>
      </c>
      <c r="L164" s="56" t="s">
        <v>155</v>
      </c>
      <c r="M164" s="56" t="s">
        <v>155</v>
      </c>
      <c r="N164" s="59" t="s">
        <v>144</v>
      </c>
      <c r="O164" s="56" t="s">
        <v>324</v>
      </c>
      <c r="P164" s="57" t="s">
        <v>460</v>
      </c>
      <c r="Q164" s="57" t="s">
        <v>463</v>
      </c>
      <c r="R164" s="58" t="s">
        <v>481</v>
      </c>
      <c r="S164" s="59"/>
      <c r="T164" s="59" t="s">
        <v>419</v>
      </c>
      <c r="U164" s="60" t="s">
        <v>427</v>
      </c>
      <c r="V164" s="60" t="s">
        <v>434</v>
      </c>
      <c r="W164" s="59"/>
      <c r="X164" s="59" t="s">
        <v>159</v>
      </c>
      <c r="Y164" s="56" t="s">
        <v>1137</v>
      </c>
      <c r="Z164" s="56"/>
      <c r="AA164" s="56"/>
      <c r="AB164" s="56"/>
      <c r="AC164" s="53"/>
      <c r="AD164" s="53"/>
      <c r="AE164" s="53"/>
      <c r="AF164" s="53"/>
      <c r="AG164" s="56"/>
      <c r="AH164" s="60"/>
      <c r="AI164" s="53"/>
      <c r="AJ164" s="61"/>
      <c r="AK164" s="53"/>
      <c r="AL164" s="53"/>
      <c r="AM164" s="222">
        <v>100</v>
      </c>
      <c r="AN164" s="97">
        <v>0</v>
      </c>
      <c r="AO164" s="97">
        <v>0</v>
      </c>
      <c r="AP164" s="97"/>
      <c r="AQ164" s="62" t="str">
        <f>IF(AND(AN164=0,AO164=0),Desplegable!$B$446,IF(AND(AN164&lt;&gt;0,AO164=""),Desplegable!$B$446,IF(AND('Metas por Proyecto'!AN164=0,'Metas por Proyecto'!AO164&gt;0),Desplegable!$B$444,IF(AND('Metas por Proyecto'!AN164&gt;0,'Metas por Proyecto'!AO164=0),Desplegable!$B$445,IF(AND('Metas por Proyecto'!AN164&gt;0,'Metas por Proyecto'!AO164&gt;0),((AO164*100)/AN164))))))</f>
        <v/>
      </c>
      <c r="AR164" s="97">
        <v>0</v>
      </c>
      <c r="AS164" s="97">
        <v>0</v>
      </c>
      <c r="AT164" s="97"/>
      <c r="AU164" s="62" t="str">
        <f>IF(AND(AR164=0,AS164=0),Desplegable!$B$446,IF(AND(AR164&lt;&gt;0,AS164=""),Desplegable!$B$446,IF(AND('Metas por Proyecto'!AR164=0,'Metas por Proyecto'!AS164&gt;0),Desplegable!$B$444,IF(AND('Metas por Proyecto'!AR164&gt;0,'Metas por Proyecto'!AS164=0),Desplegable!$B$445,IF(AND('Metas por Proyecto'!AR164&gt;0,'Metas por Proyecto'!AS164&gt;0),((AS164*100)/AR164))))))</f>
        <v/>
      </c>
      <c r="AV164" s="97">
        <f t="shared" si="104"/>
        <v>0</v>
      </c>
      <c r="AW164" s="97">
        <f t="shared" si="105"/>
        <v>0</v>
      </c>
      <c r="AX164" s="62" t="str">
        <f>IF(AND(AV164=0,AW164=0),"",IF(AND(AV164=0,AW164&lt;&gt;0),Desplegable!$B$444,(AW164*100/AV164)))</f>
        <v/>
      </c>
      <c r="AY164" s="97"/>
      <c r="AZ164" s="97"/>
      <c r="BA164" s="97"/>
      <c r="BB164" s="62" t="str">
        <f>IF(AND(AY164=0,AZ164=0),Desplegable!$B$446,IF(AND(AY164&lt;&gt;0,AZ164=""),Desplegable!$B$446,IF(AND('Metas por Proyecto'!AY164=0,'Metas por Proyecto'!AZ164&gt;0),Desplegable!$B$444,IF(AND('Metas por Proyecto'!AY164&gt;0,'Metas por Proyecto'!AZ164=0),Desplegable!$B$445,IF(AND('Metas por Proyecto'!AY164&gt;0,'Metas por Proyecto'!AZ164&gt;0),((AZ164*100)/AY164))))))</f>
        <v/>
      </c>
      <c r="BC164" s="97">
        <f t="shared" si="106"/>
        <v>0</v>
      </c>
      <c r="BD164" s="97">
        <f t="shared" si="107"/>
        <v>0</v>
      </c>
      <c r="BE164" s="62" t="str">
        <f>IF(AND(BC164=0,BD164=0),"",IF(AND(BC164=0,BD164&lt;&gt;0),Desplegable!$B$444,(BD164*100/BC164)))</f>
        <v/>
      </c>
      <c r="BF164" s="236">
        <v>0</v>
      </c>
      <c r="BG164" s="97">
        <v>0</v>
      </c>
      <c r="BH164" s="97"/>
      <c r="BI164" s="62" t="str">
        <f>IF(AND(BF164=0,BG164=0),Desplegable!$B$446,IF(AND(BF164&lt;&gt;0,BG164=""),Desplegable!$B$446,IF(AND('Metas por Proyecto'!BF164=0,'Metas por Proyecto'!BG164&gt;0),Desplegable!$B$444,IF(AND('Metas por Proyecto'!BF164&gt;0,'Metas por Proyecto'!BG164=0),Desplegable!$B$445,IF(AND('Metas por Proyecto'!BF164&gt;0,'Metas por Proyecto'!BG164&gt;0),((BG164*100)/BF164))))))</f>
        <v/>
      </c>
      <c r="BJ164" s="97">
        <f t="shared" si="108"/>
        <v>0</v>
      </c>
      <c r="BK164" s="97">
        <f t="shared" si="109"/>
        <v>0</v>
      </c>
      <c r="BL164" s="62" t="str">
        <f>IF(AND(BJ164=0,BK164=0),"",IF(AND(BJ164=0,BK164&lt;&gt;0),Desplegable!$B$444,(BK164*100/BJ164)))</f>
        <v/>
      </c>
      <c r="BM164" s="236">
        <v>0</v>
      </c>
      <c r="BN164" s="97"/>
      <c r="BO164" s="97"/>
      <c r="BP164" s="62" t="str">
        <f>IF(AND(BM164=0,BN164=0),Desplegable!$B$446,IF(AND(BM164&lt;&gt;0,BN164=""),Desplegable!$B$446,IF(AND('Metas por Proyecto'!BM164=0,'Metas por Proyecto'!BN164&gt;0),Desplegable!$B$444,IF(AND('Metas por Proyecto'!BM164&gt;0,'Metas por Proyecto'!BN164=0),Desplegable!$B$445,IF(AND('Metas por Proyecto'!BM164&gt;0,'Metas por Proyecto'!BN164&gt;0),((BN164*100)/BM164))))))</f>
        <v/>
      </c>
      <c r="BQ164" s="97">
        <f t="shared" si="110"/>
        <v>0</v>
      </c>
      <c r="BR164" s="97">
        <f t="shared" si="111"/>
        <v>0</v>
      </c>
      <c r="BS164" s="62" t="str">
        <f>IF(AND(BQ164=0,BR164=0),"",IF(AND(BQ164=0,BR164&lt;&gt;0),Desplegable!$B$444,(BR164*100/BQ164)))</f>
        <v/>
      </c>
      <c r="BT164" s="236">
        <v>0</v>
      </c>
      <c r="BU164" s="97"/>
      <c r="BV164" s="97"/>
      <c r="BW164" s="62" t="str">
        <f>IF(AND(BT164=0,BU164=0),Desplegable!$B$446,IF(AND(BT164&lt;&gt;0,BU164=""),Desplegable!$B$446,IF(AND('Metas por Proyecto'!BT164=0,'Metas por Proyecto'!BU164&gt;0),Desplegable!$B$444,IF(AND('Metas por Proyecto'!BT164&gt;0,'Metas por Proyecto'!BU164=0),Desplegable!$B$445,IF(AND('Metas por Proyecto'!BT164&gt;0,'Metas por Proyecto'!BU164&gt;0),((BU164*100)/BT164))))))</f>
        <v/>
      </c>
      <c r="BX164" s="97">
        <f t="shared" si="112"/>
        <v>0</v>
      </c>
      <c r="BY164" s="97">
        <f t="shared" si="113"/>
        <v>0</v>
      </c>
      <c r="BZ164" s="62" t="str">
        <f>IF(AND(BX164=0,BY164=0),"",IF(AND(BX164=0,BY164&lt;&gt;0),Desplegable!$B$444,(BY164*100/BX164)))</f>
        <v/>
      </c>
      <c r="CA164" s="236">
        <v>0</v>
      </c>
      <c r="CB164" s="97"/>
      <c r="CC164" s="97"/>
      <c r="CD164" s="62" t="str">
        <f>IF(AND(CA164=0,CB164=0),Desplegable!$B$446,IF(AND(CA164&lt;&gt;0,CB164=""),Desplegable!$B$446,IF(AND('Metas por Proyecto'!CA164=0,'Metas por Proyecto'!CB164&gt;0),Desplegable!$B$444,IF(AND('Metas por Proyecto'!CA164&gt;0,'Metas por Proyecto'!CB164=0),Desplegable!$B$445,IF(AND('Metas por Proyecto'!CA164&gt;0,'Metas por Proyecto'!CB164&gt;0),((CB164*100)/CA164))))))</f>
        <v/>
      </c>
      <c r="CE164" s="97">
        <f t="shared" si="114"/>
        <v>0</v>
      </c>
      <c r="CF164" s="97">
        <f t="shared" si="115"/>
        <v>0</v>
      </c>
      <c r="CG164" s="62" t="str">
        <f>IF(AND(CE164=0,CF164=0),"",IF(AND(CE164=0,CF164&lt;&gt;0),Desplegable!$B$444,(CF164*100/CE164)))</f>
        <v/>
      </c>
      <c r="CH164" s="236">
        <v>0</v>
      </c>
      <c r="CI164" s="97"/>
      <c r="CJ164" s="97"/>
      <c r="CK164" s="62" t="str">
        <f>IF(AND(CH164=0,CI164=0),Desplegable!$B$446,IF(AND(CH164&lt;&gt;0,CI164=""),Desplegable!$B$446,IF(AND('Metas por Proyecto'!CH164=0,'Metas por Proyecto'!CI164&gt;0),Desplegable!$B$444,IF(AND('Metas por Proyecto'!CH164&gt;0,'Metas por Proyecto'!CI164=0),Desplegable!$B$445,IF(AND('Metas por Proyecto'!CH164&gt;0,'Metas por Proyecto'!CI164&gt;0),((CI164*100)/CH164))))))</f>
        <v/>
      </c>
      <c r="CL164" s="97">
        <f t="shared" si="116"/>
        <v>0</v>
      </c>
      <c r="CM164" s="97">
        <f t="shared" si="117"/>
        <v>0</v>
      </c>
      <c r="CN164" s="62" t="str">
        <f>IF(AND(CL164=0,CM164=0),"",IF(AND(CL164=0,CM164&lt;&gt;0),Desplegable!$B$444,(CM164*100/CL164)))</f>
        <v/>
      </c>
      <c r="CO164" s="236">
        <v>0</v>
      </c>
      <c r="CP164" s="97"/>
      <c r="CQ164" s="97"/>
      <c r="CR164" s="62" t="str">
        <f>IF(AND(CO164=0,CP164=0),Desplegable!$B$446,IF(AND(CO164&lt;&gt;0,CP164=""),Desplegable!$B$446,IF(AND('Metas por Proyecto'!CO164=0,'Metas por Proyecto'!CP164&gt;0),Desplegable!$B$444,IF(AND('Metas por Proyecto'!CO164&gt;0,'Metas por Proyecto'!CP164=0),Desplegable!$B$445,IF(AND('Metas por Proyecto'!CO164&gt;0,'Metas por Proyecto'!CP164&gt;0),((CP164*100)/CO164))))))</f>
        <v/>
      </c>
      <c r="CS164" s="97">
        <f t="shared" si="118"/>
        <v>0</v>
      </c>
      <c r="CT164" s="97">
        <f t="shared" si="119"/>
        <v>0</v>
      </c>
      <c r="CU164" s="62" t="str">
        <f>IF(AND(CS164=0,CT164=0),"",IF(AND(CS164=0,CT164&lt;&gt;0),Desplegable!$B$444,(CT164*100/CS164)))</f>
        <v/>
      </c>
      <c r="CV164" s="236">
        <v>0</v>
      </c>
      <c r="CW164" s="97"/>
      <c r="CX164" s="97"/>
      <c r="CY164" s="62" t="str">
        <f>IF(AND(CV164=0,CW164=0),Desplegable!$B$446,IF(AND(CV164&lt;&gt;0,CW164=""),Desplegable!$B$446,IF(AND('Metas por Proyecto'!CV164=0,'Metas por Proyecto'!CW164&gt;0),Desplegable!$B$444,IF(AND('Metas por Proyecto'!CV164&gt;0,'Metas por Proyecto'!CW164=0),Desplegable!$B$445,IF(AND('Metas por Proyecto'!CV164&gt;0,'Metas por Proyecto'!CW164&gt;0),((CW164*100)/CV164))))))</f>
        <v/>
      </c>
      <c r="CZ164" s="97">
        <f t="shared" si="120"/>
        <v>0</v>
      </c>
      <c r="DA164" s="97">
        <f t="shared" si="121"/>
        <v>0</v>
      </c>
      <c r="DB164" s="62" t="str">
        <f>IF(AND(CZ164=0,DA164=0),"",IF(AND(CZ164=0,DA164&lt;&gt;0),Desplegable!$B$444,(DA164*100/CZ164)))</f>
        <v/>
      </c>
      <c r="DC164" s="236">
        <v>0</v>
      </c>
      <c r="DD164" s="97"/>
      <c r="DE164" s="97"/>
      <c r="DF164" s="62" t="str">
        <f>IF(AND(DC164=0,DD164=0),Desplegable!$B$446,IF(AND(DC164&lt;&gt;0,DD164=""),Desplegable!$B$446,IF(AND('Metas por Proyecto'!DC164=0,'Metas por Proyecto'!DD164&gt;0),Desplegable!$B$444,IF(AND('Metas por Proyecto'!DC164&gt;0,'Metas por Proyecto'!DD164=0),Desplegable!$B$445,IF(AND('Metas por Proyecto'!DC164&gt;0,'Metas por Proyecto'!DD164&gt;0),((DD164*100)/DC164))))))</f>
        <v/>
      </c>
      <c r="DG164" s="97">
        <f t="shared" si="122"/>
        <v>0</v>
      </c>
      <c r="DH164" s="97">
        <f t="shared" si="123"/>
        <v>0</v>
      </c>
      <c r="DI164" s="62" t="str">
        <f>IF(AND(DG164=0,DH164=0),"",IF(AND(DG164=0,DH164&lt;&gt;0),Desplegable!$B$444,(DH164*100/DG164)))</f>
        <v/>
      </c>
      <c r="DJ164" s="236">
        <v>100</v>
      </c>
      <c r="DK164" s="97"/>
      <c r="DL164" s="97"/>
      <c r="DM164" s="62" t="str">
        <f>IF(AND(DJ164=0,DK164=0),Desplegable!$B$446,IF(AND(DJ164&lt;&gt;0,DK164=""),Desplegable!$B$446,IF(AND('Metas por Proyecto'!DJ164=0,'Metas por Proyecto'!DK164&gt;0),Desplegable!$B$444,IF(AND('Metas por Proyecto'!DJ164&gt;0,'Metas por Proyecto'!DK164=0),Desplegable!$B$445,IF(AND('Metas por Proyecto'!DJ164&gt;0,'Metas por Proyecto'!DK164&gt;0),((DK164*100)/DJ164))))))</f>
        <v/>
      </c>
      <c r="DN164" s="97">
        <f t="shared" si="124"/>
        <v>100</v>
      </c>
      <c r="DO164" s="97">
        <f t="shared" si="125"/>
        <v>0</v>
      </c>
      <c r="DP164" s="63">
        <f>IF(AND(DN164=0,DO164=0),"",IF(AND(DN164=0,DO164&lt;&gt;0),Desplegable!$B$444,(DO164*100/DN164)))</f>
        <v>0</v>
      </c>
      <c r="DQ164" s="97">
        <f t="shared" si="126"/>
        <v>100</v>
      </c>
      <c r="DR164" s="97">
        <f t="shared" si="127"/>
        <v>0</v>
      </c>
      <c r="DS164" s="97">
        <f t="shared" si="128"/>
        <v>0</v>
      </c>
      <c r="DT164" s="63">
        <f t="shared" si="129"/>
        <v>0</v>
      </c>
      <c r="DU164" s="97"/>
    </row>
    <row r="165" spans="1:125" s="66" customFormat="1" ht="75" customHeight="1">
      <c r="A165" s="53">
        <v>164</v>
      </c>
      <c r="B165" s="84" t="s">
        <v>723</v>
      </c>
      <c r="C165" s="54" t="s">
        <v>735</v>
      </c>
      <c r="D165" s="55" t="s">
        <v>79</v>
      </c>
      <c r="E165" s="55" t="s">
        <v>747</v>
      </c>
      <c r="F165" s="56" t="s">
        <v>111</v>
      </c>
      <c r="G165" s="55" t="s">
        <v>115</v>
      </c>
      <c r="H165" s="56" t="s">
        <v>296</v>
      </c>
      <c r="I165" s="55" t="s">
        <v>722</v>
      </c>
      <c r="J165" s="56" t="s">
        <v>315</v>
      </c>
      <c r="K165" s="55" t="s">
        <v>747</v>
      </c>
      <c r="L165" s="56" t="s">
        <v>155</v>
      </c>
      <c r="M165" s="56" t="s">
        <v>155</v>
      </c>
      <c r="N165" s="59" t="s">
        <v>144</v>
      </c>
      <c r="O165" s="56" t="s">
        <v>324</v>
      </c>
      <c r="P165" s="57" t="s">
        <v>460</v>
      </c>
      <c r="Q165" s="57" t="s">
        <v>463</v>
      </c>
      <c r="R165" s="58" t="s">
        <v>481</v>
      </c>
      <c r="S165" s="59"/>
      <c r="T165" s="59" t="s">
        <v>419</v>
      </c>
      <c r="U165" s="60" t="s">
        <v>427</v>
      </c>
      <c r="V165" s="60" t="s">
        <v>434</v>
      </c>
      <c r="W165" s="59"/>
      <c r="X165" s="59"/>
      <c r="Y165" s="56" t="s">
        <v>1137</v>
      </c>
      <c r="Z165" s="56"/>
      <c r="AA165" s="56"/>
      <c r="AB165" s="56"/>
      <c r="AC165" s="53"/>
      <c r="AD165" s="53"/>
      <c r="AE165" s="53"/>
      <c r="AF165" s="53"/>
      <c r="AG165" s="56"/>
      <c r="AH165" s="60"/>
      <c r="AI165" s="53"/>
      <c r="AJ165" s="61"/>
      <c r="AK165" s="53"/>
      <c r="AL165" s="53"/>
      <c r="AM165" s="222">
        <v>1</v>
      </c>
      <c r="AN165" s="97">
        <v>0</v>
      </c>
      <c r="AO165" s="97">
        <v>0</v>
      </c>
      <c r="AP165" s="97"/>
      <c r="AQ165" s="62" t="str">
        <f>IF(AND(AN165=0,AO165=0),Desplegable!$B$446,IF(AND(AN165&lt;&gt;0,AO165=""),Desplegable!$B$446,IF(AND('Metas por Proyecto'!AN165=0,'Metas por Proyecto'!AO165&gt;0),Desplegable!$B$444,IF(AND('Metas por Proyecto'!AN165&gt;0,'Metas por Proyecto'!AO165=0),Desplegable!$B$445,IF(AND('Metas por Proyecto'!AN165&gt;0,'Metas por Proyecto'!AO165&gt;0),((AO165*100)/AN165))))))</f>
        <v/>
      </c>
      <c r="AR165" s="97">
        <v>0</v>
      </c>
      <c r="AS165" s="97">
        <v>0</v>
      </c>
      <c r="AT165" s="97"/>
      <c r="AU165" s="62" t="str">
        <f>IF(AND(AR165=0,AS165=0),Desplegable!$B$446,IF(AND(AR165&lt;&gt;0,AS165=""),Desplegable!$B$446,IF(AND('Metas por Proyecto'!AR165=0,'Metas por Proyecto'!AS165&gt;0),Desplegable!$B$444,IF(AND('Metas por Proyecto'!AR165&gt;0,'Metas por Proyecto'!AS165=0),Desplegable!$B$445,IF(AND('Metas por Proyecto'!AR165&gt;0,'Metas por Proyecto'!AS165&gt;0),((AS165*100)/AR165))))))</f>
        <v/>
      </c>
      <c r="AV165" s="97">
        <f t="shared" ref="AV165" si="130">SUM(AN165,AR165)</f>
        <v>0</v>
      </c>
      <c r="AW165" s="97">
        <f t="shared" ref="AW165" si="131">SUM(AO165,AS165)</f>
        <v>0</v>
      </c>
      <c r="AX165" s="62" t="str">
        <f>IF(AND(AV165=0,AW165=0),"",IF(AND(AV165=0,AW165&lt;&gt;0),Desplegable!$B$444,(AW165*100/AV165)))</f>
        <v/>
      </c>
      <c r="AY165" s="97">
        <v>0.2</v>
      </c>
      <c r="AZ165" s="97">
        <v>0.14000000000000001</v>
      </c>
      <c r="BA165" s="97" t="s">
        <v>1284</v>
      </c>
      <c r="BB165" s="62">
        <f>IF(AND(AY165=0,AZ165=0),Desplegable!$B$446,IF(AND(AY165&lt;&gt;0,AZ165=""),Desplegable!$B$446,IF(AND('Metas por Proyecto'!AY165=0,'Metas por Proyecto'!AZ165&gt;0),Desplegable!$B$444,IF(AND('Metas por Proyecto'!AY165&gt;0,'Metas por Proyecto'!AZ165=0),Desplegable!$B$445,IF(AND('Metas por Proyecto'!AY165&gt;0,'Metas por Proyecto'!AZ165&gt;0),((AZ165*100)/AY165))))))</f>
        <v>70</v>
      </c>
      <c r="BC165" s="97">
        <f t="shared" ref="BC165" si="132">SUM(AV165+AY165)</f>
        <v>0.2</v>
      </c>
      <c r="BD165" s="97">
        <f t="shared" ref="BD165" si="133">SUM(AW165+AZ165)</f>
        <v>0.14000000000000001</v>
      </c>
      <c r="BE165" s="62">
        <f>IF(AND(BC165=0,BD165=0),"",IF(AND(BC165=0,BD165&lt;&gt;0),Desplegable!$B$444,(BD165*100/BC165)))</f>
        <v>70</v>
      </c>
      <c r="BF165" s="236">
        <v>0</v>
      </c>
      <c r="BG165" s="97">
        <v>0</v>
      </c>
      <c r="BH165" s="97"/>
      <c r="BI165" s="62" t="str">
        <f>IF(AND(BF165=0,BG165=0),Desplegable!$B$446,IF(AND(BF165&lt;&gt;0,BG165=""),Desplegable!$B$446,IF(AND('Metas por Proyecto'!BF165=0,'Metas por Proyecto'!BG165&gt;0),Desplegable!$B$444,IF(AND('Metas por Proyecto'!BF165&gt;0,'Metas por Proyecto'!BG165=0),Desplegable!$B$445,IF(AND('Metas por Proyecto'!BF165&gt;0,'Metas por Proyecto'!BG165&gt;0),((BG165*100)/BF165))))))</f>
        <v/>
      </c>
      <c r="BJ165" s="97">
        <f t="shared" ref="BJ165" si="134">SUM(BC165+BF165)</f>
        <v>0.2</v>
      </c>
      <c r="BK165" s="97">
        <f t="shared" ref="BK165" si="135">SUM(BD165+BG165)</f>
        <v>0.14000000000000001</v>
      </c>
      <c r="BL165" s="62">
        <f>IF(AND(BJ165=0,BK165=0),"",IF(AND(BJ165=0,BK165&lt;&gt;0),Desplegable!$B$444,(BK165*100/BJ165)))</f>
        <v>70</v>
      </c>
      <c r="BM165" s="236">
        <v>0</v>
      </c>
      <c r="BN165" s="97"/>
      <c r="BO165" s="97"/>
      <c r="BP165" s="62" t="str">
        <f>IF(AND(BM165=0,BN165=0),Desplegable!$B$446,IF(AND(BM165&lt;&gt;0,BN165=""),Desplegable!$B$446,IF(AND('Metas por Proyecto'!BM165=0,'Metas por Proyecto'!BN165&gt;0),Desplegable!$B$444,IF(AND('Metas por Proyecto'!BM165&gt;0,'Metas por Proyecto'!BN165=0),Desplegable!$B$445,IF(AND('Metas por Proyecto'!BM165&gt;0,'Metas por Proyecto'!BN165&gt;0),((BN165*100)/BM165))))))</f>
        <v/>
      </c>
      <c r="BQ165" s="97">
        <f t="shared" ref="BQ165" si="136">SUM(BJ165+BM165)</f>
        <v>0.2</v>
      </c>
      <c r="BR165" s="97">
        <f t="shared" ref="BR165" si="137">SUM(BK165+BN165)</f>
        <v>0.14000000000000001</v>
      </c>
      <c r="BS165" s="62">
        <f>IF(AND(BQ165=0,BR165=0),"",IF(AND(BQ165=0,BR165&lt;&gt;0),Desplegable!$B$444,(BR165*100/BQ165)))</f>
        <v>70</v>
      </c>
      <c r="BT165" s="236">
        <v>0.2</v>
      </c>
      <c r="BU165" s="97"/>
      <c r="BV165" s="97"/>
      <c r="BW165" s="62" t="str">
        <f>IF(AND(BT165=0,BU165=0),Desplegable!$B$446,IF(AND(BT165&lt;&gt;0,BU165=""),Desplegable!$B$446,IF(AND('Metas por Proyecto'!BT165=0,'Metas por Proyecto'!BU165&gt;0),Desplegable!$B$444,IF(AND('Metas por Proyecto'!BT165&gt;0,'Metas por Proyecto'!BU165=0),Desplegable!$B$445,IF(AND('Metas por Proyecto'!BT165&gt;0,'Metas por Proyecto'!BU165&gt;0),((BU165*100)/BT165))))))</f>
        <v/>
      </c>
      <c r="BX165" s="97">
        <f t="shared" ref="BX165" si="138">SUM(BQ165+BT165)</f>
        <v>0.4</v>
      </c>
      <c r="BY165" s="97">
        <f t="shared" ref="BY165" si="139">SUM(BR165+BU165)</f>
        <v>0.14000000000000001</v>
      </c>
      <c r="BZ165" s="62">
        <f>IF(AND(BX165=0,BY165=0),"",IF(AND(BX165=0,BY165&lt;&gt;0),Desplegable!$B$444,(BY165*100/BX165)))</f>
        <v>35</v>
      </c>
      <c r="CA165" s="236">
        <v>0</v>
      </c>
      <c r="CB165" s="97"/>
      <c r="CC165" s="97"/>
      <c r="CD165" s="62" t="str">
        <f>IF(AND(CA165=0,CB165=0),Desplegable!$B$446,IF(AND(CA165&lt;&gt;0,CB165=""),Desplegable!$B$446,IF(AND('Metas por Proyecto'!CA165=0,'Metas por Proyecto'!CB165&gt;0),Desplegable!$B$444,IF(AND('Metas por Proyecto'!CA165&gt;0,'Metas por Proyecto'!CB165=0),Desplegable!$B$445,IF(AND('Metas por Proyecto'!CA165&gt;0,'Metas por Proyecto'!CB165&gt;0),((CB165*100)/CA165))))))</f>
        <v/>
      </c>
      <c r="CE165" s="97">
        <f t="shared" ref="CE165" si="140">SUM(BX165+CA165)</f>
        <v>0.4</v>
      </c>
      <c r="CF165" s="97">
        <f t="shared" ref="CF165" si="141">SUM(BY165+CB165)</f>
        <v>0.14000000000000001</v>
      </c>
      <c r="CG165" s="62">
        <f>IF(AND(CE165=0,CF165=0),"",IF(AND(CE165=0,CF165&lt;&gt;0),Desplegable!$B$444,(CF165*100/CE165)))</f>
        <v>35</v>
      </c>
      <c r="CH165" s="236">
        <v>0</v>
      </c>
      <c r="CI165" s="97"/>
      <c r="CJ165" s="97"/>
      <c r="CK165" s="62" t="str">
        <f>IF(AND(CH165=0,CI165=0),Desplegable!$B$446,IF(AND(CH165&lt;&gt;0,CI165=""),Desplegable!$B$446,IF(AND('Metas por Proyecto'!CH165=0,'Metas por Proyecto'!CI165&gt;0),Desplegable!$B$444,IF(AND('Metas por Proyecto'!CH165&gt;0,'Metas por Proyecto'!CI165=0),Desplegable!$B$445,IF(AND('Metas por Proyecto'!CH165&gt;0,'Metas por Proyecto'!CI165&gt;0),((CI165*100)/CH165))))))</f>
        <v/>
      </c>
      <c r="CL165" s="97">
        <f t="shared" ref="CL165" si="142">SUM(CE165+CH165)</f>
        <v>0.4</v>
      </c>
      <c r="CM165" s="97">
        <f t="shared" ref="CM165" si="143">SUM(CF165+CI165)</f>
        <v>0.14000000000000001</v>
      </c>
      <c r="CN165" s="62">
        <f>IF(AND(CL165=0,CM165=0),"",IF(AND(CL165=0,CM165&lt;&gt;0),Desplegable!$B$444,(CM165*100/CL165)))</f>
        <v>35</v>
      </c>
      <c r="CO165" s="236">
        <v>0.3</v>
      </c>
      <c r="CP165" s="97"/>
      <c r="CQ165" s="97"/>
      <c r="CR165" s="62" t="str">
        <f>IF(AND(CO165=0,CP165=0),Desplegable!$B$446,IF(AND(CO165&lt;&gt;0,CP165=""),Desplegable!$B$446,IF(AND('Metas por Proyecto'!CO165=0,'Metas por Proyecto'!CP165&gt;0),Desplegable!$B$444,IF(AND('Metas por Proyecto'!CO165&gt;0,'Metas por Proyecto'!CP165=0),Desplegable!$B$445,IF(AND('Metas por Proyecto'!CO165&gt;0,'Metas por Proyecto'!CP165&gt;0),((CP165*100)/CO165))))))</f>
        <v/>
      </c>
      <c r="CS165" s="97">
        <f t="shared" ref="CS165" si="144">SUM(CL165+CO165)</f>
        <v>0.7</v>
      </c>
      <c r="CT165" s="97">
        <f t="shared" ref="CT165" si="145">SUM(CM165+CP165)</f>
        <v>0.14000000000000001</v>
      </c>
      <c r="CU165" s="62">
        <f>IF(AND(CS165=0,CT165=0),"",IF(AND(CS165=0,CT165&lt;&gt;0),Desplegable!$B$444,(CT165*100/CS165)))</f>
        <v>20.000000000000004</v>
      </c>
      <c r="CV165" s="236">
        <v>0</v>
      </c>
      <c r="CW165" s="97"/>
      <c r="CX165" s="97"/>
      <c r="CY165" s="62" t="str">
        <f>IF(AND(CV165=0,CW165=0),Desplegable!$B$446,IF(AND(CV165&lt;&gt;0,CW165=""),Desplegable!$B$446,IF(AND('Metas por Proyecto'!CV165=0,'Metas por Proyecto'!CW165&gt;0),Desplegable!$B$444,IF(AND('Metas por Proyecto'!CV165&gt;0,'Metas por Proyecto'!CW165=0),Desplegable!$B$445,IF(AND('Metas por Proyecto'!CV165&gt;0,'Metas por Proyecto'!CW165&gt;0),((CW165*100)/CV165))))))</f>
        <v/>
      </c>
      <c r="CZ165" s="97">
        <f t="shared" ref="CZ165" si="146">SUM(CS165+CV165)</f>
        <v>0.7</v>
      </c>
      <c r="DA165" s="97">
        <f t="shared" ref="DA165" si="147">SUM(CT165+CW165)</f>
        <v>0.14000000000000001</v>
      </c>
      <c r="DB165" s="62">
        <f>IF(AND(CZ165=0,DA165=0),"",IF(AND(CZ165=0,DA165&lt;&gt;0),Desplegable!$B$444,(DA165*100/CZ165)))</f>
        <v>20.000000000000004</v>
      </c>
      <c r="DC165" s="236">
        <v>0</v>
      </c>
      <c r="DD165" s="97"/>
      <c r="DE165" s="97"/>
      <c r="DF165" s="62" t="str">
        <f>IF(AND(DC165=0,DD165=0),Desplegable!$B$446,IF(AND(DC165&lt;&gt;0,DD165=""),Desplegable!$B$446,IF(AND('Metas por Proyecto'!DC165=0,'Metas por Proyecto'!DD165&gt;0),Desplegable!$B$444,IF(AND('Metas por Proyecto'!DC165&gt;0,'Metas por Proyecto'!DD165=0),Desplegable!$B$445,IF(AND('Metas por Proyecto'!DC165&gt;0,'Metas por Proyecto'!DD165&gt;0),((DD165*100)/DC165))))))</f>
        <v/>
      </c>
      <c r="DG165" s="97">
        <f t="shared" ref="DG165" si="148">SUM(CZ165+DC165)</f>
        <v>0.7</v>
      </c>
      <c r="DH165" s="97">
        <f t="shared" ref="DH165" si="149">SUM(DA165+DD165)</f>
        <v>0.14000000000000001</v>
      </c>
      <c r="DI165" s="62">
        <f>IF(AND(DG165=0,DH165=0),"",IF(AND(DG165=0,DH165&lt;&gt;0),Desplegable!$B$444,(DH165*100/DG165)))</f>
        <v>20.000000000000004</v>
      </c>
      <c r="DJ165" s="236">
        <v>0.3</v>
      </c>
      <c r="DK165" s="97"/>
      <c r="DL165" s="97"/>
      <c r="DM165" s="62" t="str">
        <f>IF(AND(DJ165=0,DK165=0),Desplegable!$B$446,IF(AND(DJ165&lt;&gt;0,DK165=""),Desplegable!$B$446,IF(AND('Metas por Proyecto'!DJ165=0,'Metas por Proyecto'!DK165&gt;0),Desplegable!$B$444,IF(AND('Metas por Proyecto'!DJ165&gt;0,'Metas por Proyecto'!DK165=0),Desplegable!$B$445,IF(AND('Metas por Proyecto'!DJ165&gt;0,'Metas por Proyecto'!DK165&gt;0),((DK165*100)/DJ165))))))</f>
        <v/>
      </c>
      <c r="DN165" s="97">
        <f t="shared" ref="DN165" si="150">SUM(DG165+DJ165)</f>
        <v>1</v>
      </c>
      <c r="DO165" s="97">
        <f t="shared" ref="DO165" si="151">SUM(DH165+DK165)</f>
        <v>0.14000000000000001</v>
      </c>
      <c r="DP165" s="63">
        <f>IF(AND(DN165=0,DO165=0),"",IF(AND(DN165=0,DO165&lt;&gt;0),Desplegable!$B$444,(DO165*100/DN165)))</f>
        <v>14.000000000000002</v>
      </c>
      <c r="DQ165" s="97">
        <f t="shared" ref="DQ165" si="152">SUM(AN165,AR165,AY165,BF165,BM165,BT165,CA165,CH165,CO165,CV165,DC165,DJ165)</f>
        <v>1</v>
      </c>
      <c r="DR165" s="97">
        <f t="shared" ref="DR165" si="153">AM165-DQ165</f>
        <v>0</v>
      </c>
      <c r="DS165" s="97">
        <f t="shared" ref="DS165" si="154">SUM(AO165,AS165,AZ165,BG165,BN165,BU165,CB165,CI165,CP165,CW165,DD165,DK165)</f>
        <v>0.14000000000000001</v>
      </c>
      <c r="DT165" s="63">
        <f t="shared" ref="DT165" si="155">DP165</f>
        <v>14.000000000000002</v>
      </c>
      <c r="DU165" s="97"/>
    </row>
    <row r="166" spans="1:125" s="66" customFormat="1" ht="409.5">
      <c r="A166" s="53">
        <v>165</v>
      </c>
      <c r="B166" s="84" t="s">
        <v>724</v>
      </c>
      <c r="C166" s="54" t="s">
        <v>736</v>
      </c>
      <c r="D166" s="55" t="s">
        <v>79</v>
      </c>
      <c r="E166" s="55" t="s">
        <v>747</v>
      </c>
      <c r="F166" s="56" t="s">
        <v>111</v>
      </c>
      <c r="G166" s="55" t="s">
        <v>115</v>
      </c>
      <c r="H166" s="56" t="s">
        <v>296</v>
      </c>
      <c r="I166" s="55" t="s">
        <v>722</v>
      </c>
      <c r="J166" s="56" t="s">
        <v>315</v>
      </c>
      <c r="K166" s="55" t="s">
        <v>747</v>
      </c>
      <c r="L166" s="56" t="s">
        <v>155</v>
      </c>
      <c r="M166" s="56" t="s">
        <v>155</v>
      </c>
      <c r="N166" s="59" t="s">
        <v>144</v>
      </c>
      <c r="O166" s="56" t="s">
        <v>324</v>
      </c>
      <c r="P166" s="57" t="s">
        <v>460</v>
      </c>
      <c r="Q166" s="57" t="s">
        <v>463</v>
      </c>
      <c r="R166" s="58" t="s">
        <v>481</v>
      </c>
      <c r="S166" s="59"/>
      <c r="T166" s="59" t="s">
        <v>419</v>
      </c>
      <c r="U166" s="60" t="s">
        <v>427</v>
      </c>
      <c r="V166" s="60" t="s">
        <v>434</v>
      </c>
      <c r="W166" s="59"/>
      <c r="X166" s="59"/>
      <c r="Y166" s="56" t="s">
        <v>1137</v>
      </c>
      <c r="Z166" s="56"/>
      <c r="AA166" s="56"/>
      <c r="AB166" s="56"/>
      <c r="AC166" s="53"/>
      <c r="AD166" s="53"/>
      <c r="AE166" s="53"/>
      <c r="AF166" s="53"/>
      <c r="AG166" s="56"/>
      <c r="AH166" s="60"/>
      <c r="AI166" s="53"/>
      <c r="AJ166" s="61"/>
      <c r="AK166" s="53"/>
      <c r="AL166" s="53"/>
      <c r="AM166" s="222">
        <v>1</v>
      </c>
      <c r="AN166" s="97">
        <v>0</v>
      </c>
      <c r="AO166" s="97">
        <v>0</v>
      </c>
      <c r="AP166" s="97"/>
      <c r="AQ166" s="62" t="str">
        <f>IF(AND(AN166=0,AO166=0),Desplegable!$B$446,IF(AND(AN166&lt;&gt;0,AO166=""),Desplegable!$B$446,IF(AND('Metas por Proyecto'!AN166=0,'Metas por Proyecto'!AO166&gt;0),Desplegable!$B$444,IF(AND('Metas por Proyecto'!AN166&gt;0,'Metas por Proyecto'!AO166=0),Desplegable!$B$445,IF(AND('Metas por Proyecto'!AN166&gt;0,'Metas por Proyecto'!AO166&gt;0),((AO166*100)/AN166))))))</f>
        <v/>
      </c>
      <c r="AR166" s="97">
        <v>0</v>
      </c>
      <c r="AS166" s="97">
        <v>0</v>
      </c>
      <c r="AT166" s="97"/>
      <c r="AU166" s="62" t="str">
        <f>IF(AND(AR166=0,AS166=0),Desplegable!$B$446,IF(AND(AR166&lt;&gt;0,AS166=""),Desplegable!$B$446,IF(AND('Metas por Proyecto'!AR166=0,'Metas por Proyecto'!AS166&gt;0),Desplegable!$B$444,IF(AND('Metas por Proyecto'!AR166&gt;0,'Metas por Proyecto'!AS166=0),Desplegable!$B$445,IF(AND('Metas por Proyecto'!AR166&gt;0,'Metas por Proyecto'!AS166&gt;0),((AS166*100)/AR166))))))</f>
        <v/>
      </c>
      <c r="AV166" s="97">
        <f t="shared" si="104"/>
        <v>0</v>
      </c>
      <c r="AW166" s="97">
        <f t="shared" si="105"/>
        <v>0</v>
      </c>
      <c r="AX166" s="62" t="str">
        <f>IF(AND(AV166=0,AW166=0),"",IF(AND(AV166=0,AW166&lt;&gt;0),Desplegable!$B$444,(AW166*100/AV166)))</f>
        <v/>
      </c>
      <c r="AY166" s="97">
        <v>0.2</v>
      </c>
      <c r="AZ166" s="97">
        <v>0</v>
      </c>
      <c r="BA166" s="97" t="s">
        <v>1285</v>
      </c>
      <c r="BB166" s="62">
        <f>IF(AND(AY166=0,AZ166=0),Desplegable!$B$446,IF(AND(AY166&lt;&gt;0,AZ166=""),Desplegable!$B$446,IF(AND('Metas por Proyecto'!AY166=0,'Metas por Proyecto'!AZ166&gt;0),Desplegable!$B$444,IF(AND('Metas por Proyecto'!AY166&gt;0,'Metas por Proyecto'!AZ166=0),Desplegable!$B$445,IF(AND('Metas por Proyecto'!AY166&gt;0,'Metas por Proyecto'!AZ166&gt;0),((AZ166*100)/AY166))))))</f>
        <v>0</v>
      </c>
      <c r="BC166" s="97">
        <f t="shared" si="106"/>
        <v>0.2</v>
      </c>
      <c r="BD166" s="97">
        <f t="shared" si="107"/>
        <v>0</v>
      </c>
      <c r="BE166" s="62">
        <f>IF(AND(BC166=0,BD166=0),"",IF(AND(BC166=0,BD166&lt;&gt;0),Desplegable!$B$444,(BD166*100/BC166)))</f>
        <v>0</v>
      </c>
      <c r="BF166" s="236">
        <v>0</v>
      </c>
      <c r="BG166" s="97">
        <v>0</v>
      </c>
      <c r="BH166" s="97"/>
      <c r="BI166" s="62" t="str">
        <f>IF(AND(BF166=0,BG166=0),Desplegable!$B$446,IF(AND(BF166&lt;&gt;0,BG166=""),Desplegable!$B$446,IF(AND('Metas por Proyecto'!BF166=0,'Metas por Proyecto'!BG166&gt;0),Desplegable!$B$444,IF(AND('Metas por Proyecto'!BF166&gt;0,'Metas por Proyecto'!BG166=0),Desplegable!$B$445,IF(AND('Metas por Proyecto'!BF166&gt;0,'Metas por Proyecto'!BG166&gt;0),((BG166*100)/BF166))))))</f>
        <v/>
      </c>
      <c r="BJ166" s="97">
        <f t="shared" si="108"/>
        <v>0.2</v>
      </c>
      <c r="BK166" s="97">
        <f t="shared" si="109"/>
        <v>0</v>
      </c>
      <c r="BL166" s="62">
        <f>IF(AND(BJ166=0,BK166=0),"",IF(AND(BJ166=0,BK166&lt;&gt;0),Desplegable!$B$444,(BK166*100/BJ166)))</f>
        <v>0</v>
      </c>
      <c r="BM166" s="236">
        <v>0</v>
      </c>
      <c r="BN166" s="97"/>
      <c r="BO166" s="97"/>
      <c r="BP166" s="62" t="str">
        <f>IF(AND(BM166=0,BN166=0),Desplegable!$B$446,IF(AND(BM166&lt;&gt;0,BN166=""),Desplegable!$B$446,IF(AND('Metas por Proyecto'!BM166=0,'Metas por Proyecto'!BN166&gt;0),Desplegable!$B$444,IF(AND('Metas por Proyecto'!BM166&gt;0,'Metas por Proyecto'!BN166=0),Desplegable!$B$445,IF(AND('Metas por Proyecto'!BM166&gt;0,'Metas por Proyecto'!BN166&gt;0),((BN166*100)/BM166))))))</f>
        <v/>
      </c>
      <c r="BQ166" s="97">
        <f t="shared" si="110"/>
        <v>0.2</v>
      </c>
      <c r="BR166" s="97">
        <f t="shared" si="111"/>
        <v>0</v>
      </c>
      <c r="BS166" s="62">
        <f>IF(AND(BQ166=0,BR166=0),"",IF(AND(BQ166=0,BR166&lt;&gt;0),Desplegable!$B$444,(BR166*100/BQ166)))</f>
        <v>0</v>
      </c>
      <c r="BT166" s="236">
        <v>0.2</v>
      </c>
      <c r="BU166" s="97"/>
      <c r="BV166" s="97"/>
      <c r="BW166" s="62" t="str">
        <f>IF(AND(BT166=0,BU166=0),Desplegable!$B$446,IF(AND(BT166&lt;&gt;0,BU166=""),Desplegable!$B$446,IF(AND('Metas por Proyecto'!BT166=0,'Metas por Proyecto'!BU166&gt;0),Desplegable!$B$444,IF(AND('Metas por Proyecto'!BT166&gt;0,'Metas por Proyecto'!BU166=0),Desplegable!$B$445,IF(AND('Metas por Proyecto'!BT166&gt;0,'Metas por Proyecto'!BU166&gt;0),((BU166*100)/BT166))))))</f>
        <v/>
      </c>
      <c r="BX166" s="97">
        <f t="shared" si="112"/>
        <v>0.4</v>
      </c>
      <c r="BY166" s="97">
        <f t="shared" si="113"/>
        <v>0</v>
      </c>
      <c r="BZ166" s="62">
        <f>IF(AND(BX166=0,BY166=0),"",IF(AND(BX166=0,BY166&lt;&gt;0),Desplegable!$B$444,(BY166*100/BX166)))</f>
        <v>0</v>
      </c>
      <c r="CA166" s="236">
        <v>0</v>
      </c>
      <c r="CB166" s="97"/>
      <c r="CC166" s="97"/>
      <c r="CD166" s="62" t="str">
        <f>IF(AND(CA166=0,CB166=0),Desplegable!$B$446,IF(AND(CA166&lt;&gt;0,CB166=""),Desplegable!$B$446,IF(AND('Metas por Proyecto'!CA166=0,'Metas por Proyecto'!CB166&gt;0),Desplegable!$B$444,IF(AND('Metas por Proyecto'!CA166&gt;0,'Metas por Proyecto'!CB166=0),Desplegable!$B$445,IF(AND('Metas por Proyecto'!CA166&gt;0,'Metas por Proyecto'!CB166&gt;0),((CB166*100)/CA166))))))</f>
        <v/>
      </c>
      <c r="CE166" s="97">
        <f t="shared" si="114"/>
        <v>0.4</v>
      </c>
      <c r="CF166" s="97">
        <f t="shared" si="115"/>
        <v>0</v>
      </c>
      <c r="CG166" s="62">
        <f>IF(AND(CE166=0,CF166=0),"",IF(AND(CE166=0,CF166&lt;&gt;0),Desplegable!$B$444,(CF166*100/CE166)))</f>
        <v>0</v>
      </c>
      <c r="CH166" s="236">
        <v>0</v>
      </c>
      <c r="CI166" s="97"/>
      <c r="CJ166" s="97"/>
      <c r="CK166" s="62" t="str">
        <f>IF(AND(CH166=0,CI166=0),Desplegable!$B$446,IF(AND(CH166&lt;&gt;0,CI166=""),Desplegable!$B$446,IF(AND('Metas por Proyecto'!CH166=0,'Metas por Proyecto'!CI166&gt;0),Desplegable!$B$444,IF(AND('Metas por Proyecto'!CH166&gt;0,'Metas por Proyecto'!CI166=0),Desplegable!$B$445,IF(AND('Metas por Proyecto'!CH166&gt;0,'Metas por Proyecto'!CI166&gt;0),((CI166*100)/CH166))))))</f>
        <v/>
      </c>
      <c r="CL166" s="97">
        <f t="shared" si="116"/>
        <v>0.4</v>
      </c>
      <c r="CM166" s="97">
        <f t="shared" si="117"/>
        <v>0</v>
      </c>
      <c r="CN166" s="62">
        <f>IF(AND(CL166=0,CM166=0),"",IF(AND(CL166=0,CM166&lt;&gt;0),Desplegable!$B$444,(CM166*100/CL166)))</f>
        <v>0</v>
      </c>
      <c r="CO166" s="236">
        <v>0.3</v>
      </c>
      <c r="CP166" s="97"/>
      <c r="CQ166" s="97"/>
      <c r="CR166" s="62" t="str">
        <f>IF(AND(CO166=0,CP166=0),Desplegable!$B$446,IF(AND(CO166&lt;&gt;0,CP166=""),Desplegable!$B$446,IF(AND('Metas por Proyecto'!CO166=0,'Metas por Proyecto'!CP166&gt;0),Desplegable!$B$444,IF(AND('Metas por Proyecto'!CO166&gt;0,'Metas por Proyecto'!CP166=0),Desplegable!$B$445,IF(AND('Metas por Proyecto'!CO166&gt;0,'Metas por Proyecto'!CP166&gt;0),((CP166*100)/CO166))))))</f>
        <v/>
      </c>
      <c r="CS166" s="97">
        <f t="shared" si="118"/>
        <v>0.7</v>
      </c>
      <c r="CT166" s="97">
        <f t="shared" si="119"/>
        <v>0</v>
      </c>
      <c r="CU166" s="62">
        <f>IF(AND(CS166=0,CT166=0),"",IF(AND(CS166=0,CT166&lt;&gt;0),Desplegable!$B$444,(CT166*100/CS166)))</f>
        <v>0</v>
      </c>
      <c r="CV166" s="236">
        <v>0</v>
      </c>
      <c r="CW166" s="97"/>
      <c r="CX166" s="97"/>
      <c r="CY166" s="62" t="str">
        <f>IF(AND(CV166=0,CW166=0),Desplegable!$B$446,IF(AND(CV166&lt;&gt;0,CW166=""),Desplegable!$B$446,IF(AND('Metas por Proyecto'!CV166=0,'Metas por Proyecto'!CW166&gt;0),Desplegable!$B$444,IF(AND('Metas por Proyecto'!CV166&gt;0,'Metas por Proyecto'!CW166=0),Desplegable!$B$445,IF(AND('Metas por Proyecto'!CV166&gt;0,'Metas por Proyecto'!CW166&gt;0),((CW166*100)/CV166))))))</f>
        <v/>
      </c>
      <c r="CZ166" s="97">
        <f t="shared" si="120"/>
        <v>0.7</v>
      </c>
      <c r="DA166" s="97">
        <f t="shared" si="121"/>
        <v>0</v>
      </c>
      <c r="DB166" s="62">
        <f>IF(AND(CZ166=0,DA166=0),"",IF(AND(CZ166=0,DA166&lt;&gt;0),Desplegable!$B$444,(DA166*100/CZ166)))</f>
        <v>0</v>
      </c>
      <c r="DC166" s="236">
        <v>0</v>
      </c>
      <c r="DD166" s="97"/>
      <c r="DE166" s="97"/>
      <c r="DF166" s="62" t="str">
        <f>IF(AND(DC166=0,DD166=0),Desplegable!$B$446,IF(AND(DC166&lt;&gt;0,DD166=""),Desplegable!$B$446,IF(AND('Metas por Proyecto'!DC166=0,'Metas por Proyecto'!DD166&gt;0),Desplegable!$B$444,IF(AND('Metas por Proyecto'!DC166&gt;0,'Metas por Proyecto'!DD166=0),Desplegable!$B$445,IF(AND('Metas por Proyecto'!DC166&gt;0,'Metas por Proyecto'!DD166&gt;0),((DD166*100)/DC166))))))</f>
        <v/>
      </c>
      <c r="DG166" s="97">
        <f t="shared" si="122"/>
        <v>0.7</v>
      </c>
      <c r="DH166" s="97">
        <f t="shared" si="123"/>
        <v>0</v>
      </c>
      <c r="DI166" s="62">
        <f>IF(AND(DG166=0,DH166=0),"",IF(AND(DG166=0,DH166&lt;&gt;0),Desplegable!$B$444,(DH166*100/DG166)))</f>
        <v>0</v>
      </c>
      <c r="DJ166" s="236">
        <v>0.3</v>
      </c>
      <c r="DK166" s="97"/>
      <c r="DL166" s="97"/>
      <c r="DM166" s="62" t="str">
        <f>IF(AND(DJ166=0,DK166=0),Desplegable!$B$446,IF(AND(DJ166&lt;&gt;0,DK166=""),Desplegable!$B$446,IF(AND('Metas por Proyecto'!DJ166=0,'Metas por Proyecto'!DK166&gt;0),Desplegable!$B$444,IF(AND('Metas por Proyecto'!DJ166&gt;0,'Metas por Proyecto'!DK166=0),Desplegable!$B$445,IF(AND('Metas por Proyecto'!DJ166&gt;0,'Metas por Proyecto'!DK166&gt;0),((DK166*100)/DJ166))))))</f>
        <v/>
      </c>
      <c r="DN166" s="97">
        <f t="shared" si="124"/>
        <v>1</v>
      </c>
      <c r="DO166" s="97">
        <f t="shared" si="125"/>
        <v>0</v>
      </c>
      <c r="DP166" s="63">
        <f>IF(AND(DN166=0,DO166=0),"",IF(AND(DN166=0,DO166&lt;&gt;0),Desplegable!$B$444,(DO166*100/DN166)))</f>
        <v>0</v>
      </c>
      <c r="DQ166" s="97">
        <f t="shared" si="126"/>
        <v>1</v>
      </c>
      <c r="DR166" s="97">
        <f t="shared" si="127"/>
        <v>0</v>
      </c>
      <c r="DS166" s="97">
        <f t="shared" si="128"/>
        <v>0</v>
      </c>
      <c r="DT166" s="63">
        <f t="shared" si="129"/>
        <v>0</v>
      </c>
      <c r="DU166" s="97"/>
    </row>
    <row r="167" spans="1:125" s="65" customFormat="1" ht="409.5">
      <c r="A167" s="53">
        <v>166</v>
      </c>
      <c r="B167" s="84" t="s">
        <v>725</v>
      </c>
      <c r="C167" s="54" t="s">
        <v>737</v>
      </c>
      <c r="D167" s="55" t="s">
        <v>79</v>
      </c>
      <c r="E167" s="55" t="s">
        <v>747</v>
      </c>
      <c r="F167" s="56" t="s">
        <v>111</v>
      </c>
      <c r="G167" s="55" t="s">
        <v>115</v>
      </c>
      <c r="H167" s="56" t="s">
        <v>296</v>
      </c>
      <c r="I167" s="55" t="s">
        <v>722</v>
      </c>
      <c r="J167" s="56" t="s">
        <v>315</v>
      </c>
      <c r="K167" s="55" t="s">
        <v>747</v>
      </c>
      <c r="L167" s="56" t="s">
        <v>155</v>
      </c>
      <c r="M167" s="56" t="s">
        <v>155</v>
      </c>
      <c r="N167" s="59" t="s">
        <v>144</v>
      </c>
      <c r="O167" s="56" t="s">
        <v>324</v>
      </c>
      <c r="P167" s="57" t="s">
        <v>460</v>
      </c>
      <c r="Q167" s="57" t="s">
        <v>463</v>
      </c>
      <c r="R167" s="58" t="s">
        <v>481</v>
      </c>
      <c r="S167" s="59"/>
      <c r="T167" s="59" t="s">
        <v>419</v>
      </c>
      <c r="U167" s="60" t="s">
        <v>427</v>
      </c>
      <c r="V167" s="60" t="s">
        <v>434</v>
      </c>
      <c r="W167" s="59"/>
      <c r="X167" s="59"/>
      <c r="Y167" s="56" t="s">
        <v>1137</v>
      </c>
      <c r="Z167" s="56"/>
      <c r="AA167" s="56"/>
      <c r="AB167" s="56"/>
      <c r="AC167" s="53"/>
      <c r="AD167" s="53"/>
      <c r="AE167" s="53"/>
      <c r="AF167" s="53"/>
      <c r="AG167" s="56"/>
      <c r="AH167" s="60"/>
      <c r="AI167" s="53"/>
      <c r="AJ167" s="61"/>
      <c r="AK167" s="53"/>
      <c r="AL167" s="53"/>
      <c r="AM167" s="222">
        <v>1</v>
      </c>
      <c r="AN167" s="97">
        <v>0</v>
      </c>
      <c r="AO167" s="97">
        <v>0</v>
      </c>
      <c r="AP167" s="97"/>
      <c r="AQ167" s="62" t="str">
        <f>IF(AND(AN167=0,AO167=0),Desplegable!$B$446,IF(AND(AN167&lt;&gt;0,AO167=""),Desplegable!$B$446,IF(AND('Metas por Proyecto'!AN167=0,'Metas por Proyecto'!AO167&gt;0),Desplegable!$B$444,IF(AND('Metas por Proyecto'!AN167&gt;0,'Metas por Proyecto'!AO167=0),Desplegable!$B$445,IF(AND('Metas por Proyecto'!AN167&gt;0,'Metas por Proyecto'!AO167&gt;0),((AO167*100)/AN167))))))</f>
        <v/>
      </c>
      <c r="AR167" s="97">
        <v>0</v>
      </c>
      <c r="AS167" s="97">
        <v>0</v>
      </c>
      <c r="AT167" s="97"/>
      <c r="AU167" s="62" t="str">
        <f>IF(AND(AR167=0,AS167=0),Desplegable!$B$446,IF(AND(AR167&lt;&gt;0,AS167=""),Desplegable!$B$446,IF(AND('Metas por Proyecto'!AR167=0,'Metas por Proyecto'!AS167&gt;0),Desplegable!$B$444,IF(AND('Metas por Proyecto'!AR167&gt;0,'Metas por Proyecto'!AS167=0),Desplegable!$B$445,IF(AND('Metas por Proyecto'!AR167&gt;0,'Metas por Proyecto'!AS167&gt;0),((AS167*100)/AR167))))))</f>
        <v/>
      </c>
      <c r="AV167" s="97">
        <f t="shared" si="104"/>
        <v>0</v>
      </c>
      <c r="AW167" s="97">
        <f t="shared" si="105"/>
        <v>0</v>
      </c>
      <c r="AX167" s="62" t="str">
        <f>IF(AND(AV167=0,AW167=0),"",IF(AND(AV167=0,AW167&lt;&gt;0),Desplegable!$B$444,(AW167*100/AV167)))</f>
        <v/>
      </c>
      <c r="AY167" s="97">
        <v>0.2</v>
      </c>
      <c r="AZ167" s="97">
        <v>0.21</v>
      </c>
      <c r="BA167" s="97" t="s">
        <v>1286</v>
      </c>
      <c r="BB167" s="62">
        <f>IF(AND(AY167=0,AZ167=0),Desplegable!$B$446,IF(AND(AY167&lt;&gt;0,AZ167=""),Desplegable!$B$446,IF(AND('Metas por Proyecto'!AY167=0,'Metas por Proyecto'!AZ167&gt;0),Desplegable!$B$444,IF(AND('Metas por Proyecto'!AY167&gt;0,'Metas por Proyecto'!AZ167=0),Desplegable!$B$445,IF(AND('Metas por Proyecto'!AY167&gt;0,'Metas por Proyecto'!AZ167&gt;0),((AZ167*100)/AY167))))))</f>
        <v>105</v>
      </c>
      <c r="BC167" s="97">
        <f t="shared" si="106"/>
        <v>0.2</v>
      </c>
      <c r="BD167" s="97">
        <f t="shared" si="107"/>
        <v>0.21</v>
      </c>
      <c r="BE167" s="62">
        <f>IF(AND(BC167=0,BD167=0),"",IF(AND(BC167=0,BD167&lt;&gt;0),Desplegable!$B$444,(BD167*100/BC167)))</f>
        <v>105</v>
      </c>
      <c r="BF167" s="236">
        <v>0</v>
      </c>
      <c r="BG167" s="97">
        <v>0</v>
      </c>
      <c r="BH167" s="97"/>
      <c r="BI167" s="62" t="str">
        <f>IF(AND(BF167=0,BG167=0),Desplegable!$B$446,IF(AND(BF167&lt;&gt;0,BG167=""),Desplegable!$B$446,IF(AND('Metas por Proyecto'!BF167=0,'Metas por Proyecto'!BG167&gt;0),Desplegable!$B$444,IF(AND('Metas por Proyecto'!BF167&gt;0,'Metas por Proyecto'!BG167=0),Desplegable!$B$445,IF(AND('Metas por Proyecto'!BF167&gt;0,'Metas por Proyecto'!BG167&gt;0),((BG167*100)/BF167))))))</f>
        <v/>
      </c>
      <c r="BJ167" s="97">
        <f t="shared" si="108"/>
        <v>0.2</v>
      </c>
      <c r="BK167" s="97">
        <f t="shared" si="109"/>
        <v>0.21</v>
      </c>
      <c r="BL167" s="62">
        <f>IF(AND(BJ167=0,BK167=0),"",IF(AND(BJ167=0,BK167&lt;&gt;0),Desplegable!$B$444,(BK167*100/BJ167)))</f>
        <v>105</v>
      </c>
      <c r="BM167" s="236">
        <v>0</v>
      </c>
      <c r="BN167" s="97"/>
      <c r="BO167" s="97"/>
      <c r="BP167" s="62" t="str">
        <f>IF(AND(BM167=0,BN167=0),Desplegable!$B$446,IF(AND(BM167&lt;&gt;0,BN167=""),Desplegable!$B$446,IF(AND('Metas por Proyecto'!BM167=0,'Metas por Proyecto'!BN167&gt;0),Desplegable!$B$444,IF(AND('Metas por Proyecto'!BM167&gt;0,'Metas por Proyecto'!BN167=0),Desplegable!$B$445,IF(AND('Metas por Proyecto'!BM167&gt;0,'Metas por Proyecto'!BN167&gt;0),((BN167*100)/BM167))))))</f>
        <v/>
      </c>
      <c r="BQ167" s="97">
        <f t="shared" si="110"/>
        <v>0.2</v>
      </c>
      <c r="BR167" s="97">
        <f t="shared" si="111"/>
        <v>0.21</v>
      </c>
      <c r="BS167" s="62">
        <f>IF(AND(BQ167=0,BR167=0),"",IF(AND(BQ167=0,BR167&lt;&gt;0),Desplegable!$B$444,(BR167*100/BQ167)))</f>
        <v>105</v>
      </c>
      <c r="BT167" s="236">
        <v>0.2</v>
      </c>
      <c r="BU167" s="97"/>
      <c r="BV167" s="97"/>
      <c r="BW167" s="62" t="str">
        <f>IF(AND(BT167=0,BU167=0),Desplegable!$B$446,IF(AND(BT167&lt;&gt;0,BU167=""),Desplegable!$B$446,IF(AND('Metas por Proyecto'!BT167=0,'Metas por Proyecto'!BU167&gt;0),Desplegable!$B$444,IF(AND('Metas por Proyecto'!BT167&gt;0,'Metas por Proyecto'!BU167=0),Desplegable!$B$445,IF(AND('Metas por Proyecto'!BT167&gt;0,'Metas por Proyecto'!BU167&gt;0),((BU167*100)/BT167))))))</f>
        <v/>
      </c>
      <c r="BX167" s="97">
        <f t="shared" si="112"/>
        <v>0.4</v>
      </c>
      <c r="BY167" s="97">
        <f t="shared" si="113"/>
        <v>0.21</v>
      </c>
      <c r="BZ167" s="62">
        <f>IF(AND(BX167=0,BY167=0),"",IF(AND(BX167=0,BY167&lt;&gt;0),Desplegable!$B$444,(BY167*100/BX167)))</f>
        <v>52.5</v>
      </c>
      <c r="CA167" s="236">
        <v>0</v>
      </c>
      <c r="CB167" s="97"/>
      <c r="CC167" s="97"/>
      <c r="CD167" s="62" t="str">
        <f>IF(AND(CA167=0,CB167=0),Desplegable!$B$446,IF(AND(CA167&lt;&gt;0,CB167=""),Desplegable!$B$446,IF(AND('Metas por Proyecto'!CA167=0,'Metas por Proyecto'!CB167&gt;0),Desplegable!$B$444,IF(AND('Metas por Proyecto'!CA167&gt;0,'Metas por Proyecto'!CB167=0),Desplegable!$B$445,IF(AND('Metas por Proyecto'!CA167&gt;0,'Metas por Proyecto'!CB167&gt;0),((CB167*100)/CA167))))))</f>
        <v/>
      </c>
      <c r="CE167" s="97">
        <f t="shared" si="114"/>
        <v>0.4</v>
      </c>
      <c r="CF167" s="97">
        <f t="shared" si="115"/>
        <v>0.21</v>
      </c>
      <c r="CG167" s="62">
        <f>IF(AND(CE167=0,CF167=0),"",IF(AND(CE167=0,CF167&lt;&gt;0),Desplegable!$B$444,(CF167*100/CE167)))</f>
        <v>52.5</v>
      </c>
      <c r="CH167" s="236">
        <v>0</v>
      </c>
      <c r="CI167" s="97"/>
      <c r="CJ167" s="97"/>
      <c r="CK167" s="62" t="str">
        <f>IF(AND(CH167=0,CI167=0),Desplegable!$B$446,IF(AND(CH167&lt;&gt;0,CI167=""),Desplegable!$B$446,IF(AND('Metas por Proyecto'!CH167=0,'Metas por Proyecto'!CI167&gt;0),Desplegable!$B$444,IF(AND('Metas por Proyecto'!CH167&gt;0,'Metas por Proyecto'!CI167=0),Desplegable!$B$445,IF(AND('Metas por Proyecto'!CH167&gt;0,'Metas por Proyecto'!CI167&gt;0),((CI167*100)/CH167))))))</f>
        <v/>
      </c>
      <c r="CL167" s="97">
        <f t="shared" si="116"/>
        <v>0.4</v>
      </c>
      <c r="CM167" s="97">
        <f t="shared" si="117"/>
        <v>0.21</v>
      </c>
      <c r="CN167" s="62">
        <f>IF(AND(CL167=0,CM167=0),"",IF(AND(CL167=0,CM167&lt;&gt;0),Desplegable!$B$444,(CM167*100/CL167)))</f>
        <v>52.5</v>
      </c>
      <c r="CO167" s="236">
        <v>0.3</v>
      </c>
      <c r="CP167" s="97"/>
      <c r="CQ167" s="97"/>
      <c r="CR167" s="62" t="str">
        <f>IF(AND(CO167=0,CP167=0),Desplegable!$B$446,IF(AND(CO167&lt;&gt;0,CP167=""),Desplegable!$B$446,IF(AND('Metas por Proyecto'!CO167=0,'Metas por Proyecto'!CP167&gt;0),Desplegable!$B$444,IF(AND('Metas por Proyecto'!CO167&gt;0,'Metas por Proyecto'!CP167=0),Desplegable!$B$445,IF(AND('Metas por Proyecto'!CO167&gt;0,'Metas por Proyecto'!CP167&gt;0),((CP167*100)/CO167))))))</f>
        <v/>
      </c>
      <c r="CS167" s="97">
        <f t="shared" si="118"/>
        <v>0.7</v>
      </c>
      <c r="CT167" s="97">
        <f t="shared" si="119"/>
        <v>0.21</v>
      </c>
      <c r="CU167" s="62">
        <f>IF(AND(CS167=0,CT167=0),"",IF(AND(CS167=0,CT167&lt;&gt;0),Desplegable!$B$444,(CT167*100/CS167)))</f>
        <v>30.000000000000004</v>
      </c>
      <c r="CV167" s="236">
        <v>0</v>
      </c>
      <c r="CW167" s="97"/>
      <c r="CX167" s="97"/>
      <c r="CY167" s="62" t="str">
        <f>IF(AND(CV167=0,CW167=0),Desplegable!$B$446,IF(AND(CV167&lt;&gt;0,CW167=""),Desplegable!$B$446,IF(AND('Metas por Proyecto'!CV167=0,'Metas por Proyecto'!CW167&gt;0),Desplegable!$B$444,IF(AND('Metas por Proyecto'!CV167&gt;0,'Metas por Proyecto'!CW167=0),Desplegable!$B$445,IF(AND('Metas por Proyecto'!CV167&gt;0,'Metas por Proyecto'!CW167&gt;0),((CW167*100)/CV167))))))</f>
        <v/>
      </c>
      <c r="CZ167" s="97">
        <f t="shared" si="120"/>
        <v>0.7</v>
      </c>
      <c r="DA167" s="97">
        <f t="shared" si="121"/>
        <v>0.21</v>
      </c>
      <c r="DB167" s="62">
        <f>IF(AND(CZ167=0,DA167=0),"",IF(AND(CZ167=0,DA167&lt;&gt;0),Desplegable!$B$444,(DA167*100/CZ167)))</f>
        <v>30.000000000000004</v>
      </c>
      <c r="DC167" s="236">
        <v>0</v>
      </c>
      <c r="DD167" s="97"/>
      <c r="DE167" s="97"/>
      <c r="DF167" s="62" t="str">
        <f>IF(AND(DC167=0,DD167=0),Desplegable!$B$446,IF(AND(DC167&lt;&gt;0,DD167=""),Desplegable!$B$446,IF(AND('Metas por Proyecto'!DC167=0,'Metas por Proyecto'!DD167&gt;0),Desplegable!$B$444,IF(AND('Metas por Proyecto'!DC167&gt;0,'Metas por Proyecto'!DD167=0),Desplegable!$B$445,IF(AND('Metas por Proyecto'!DC167&gt;0,'Metas por Proyecto'!DD167&gt;0),((DD167*100)/DC167))))))</f>
        <v/>
      </c>
      <c r="DG167" s="97">
        <f t="shared" si="122"/>
        <v>0.7</v>
      </c>
      <c r="DH167" s="97">
        <f t="shared" si="123"/>
        <v>0.21</v>
      </c>
      <c r="DI167" s="62">
        <f>IF(AND(DG167=0,DH167=0),"",IF(AND(DG167=0,DH167&lt;&gt;0),Desplegable!$B$444,(DH167*100/DG167)))</f>
        <v>30.000000000000004</v>
      </c>
      <c r="DJ167" s="236">
        <v>0.3</v>
      </c>
      <c r="DK167" s="97"/>
      <c r="DL167" s="97"/>
      <c r="DM167" s="62" t="str">
        <f>IF(AND(DJ167=0,DK167=0),Desplegable!$B$446,IF(AND(DJ167&lt;&gt;0,DK167=""),Desplegable!$B$446,IF(AND('Metas por Proyecto'!DJ167=0,'Metas por Proyecto'!DK167&gt;0),Desplegable!$B$444,IF(AND('Metas por Proyecto'!DJ167&gt;0,'Metas por Proyecto'!DK167=0),Desplegable!$B$445,IF(AND('Metas por Proyecto'!DJ167&gt;0,'Metas por Proyecto'!DK167&gt;0),((DK167*100)/DJ167))))))</f>
        <v/>
      </c>
      <c r="DN167" s="97">
        <f t="shared" si="124"/>
        <v>1</v>
      </c>
      <c r="DO167" s="97">
        <f t="shared" si="125"/>
        <v>0.21</v>
      </c>
      <c r="DP167" s="63">
        <f>IF(AND(DN167=0,DO167=0),"",IF(AND(DN167=0,DO167&lt;&gt;0),Desplegable!$B$444,(DO167*100/DN167)))</f>
        <v>21</v>
      </c>
      <c r="DQ167" s="97">
        <f t="shared" si="126"/>
        <v>1</v>
      </c>
      <c r="DR167" s="97">
        <f t="shared" si="127"/>
        <v>0</v>
      </c>
      <c r="DS167" s="97">
        <f t="shared" si="128"/>
        <v>0.21</v>
      </c>
      <c r="DT167" s="63">
        <f t="shared" si="129"/>
        <v>21</v>
      </c>
      <c r="DU167" s="97"/>
    </row>
    <row r="168" spans="1:125" s="65" customFormat="1" ht="318.75">
      <c r="A168" s="53">
        <v>167</v>
      </c>
      <c r="B168" s="84" t="s">
        <v>726</v>
      </c>
      <c r="C168" s="54" t="s">
        <v>738</v>
      </c>
      <c r="D168" s="55" t="s">
        <v>79</v>
      </c>
      <c r="E168" s="55" t="s">
        <v>747</v>
      </c>
      <c r="F168" s="56" t="s">
        <v>111</v>
      </c>
      <c r="G168" s="55" t="s">
        <v>115</v>
      </c>
      <c r="H168" s="56" t="s">
        <v>296</v>
      </c>
      <c r="I168" s="55" t="s">
        <v>722</v>
      </c>
      <c r="J168" s="56" t="s">
        <v>315</v>
      </c>
      <c r="K168" s="55" t="s">
        <v>747</v>
      </c>
      <c r="L168" s="56" t="s">
        <v>155</v>
      </c>
      <c r="M168" s="56" t="s">
        <v>155</v>
      </c>
      <c r="N168" s="59" t="s">
        <v>144</v>
      </c>
      <c r="O168" s="56" t="s">
        <v>324</v>
      </c>
      <c r="P168" s="57" t="s">
        <v>460</v>
      </c>
      <c r="Q168" s="57" t="s">
        <v>463</v>
      </c>
      <c r="R168" s="58" t="s">
        <v>481</v>
      </c>
      <c r="S168" s="59"/>
      <c r="T168" s="59" t="s">
        <v>419</v>
      </c>
      <c r="U168" s="60" t="s">
        <v>427</v>
      </c>
      <c r="V168" s="60" t="s">
        <v>434</v>
      </c>
      <c r="W168" s="59"/>
      <c r="X168" s="59"/>
      <c r="Y168" s="56" t="s">
        <v>1137</v>
      </c>
      <c r="Z168" s="56"/>
      <c r="AA168" s="56"/>
      <c r="AB168" s="56"/>
      <c r="AC168" s="53"/>
      <c r="AD168" s="53"/>
      <c r="AE168" s="53"/>
      <c r="AF168" s="53"/>
      <c r="AG168" s="56"/>
      <c r="AH168" s="60"/>
      <c r="AI168" s="53"/>
      <c r="AJ168" s="61"/>
      <c r="AK168" s="53"/>
      <c r="AL168" s="53"/>
      <c r="AM168" s="222">
        <v>1</v>
      </c>
      <c r="AN168" s="97">
        <v>1</v>
      </c>
      <c r="AO168" s="97">
        <v>1</v>
      </c>
      <c r="AP168" s="97"/>
      <c r="AQ168" s="62">
        <f>IF(AND(AN168=0,AO168=0),Desplegable!$B$446,IF(AND(AN168&lt;&gt;0,AO168=""),Desplegable!$B$446,IF(AND('Metas por Proyecto'!AN168=0,'Metas por Proyecto'!AO168&gt;0),Desplegable!$B$444,IF(AND('Metas por Proyecto'!AN168&gt;0,'Metas por Proyecto'!AO168=0),Desplegable!$B$445,IF(AND('Metas por Proyecto'!AN168&gt;0,'Metas por Proyecto'!AO168&gt;0),((AO168*100)/AN168))))))</f>
        <v>100</v>
      </c>
      <c r="AR168" s="97"/>
      <c r="AS168" s="97">
        <v>0</v>
      </c>
      <c r="AT168" s="97"/>
      <c r="AU168" s="62" t="str">
        <f>IF(AND(AR168=0,AS168=0),Desplegable!$B$446,IF(AND(AR168&lt;&gt;0,AS168=""),Desplegable!$B$446,IF(AND('Metas por Proyecto'!AR168=0,'Metas por Proyecto'!AS168&gt;0),Desplegable!$B$444,IF(AND('Metas por Proyecto'!AR168&gt;0,'Metas por Proyecto'!AS168=0),Desplegable!$B$445,IF(AND('Metas por Proyecto'!AR168&gt;0,'Metas por Proyecto'!AS168&gt;0),((AS168*100)/AR168))))))</f>
        <v/>
      </c>
      <c r="AV168" s="97">
        <f t="shared" si="104"/>
        <v>1</v>
      </c>
      <c r="AW168" s="97">
        <f t="shared" si="105"/>
        <v>1</v>
      </c>
      <c r="AX168" s="62">
        <f>IF(AND(AV168=0,AW168=0),"",IF(AND(AV168=0,AW168&lt;&gt;0),Desplegable!$B$444,(AW168*100/AV168)))</f>
        <v>100</v>
      </c>
      <c r="AY168" s="97"/>
      <c r="AZ168" s="97">
        <v>0</v>
      </c>
      <c r="BA168" s="97" t="s">
        <v>1287</v>
      </c>
      <c r="BB168" s="62" t="str">
        <f>IF(AND(AY168=0,AZ168=0),Desplegable!$B$446,IF(AND(AY168&lt;&gt;0,AZ168=""),Desplegable!$B$446,IF(AND('Metas por Proyecto'!AY168=0,'Metas por Proyecto'!AZ168&gt;0),Desplegable!$B$444,IF(AND('Metas por Proyecto'!AY168&gt;0,'Metas por Proyecto'!AZ168=0),Desplegable!$B$445,IF(AND('Metas por Proyecto'!AY168&gt;0,'Metas por Proyecto'!AZ168&gt;0),((AZ168*100)/AY168))))))</f>
        <v/>
      </c>
      <c r="BC168" s="97">
        <f t="shared" si="106"/>
        <v>1</v>
      </c>
      <c r="BD168" s="97">
        <f t="shared" si="107"/>
        <v>1</v>
      </c>
      <c r="BE168" s="62">
        <f>IF(AND(BC168=0,BD168=0),"",IF(AND(BC168=0,BD168&lt;&gt;0),Desplegable!$B$444,(BD168*100/BC168)))</f>
        <v>100</v>
      </c>
      <c r="BF168" s="237"/>
      <c r="BG168" s="97">
        <v>0</v>
      </c>
      <c r="BH168" s="97"/>
      <c r="BI168" s="62" t="str">
        <f>IF(AND(BF168=0,BG168=0),Desplegable!$B$446,IF(AND(BF168&lt;&gt;0,BG168=""),Desplegable!$B$446,IF(AND('Metas por Proyecto'!BF168=0,'Metas por Proyecto'!BG168&gt;0),Desplegable!$B$444,IF(AND('Metas por Proyecto'!BF168&gt;0,'Metas por Proyecto'!BG168=0),Desplegable!$B$445,IF(AND('Metas por Proyecto'!BF168&gt;0,'Metas por Proyecto'!BG168&gt;0),((BG168*100)/BF168))))))</f>
        <v/>
      </c>
      <c r="BJ168" s="97">
        <f t="shared" si="108"/>
        <v>1</v>
      </c>
      <c r="BK168" s="97">
        <f t="shared" si="109"/>
        <v>1</v>
      </c>
      <c r="BL168" s="62">
        <f>IF(AND(BJ168=0,BK168=0),"",IF(AND(BJ168=0,BK168&lt;&gt;0),Desplegable!$B$444,(BK168*100/BJ168)))</f>
        <v>100</v>
      </c>
      <c r="BM168" s="237"/>
      <c r="BN168" s="97"/>
      <c r="BO168" s="97"/>
      <c r="BP168" s="62" t="str">
        <f>IF(AND(BM168=0,BN168=0),Desplegable!$B$446,IF(AND(BM168&lt;&gt;0,BN168=""),Desplegable!$B$446,IF(AND('Metas por Proyecto'!BM168=0,'Metas por Proyecto'!BN168&gt;0),Desplegable!$B$444,IF(AND('Metas por Proyecto'!BM168&gt;0,'Metas por Proyecto'!BN168=0),Desplegable!$B$445,IF(AND('Metas por Proyecto'!BM168&gt;0,'Metas por Proyecto'!BN168&gt;0),((BN168*100)/BM168))))))</f>
        <v/>
      </c>
      <c r="BQ168" s="97">
        <f t="shared" si="110"/>
        <v>1</v>
      </c>
      <c r="BR168" s="97">
        <f t="shared" si="111"/>
        <v>1</v>
      </c>
      <c r="BS168" s="62">
        <f>IF(AND(BQ168=0,BR168=0),"",IF(AND(BQ168=0,BR168&lt;&gt;0),Desplegable!$B$444,(BR168*100/BQ168)))</f>
        <v>100</v>
      </c>
      <c r="BT168" s="237"/>
      <c r="BU168" s="97"/>
      <c r="BV168" s="97"/>
      <c r="BW168" s="62" t="str">
        <f>IF(AND(BT168=0,BU168=0),Desplegable!$B$446,IF(AND(BT168&lt;&gt;0,BU168=""),Desplegable!$B$446,IF(AND('Metas por Proyecto'!BT168=0,'Metas por Proyecto'!BU168&gt;0),Desplegable!$B$444,IF(AND('Metas por Proyecto'!BT168&gt;0,'Metas por Proyecto'!BU168=0),Desplegable!$B$445,IF(AND('Metas por Proyecto'!BT168&gt;0,'Metas por Proyecto'!BU168&gt;0),((BU168*100)/BT168))))))</f>
        <v/>
      </c>
      <c r="BX168" s="97">
        <f t="shared" si="112"/>
        <v>1</v>
      </c>
      <c r="BY168" s="97">
        <f t="shared" si="113"/>
        <v>1</v>
      </c>
      <c r="BZ168" s="62">
        <f>IF(AND(BX168=0,BY168=0),"",IF(AND(BX168=0,BY168&lt;&gt;0),Desplegable!$B$444,(BY168*100/BX168)))</f>
        <v>100</v>
      </c>
      <c r="CA168" s="237"/>
      <c r="CB168" s="97"/>
      <c r="CC168" s="97"/>
      <c r="CD168" s="62" t="str">
        <f>IF(AND(CA168=0,CB168=0),Desplegable!$B$446,IF(AND(CA168&lt;&gt;0,CB168=""),Desplegable!$B$446,IF(AND('Metas por Proyecto'!CA168=0,'Metas por Proyecto'!CB168&gt;0),Desplegable!$B$444,IF(AND('Metas por Proyecto'!CA168&gt;0,'Metas por Proyecto'!CB168=0),Desplegable!$B$445,IF(AND('Metas por Proyecto'!CA168&gt;0,'Metas por Proyecto'!CB168&gt;0),((CB168*100)/CA168))))))</f>
        <v/>
      </c>
      <c r="CE168" s="97">
        <f t="shared" si="114"/>
        <v>1</v>
      </c>
      <c r="CF168" s="97">
        <f t="shared" si="115"/>
        <v>1</v>
      </c>
      <c r="CG168" s="62">
        <f>IF(AND(CE168=0,CF168=0),"",IF(AND(CE168=0,CF168&lt;&gt;0),Desplegable!$B$444,(CF168*100/CE168)))</f>
        <v>100</v>
      </c>
      <c r="CH168" s="237"/>
      <c r="CI168" s="97"/>
      <c r="CJ168" s="97"/>
      <c r="CK168" s="62" t="str">
        <f>IF(AND(CH168=0,CI168=0),Desplegable!$B$446,IF(AND(CH168&lt;&gt;0,CI168=""),Desplegable!$B$446,IF(AND('Metas por Proyecto'!CH168=0,'Metas por Proyecto'!CI168&gt;0),Desplegable!$B$444,IF(AND('Metas por Proyecto'!CH168&gt;0,'Metas por Proyecto'!CI168=0),Desplegable!$B$445,IF(AND('Metas por Proyecto'!CH168&gt;0,'Metas por Proyecto'!CI168&gt;0),((CI168*100)/CH168))))))</f>
        <v/>
      </c>
      <c r="CL168" s="97">
        <f t="shared" si="116"/>
        <v>1</v>
      </c>
      <c r="CM168" s="97">
        <f t="shared" si="117"/>
        <v>1</v>
      </c>
      <c r="CN168" s="62">
        <f>IF(AND(CL168=0,CM168=0),"",IF(AND(CL168=0,CM168&lt;&gt;0),Desplegable!$B$444,(CM168*100/CL168)))</f>
        <v>100</v>
      </c>
      <c r="CO168" s="237"/>
      <c r="CP168" s="97"/>
      <c r="CQ168" s="97"/>
      <c r="CR168" s="62" t="str">
        <f>IF(AND(CO168=0,CP168=0),Desplegable!$B$446,IF(AND(CO168&lt;&gt;0,CP168=""),Desplegable!$B$446,IF(AND('Metas por Proyecto'!CO168=0,'Metas por Proyecto'!CP168&gt;0),Desplegable!$B$444,IF(AND('Metas por Proyecto'!CO168&gt;0,'Metas por Proyecto'!CP168=0),Desplegable!$B$445,IF(AND('Metas por Proyecto'!CO168&gt;0,'Metas por Proyecto'!CP168&gt;0),((CP168*100)/CO168))))))</f>
        <v/>
      </c>
      <c r="CS168" s="97">
        <f t="shared" si="118"/>
        <v>1</v>
      </c>
      <c r="CT168" s="97">
        <f t="shared" si="119"/>
        <v>1</v>
      </c>
      <c r="CU168" s="62">
        <f>IF(AND(CS168=0,CT168=0),"",IF(AND(CS168=0,CT168&lt;&gt;0),Desplegable!$B$444,(CT168*100/CS168)))</f>
        <v>100</v>
      </c>
      <c r="CV168" s="237"/>
      <c r="CW168" s="97"/>
      <c r="CX168" s="97"/>
      <c r="CY168" s="62" t="str">
        <f>IF(AND(CV168=0,CW168=0),Desplegable!$B$446,IF(AND(CV168&lt;&gt;0,CW168=""),Desplegable!$B$446,IF(AND('Metas por Proyecto'!CV168=0,'Metas por Proyecto'!CW168&gt;0),Desplegable!$B$444,IF(AND('Metas por Proyecto'!CV168&gt;0,'Metas por Proyecto'!CW168=0),Desplegable!$B$445,IF(AND('Metas por Proyecto'!CV168&gt;0,'Metas por Proyecto'!CW168&gt;0),((CW168*100)/CV168))))))</f>
        <v/>
      </c>
      <c r="CZ168" s="97">
        <f t="shared" si="120"/>
        <v>1</v>
      </c>
      <c r="DA168" s="97">
        <f t="shared" si="121"/>
        <v>1</v>
      </c>
      <c r="DB168" s="62">
        <f>IF(AND(CZ168=0,DA168=0),"",IF(AND(CZ168=0,DA168&lt;&gt;0),Desplegable!$B$444,(DA168*100/CZ168)))</f>
        <v>100</v>
      </c>
      <c r="DC168" s="237"/>
      <c r="DD168" s="97"/>
      <c r="DE168" s="97"/>
      <c r="DF168" s="62" t="str">
        <f>IF(AND(DC168=0,DD168=0),Desplegable!$B$446,IF(AND(DC168&lt;&gt;0,DD168=""),Desplegable!$B$446,IF(AND('Metas por Proyecto'!DC168=0,'Metas por Proyecto'!DD168&gt;0),Desplegable!$B$444,IF(AND('Metas por Proyecto'!DC168&gt;0,'Metas por Proyecto'!DD168=0),Desplegable!$B$445,IF(AND('Metas por Proyecto'!DC168&gt;0,'Metas por Proyecto'!DD168&gt;0),((DD168*100)/DC168))))))</f>
        <v/>
      </c>
      <c r="DG168" s="97">
        <f t="shared" si="122"/>
        <v>1</v>
      </c>
      <c r="DH168" s="97">
        <f t="shared" si="123"/>
        <v>1</v>
      </c>
      <c r="DI168" s="62">
        <f>IF(AND(DG168=0,DH168=0),"",IF(AND(DG168=0,DH168&lt;&gt;0),Desplegable!$B$444,(DH168*100/DG168)))</f>
        <v>100</v>
      </c>
      <c r="DJ168" s="237"/>
      <c r="DK168" s="97"/>
      <c r="DL168" s="97"/>
      <c r="DM168" s="62" t="str">
        <f>IF(AND(DJ168=0,DK168=0),Desplegable!$B$446,IF(AND(DJ168&lt;&gt;0,DK168=""),Desplegable!$B$446,IF(AND('Metas por Proyecto'!DJ168=0,'Metas por Proyecto'!DK168&gt;0),Desplegable!$B$444,IF(AND('Metas por Proyecto'!DJ168&gt;0,'Metas por Proyecto'!DK168=0),Desplegable!$B$445,IF(AND('Metas por Proyecto'!DJ168&gt;0,'Metas por Proyecto'!DK168&gt;0),((DK168*100)/DJ168))))))</f>
        <v/>
      </c>
      <c r="DN168" s="97">
        <f t="shared" si="124"/>
        <v>1</v>
      </c>
      <c r="DO168" s="97">
        <f t="shared" si="125"/>
        <v>1</v>
      </c>
      <c r="DP168" s="63">
        <f>IF(AND(DN168=0,DO168=0),"",IF(AND(DN168=0,DO168&lt;&gt;0),Desplegable!$B$444,(DO168*100/DN168)))</f>
        <v>100</v>
      </c>
      <c r="DQ168" s="97">
        <f t="shared" si="126"/>
        <v>1</v>
      </c>
      <c r="DR168" s="97">
        <f t="shared" si="127"/>
        <v>0</v>
      </c>
      <c r="DS168" s="97">
        <f t="shared" si="128"/>
        <v>1</v>
      </c>
      <c r="DT168" s="63">
        <f t="shared" si="129"/>
        <v>100</v>
      </c>
      <c r="DU168" s="97"/>
    </row>
    <row r="169" spans="1:125" s="65" customFormat="1" ht="337.5">
      <c r="A169" s="53">
        <v>168</v>
      </c>
      <c r="B169" s="84" t="s">
        <v>727</v>
      </c>
      <c r="C169" s="54" t="s">
        <v>739</v>
      </c>
      <c r="D169" s="55" t="s">
        <v>79</v>
      </c>
      <c r="E169" s="55" t="s">
        <v>747</v>
      </c>
      <c r="F169" s="56" t="s">
        <v>111</v>
      </c>
      <c r="G169" s="55" t="s">
        <v>115</v>
      </c>
      <c r="H169" s="56" t="s">
        <v>296</v>
      </c>
      <c r="I169" s="55" t="s">
        <v>722</v>
      </c>
      <c r="J169" s="56" t="s">
        <v>315</v>
      </c>
      <c r="K169" s="55" t="s">
        <v>747</v>
      </c>
      <c r="L169" s="56" t="s">
        <v>155</v>
      </c>
      <c r="M169" s="56" t="s">
        <v>155</v>
      </c>
      <c r="N169" s="59" t="s">
        <v>144</v>
      </c>
      <c r="O169" s="56" t="s">
        <v>324</v>
      </c>
      <c r="P169" s="57" t="s">
        <v>460</v>
      </c>
      <c r="Q169" s="57" t="s">
        <v>463</v>
      </c>
      <c r="R169" s="58" t="s">
        <v>481</v>
      </c>
      <c r="S169" s="59"/>
      <c r="T169" s="59" t="s">
        <v>419</v>
      </c>
      <c r="U169" s="60" t="s">
        <v>427</v>
      </c>
      <c r="V169" s="60" t="s">
        <v>434</v>
      </c>
      <c r="W169" s="59"/>
      <c r="X169" s="59"/>
      <c r="Y169" s="56" t="s">
        <v>1137</v>
      </c>
      <c r="Z169" s="56"/>
      <c r="AA169" s="56"/>
      <c r="AB169" s="56"/>
      <c r="AC169" s="53"/>
      <c r="AD169" s="53"/>
      <c r="AE169" s="53"/>
      <c r="AF169" s="53"/>
      <c r="AG169" s="56"/>
      <c r="AH169" s="60"/>
      <c r="AI169" s="53"/>
      <c r="AJ169" s="61"/>
      <c r="AK169" s="53"/>
      <c r="AL169" s="53"/>
      <c r="AM169" s="222">
        <v>1</v>
      </c>
      <c r="AN169" s="97">
        <v>1</v>
      </c>
      <c r="AO169" s="97">
        <v>1</v>
      </c>
      <c r="AP169" s="97"/>
      <c r="AQ169" s="62">
        <f>IF(AND(AN169=0,AO169=0),Desplegable!$B$446,IF(AND(AN169&lt;&gt;0,AO169=""),Desplegable!$B$446,IF(AND('Metas por Proyecto'!AN169=0,'Metas por Proyecto'!AO169&gt;0),Desplegable!$B$444,IF(AND('Metas por Proyecto'!AN169&gt;0,'Metas por Proyecto'!AO169=0),Desplegable!$B$445,IF(AND('Metas por Proyecto'!AN169&gt;0,'Metas por Proyecto'!AO169&gt;0),((AO169*100)/AN169))))))</f>
        <v>100</v>
      </c>
      <c r="AR169" s="97"/>
      <c r="AS169" s="97">
        <v>0</v>
      </c>
      <c r="AT169" s="97"/>
      <c r="AU169" s="62" t="str">
        <f>IF(AND(AR169=0,AS169=0),Desplegable!$B$446,IF(AND(AR169&lt;&gt;0,AS169=""),Desplegable!$B$446,IF(AND('Metas por Proyecto'!AR169=0,'Metas por Proyecto'!AS169&gt;0),Desplegable!$B$444,IF(AND('Metas por Proyecto'!AR169&gt;0,'Metas por Proyecto'!AS169=0),Desplegable!$B$445,IF(AND('Metas por Proyecto'!AR169&gt;0,'Metas por Proyecto'!AS169&gt;0),((AS169*100)/AR169))))))</f>
        <v/>
      </c>
      <c r="AV169" s="97">
        <f t="shared" si="104"/>
        <v>1</v>
      </c>
      <c r="AW169" s="97">
        <f t="shared" si="105"/>
        <v>1</v>
      </c>
      <c r="AX169" s="62">
        <f>IF(AND(AV169=0,AW169=0),"",IF(AND(AV169=0,AW169&lt;&gt;0),Desplegable!$B$444,(AW169*100/AV169)))</f>
        <v>100</v>
      </c>
      <c r="AY169" s="97"/>
      <c r="AZ169" s="97">
        <v>0</v>
      </c>
      <c r="BA169" s="97" t="s">
        <v>1288</v>
      </c>
      <c r="BB169" s="62" t="str">
        <f>IF(AND(AY169=0,AZ169=0),Desplegable!$B$446,IF(AND(AY169&lt;&gt;0,AZ169=""),Desplegable!$B$446,IF(AND('Metas por Proyecto'!AY169=0,'Metas por Proyecto'!AZ169&gt;0),Desplegable!$B$444,IF(AND('Metas por Proyecto'!AY169&gt;0,'Metas por Proyecto'!AZ169=0),Desplegable!$B$445,IF(AND('Metas por Proyecto'!AY169&gt;0,'Metas por Proyecto'!AZ169&gt;0),((AZ169*100)/AY169))))))</f>
        <v/>
      </c>
      <c r="BC169" s="97">
        <f t="shared" si="106"/>
        <v>1</v>
      </c>
      <c r="BD169" s="97">
        <f t="shared" si="107"/>
        <v>1</v>
      </c>
      <c r="BE169" s="62">
        <f>IF(AND(BC169=0,BD169=0),"",IF(AND(BC169=0,BD169&lt;&gt;0),Desplegable!$B$444,(BD169*100/BC169)))</f>
        <v>100</v>
      </c>
      <c r="BF169" s="237"/>
      <c r="BG169" s="97">
        <v>0</v>
      </c>
      <c r="BH169" s="97"/>
      <c r="BI169" s="62" t="str">
        <f>IF(AND(BF169=0,BG169=0),Desplegable!$B$446,IF(AND(BF169&lt;&gt;0,BG169=""),Desplegable!$B$446,IF(AND('Metas por Proyecto'!BF169=0,'Metas por Proyecto'!BG169&gt;0),Desplegable!$B$444,IF(AND('Metas por Proyecto'!BF169&gt;0,'Metas por Proyecto'!BG169=0),Desplegable!$B$445,IF(AND('Metas por Proyecto'!BF169&gt;0,'Metas por Proyecto'!BG169&gt;0),((BG169*100)/BF169))))))</f>
        <v/>
      </c>
      <c r="BJ169" s="97">
        <f t="shared" si="108"/>
        <v>1</v>
      </c>
      <c r="BK169" s="97">
        <f t="shared" si="109"/>
        <v>1</v>
      </c>
      <c r="BL169" s="62">
        <f>IF(AND(BJ169=0,BK169=0),"",IF(AND(BJ169=0,BK169&lt;&gt;0),Desplegable!$B$444,(BK169*100/BJ169)))</f>
        <v>100</v>
      </c>
      <c r="BM169" s="237"/>
      <c r="BN169" s="97"/>
      <c r="BO169" s="97"/>
      <c r="BP169" s="62" t="str">
        <f>IF(AND(BM169=0,BN169=0),Desplegable!$B$446,IF(AND(BM169&lt;&gt;0,BN169=""),Desplegable!$B$446,IF(AND('Metas por Proyecto'!BM169=0,'Metas por Proyecto'!BN169&gt;0),Desplegable!$B$444,IF(AND('Metas por Proyecto'!BM169&gt;0,'Metas por Proyecto'!BN169=0),Desplegable!$B$445,IF(AND('Metas por Proyecto'!BM169&gt;0,'Metas por Proyecto'!BN169&gt;0),((BN169*100)/BM169))))))</f>
        <v/>
      </c>
      <c r="BQ169" s="97">
        <f t="shared" si="110"/>
        <v>1</v>
      </c>
      <c r="BR169" s="97">
        <f t="shared" si="111"/>
        <v>1</v>
      </c>
      <c r="BS169" s="62">
        <f>IF(AND(BQ169=0,BR169=0),"",IF(AND(BQ169=0,BR169&lt;&gt;0),Desplegable!$B$444,(BR169*100/BQ169)))</f>
        <v>100</v>
      </c>
      <c r="BT169" s="237"/>
      <c r="BU169" s="97"/>
      <c r="BV169" s="97"/>
      <c r="BW169" s="62" t="str">
        <f>IF(AND(BT169=0,BU169=0),Desplegable!$B$446,IF(AND(BT169&lt;&gt;0,BU169=""),Desplegable!$B$446,IF(AND('Metas por Proyecto'!BT169=0,'Metas por Proyecto'!BU169&gt;0),Desplegable!$B$444,IF(AND('Metas por Proyecto'!BT169&gt;0,'Metas por Proyecto'!BU169=0),Desplegable!$B$445,IF(AND('Metas por Proyecto'!BT169&gt;0,'Metas por Proyecto'!BU169&gt;0),((BU169*100)/BT169))))))</f>
        <v/>
      </c>
      <c r="BX169" s="97">
        <f t="shared" si="112"/>
        <v>1</v>
      </c>
      <c r="BY169" s="97">
        <f t="shared" si="113"/>
        <v>1</v>
      </c>
      <c r="BZ169" s="62">
        <f>IF(AND(BX169=0,BY169=0),"",IF(AND(BX169=0,BY169&lt;&gt;0),Desplegable!$B$444,(BY169*100/BX169)))</f>
        <v>100</v>
      </c>
      <c r="CA169" s="237"/>
      <c r="CB169" s="97"/>
      <c r="CC169" s="97"/>
      <c r="CD169" s="62" t="str">
        <f>IF(AND(CA169=0,CB169=0),Desplegable!$B$446,IF(AND(CA169&lt;&gt;0,CB169=""),Desplegable!$B$446,IF(AND('Metas por Proyecto'!CA169=0,'Metas por Proyecto'!CB169&gt;0),Desplegable!$B$444,IF(AND('Metas por Proyecto'!CA169&gt;0,'Metas por Proyecto'!CB169=0),Desplegable!$B$445,IF(AND('Metas por Proyecto'!CA169&gt;0,'Metas por Proyecto'!CB169&gt;0),((CB169*100)/CA169))))))</f>
        <v/>
      </c>
      <c r="CE169" s="97">
        <f t="shared" si="114"/>
        <v>1</v>
      </c>
      <c r="CF169" s="97">
        <f t="shared" si="115"/>
        <v>1</v>
      </c>
      <c r="CG169" s="62">
        <f>IF(AND(CE169=0,CF169=0),"",IF(AND(CE169=0,CF169&lt;&gt;0),Desplegable!$B$444,(CF169*100/CE169)))</f>
        <v>100</v>
      </c>
      <c r="CH169" s="237"/>
      <c r="CI169" s="97"/>
      <c r="CJ169" s="97"/>
      <c r="CK169" s="62" t="str">
        <f>IF(AND(CH169=0,CI169=0),Desplegable!$B$446,IF(AND(CH169&lt;&gt;0,CI169=""),Desplegable!$B$446,IF(AND('Metas por Proyecto'!CH169=0,'Metas por Proyecto'!CI169&gt;0),Desplegable!$B$444,IF(AND('Metas por Proyecto'!CH169&gt;0,'Metas por Proyecto'!CI169=0),Desplegable!$B$445,IF(AND('Metas por Proyecto'!CH169&gt;0,'Metas por Proyecto'!CI169&gt;0),((CI169*100)/CH169))))))</f>
        <v/>
      </c>
      <c r="CL169" s="97">
        <f t="shared" si="116"/>
        <v>1</v>
      </c>
      <c r="CM169" s="97">
        <f t="shared" si="117"/>
        <v>1</v>
      </c>
      <c r="CN169" s="62">
        <f>IF(AND(CL169=0,CM169=0),"",IF(AND(CL169=0,CM169&lt;&gt;0),Desplegable!$B$444,(CM169*100/CL169)))</f>
        <v>100</v>
      </c>
      <c r="CO169" s="237"/>
      <c r="CP169" s="97"/>
      <c r="CQ169" s="97"/>
      <c r="CR169" s="62" t="str">
        <f>IF(AND(CO169=0,CP169=0),Desplegable!$B$446,IF(AND(CO169&lt;&gt;0,CP169=""),Desplegable!$B$446,IF(AND('Metas por Proyecto'!CO169=0,'Metas por Proyecto'!CP169&gt;0),Desplegable!$B$444,IF(AND('Metas por Proyecto'!CO169&gt;0,'Metas por Proyecto'!CP169=0),Desplegable!$B$445,IF(AND('Metas por Proyecto'!CO169&gt;0,'Metas por Proyecto'!CP169&gt;0),((CP169*100)/CO169))))))</f>
        <v/>
      </c>
      <c r="CS169" s="97">
        <f t="shared" si="118"/>
        <v>1</v>
      </c>
      <c r="CT169" s="97">
        <f t="shared" si="119"/>
        <v>1</v>
      </c>
      <c r="CU169" s="62">
        <f>IF(AND(CS169=0,CT169=0),"",IF(AND(CS169=0,CT169&lt;&gt;0),Desplegable!$B$444,(CT169*100/CS169)))</f>
        <v>100</v>
      </c>
      <c r="CV169" s="237"/>
      <c r="CW169" s="97"/>
      <c r="CX169" s="97"/>
      <c r="CY169" s="62" t="str">
        <f>IF(AND(CV169=0,CW169=0),Desplegable!$B$446,IF(AND(CV169&lt;&gt;0,CW169=""),Desplegable!$B$446,IF(AND('Metas por Proyecto'!CV169=0,'Metas por Proyecto'!CW169&gt;0),Desplegable!$B$444,IF(AND('Metas por Proyecto'!CV169&gt;0,'Metas por Proyecto'!CW169=0),Desplegable!$B$445,IF(AND('Metas por Proyecto'!CV169&gt;0,'Metas por Proyecto'!CW169&gt;0),((CW169*100)/CV169))))))</f>
        <v/>
      </c>
      <c r="CZ169" s="97">
        <f t="shared" si="120"/>
        <v>1</v>
      </c>
      <c r="DA169" s="97">
        <f t="shared" si="121"/>
        <v>1</v>
      </c>
      <c r="DB169" s="62">
        <f>IF(AND(CZ169=0,DA169=0),"",IF(AND(CZ169=0,DA169&lt;&gt;0),Desplegable!$B$444,(DA169*100/CZ169)))</f>
        <v>100</v>
      </c>
      <c r="DC169" s="237"/>
      <c r="DD169" s="97"/>
      <c r="DE169" s="97"/>
      <c r="DF169" s="62" t="str">
        <f>IF(AND(DC169=0,DD169=0),Desplegable!$B$446,IF(AND(DC169&lt;&gt;0,DD169=""),Desplegable!$B$446,IF(AND('Metas por Proyecto'!DC169=0,'Metas por Proyecto'!DD169&gt;0),Desplegable!$B$444,IF(AND('Metas por Proyecto'!DC169&gt;0,'Metas por Proyecto'!DD169=0),Desplegable!$B$445,IF(AND('Metas por Proyecto'!DC169&gt;0,'Metas por Proyecto'!DD169&gt;0),((DD169*100)/DC169))))))</f>
        <v/>
      </c>
      <c r="DG169" s="97">
        <f t="shared" si="122"/>
        <v>1</v>
      </c>
      <c r="DH169" s="97">
        <f t="shared" si="123"/>
        <v>1</v>
      </c>
      <c r="DI169" s="62">
        <f>IF(AND(DG169=0,DH169=0),"",IF(AND(DG169=0,DH169&lt;&gt;0),Desplegable!$B$444,(DH169*100/DG169)))</f>
        <v>100</v>
      </c>
      <c r="DJ169" s="237"/>
      <c r="DK169" s="97"/>
      <c r="DL169" s="97"/>
      <c r="DM169" s="62" t="str">
        <f>IF(AND(DJ169=0,DK169=0),Desplegable!$B$446,IF(AND(DJ169&lt;&gt;0,DK169=""),Desplegable!$B$446,IF(AND('Metas por Proyecto'!DJ169=0,'Metas por Proyecto'!DK169&gt;0),Desplegable!$B$444,IF(AND('Metas por Proyecto'!DJ169&gt;0,'Metas por Proyecto'!DK169=0),Desplegable!$B$445,IF(AND('Metas por Proyecto'!DJ169&gt;0,'Metas por Proyecto'!DK169&gt;0),((DK169*100)/DJ169))))))</f>
        <v/>
      </c>
      <c r="DN169" s="97">
        <f t="shared" si="124"/>
        <v>1</v>
      </c>
      <c r="DO169" s="97">
        <f t="shared" si="125"/>
        <v>1</v>
      </c>
      <c r="DP169" s="63">
        <f>IF(AND(DN169=0,DO169=0),"",IF(AND(DN169=0,DO169&lt;&gt;0),Desplegable!$B$444,(DO169*100/DN169)))</f>
        <v>100</v>
      </c>
      <c r="DQ169" s="97">
        <f t="shared" si="126"/>
        <v>1</v>
      </c>
      <c r="DR169" s="97">
        <f t="shared" si="127"/>
        <v>0</v>
      </c>
      <c r="DS169" s="97">
        <f t="shared" si="128"/>
        <v>1</v>
      </c>
      <c r="DT169" s="63">
        <f t="shared" si="129"/>
        <v>100</v>
      </c>
      <c r="DU169" s="97"/>
    </row>
    <row r="170" spans="1:125" s="65" customFormat="1" ht="168.75">
      <c r="A170" s="53">
        <v>169</v>
      </c>
      <c r="B170" s="84" t="s">
        <v>728</v>
      </c>
      <c r="C170" s="54" t="s">
        <v>740</v>
      </c>
      <c r="D170" s="55" t="s">
        <v>79</v>
      </c>
      <c r="E170" s="55" t="s">
        <v>747</v>
      </c>
      <c r="F170" s="56" t="s">
        <v>111</v>
      </c>
      <c r="G170" s="55" t="s">
        <v>115</v>
      </c>
      <c r="H170" s="56" t="s">
        <v>296</v>
      </c>
      <c r="I170" s="55" t="s">
        <v>722</v>
      </c>
      <c r="J170" s="56" t="s">
        <v>315</v>
      </c>
      <c r="K170" s="55" t="s">
        <v>747</v>
      </c>
      <c r="L170" s="56" t="s">
        <v>155</v>
      </c>
      <c r="M170" s="56" t="s">
        <v>155</v>
      </c>
      <c r="N170" s="59" t="s">
        <v>144</v>
      </c>
      <c r="O170" s="56" t="s">
        <v>324</v>
      </c>
      <c r="P170" s="57" t="s">
        <v>460</v>
      </c>
      <c r="Q170" s="57" t="s">
        <v>463</v>
      </c>
      <c r="R170" s="58" t="s">
        <v>481</v>
      </c>
      <c r="S170" s="59"/>
      <c r="T170" s="59" t="s">
        <v>419</v>
      </c>
      <c r="U170" s="60" t="s">
        <v>427</v>
      </c>
      <c r="V170" s="60" t="s">
        <v>434</v>
      </c>
      <c r="W170" s="59"/>
      <c r="X170" s="59"/>
      <c r="Y170" s="56" t="s">
        <v>1137</v>
      </c>
      <c r="Z170" s="56"/>
      <c r="AA170" s="56"/>
      <c r="AB170" s="56"/>
      <c r="AC170" s="53"/>
      <c r="AD170" s="53"/>
      <c r="AE170" s="53"/>
      <c r="AF170" s="53"/>
      <c r="AG170" s="56"/>
      <c r="AH170" s="60"/>
      <c r="AI170" s="53"/>
      <c r="AJ170" s="61"/>
      <c r="AK170" s="53"/>
      <c r="AL170" s="53"/>
      <c r="AM170" s="222">
        <v>1</v>
      </c>
      <c r="AN170" s="97">
        <v>0</v>
      </c>
      <c r="AO170" s="97">
        <v>0</v>
      </c>
      <c r="AP170" s="97"/>
      <c r="AQ170" s="62" t="str">
        <f>IF(AND(AN170=0,AO170=0),Desplegable!$B$446,IF(AND(AN170&lt;&gt;0,AO170=""),Desplegable!$B$446,IF(AND('Metas por Proyecto'!AN170=0,'Metas por Proyecto'!AO170&gt;0),Desplegable!$B$444,IF(AND('Metas por Proyecto'!AN170&gt;0,'Metas por Proyecto'!AO170=0),Desplegable!$B$445,IF(AND('Metas por Proyecto'!AN170&gt;0,'Metas por Proyecto'!AO170&gt;0),((AO170*100)/AN170))))))</f>
        <v/>
      </c>
      <c r="AR170" s="97">
        <v>0</v>
      </c>
      <c r="AS170" s="97">
        <v>0</v>
      </c>
      <c r="AT170" s="97"/>
      <c r="AU170" s="62" t="str">
        <f>IF(AND(AR170=0,AS170=0),Desplegable!$B$446,IF(AND(AR170&lt;&gt;0,AS170=""),Desplegable!$B$446,IF(AND('Metas por Proyecto'!AR170=0,'Metas por Proyecto'!AS170&gt;0),Desplegable!$B$444,IF(AND('Metas por Proyecto'!AR170&gt;0,'Metas por Proyecto'!AS170=0),Desplegable!$B$445,IF(AND('Metas por Proyecto'!AR170&gt;0,'Metas por Proyecto'!AS170&gt;0),((AS170*100)/AR170))))))</f>
        <v/>
      </c>
      <c r="AV170" s="97">
        <f t="shared" si="104"/>
        <v>0</v>
      </c>
      <c r="AW170" s="97">
        <f t="shared" si="105"/>
        <v>0</v>
      </c>
      <c r="AX170" s="62" t="str">
        <f>IF(AND(AV170=0,AW170=0),"",IF(AND(AV170=0,AW170&lt;&gt;0),Desplegable!$B$444,(AW170*100/AV170)))</f>
        <v/>
      </c>
      <c r="AY170" s="97">
        <v>0</v>
      </c>
      <c r="AZ170" s="97">
        <v>0</v>
      </c>
      <c r="BA170" s="97"/>
      <c r="BB170" s="62" t="str">
        <f>IF(AND(AY170=0,AZ170=0),Desplegable!$B$446,IF(AND(AY170&lt;&gt;0,AZ170=""),Desplegable!$B$446,IF(AND('Metas por Proyecto'!AY170=0,'Metas por Proyecto'!AZ170&gt;0),Desplegable!$B$444,IF(AND('Metas por Proyecto'!AY170&gt;0,'Metas por Proyecto'!AZ170=0),Desplegable!$B$445,IF(AND('Metas por Proyecto'!AY170&gt;0,'Metas por Proyecto'!AZ170&gt;0),((AZ170*100)/AY170))))))</f>
        <v/>
      </c>
      <c r="BC170" s="97">
        <f t="shared" si="106"/>
        <v>0</v>
      </c>
      <c r="BD170" s="97">
        <f t="shared" si="107"/>
        <v>0</v>
      </c>
      <c r="BE170" s="62" t="str">
        <f>IF(AND(BC170=0,BD170=0),"",IF(AND(BC170=0,BD170&lt;&gt;0),Desplegable!$B$444,(BD170*100/BC170)))</f>
        <v/>
      </c>
      <c r="BF170" s="236">
        <v>0</v>
      </c>
      <c r="BG170" s="97">
        <v>0</v>
      </c>
      <c r="BH170" s="97"/>
      <c r="BI170" s="62" t="str">
        <f>IF(AND(BF170=0,BG170=0),Desplegable!$B$446,IF(AND(BF170&lt;&gt;0,BG170=""),Desplegable!$B$446,IF(AND('Metas por Proyecto'!BF170=0,'Metas por Proyecto'!BG170&gt;0),Desplegable!$B$444,IF(AND('Metas por Proyecto'!BF170&gt;0,'Metas por Proyecto'!BG170=0),Desplegable!$B$445,IF(AND('Metas por Proyecto'!BF170&gt;0,'Metas por Proyecto'!BG170&gt;0),((BG170*100)/BF170))))))</f>
        <v/>
      </c>
      <c r="BJ170" s="97">
        <f t="shared" si="108"/>
        <v>0</v>
      </c>
      <c r="BK170" s="97">
        <f t="shared" si="109"/>
        <v>0</v>
      </c>
      <c r="BL170" s="62" t="str">
        <f>IF(AND(BJ170=0,BK170=0),"",IF(AND(BJ170=0,BK170&lt;&gt;0),Desplegable!$B$444,(BK170*100/BJ170)))</f>
        <v/>
      </c>
      <c r="BM170" s="236">
        <v>0</v>
      </c>
      <c r="BN170" s="97"/>
      <c r="BO170" s="97"/>
      <c r="BP170" s="62" t="str">
        <f>IF(AND(BM170=0,BN170=0),Desplegable!$B$446,IF(AND(BM170&lt;&gt;0,BN170=""),Desplegable!$B$446,IF(AND('Metas por Proyecto'!BM170=0,'Metas por Proyecto'!BN170&gt;0),Desplegable!$B$444,IF(AND('Metas por Proyecto'!BM170&gt;0,'Metas por Proyecto'!BN170=0),Desplegable!$B$445,IF(AND('Metas por Proyecto'!BM170&gt;0,'Metas por Proyecto'!BN170&gt;0),((BN170*100)/BM170))))))</f>
        <v/>
      </c>
      <c r="BQ170" s="97">
        <f t="shared" si="110"/>
        <v>0</v>
      </c>
      <c r="BR170" s="97">
        <f t="shared" si="111"/>
        <v>0</v>
      </c>
      <c r="BS170" s="62" t="str">
        <f>IF(AND(BQ170=0,BR170=0),"",IF(AND(BQ170=0,BR170&lt;&gt;0),Desplegable!$B$444,(BR170*100/BQ170)))</f>
        <v/>
      </c>
      <c r="BT170" s="236">
        <v>0</v>
      </c>
      <c r="BU170" s="97"/>
      <c r="BV170" s="97"/>
      <c r="BW170" s="62" t="str">
        <f>IF(AND(BT170=0,BU170=0),Desplegable!$B$446,IF(AND(BT170&lt;&gt;0,BU170=""),Desplegable!$B$446,IF(AND('Metas por Proyecto'!BT170=0,'Metas por Proyecto'!BU170&gt;0),Desplegable!$B$444,IF(AND('Metas por Proyecto'!BT170&gt;0,'Metas por Proyecto'!BU170=0),Desplegable!$B$445,IF(AND('Metas por Proyecto'!BT170&gt;0,'Metas por Proyecto'!BU170&gt;0),((BU170*100)/BT170))))))</f>
        <v/>
      </c>
      <c r="BX170" s="97">
        <f t="shared" si="112"/>
        <v>0</v>
      </c>
      <c r="BY170" s="97">
        <f t="shared" si="113"/>
        <v>0</v>
      </c>
      <c r="BZ170" s="62" t="str">
        <f>IF(AND(BX170=0,BY170=0),"",IF(AND(BX170=0,BY170&lt;&gt;0),Desplegable!$B$444,(BY170*100/BX170)))</f>
        <v/>
      </c>
      <c r="CA170" s="236">
        <v>1</v>
      </c>
      <c r="CB170" s="97"/>
      <c r="CC170" s="97"/>
      <c r="CD170" s="62" t="str">
        <f>IF(AND(CA170=0,CB170=0),Desplegable!$B$446,IF(AND(CA170&lt;&gt;0,CB170=""),Desplegable!$B$446,IF(AND('Metas por Proyecto'!CA170=0,'Metas por Proyecto'!CB170&gt;0),Desplegable!$B$444,IF(AND('Metas por Proyecto'!CA170&gt;0,'Metas por Proyecto'!CB170=0),Desplegable!$B$445,IF(AND('Metas por Proyecto'!CA170&gt;0,'Metas por Proyecto'!CB170&gt;0),((CB170*100)/CA170))))))</f>
        <v/>
      </c>
      <c r="CE170" s="97">
        <f t="shared" si="114"/>
        <v>1</v>
      </c>
      <c r="CF170" s="97">
        <f t="shared" si="115"/>
        <v>0</v>
      </c>
      <c r="CG170" s="62">
        <f>IF(AND(CE170=0,CF170=0),"",IF(AND(CE170=0,CF170&lt;&gt;0),Desplegable!$B$444,(CF170*100/CE170)))</f>
        <v>0</v>
      </c>
      <c r="CH170" s="236">
        <v>0</v>
      </c>
      <c r="CI170" s="97"/>
      <c r="CJ170" s="97"/>
      <c r="CK170" s="62" t="str">
        <f>IF(AND(CH170=0,CI170=0),Desplegable!$B$446,IF(AND(CH170&lt;&gt;0,CI170=""),Desplegable!$B$446,IF(AND('Metas por Proyecto'!CH170=0,'Metas por Proyecto'!CI170&gt;0),Desplegable!$B$444,IF(AND('Metas por Proyecto'!CH170&gt;0,'Metas por Proyecto'!CI170=0),Desplegable!$B$445,IF(AND('Metas por Proyecto'!CH170&gt;0,'Metas por Proyecto'!CI170&gt;0),((CI170*100)/CH170))))))</f>
        <v/>
      </c>
      <c r="CL170" s="97">
        <f t="shared" si="116"/>
        <v>1</v>
      </c>
      <c r="CM170" s="97">
        <f t="shared" si="117"/>
        <v>0</v>
      </c>
      <c r="CN170" s="62">
        <f>IF(AND(CL170=0,CM170=0),"",IF(AND(CL170=0,CM170&lt;&gt;0),Desplegable!$B$444,(CM170*100/CL170)))</f>
        <v>0</v>
      </c>
      <c r="CO170" s="236">
        <v>0</v>
      </c>
      <c r="CP170" s="97"/>
      <c r="CQ170" s="97"/>
      <c r="CR170" s="62" t="str">
        <f>IF(AND(CO170=0,CP170=0),Desplegable!$B$446,IF(AND(CO170&lt;&gt;0,CP170=""),Desplegable!$B$446,IF(AND('Metas por Proyecto'!CO170=0,'Metas por Proyecto'!CP170&gt;0),Desplegable!$B$444,IF(AND('Metas por Proyecto'!CO170&gt;0,'Metas por Proyecto'!CP170=0),Desplegable!$B$445,IF(AND('Metas por Proyecto'!CO170&gt;0,'Metas por Proyecto'!CP170&gt;0),((CP170*100)/CO170))))))</f>
        <v/>
      </c>
      <c r="CS170" s="97">
        <f t="shared" si="118"/>
        <v>1</v>
      </c>
      <c r="CT170" s="97">
        <f t="shared" si="119"/>
        <v>0</v>
      </c>
      <c r="CU170" s="62">
        <f>IF(AND(CS170=0,CT170=0),"",IF(AND(CS170=0,CT170&lt;&gt;0),Desplegable!$B$444,(CT170*100/CS170)))</f>
        <v>0</v>
      </c>
      <c r="CV170" s="236">
        <v>0</v>
      </c>
      <c r="CW170" s="97"/>
      <c r="CX170" s="97"/>
      <c r="CY170" s="62" t="str">
        <f>IF(AND(CV170=0,CW170=0),Desplegable!$B$446,IF(AND(CV170&lt;&gt;0,CW170=""),Desplegable!$B$446,IF(AND('Metas por Proyecto'!CV170=0,'Metas por Proyecto'!CW170&gt;0),Desplegable!$B$444,IF(AND('Metas por Proyecto'!CV170&gt;0,'Metas por Proyecto'!CW170=0),Desplegable!$B$445,IF(AND('Metas por Proyecto'!CV170&gt;0,'Metas por Proyecto'!CW170&gt;0),((CW170*100)/CV170))))))</f>
        <v/>
      </c>
      <c r="CZ170" s="97">
        <f t="shared" si="120"/>
        <v>1</v>
      </c>
      <c r="DA170" s="97">
        <f t="shared" si="121"/>
        <v>0</v>
      </c>
      <c r="DB170" s="62">
        <f>IF(AND(CZ170=0,DA170=0),"",IF(AND(CZ170=0,DA170&lt;&gt;0),Desplegable!$B$444,(DA170*100/CZ170)))</f>
        <v>0</v>
      </c>
      <c r="DC170" s="236">
        <v>0</v>
      </c>
      <c r="DD170" s="97"/>
      <c r="DE170" s="97"/>
      <c r="DF170" s="62" t="str">
        <f>IF(AND(DC170=0,DD170=0),Desplegable!$B$446,IF(AND(DC170&lt;&gt;0,DD170=""),Desplegable!$B$446,IF(AND('Metas por Proyecto'!DC170=0,'Metas por Proyecto'!DD170&gt;0),Desplegable!$B$444,IF(AND('Metas por Proyecto'!DC170&gt;0,'Metas por Proyecto'!DD170=0),Desplegable!$B$445,IF(AND('Metas por Proyecto'!DC170&gt;0,'Metas por Proyecto'!DD170&gt;0),((DD170*100)/DC170))))))</f>
        <v/>
      </c>
      <c r="DG170" s="97">
        <f t="shared" si="122"/>
        <v>1</v>
      </c>
      <c r="DH170" s="97">
        <f t="shared" si="123"/>
        <v>0</v>
      </c>
      <c r="DI170" s="62">
        <f>IF(AND(DG170=0,DH170=0),"",IF(AND(DG170=0,DH170&lt;&gt;0),Desplegable!$B$444,(DH170*100/DG170)))</f>
        <v>0</v>
      </c>
      <c r="DJ170" s="236">
        <v>0</v>
      </c>
      <c r="DK170" s="97"/>
      <c r="DL170" s="97"/>
      <c r="DM170" s="62" t="str">
        <f>IF(AND(DJ170=0,DK170=0),Desplegable!$B$446,IF(AND(DJ170&lt;&gt;0,DK170=""),Desplegable!$B$446,IF(AND('Metas por Proyecto'!DJ170=0,'Metas por Proyecto'!DK170&gt;0),Desplegable!$B$444,IF(AND('Metas por Proyecto'!DJ170&gt;0,'Metas por Proyecto'!DK170=0),Desplegable!$B$445,IF(AND('Metas por Proyecto'!DJ170&gt;0,'Metas por Proyecto'!DK170&gt;0),((DK170*100)/DJ170))))))</f>
        <v/>
      </c>
      <c r="DN170" s="97">
        <f t="shared" si="124"/>
        <v>1</v>
      </c>
      <c r="DO170" s="97">
        <f t="shared" si="125"/>
        <v>0</v>
      </c>
      <c r="DP170" s="63">
        <f>IF(AND(DN170=0,DO170=0),"",IF(AND(DN170=0,DO170&lt;&gt;0),Desplegable!$B$444,(DO170*100/DN170)))</f>
        <v>0</v>
      </c>
      <c r="DQ170" s="97">
        <f t="shared" si="126"/>
        <v>1</v>
      </c>
      <c r="DR170" s="97">
        <f t="shared" si="127"/>
        <v>0</v>
      </c>
      <c r="DS170" s="97">
        <f t="shared" si="128"/>
        <v>0</v>
      </c>
      <c r="DT170" s="63">
        <f t="shared" si="129"/>
        <v>0</v>
      </c>
      <c r="DU170" s="97"/>
    </row>
    <row r="171" spans="1:125" s="65" customFormat="1" ht="168.75">
      <c r="A171" s="53">
        <v>170</v>
      </c>
      <c r="B171" s="84" t="s">
        <v>729</v>
      </c>
      <c r="C171" s="54" t="s">
        <v>741</v>
      </c>
      <c r="D171" s="55" t="s">
        <v>79</v>
      </c>
      <c r="E171" s="55" t="s">
        <v>747</v>
      </c>
      <c r="F171" s="56" t="s">
        <v>111</v>
      </c>
      <c r="G171" s="55" t="s">
        <v>115</v>
      </c>
      <c r="H171" s="56" t="s">
        <v>296</v>
      </c>
      <c r="I171" s="55" t="s">
        <v>722</v>
      </c>
      <c r="J171" s="56" t="s">
        <v>315</v>
      </c>
      <c r="K171" s="55" t="s">
        <v>747</v>
      </c>
      <c r="L171" s="56" t="s">
        <v>155</v>
      </c>
      <c r="M171" s="56" t="s">
        <v>155</v>
      </c>
      <c r="N171" s="59" t="s">
        <v>144</v>
      </c>
      <c r="O171" s="56" t="s">
        <v>324</v>
      </c>
      <c r="P171" s="57" t="s">
        <v>460</v>
      </c>
      <c r="Q171" s="57" t="s">
        <v>463</v>
      </c>
      <c r="R171" s="58" t="s">
        <v>481</v>
      </c>
      <c r="S171" s="59"/>
      <c r="T171" s="59" t="s">
        <v>419</v>
      </c>
      <c r="U171" s="60" t="s">
        <v>427</v>
      </c>
      <c r="V171" s="60" t="s">
        <v>434</v>
      </c>
      <c r="W171" s="59"/>
      <c r="X171" s="59"/>
      <c r="Y171" s="56" t="s">
        <v>1137</v>
      </c>
      <c r="Z171" s="56"/>
      <c r="AA171" s="56"/>
      <c r="AB171" s="56"/>
      <c r="AC171" s="53"/>
      <c r="AD171" s="53"/>
      <c r="AE171" s="53"/>
      <c r="AF171" s="53"/>
      <c r="AG171" s="56"/>
      <c r="AH171" s="60"/>
      <c r="AI171" s="53"/>
      <c r="AJ171" s="61"/>
      <c r="AK171" s="53"/>
      <c r="AL171" s="53"/>
      <c r="AM171" s="222">
        <v>1</v>
      </c>
      <c r="AN171" s="97">
        <v>0</v>
      </c>
      <c r="AO171" s="97">
        <v>0</v>
      </c>
      <c r="AP171" s="97"/>
      <c r="AQ171" s="62" t="str">
        <f>IF(AND(AN171=0,AO171=0),Desplegable!$B$446,IF(AND(AN171&lt;&gt;0,AO171=""),Desplegable!$B$446,IF(AND('Metas por Proyecto'!AN171=0,'Metas por Proyecto'!AO171&gt;0),Desplegable!$B$444,IF(AND('Metas por Proyecto'!AN171&gt;0,'Metas por Proyecto'!AO171=0),Desplegable!$B$445,IF(AND('Metas por Proyecto'!AN171&gt;0,'Metas por Proyecto'!AO171&gt;0),((AO171*100)/AN171))))))</f>
        <v/>
      </c>
      <c r="AR171" s="97">
        <v>0</v>
      </c>
      <c r="AS171" s="97">
        <v>0</v>
      </c>
      <c r="AT171" s="97"/>
      <c r="AU171" s="62" t="str">
        <f>IF(AND(AR171=0,AS171=0),Desplegable!$B$446,IF(AND(AR171&lt;&gt;0,AS171=""),Desplegable!$B$446,IF(AND('Metas por Proyecto'!AR171=0,'Metas por Proyecto'!AS171&gt;0),Desplegable!$B$444,IF(AND('Metas por Proyecto'!AR171&gt;0,'Metas por Proyecto'!AS171=0),Desplegable!$B$445,IF(AND('Metas por Proyecto'!AR171&gt;0,'Metas por Proyecto'!AS171&gt;0),((AS171*100)/AR171))))))</f>
        <v/>
      </c>
      <c r="AV171" s="97">
        <f t="shared" si="104"/>
        <v>0</v>
      </c>
      <c r="AW171" s="97">
        <f t="shared" si="105"/>
        <v>0</v>
      </c>
      <c r="AX171" s="62" t="str">
        <f>IF(AND(AV171=0,AW171=0),"",IF(AND(AV171=0,AW171&lt;&gt;0),Desplegable!$B$444,(AW171*100/AV171)))</f>
        <v/>
      </c>
      <c r="AY171" s="97">
        <v>0</v>
      </c>
      <c r="AZ171" s="97">
        <v>0</v>
      </c>
      <c r="BA171" s="97"/>
      <c r="BB171" s="62" t="str">
        <f>IF(AND(AY171=0,AZ171=0),Desplegable!$B$446,IF(AND(AY171&lt;&gt;0,AZ171=""),Desplegable!$B$446,IF(AND('Metas por Proyecto'!AY171=0,'Metas por Proyecto'!AZ171&gt;0),Desplegable!$B$444,IF(AND('Metas por Proyecto'!AY171&gt;0,'Metas por Proyecto'!AZ171=0),Desplegable!$B$445,IF(AND('Metas por Proyecto'!AY171&gt;0,'Metas por Proyecto'!AZ171&gt;0),((AZ171*100)/AY171))))))</f>
        <v/>
      </c>
      <c r="BC171" s="97">
        <f t="shared" si="106"/>
        <v>0</v>
      </c>
      <c r="BD171" s="97">
        <f t="shared" si="107"/>
        <v>0</v>
      </c>
      <c r="BE171" s="62" t="str">
        <f>IF(AND(BC171=0,BD171=0),"",IF(AND(BC171=0,BD171&lt;&gt;0),Desplegable!$B$444,(BD171*100/BC171)))</f>
        <v/>
      </c>
      <c r="BF171" s="236">
        <v>0</v>
      </c>
      <c r="BG171" s="97">
        <v>0</v>
      </c>
      <c r="BH171" s="97"/>
      <c r="BI171" s="62" t="str">
        <f>IF(AND(BF171=0,BG171=0),Desplegable!$B$446,IF(AND(BF171&lt;&gt;0,BG171=""),Desplegable!$B$446,IF(AND('Metas por Proyecto'!BF171=0,'Metas por Proyecto'!BG171&gt;0),Desplegable!$B$444,IF(AND('Metas por Proyecto'!BF171&gt;0,'Metas por Proyecto'!BG171=0),Desplegable!$B$445,IF(AND('Metas por Proyecto'!BF171&gt;0,'Metas por Proyecto'!BG171&gt;0),((BG171*100)/BF171))))))</f>
        <v/>
      </c>
      <c r="BJ171" s="97">
        <f t="shared" si="108"/>
        <v>0</v>
      </c>
      <c r="BK171" s="97">
        <f t="shared" si="109"/>
        <v>0</v>
      </c>
      <c r="BL171" s="62" t="str">
        <f>IF(AND(BJ171=0,BK171=0),"",IF(AND(BJ171=0,BK171&lt;&gt;0),Desplegable!$B$444,(BK171*100/BJ171)))</f>
        <v/>
      </c>
      <c r="BM171" s="236">
        <v>0</v>
      </c>
      <c r="BN171" s="97"/>
      <c r="BO171" s="97"/>
      <c r="BP171" s="62" t="str">
        <f>IF(AND(BM171=0,BN171=0),Desplegable!$B$446,IF(AND(BM171&lt;&gt;0,BN171=""),Desplegable!$B$446,IF(AND('Metas por Proyecto'!BM171=0,'Metas por Proyecto'!BN171&gt;0),Desplegable!$B$444,IF(AND('Metas por Proyecto'!BM171&gt;0,'Metas por Proyecto'!BN171=0),Desplegable!$B$445,IF(AND('Metas por Proyecto'!BM171&gt;0,'Metas por Proyecto'!BN171&gt;0),((BN171*100)/BM171))))))</f>
        <v/>
      </c>
      <c r="BQ171" s="97">
        <f t="shared" si="110"/>
        <v>0</v>
      </c>
      <c r="BR171" s="97">
        <f t="shared" si="111"/>
        <v>0</v>
      </c>
      <c r="BS171" s="62" t="str">
        <f>IF(AND(BQ171=0,BR171=0),"",IF(AND(BQ171=0,BR171&lt;&gt;0),Desplegable!$B$444,(BR171*100/BQ171)))</f>
        <v/>
      </c>
      <c r="BT171" s="236">
        <v>0</v>
      </c>
      <c r="BU171" s="97"/>
      <c r="BV171" s="97"/>
      <c r="BW171" s="62" t="str">
        <f>IF(AND(BT171=0,BU171=0),Desplegable!$B$446,IF(AND(BT171&lt;&gt;0,BU171=""),Desplegable!$B$446,IF(AND('Metas por Proyecto'!BT171=0,'Metas por Proyecto'!BU171&gt;0),Desplegable!$B$444,IF(AND('Metas por Proyecto'!BT171&gt;0,'Metas por Proyecto'!BU171=0),Desplegable!$B$445,IF(AND('Metas por Proyecto'!BT171&gt;0,'Metas por Proyecto'!BU171&gt;0),((BU171*100)/BT171))))))</f>
        <v/>
      </c>
      <c r="BX171" s="97">
        <f t="shared" si="112"/>
        <v>0</v>
      </c>
      <c r="BY171" s="97">
        <f t="shared" si="113"/>
        <v>0</v>
      </c>
      <c r="BZ171" s="62" t="str">
        <f>IF(AND(BX171=0,BY171=0),"",IF(AND(BX171=0,BY171&lt;&gt;0),Desplegable!$B$444,(BY171*100/BX171)))</f>
        <v/>
      </c>
      <c r="CA171" s="236">
        <v>1</v>
      </c>
      <c r="CB171" s="97"/>
      <c r="CC171" s="97"/>
      <c r="CD171" s="62" t="str">
        <f>IF(AND(CA171=0,CB171=0),Desplegable!$B$446,IF(AND(CA171&lt;&gt;0,CB171=""),Desplegable!$B$446,IF(AND('Metas por Proyecto'!CA171=0,'Metas por Proyecto'!CB171&gt;0),Desplegable!$B$444,IF(AND('Metas por Proyecto'!CA171&gt;0,'Metas por Proyecto'!CB171=0),Desplegable!$B$445,IF(AND('Metas por Proyecto'!CA171&gt;0,'Metas por Proyecto'!CB171&gt;0),((CB171*100)/CA171))))))</f>
        <v/>
      </c>
      <c r="CE171" s="97">
        <f t="shared" si="114"/>
        <v>1</v>
      </c>
      <c r="CF171" s="97">
        <f t="shared" si="115"/>
        <v>0</v>
      </c>
      <c r="CG171" s="62">
        <f>IF(AND(CE171=0,CF171=0),"",IF(AND(CE171=0,CF171&lt;&gt;0),Desplegable!$B$444,(CF171*100/CE171)))</f>
        <v>0</v>
      </c>
      <c r="CH171" s="236">
        <v>0</v>
      </c>
      <c r="CI171" s="97"/>
      <c r="CJ171" s="97"/>
      <c r="CK171" s="62" t="str">
        <f>IF(AND(CH171=0,CI171=0),Desplegable!$B$446,IF(AND(CH171&lt;&gt;0,CI171=""),Desplegable!$B$446,IF(AND('Metas por Proyecto'!CH171=0,'Metas por Proyecto'!CI171&gt;0),Desplegable!$B$444,IF(AND('Metas por Proyecto'!CH171&gt;0,'Metas por Proyecto'!CI171=0),Desplegable!$B$445,IF(AND('Metas por Proyecto'!CH171&gt;0,'Metas por Proyecto'!CI171&gt;0),((CI171*100)/CH171))))))</f>
        <v/>
      </c>
      <c r="CL171" s="97">
        <f t="shared" si="116"/>
        <v>1</v>
      </c>
      <c r="CM171" s="97">
        <f t="shared" si="117"/>
        <v>0</v>
      </c>
      <c r="CN171" s="62">
        <f>IF(AND(CL171=0,CM171=0),"",IF(AND(CL171=0,CM171&lt;&gt;0),Desplegable!$B$444,(CM171*100/CL171)))</f>
        <v>0</v>
      </c>
      <c r="CO171" s="236">
        <v>0</v>
      </c>
      <c r="CP171" s="97"/>
      <c r="CQ171" s="97"/>
      <c r="CR171" s="62" t="str">
        <f>IF(AND(CO171=0,CP171=0),Desplegable!$B$446,IF(AND(CO171&lt;&gt;0,CP171=""),Desplegable!$B$446,IF(AND('Metas por Proyecto'!CO171=0,'Metas por Proyecto'!CP171&gt;0),Desplegable!$B$444,IF(AND('Metas por Proyecto'!CO171&gt;0,'Metas por Proyecto'!CP171=0),Desplegable!$B$445,IF(AND('Metas por Proyecto'!CO171&gt;0,'Metas por Proyecto'!CP171&gt;0),((CP171*100)/CO171))))))</f>
        <v/>
      </c>
      <c r="CS171" s="97">
        <f t="shared" si="118"/>
        <v>1</v>
      </c>
      <c r="CT171" s="97">
        <f t="shared" si="119"/>
        <v>0</v>
      </c>
      <c r="CU171" s="62">
        <f>IF(AND(CS171=0,CT171=0),"",IF(AND(CS171=0,CT171&lt;&gt;0),Desplegable!$B$444,(CT171*100/CS171)))</f>
        <v>0</v>
      </c>
      <c r="CV171" s="236">
        <v>0</v>
      </c>
      <c r="CW171" s="97"/>
      <c r="CX171" s="97"/>
      <c r="CY171" s="62" t="str">
        <f>IF(AND(CV171=0,CW171=0),Desplegable!$B$446,IF(AND(CV171&lt;&gt;0,CW171=""),Desplegable!$B$446,IF(AND('Metas por Proyecto'!CV171=0,'Metas por Proyecto'!CW171&gt;0),Desplegable!$B$444,IF(AND('Metas por Proyecto'!CV171&gt;0,'Metas por Proyecto'!CW171=0),Desplegable!$B$445,IF(AND('Metas por Proyecto'!CV171&gt;0,'Metas por Proyecto'!CW171&gt;0),((CW171*100)/CV171))))))</f>
        <v/>
      </c>
      <c r="CZ171" s="97">
        <f t="shared" si="120"/>
        <v>1</v>
      </c>
      <c r="DA171" s="97">
        <f t="shared" si="121"/>
        <v>0</v>
      </c>
      <c r="DB171" s="62">
        <f>IF(AND(CZ171=0,DA171=0),"",IF(AND(CZ171=0,DA171&lt;&gt;0),Desplegable!$B$444,(DA171*100/CZ171)))</f>
        <v>0</v>
      </c>
      <c r="DC171" s="236">
        <v>0</v>
      </c>
      <c r="DD171" s="97"/>
      <c r="DE171" s="97"/>
      <c r="DF171" s="62" t="str">
        <f>IF(AND(DC171=0,DD171=0),Desplegable!$B$446,IF(AND(DC171&lt;&gt;0,DD171=""),Desplegable!$B$446,IF(AND('Metas por Proyecto'!DC171=0,'Metas por Proyecto'!DD171&gt;0),Desplegable!$B$444,IF(AND('Metas por Proyecto'!DC171&gt;0,'Metas por Proyecto'!DD171=0),Desplegable!$B$445,IF(AND('Metas por Proyecto'!DC171&gt;0,'Metas por Proyecto'!DD171&gt;0),((DD171*100)/DC171))))))</f>
        <v/>
      </c>
      <c r="DG171" s="97">
        <f t="shared" si="122"/>
        <v>1</v>
      </c>
      <c r="DH171" s="97">
        <f t="shared" si="123"/>
        <v>0</v>
      </c>
      <c r="DI171" s="62">
        <f>IF(AND(DG171=0,DH171=0),"",IF(AND(DG171=0,DH171&lt;&gt;0),Desplegable!$B$444,(DH171*100/DG171)))</f>
        <v>0</v>
      </c>
      <c r="DJ171" s="236">
        <v>0</v>
      </c>
      <c r="DK171" s="97"/>
      <c r="DL171" s="97"/>
      <c r="DM171" s="62" t="str">
        <f>IF(AND(DJ171=0,DK171=0),Desplegable!$B$446,IF(AND(DJ171&lt;&gt;0,DK171=""),Desplegable!$B$446,IF(AND('Metas por Proyecto'!DJ171=0,'Metas por Proyecto'!DK171&gt;0),Desplegable!$B$444,IF(AND('Metas por Proyecto'!DJ171&gt;0,'Metas por Proyecto'!DK171=0),Desplegable!$B$445,IF(AND('Metas por Proyecto'!DJ171&gt;0,'Metas por Proyecto'!DK171&gt;0),((DK171*100)/DJ171))))))</f>
        <v/>
      </c>
      <c r="DN171" s="97">
        <f t="shared" si="124"/>
        <v>1</v>
      </c>
      <c r="DO171" s="97">
        <f t="shared" si="125"/>
        <v>0</v>
      </c>
      <c r="DP171" s="63">
        <f>IF(AND(DN171=0,DO171=0),"",IF(AND(DN171=0,DO171&lt;&gt;0),Desplegable!$B$444,(DO171*100/DN171)))</f>
        <v>0</v>
      </c>
      <c r="DQ171" s="97">
        <f t="shared" si="126"/>
        <v>1</v>
      </c>
      <c r="DR171" s="97">
        <f t="shared" si="127"/>
        <v>0</v>
      </c>
      <c r="DS171" s="97">
        <f t="shared" si="128"/>
        <v>0</v>
      </c>
      <c r="DT171" s="63">
        <f t="shared" si="129"/>
        <v>0</v>
      </c>
      <c r="DU171" s="97"/>
    </row>
    <row r="172" spans="1:125" s="65" customFormat="1" ht="409.5">
      <c r="A172" s="53">
        <v>171</v>
      </c>
      <c r="B172" s="84" t="s">
        <v>730</v>
      </c>
      <c r="C172" s="54" t="s">
        <v>742</v>
      </c>
      <c r="D172" s="55" t="s">
        <v>96</v>
      </c>
      <c r="E172" s="55" t="s">
        <v>747</v>
      </c>
      <c r="F172" s="56" t="s">
        <v>111</v>
      </c>
      <c r="G172" s="55" t="s">
        <v>115</v>
      </c>
      <c r="H172" s="56" t="s">
        <v>296</v>
      </c>
      <c r="I172" s="55" t="s">
        <v>722</v>
      </c>
      <c r="J172" s="56" t="s">
        <v>315</v>
      </c>
      <c r="K172" s="55" t="s">
        <v>747</v>
      </c>
      <c r="L172" s="56" t="s">
        <v>155</v>
      </c>
      <c r="M172" s="56" t="s">
        <v>155</v>
      </c>
      <c r="N172" s="59" t="s">
        <v>144</v>
      </c>
      <c r="O172" s="56" t="s">
        <v>324</v>
      </c>
      <c r="P172" s="57" t="s">
        <v>460</v>
      </c>
      <c r="Q172" s="57" t="s">
        <v>463</v>
      </c>
      <c r="R172" s="58" t="s">
        <v>481</v>
      </c>
      <c r="S172" s="59"/>
      <c r="T172" s="59" t="s">
        <v>419</v>
      </c>
      <c r="U172" s="60" t="s">
        <v>427</v>
      </c>
      <c r="V172" s="60" t="s">
        <v>434</v>
      </c>
      <c r="W172" s="59"/>
      <c r="X172" s="59"/>
      <c r="Y172" s="56" t="s">
        <v>1137</v>
      </c>
      <c r="Z172" s="56"/>
      <c r="AA172" s="56"/>
      <c r="AB172" s="56"/>
      <c r="AC172" s="53"/>
      <c r="AD172" s="53"/>
      <c r="AE172" s="53"/>
      <c r="AF172" s="53"/>
      <c r="AG172" s="56"/>
      <c r="AH172" s="60"/>
      <c r="AI172" s="53"/>
      <c r="AJ172" s="61"/>
      <c r="AK172" s="53"/>
      <c r="AL172" s="53"/>
      <c r="AM172" s="222">
        <v>1</v>
      </c>
      <c r="AN172" s="97">
        <v>0</v>
      </c>
      <c r="AO172" s="97">
        <v>0</v>
      </c>
      <c r="AP172" s="97"/>
      <c r="AQ172" s="62" t="str">
        <f>IF(AND(AN172=0,AO172=0),Desplegable!$B$446,IF(AND(AN172&lt;&gt;0,AO172=""),Desplegable!$B$446,IF(AND('Metas por Proyecto'!AN172=0,'Metas por Proyecto'!AO172&gt;0),Desplegable!$B$444,IF(AND('Metas por Proyecto'!AN172&gt;0,'Metas por Proyecto'!AO172=0),Desplegable!$B$445,IF(AND('Metas por Proyecto'!AN172&gt;0,'Metas por Proyecto'!AO172&gt;0),((AO172*100)/AN172))))))</f>
        <v/>
      </c>
      <c r="AR172" s="97">
        <v>0</v>
      </c>
      <c r="AS172" s="97">
        <v>0</v>
      </c>
      <c r="AT172" s="97"/>
      <c r="AU172" s="62" t="str">
        <f>IF(AND(AR172=0,AS172=0),Desplegable!$B$446,IF(AND(AR172&lt;&gt;0,AS172=""),Desplegable!$B$446,IF(AND('Metas por Proyecto'!AR172=0,'Metas por Proyecto'!AS172&gt;0),Desplegable!$B$444,IF(AND('Metas por Proyecto'!AR172&gt;0,'Metas por Proyecto'!AS172=0),Desplegable!$B$445,IF(AND('Metas por Proyecto'!AR172&gt;0,'Metas por Proyecto'!AS172&gt;0),((AS172*100)/AR172))))))</f>
        <v/>
      </c>
      <c r="AV172" s="97">
        <f t="shared" si="104"/>
        <v>0</v>
      </c>
      <c r="AW172" s="97">
        <f t="shared" si="105"/>
        <v>0</v>
      </c>
      <c r="AX172" s="62" t="str">
        <f>IF(AND(AV172=0,AW172=0),"",IF(AND(AV172=0,AW172&lt;&gt;0),Desplegable!$B$444,(AW172*100/AV172)))</f>
        <v/>
      </c>
      <c r="AY172" s="97">
        <v>0.2</v>
      </c>
      <c r="AZ172" s="97">
        <v>0.27</v>
      </c>
      <c r="BA172" s="97" t="s">
        <v>1289</v>
      </c>
      <c r="BB172" s="62">
        <f>IF(AND(AY172=0,AZ172=0),Desplegable!$B$446,IF(AND(AY172&lt;&gt;0,AZ172=""),Desplegable!$B$446,IF(AND('Metas por Proyecto'!AY172=0,'Metas por Proyecto'!AZ172&gt;0),Desplegable!$B$444,IF(AND('Metas por Proyecto'!AY172&gt;0,'Metas por Proyecto'!AZ172=0),Desplegable!$B$445,IF(AND('Metas por Proyecto'!AY172&gt;0,'Metas por Proyecto'!AZ172&gt;0),((AZ172*100)/AY172))))))</f>
        <v>135</v>
      </c>
      <c r="BC172" s="97">
        <f t="shared" si="106"/>
        <v>0.2</v>
      </c>
      <c r="BD172" s="97">
        <f t="shared" si="107"/>
        <v>0.27</v>
      </c>
      <c r="BE172" s="62">
        <f>IF(AND(BC172=0,BD172=0),"",IF(AND(BC172=0,BD172&lt;&gt;0),Desplegable!$B$444,(BD172*100/BC172)))</f>
        <v>135</v>
      </c>
      <c r="BF172" s="236">
        <v>0</v>
      </c>
      <c r="BG172" s="97">
        <v>0</v>
      </c>
      <c r="BH172" s="97"/>
      <c r="BI172" s="62" t="str">
        <f>IF(AND(BF172=0,BG172=0),Desplegable!$B$446,IF(AND(BF172&lt;&gt;0,BG172=""),Desplegable!$B$446,IF(AND('Metas por Proyecto'!BF172=0,'Metas por Proyecto'!BG172&gt;0),Desplegable!$B$444,IF(AND('Metas por Proyecto'!BF172&gt;0,'Metas por Proyecto'!BG172=0),Desplegable!$B$445,IF(AND('Metas por Proyecto'!BF172&gt;0,'Metas por Proyecto'!BG172&gt;0),((BG172*100)/BF172))))))</f>
        <v/>
      </c>
      <c r="BJ172" s="97">
        <f t="shared" si="108"/>
        <v>0.2</v>
      </c>
      <c r="BK172" s="97">
        <f t="shared" si="109"/>
        <v>0.27</v>
      </c>
      <c r="BL172" s="62">
        <f>IF(AND(BJ172=0,BK172=0),"",IF(AND(BJ172=0,BK172&lt;&gt;0),Desplegable!$B$444,(BK172*100/BJ172)))</f>
        <v>135</v>
      </c>
      <c r="BM172" s="236">
        <v>0</v>
      </c>
      <c r="BN172" s="97"/>
      <c r="BO172" s="97"/>
      <c r="BP172" s="62" t="str">
        <f>IF(AND(BM172=0,BN172=0),Desplegable!$B$446,IF(AND(BM172&lt;&gt;0,BN172=""),Desplegable!$B$446,IF(AND('Metas por Proyecto'!BM172=0,'Metas por Proyecto'!BN172&gt;0),Desplegable!$B$444,IF(AND('Metas por Proyecto'!BM172&gt;0,'Metas por Proyecto'!BN172=0),Desplegable!$B$445,IF(AND('Metas por Proyecto'!BM172&gt;0,'Metas por Proyecto'!BN172&gt;0),((BN172*100)/BM172))))))</f>
        <v/>
      </c>
      <c r="BQ172" s="97">
        <f t="shared" si="110"/>
        <v>0.2</v>
      </c>
      <c r="BR172" s="97">
        <f t="shared" si="111"/>
        <v>0.27</v>
      </c>
      <c r="BS172" s="62">
        <f>IF(AND(BQ172=0,BR172=0),"",IF(AND(BQ172=0,BR172&lt;&gt;0),Desplegable!$B$444,(BR172*100/BQ172)))</f>
        <v>135</v>
      </c>
      <c r="BT172" s="236">
        <v>0.2</v>
      </c>
      <c r="BU172" s="97"/>
      <c r="BV172" s="97"/>
      <c r="BW172" s="62" t="str">
        <f>IF(AND(BT172=0,BU172=0),Desplegable!$B$446,IF(AND(BT172&lt;&gt;0,BU172=""),Desplegable!$B$446,IF(AND('Metas por Proyecto'!BT172=0,'Metas por Proyecto'!BU172&gt;0),Desplegable!$B$444,IF(AND('Metas por Proyecto'!BT172&gt;0,'Metas por Proyecto'!BU172=0),Desplegable!$B$445,IF(AND('Metas por Proyecto'!BT172&gt;0,'Metas por Proyecto'!BU172&gt;0),((BU172*100)/BT172))))))</f>
        <v/>
      </c>
      <c r="BX172" s="97">
        <f t="shared" si="112"/>
        <v>0.4</v>
      </c>
      <c r="BY172" s="97">
        <f t="shared" si="113"/>
        <v>0.27</v>
      </c>
      <c r="BZ172" s="62">
        <f>IF(AND(BX172=0,BY172=0),"",IF(AND(BX172=0,BY172&lt;&gt;0),Desplegable!$B$444,(BY172*100/BX172)))</f>
        <v>67.5</v>
      </c>
      <c r="CA172" s="236">
        <v>0</v>
      </c>
      <c r="CB172" s="97"/>
      <c r="CC172" s="97"/>
      <c r="CD172" s="62" t="str">
        <f>IF(AND(CA172=0,CB172=0),Desplegable!$B$446,IF(AND(CA172&lt;&gt;0,CB172=""),Desplegable!$B$446,IF(AND('Metas por Proyecto'!CA172=0,'Metas por Proyecto'!CB172&gt;0),Desplegable!$B$444,IF(AND('Metas por Proyecto'!CA172&gt;0,'Metas por Proyecto'!CB172=0),Desplegable!$B$445,IF(AND('Metas por Proyecto'!CA172&gt;0,'Metas por Proyecto'!CB172&gt;0),((CB172*100)/CA172))))))</f>
        <v/>
      </c>
      <c r="CE172" s="97">
        <f t="shared" si="114"/>
        <v>0.4</v>
      </c>
      <c r="CF172" s="97">
        <f t="shared" si="115"/>
        <v>0.27</v>
      </c>
      <c r="CG172" s="62">
        <f>IF(AND(CE172=0,CF172=0),"",IF(AND(CE172=0,CF172&lt;&gt;0),Desplegable!$B$444,(CF172*100/CE172)))</f>
        <v>67.5</v>
      </c>
      <c r="CH172" s="236">
        <v>0</v>
      </c>
      <c r="CI172" s="97"/>
      <c r="CJ172" s="97"/>
      <c r="CK172" s="62" t="str">
        <f>IF(AND(CH172=0,CI172=0),Desplegable!$B$446,IF(AND(CH172&lt;&gt;0,CI172=""),Desplegable!$B$446,IF(AND('Metas por Proyecto'!CH172=0,'Metas por Proyecto'!CI172&gt;0),Desplegable!$B$444,IF(AND('Metas por Proyecto'!CH172&gt;0,'Metas por Proyecto'!CI172=0),Desplegable!$B$445,IF(AND('Metas por Proyecto'!CH172&gt;0,'Metas por Proyecto'!CI172&gt;0),((CI172*100)/CH172))))))</f>
        <v/>
      </c>
      <c r="CL172" s="97">
        <f t="shared" si="116"/>
        <v>0.4</v>
      </c>
      <c r="CM172" s="97">
        <f t="shared" si="117"/>
        <v>0.27</v>
      </c>
      <c r="CN172" s="62">
        <f>IF(AND(CL172=0,CM172=0),"",IF(AND(CL172=0,CM172&lt;&gt;0),Desplegable!$B$444,(CM172*100/CL172)))</f>
        <v>67.5</v>
      </c>
      <c r="CO172" s="236">
        <v>0.3</v>
      </c>
      <c r="CP172" s="97"/>
      <c r="CQ172" s="97"/>
      <c r="CR172" s="62" t="str">
        <f>IF(AND(CO172=0,CP172=0),Desplegable!$B$446,IF(AND(CO172&lt;&gt;0,CP172=""),Desplegable!$B$446,IF(AND('Metas por Proyecto'!CO172=0,'Metas por Proyecto'!CP172&gt;0),Desplegable!$B$444,IF(AND('Metas por Proyecto'!CO172&gt;0,'Metas por Proyecto'!CP172=0),Desplegable!$B$445,IF(AND('Metas por Proyecto'!CO172&gt;0,'Metas por Proyecto'!CP172&gt;0),((CP172*100)/CO172))))))</f>
        <v/>
      </c>
      <c r="CS172" s="97">
        <f t="shared" si="118"/>
        <v>0.7</v>
      </c>
      <c r="CT172" s="97">
        <f t="shared" si="119"/>
        <v>0.27</v>
      </c>
      <c r="CU172" s="62">
        <f>IF(AND(CS172=0,CT172=0),"",IF(AND(CS172=0,CT172&lt;&gt;0),Desplegable!$B$444,(CT172*100/CS172)))</f>
        <v>38.571428571428577</v>
      </c>
      <c r="CV172" s="236">
        <v>0</v>
      </c>
      <c r="CW172" s="97"/>
      <c r="CX172" s="97"/>
      <c r="CY172" s="62" t="str">
        <f>IF(AND(CV172=0,CW172=0),Desplegable!$B$446,IF(AND(CV172&lt;&gt;0,CW172=""),Desplegable!$B$446,IF(AND('Metas por Proyecto'!CV172=0,'Metas por Proyecto'!CW172&gt;0),Desplegable!$B$444,IF(AND('Metas por Proyecto'!CV172&gt;0,'Metas por Proyecto'!CW172=0),Desplegable!$B$445,IF(AND('Metas por Proyecto'!CV172&gt;0,'Metas por Proyecto'!CW172&gt;0),((CW172*100)/CV172))))))</f>
        <v/>
      </c>
      <c r="CZ172" s="97">
        <f t="shared" si="120"/>
        <v>0.7</v>
      </c>
      <c r="DA172" s="97">
        <f t="shared" si="121"/>
        <v>0.27</v>
      </c>
      <c r="DB172" s="62">
        <f>IF(AND(CZ172=0,DA172=0),"",IF(AND(CZ172=0,DA172&lt;&gt;0),Desplegable!$B$444,(DA172*100/CZ172)))</f>
        <v>38.571428571428577</v>
      </c>
      <c r="DC172" s="236">
        <v>0</v>
      </c>
      <c r="DD172" s="97"/>
      <c r="DE172" s="97"/>
      <c r="DF172" s="62" t="str">
        <f>IF(AND(DC172=0,DD172=0),Desplegable!$B$446,IF(AND(DC172&lt;&gt;0,DD172=""),Desplegable!$B$446,IF(AND('Metas por Proyecto'!DC172=0,'Metas por Proyecto'!DD172&gt;0),Desplegable!$B$444,IF(AND('Metas por Proyecto'!DC172&gt;0,'Metas por Proyecto'!DD172=0),Desplegable!$B$445,IF(AND('Metas por Proyecto'!DC172&gt;0,'Metas por Proyecto'!DD172&gt;0),((DD172*100)/DC172))))))</f>
        <v/>
      </c>
      <c r="DG172" s="97">
        <f t="shared" si="122"/>
        <v>0.7</v>
      </c>
      <c r="DH172" s="97">
        <f t="shared" si="123"/>
        <v>0.27</v>
      </c>
      <c r="DI172" s="62">
        <f>IF(AND(DG172=0,DH172=0),"",IF(AND(DG172=0,DH172&lt;&gt;0),Desplegable!$B$444,(DH172*100/DG172)))</f>
        <v>38.571428571428577</v>
      </c>
      <c r="DJ172" s="236">
        <v>0.3</v>
      </c>
      <c r="DK172" s="97"/>
      <c r="DL172" s="97"/>
      <c r="DM172" s="62" t="str">
        <f>IF(AND(DJ172=0,DK172=0),Desplegable!$B$446,IF(AND(DJ172&lt;&gt;0,DK172=""),Desplegable!$B$446,IF(AND('Metas por Proyecto'!DJ172=0,'Metas por Proyecto'!DK172&gt;0),Desplegable!$B$444,IF(AND('Metas por Proyecto'!DJ172&gt;0,'Metas por Proyecto'!DK172=0),Desplegable!$B$445,IF(AND('Metas por Proyecto'!DJ172&gt;0,'Metas por Proyecto'!DK172&gt;0),((DK172*100)/DJ172))))))</f>
        <v/>
      </c>
      <c r="DN172" s="97">
        <f t="shared" si="124"/>
        <v>1</v>
      </c>
      <c r="DO172" s="97">
        <f t="shared" si="125"/>
        <v>0.27</v>
      </c>
      <c r="DP172" s="63">
        <f>IF(AND(DN172=0,DO172=0),"",IF(AND(DN172=0,DO172&lt;&gt;0),Desplegable!$B$444,(DO172*100/DN172)))</f>
        <v>27</v>
      </c>
      <c r="DQ172" s="97">
        <f t="shared" si="126"/>
        <v>1</v>
      </c>
      <c r="DR172" s="97">
        <f t="shared" si="127"/>
        <v>0</v>
      </c>
      <c r="DS172" s="97">
        <f t="shared" si="128"/>
        <v>0.27</v>
      </c>
      <c r="DT172" s="63">
        <f t="shared" si="129"/>
        <v>27</v>
      </c>
      <c r="DU172" s="97"/>
    </row>
    <row r="173" spans="1:125" s="65" customFormat="1" ht="168.75">
      <c r="A173" s="53">
        <v>172</v>
      </c>
      <c r="B173" s="84" t="s">
        <v>731</v>
      </c>
      <c r="C173" s="54" t="s">
        <v>743</v>
      </c>
      <c r="D173" s="55" t="s">
        <v>77</v>
      </c>
      <c r="E173" s="55" t="s">
        <v>747</v>
      </c>
      <c r="F173" s="56" t="s">
        <v>111</v>
      </c>
      <c r="G173" s="55" t="s">
        <v>115</v>
      </c>
      <c r="H173" s="56" t="s">
        <v>296</v>
      </c>
      <c r="I173" s="55" t="s">
        <v>722</v>
      </c>
      <c r="J173" s="56" t="s">
        <v>315</v>
      </c>
      <c r="K173" s="55" t="s">
        <v>747</v>
      </c>
      <c r="L173" s="56" t="s">
        <v>155</v>
      </c>
      <c r="M173" s="56" t="s">
        <v>155</v>
      </c>
      <c r="N173" s="59" t="s">
        <v>144</v>
      </c>
      <c r="O173" s="56" t="s">
        <v>324</v>
      </c>
      <c r="P173" s="57" t="s">
        <v>460</v>
      </c>
      <c r="Q173" s="57" t="s">
        <v>463</v>
      </c>
      <c r="R173" s="58" t="s">
        <v>481</v>
      </c>
      <c r="S173" s="59"/>
      <c r="T173" s="59" t="s">
        <v>419</v>
      </c>
      <c r="U173" s="60" t="s">
        <v>427</v>
      </c>
      <c r="V173" s="60" t="s">
        <v>434</v>
      </c>
      <c r="W173" s="59"/>
      <c r="X173" s="59"/>
      <c r="Y173" s="56" t="s">
        <v>1137</v>
      </c>
      <c r="Z173" s="56"/>
      <c r="AA173" s="56"/>
      <c r="AB173" s="56"/>
      <c r="AC173" s="53"/>
      <c r="AD173" s="53"/>
      <c r="AE173" s="53"/>
      <c r="AF173" s="53"/>
      <c r="AG173" s="56"/>
      <c r="AH173" s="60"/>
      <c r="AI173" s="53"/>
      <c r="AJ173" s="61"/>
      <c r="AK173" s="53"/>
      <c r="AL173" s="53"/>
      <c r="AM173" s="222">
        <v>1</v>
      </c>
      <c r="AN173" s="97">
        <v>0</v>
      </c>
      <c r="AO173" s="97">
        <v>0</v>
      </c>
      <c r="AP173" s="97"/>
      <c r="AQ173" s="62" t="str">
        <f>IF(AND(AN173=0,AO173=0),Desplegable!$B$446,IF(AND(AN173&lt;&gt;0,AO173=""),Desplegable!$B$446,IF(AND('Metas por Proyecto'!AN173=0,'Metas por Proyecto'!AO173&gt;0),Desplegable!$B$444,IF(AND('Metas por Proyecto'!AN173&gt;0,'Metas por Proyecto'!AO173=0),Desplegable!$B$445,IF(AND('Metas por Proyecto'!AN173&gt;0,'Metas por Proyecto'!AO173&gt;0),((AO173*100)/AN173))))))</f>
        <v/>
      </c>
      <c r="AR173" s="97">
        <v>0</v>
      </c>
      <c r="AS173" s="97">
        <v>0</v>
      </c>
      <c r="AT173" s="97"/>
      <c r="AU173" s="62" t="str">
        <f>IF(AND(AR173=0,AS173=0),Desplegable!$B$446,IF(AND(AR173&lt;&gt;0,AS173=""),Desplegable!$B$446,IF(AND('Metas por Proyecto'!AR173=0,'Metas por Proyecto'!AS173&gt;0),Desplegable!$B$444,IF(AND('Metas por Proyecto'!AR173&gt;0,'Metas por Proyecto'!AS173=0),Desplegable!$B$445,IF(AND('Metas por Proyecto'!AR173&gt;0,'Metas por Proyecto'!AS173&gt;0),((AS173*100)/AR173))))))</f>
        <v/>
      </c>
      <c r="AV173" s="97">
        <f t="shared" si="104"/>
        <v>0</v>
      </c>
      <c r="AW173" s="97">
        <f t="shared" si="105"/>
        <v>0</v>
      </c>
      <c r="AX173" s="62" t="str">
        <f>IF(AND(AV173=0,AW173=0),"",IF(AND(AV173=0,AW173&lt;&gt;0),Desplegable!$B$444,(AW173*100/AV173)))</f>
        <v/>
      </c>
      <c r="AY173" s="97">
        <v>0</v>
      </c>
      <c r="AZ173" s="97">
        <v>0</v>
      </c>
      <c r="BA173" s="97"/>
      <c r="BB173" s="62" t="str">
        <f>IF(AND(AY173=0,AZ173=0),Desplegable!$B$446,IF(AND(AY173&lt;&gt;0,AZ173=""),Desplegable!$B$446,IF(AND('Metas por Proyecto'!AY173=0,'Metas por Proyecto'!AZ173&gt;0),Desplegable!$B$444,IF(AND('Metas por Proyecto'!AY173&gt;0,'Metas por Proyecto'!AZ173=0),Desplegable!$B$445,IF(AND('Metas por Proyecto'!AY173&gt;0,'Metas por Proyecto'!AZ173&gt;0),((AZ173*100)/AY173))))))</f>
        <v/>
      </c>
      <c r="BC173" s="97">
        <f t="shared" si="106"/>
        <v>0</v>
      </c>
      <c r="BD173" s="97">
        <f t="shared" si="107"/>
        <v>0</v>
      </c>
      <c r="BE173" s="62" t="str">
        <f>IF(AND(BC173=0,BD173=0),"",IF(AND(BC173=0,BD173&lt;&gt;0),Desplegable!$B$444,(BD173*100/BC173)))</f>
        <v/>
      </c>
      <c r="BF173" s="238">
        <v>0</v>
      </c>
      <c r="BG173" s="97">
        <v>0</v>
      </c>
      <c r="BH173" s="97"/>
      <c r="BI173" s="62" t="str">
        <f>IF(AND(BF173=0,BG173=0),Desplegable!$B$446,IF(AND(BF173&lt;&gt;0,BG173=""),Desplegable!$B$446,IF(AND('Metas por Proyecto'!BF173=0,'Metas por Proyecto'!BG173&gt;0),Desplegable!$B$444,IF(AND('Metas por Proyecto'!BF173&gt;0,'Metas por Proyecto'!BG173=0),Desplegable!$B$445,IF(AND('Metas por Proyecto'!BF173&gt;0,'Metas por Proyecto'!BG173&gt;0),((BG173*100)/BF173))))))</f>
        <v/>
      </c>
      <c r="BJ173" s="97">
        <f t="shared" si="108"/>
        <v>0</v>
      </c>
      <c r="BK173" s="97">
        <f t="shared" si="109"/>
        <v>0</v>
      </c>
      <c r="BL173" s="62" t="str">
        <f>IF(AND(BJ173=0,BK173=0),"",IF(AND(BJ173=0,BK173&lt;&gt;0),Desplegable!$B$444,(BK173*100/BJ173)))</f>
        <v/>
      </c>
      <c r="BM173" s="238">
        <v>0</v>
      </c>
      <c r="BN173" s="97"/>
      <c r="BO173" s="97"/>
      <c r="BP173" s="62" t="str">
        <f>IF(AND(BM173=0,BN173=0),Desplegable!$B$446,IF(AND(BM173&lt;&gt;0,BN173=""),Desplegable!$B$446,IF(AND('Metas por Proyecto'!BM173=0,'Metas por Proyecto'!BN173&gt;0),Desplegable!$B$444,IF(AND('Metas por Proyecto'!BM173&gt;0,'Metas por Proyecto'!BN173=0),Desplegable!$B$445,IF(AND('Metas por Proyecto'!BM173&gt;0,'Metas por Proyecto'!BN173&gt;0),((BN173*100)/BM173))))))</f>
        <v/>
      </c>
      <c r="BQ173" s="97">
        <f t="shared" si="110"/>
        <v>0</v>
      </c>
      <c r="BR173" s="97">
        <f t="shared" si="111"/>
        <v>0</v>
      </c>
      <c r="BS173" s="62" t="str">
        <f>IF(AND(BQ173=0,BR173=0),"",IF(AND(BQ173=0,BR173&lt;&gt;0),Desplegable!$B$444,(BR173*100/BQ173)))</f>
        <v/>
      </c>
      <c r="BT173" s="238">
        <v>1</v>
      </c>
      <c r="BU173" s="97"/>
      <c r="BV173" s="97"/>
      <c r="BW173" s="62" t="str">
        <f>IF(AND(BT173=0,BU173=0),Desplegable!$B$446,IF(AND(BT173&lt;&gt;0,BU173=""),Desplegable!$B$446,IF(AND('Metas por Proyecto'!BT173=0,'Metas por Proyecto'!BU173&gt;0),Desplegable!$B$444,IF(AND('Metas por Proyecto'!BT173&gt;0,'Metas por Proyecto'!BU173=0),Desplegable!$B$445,IF(AND('Metas por Proyecto'!BT173&gt;0,'Metas por Proyecto'!BU173&gt;0),((BU173*100)/BT173))))))</f>
        <v/>
      </c>
      <c r="BX173" s="97">
        <f t="shared" si="112"/>
        <v>1</v>
      </c>
      <c r="BY173" s="97">
        <f t="shared" si="113"/>
        <v>0</v>
      </c>
      <c r="BZ173" s="62">
        <f>IF(AND(BX173=0,BY173=0),"",IF(AND(BX173=0,BY173&lt;&gt;0),Desplegable!$B$444,(BY173*100/BX173)))</f>
        <v>0</v>
      </c>
      <c r="CA173" s="238">
        <v>0</v>
      </c>
      <c r="CB173" s="97"/>
      <c r="CC173" s="97"/>
      <c r="CD173" s="62" t="str">
        <f>IF(AND(CA173=0,CB173=0),Desplegable!$B$446,IF(AND(CA173&lt;&gt;0,CB173=""),Desplegable!$B$446,IF(AND('Metas por Proyecto'!CA173=0,'Metas por Proyecto'!CB173&gt;0),Desplegable!$B$444,IF(AND('Metas por Proyecto'!CA173&gt;0,'Metas por Proyecto'!CB173=0),Desplegable!$B$445,IF(AND('Metas por Proyecto'!CA173&gt;0,'Metas por Proyecto'!CB173&gt;0),((CB173*100)/CA173))))))</f>
        <v/>
      </c>
      <c r="CE173" s="97">
        <f t="shared" si="114"/>
        <v>1</v>
      </c>
      <c r="CF173" s="97">
        <f t="shared" si="115"/>
        <v>0</v>
      </c>
      <c r="CG173" s="62">
        <f>IF(AND(CE173=0,CF173=0),"",IF(AND(CE173=0,CF173&lt;&gt;0),Desplegable!$B$444,(CF173*100/CE173)))</f>
        <v>0</v>
      </c>
      <c r="CH173" s="238">
        <v>0</v>
      </c>
      <c r="CI173" s="97"/>
      <c r="CJ173" s="97"/>
      <c r="CK173" s="62" t="str">
        <f>IF(AND(CH173=0,CI173=0),Desplegable!$B$446,IF(AND(CH173&lt;&gt;0,CI173=""),Desplegable!$B$446,IF(AND('Metas por Proyecto'!CH173=0,'Metas por Proyecto'!CI173&gt;0),Desplegable!$B$444,IF(AND('Metas por Proyecto'!CH173&gt;0,'Metas por Proyecto'!CI173=0),Desplegable!$B$445,IF(AND('Metas por Proyecto'!CH173&gt;0,'Metas por Proyecto'!CI173&gt;0),((CI173*100)/CH173))))))</f>
        <v/>
      </c>
      <c r="CL173" s="97">
        <f t="shared" si="116"/>
        <v>1</v>
      </c>
      <c r="CM173" s="97">
        <f t="shared" si="117"/>
        <v>0</v>
      </c>
      <c r="CN173" s="62">
        <f>IF(AND(CL173=0,CM173=0),"",IF(AND(CL173=0,CM173&lt;&gt;0),Desplegable!$B$444,(CM173*100/CL173)))</f>
        <v>0</v>
      </c>
      <c r="CO173" s="238">
        <v>0</v>
      </c>
      <c r="CP173" s="97"/>
      <c r="CQ173" s="97"/>
      <c r="CR173" s="62" t="str">
        <f>IF(AND(CO173=0,CP173=0),Desplegable!$B$446,IF(AND(CO173&lt;&gt;0,CP173=""),Desplegable!$B$446,IF(AND('Metas por Proyecto'!CO173=0,'Metas por Proyecto'!CP173&gt;0),Desplegable!$B$444,IF(AND('Metas por Proyecto'!CO173&gt;0,'Metas por Proyecto'!CP173=0),Desplegable!$B$445,IF(AND('Metas por Proyecto'!CO173&gt;0,'Metas por Proyecto'!CP173&gt;0),((CP173*100)/CO173))))))</f>
        <v/>
      </c>
      <c r="CS173" s="97">
        <f t="shared" si="118"/>
        <v>1</v>
      </c>
      <c r="CT173" s="97">
        <f t="shared" si="119"/>
        <v>0</v>
      </c>
      <c r="CU173" s="62">
        <f>IF(AND(CS173=0,CT173=0),"",IF(AND(CS173=0,CT173&lt;&gt;0),Desplegable!$B$444,(CT173*100/CS173)))</f>
        <v>0</v>
      </c>
      <c r="CV173" s="238">
        <v>0</v>
      </c>
      <c r="CW173" s="97"/>
      <c r="CX173" s="97"/>
      <c r="CY173" s="62" t="str">
        <f>IF(AND(CV173=0,CW173=0),Desplegable!$B$446,IF(AND(CV173&lt;&gt;0,CW173=""),Desplegable!$B$446,IF(AND('Metas por Proyecto'!CV173=0,'Metas por Proyecto'!CW173&gt;0),Desplegable!$B$444,IF(AND('Metas por Proyecto'!CV173&gt;0,'Metas por Proyecto'!CW173=0),Desplegable!$B$445,IF(AND('Metas por Proyecto'!CV173&gt;0,'Metas por Proyecto'!CW173&gt;0),((CW173*100)/CV173))))))</f>
        <v/>
      </c>
      <c r="CZ173" s="97">
        <f t="shared" si="120"/>
        <v>1</v>
      </c>
      <c r="DA173" s="97">
        <f t="shared" si="121"/>
        <v>0</v>
      </c>
      <c r="DB173" s="62">
        <f>IF(AND(CZ173=0,DA173=0),"",IF(AND(CZ173=0,DA173&lt;&gt;0),Desplegable!$B$444,(DA173*100/CZ173)))</f>
        <v>0</v>
      </c>
      <c r="DC173" s="238">
        <v>0</v>
      </c>
      <c r="DD173" s="97"/>
      <c r="DE173" s="97"/>
      <c r="DF173" s="62" t="str">
        <f>IF(AND(DC173=0,DD173=0),Desplegable!$B$446,IF(AND(DC173&lt;&gt;0,DD173=""),Desplegable!$B$446,IF(AND('Metas por Proyecto'!DC173=0,'Metas por Proyecto'!DD173&gt;0),Desplegable!$B$444,IF(AND('Metas por Proyecto'!DC173&gt;0,'Metas por Proyecto'!DD173=0),Desplegable!$B$445,IF(AND('Metas por Proyecto'!DC173&gt;0,'Metas por Proyecto'!DD173&gt;0),((DD173*100)/DC173))))))</f>
        <v/>
      </c>
      <c r="DG173" s="97">
        <f t="shared" si="122"/>
        <v>1</v>
      </c>
      <c r="DH173" s="97">
        <f t="shared" si="123"/>
        <v>0</v>
      </c>
      <c r="DI173" s="62">
        <f>IF(AND(DG173=0,DH173=0),"",IF(AND(DG173=0,DH173&lt;&gt;0),Desplegable!$B$444,(DH173*100/DG173)))</f>
        <v>0</v>
      </c>
      <c r="DJ173" s="238">
        <v>0</v>
      </c>
      <c r="DK173" s="97"/>
      <c r="DL173" s="97"/>
      <c r="DM173" s="62" t="str">
        <f>IF(AND(DJ173=0,DK173=0),Desplegable!$B$446,IF(AND(DJ173&lt;&gt;0,DK173=""),Desplegable!$B$446,IF(AND('Metas por Proyecto'!DJ173=0,'Metas por Proyecto'!DK173&gt;0),Desplegable!$B$444,IF(AND('Metas por Proyecto'!DJ173&gt;0,'Metas por Proyecto'!DK173=0),Desplegable!$B$445,IF(AND('Metas por Proyecto'!DJ173&gt;0,'Metas por Proyecto'!DK173&gt;0),((DK173*100)/DJ173))))))</f>
        <v/>
      </c>
      <c r="DN173" s="97">
        <f t="shared" si="124"/>
        <v>1</v>
      </c>
      <c r="DO173" s="97">
        <f t="shared" si="125"/>
        <v>0</v>
      </c>
      <c r="DP173" s="63">
        <f>IF(AND(DN173=0,DO173=0),"",IF(AND(DN173=0,DO173&lt;&gt;0),Desplegable!$B$444,(DO173*100/DN173)))</f>
        <v>0</v>
      </c>
      <c r="DQ173" s="97">
        <f t="shared" si="126"/>
        <v>1</v>
      </c>
      <c r="DR173" s="97">
        <f t="shared" si="127"/>
        <v>0</v>
      </c>
      <c r="DS173" s="97">
        <f t="shared" si="128"/>
        <v>0</v>
      </c>
      <c r="DT173" s="63">
        <f t="shared" si="129"/>
        <v>0</v>
      </c>
      <c r="DU173" s="97"/>
    </row>
    <row r="174" spans="1:125" s="65" customFormat="1" ht="168.75">
      <c r="A174" s="53">
        <v>173</v>
      </c>
      <c r="B174" s="84" t="s">
        <v>732</v>
      </c>
      <c r="C174" s="54" t="s">
        <v>744</v>
      </c>
      <c r="D174" s="55" t="s">
        <v>79</v>
      </c>
      <c r="E174" s="55" t="s">
        <v>747</v>
      </c>
      <c r="F174" s="56" t="s">
        <v>111</v>
      </c>
      <c r="G174" s="55" t="s">
        <v>115</v>
      </c>
      <c r="H174" s="56" t="s">
        <v>296</v>
      </c>
      <c r="I174" s="55" t="s">
        <v>722</v>
      </c>
      <c r="J174" s="56" t="s">
        <v>315</v>
      </c>
      <c r="K174" s="55" t="s">
        <v>747</v>
      </c>
      <c r="L174" s="56" t="s">
        <v>155</v>
      </c>
      <c r="M174" s="56" t="s">
        <v>155</v>
      </c>
      <c r="N174" s="59" t="s">
        <v>144</v>
      </c>
      <c r="O174" s="56" t="s">
        <v>324</v>
      </c>
      <c r="P174" s="57" t="s">
        <v>460</v>
      </c>
      <c r="Q174" s="57" t="s">
        <v>463</v>
      </c>
      <c r="R174" s="58" t="s">
        <v>481</v>
      </c>
      <c r="S174" s="59"/>
      <c r="T174" s="59" t="s">
        <v>419</v>
      </c>
      <c r="U174" s="60" t="s">
        <v>427</v>
      </c>
      <c r="V174" s="60" t="s">
        <v>434</v>
      </c>
      <c r="W174" s="59"/>
      <c r="X174" s="59"/>
      <c r="Y174" s="56" t="s">
        <v>1137</v>
      </c>
      <c r="Z174" s="56"/>
      <c r="AA174" s="56"/>
      <c r="AB174" s="56"/>
      <c r="AC174" s="53"/>
      <c r="AD174" s="53"/>
      <c r="AE174" s="53"/>
      <c r="AF174" s="53"/>
      <c r="AG174" s="56"/>
      <c r="AH174" s="60"/>
      <c r="AI174" s="53"/>
      <c r="AJ174" s="61"/>
      <c r="AK174" s="53"/>
      <c r="AL174" s="53"/>
      <c r="AM174" s="222">
        <v>1</v>
      </c>
      <c r="AN174" s="97">
        <v>0</v>
      </c>
      <c r="AO174" s="97">
        <v>0</v>
      </c>
      <c r="AP174" s="97"/>
      <c r="AQ174" s="62" t="str">
        <f>IF(AND(AN174=0,AO174=0),Desplegable!$B$446,IF(AND(AN174&lt;&gt;0,AO174=""),Desplegable!$B$446,IF(AND('Metas por Proyecto'!AN174=0,'Metas por Proyecto'!AO174&gt;0),Desplegable!$B$444,IF(AND('Metas por Proyecto'!AN174&gt;0,'Metas por Proyecto'!AO174=0),Desplegable!$B$445,IF(AND('Metas por Proyecto'!AN174&gt;0,'Metas por Proyecto'!AO174&gt;0),((AO174*100)/AN174))))))</f>
        <v/>
      </c>
      <c r="AR174" s="97">
        <v>0</v>
      </c>
      <c r="AS174" s="97">
        <v>0</v>
      </c>
      <c r="AT174" s="97"/>
      <c r="AU174" s="62" t="str">
        <f>IF(AND(AR174=0,AS174=0),Desplegable!$B$446,IF(AND(AR174&lt;&gt;0,AS174=""),Desplegable!$B$446,IF(AND('Metas por Proyecto'!AR174=0,'Metas por Proyecto'!AS174&gt;0),Desplegable!$B$444,IF(AND('Metas por Proyecto'!AR174&gt;0,'Metas por Proyecto'!AS174=0),Desplegable!$B$445,IF(AND('Metas por Proyecto'!AR174&gt;0,'Metas por Proyecto'!AS174&gt;0),((AS174*100)/AR174))))))</f>
        <v/>
      </c>
      <c r="AV174" s="97">
        <f t="shared" si="104"/>
        <v>0</v>
      </c>
      <c r="AW174" s="97">
        <f t="shared" si="105"/>
        <v>0</v>
      </c>
      <c r="AX174" s="62" t="str">
        <f>IF(AND(AV174=0,AW174=0),"",IF(AND(AV174=0,AW174&lt;&gt;0),Desplegable!$B$444,(AW174*100/AV174)))</f>
        <v/>
      </c>
      <c r="AY174" s="97">
        <v>0</v>
      </c>
      <c r="AZ174" s="97">
        <v>0</v>
      </c>
      <c r="BA174" s="97"/>
      <c r="BB174" s="62" t="str">
        <f>IF(AND(AY174=0,AZ174=0),Desplegable!$B$446,IF(AND(AY174&lt;&gt;0,AZ174=""),Desplegable!$B$446,IF(AND('Metas por Proyecto'!AY174=0,'Metas por Proyecto'!AZ174&gt;0),Desplegable!$B$444,IF(AND('Metas por Proyecto'!AY174&gt;0,'Metas por Proyecto'!AZ174=0),Desplegable!$B$445,IF(AND('Metas por Proyecto'!AY174&gt;0,'Metas por Proyecto'!AZ174&gt;0),((AZ174*100)/AY174))))))</f>
        <v/>
      </c>
      <c r="BC174" s="97">
        <f t="shared" si="106"/>
        <v>0</v>
      </c>
      <c r="BD174" s="97">
        <f t="shared" si="107"/>
        <v>0</v>
      </c>
      <c r="BE174" s="62" t="str">
        <f>IF(AND(BC174=0,BD174=0),"",IF(AND(BC174=0,BD174&lt;&gt;0),Desplegable!$B$444,(BD174*100/BC174)))</f>
        <v/>
      </c>
      <c r="BF174" s="238">
        <v>0</v>
      </c>
      <c r="BG174" s="97">
        <v>0</v>
      </c>
      <c r="BH174" s="97"/>
      <c r="BI174" s="62" t="str">
        <f>IF(AND(BF174=0,BG174=0),Desplegable!$B$446,IF(AND(BF174&lt;&gt;0,BG174=""),Desplegable!$B$446,IF(AND('Metas por Proyecto'!BF174=0,'Metas por Proyecto'!BG174&gt;0),Desplegable!$B$444,IF(AND('Metas por Proyecto'!BF174&gt;0,'Metas por Proyecto'!BG174=0),Desplegable!$B$445,IF(AND('Metas por Proyecto'!BF174&gt;0,'Metas por Proyecto'!BG174&gt;0),((BG174*100)/BF174))))))</f>
        <v/>
      </c>
      <c r="BJ174" s="97">
        <f t="shared" si="108"/>
        <v>0</v>
      </c>
      <c r="BK174" s="97">
        <f t="shared" si="109"/>
        <v>0</v>
      </c>
      <c r="BL174" s="62" t="str">
        <f>IF(AND(BJ174=0,BK174=0),"",IF(AND(BJ174=0,BK174&lt;&gt;0),Desplegable!$B$444,(BK174*100/BJ174)))</f>
        <v/>
      </c>
      <c r="BM174" s="238">
        <v>0</v>
      </c>
      <c r="BN174" s="97"/>
      <c r="BO174" s="97"/>
      <c r="BP174" s="62" t="str">
        <f>IF(AND(BM174=0,BN174=0),Desplegable!$B$446,IF(AND(BM174&lt;&gt;0,BN174=""),Desplegable!$B$446,IF(AND('Metas por Proyecto'!BM174=0,'Metas por Proyecto'!BN174&gt;0),Desplegable!$B$444,IF(AND('Metas por Proyecto'!BM174&gt;0,'Metas por Proyecto'!BN174=0),Desplegable!$B$445,IF(AND('Metas por Proyecto'!BM174&gt;0,'Metas por Proyecto'!BN174&gt;0),((BN174*100)/BM174))))))</f>
        <v/>
      </c>
      <c r="BQ174" s="97">
        <f t="shared" si="110"/>
        <v>0</v>
      </c>
      <c r="BR174" s="97">
        <f t="shared" si="111"/>
        <v>0</v>
      </c>
      <c r="BS174" s="62" t="str">
        <f>IF(AND(BQ174=0,BR174=0),"",IF(AND(BQ174=0,BR174&lt;&gt;0),Desplegable!$B$444,(BR174*100/BQ174)))</f>
        <v/>
      </c>
      <c r="BT174" s="236">
        <v>1</v>
      </c>
      <c r="BU174" s="97"/>
      <c r="BV174" s="97"/>
      <c r="BW174" s="62" t="str">
        <f>IF(AND(BT174=0,BU174=0),Desplegable!$B$446,IF(AND(BT174&lt;&gt;0,BU174=""),Desplegable!$B$446,IF(AND('Metas por Proyecto'!BT174=0,'Metas por Proyecto'!BU174&gt;0),Desplegable!$B$444,IF(AND('Metas por Proyecto'!BT174&gt;0,'Metas por Proyecto'!BU174=0),Desplegable!$B$445,IF(AND('Metas por Proyecto'!BT174&gt;0,'Metas por Proyecto'!BU174&gt;0),((BU174*100)/BT174))))))</f>
        <v/>
      </c>
      <c r="BX174" s="97">
        <f t="shared" si="112"/>
        <v>1</v>
      </c>
      <c r="BY174" s="97">
        <f t="shared" si="113"/>
        <v>0</v>
      </c>
      <c r="BZ174" s="62">
        <f>IF(AND(BX174=0,BY174=0),"",IF(AND(BX174=0,BY174&lt;&gt;0),Desplegable!$B$444,(BY174*100/BX174)))</f>
        <v>0</v>
      </c>
      <c r="CA174" s="238">
        <v>0</v>
      </c>
      <c r="CB174" s="97"/>
      <c r="CC174" s="97"/>
      <c r="CD174" s="62" t="str">
        <f>IF(AND(CA174=0,CB174=0),Desplegable!$B$446,IF(AND(CA174&lt;&gt;0,CB174=""),Desplegable!$B$446,IF(AND('Metas por Proyecto'!CA174=0,'Metas por Proyecto'!CB174&gt;0),Desplegable!$B$444,IF(AND('Metas por Proyecto'!CA174&gt;0,'Metas por Proyecto'!CB174=0),Desplegable!$B$445,IF(AND('Metas por Proyecto'!CA174&gt;0,'Metas por Proyecto'!CB174&gt;0),((CB174*100)/CA174))))))</f>
        <v/>
      </c>
      <c r="CE174" s="97">
        <f t="shared" si="114"/>
        <v>1</v>
      </c>
      <c r="CF174" s="97">
        <f t="shared" si="115"/>
        <v>0</v>
      </c>
      <c r="CG174" s="62">
        <f>IF(AND(CE174=0,CF174=0),"",IF(AND(CE174=0,CF174&lt;&gt;0),Desplegable!$B$444,(CF174*100/CE174)))</f>
        <v>0</v>
      </c>
      <c r="CH174" s="238">
        <v>0</v>
      </c>
      <c r="CI174" s="97"/>
      <c r="CJ174" s="97"/>
      <c r="CK174" s="62" t="str">
        <f>IF(AND(CH174=0,CI174=0),Desplegable!$B$446,IF(AND(CH174&lt;&gt;0,CI174=""),Desplegable!$B$446,IF(AND('Metas por Proyecto'!CH174=0,'Metas por Proyecto'!CI174&gt;0),Desplegable!$B$444,IF(AND('Metas por Proyecto'!CH174&gt;0,'Metas por Proyecto'!CI174=0),Desplegable!$B$445,IF(AND('Metas por Proyecto'!CH174&gt;0,'Metas por Proyecto'!CI174&gt;0),((CI174*100)/CH174))))))</f>
        <v/>
      </c>
      <c r="CL174" s="97">
        <f t="shared" si="116"/>
        <v>1</v>
      </c>
      <c r="CM174" s="97">
        <f t="shared" si="117"/>
        <v>0</v>
      </c>
      <c r="CN174" s="62">
        <f>IF(AND(CL174=0,CM174=0),"",IF(AND(CL174=0,CM174&lt;&gt;0),Desplegable!$B$444,(CM174*100/CL174)))</f>
        <v>0</v>
      </c>
      <c r="CO174" s="238">
        <v>0</v>
      </c>
      <c r="CP174" s="97"/>
      <c r="CQ174" s="97"/>
      <c r="CR174" s="62" t="str">
        <f>IF(AND(CO174=0,CP174=0),Desplegable!$B$446,IF(AND(CO174&lt;&gt;0,CP174=""),Desplegable!$B$446,IF(AND('Metas por Proyecto'!CO174=0,'Metas por Proyecto'!CP174&gt;0),Desplegable!$B$444,IF(AND('Metas por Proyecto'!CO174&gt;0,'Metas por Proyecto'!CP174=0),Desplegable!$B$445,IF(AND('Metas por Proyecto'!CO174&gt;0,'Metas por Proyecto'!CP174&gt;0),((CP174*100)/CO174))))))</f>
        <v/>
      </c>
      <c r="CS174" s="97">
        <f t="shared" si="118"/>
        <v>1</v>
      </c>
      <c r="CT174" s="97">
        <f t="shared" si="119"/>
        <v>0</v>
      </c>
      <c r="CU174" s="62">
        <f>IF(AND(CS174=0,CT174=0),"",IF(AND(CS174=0,CT174&lt;&gt;0),Desplegable!$B$444,(CT174*100/CS174)))</f>
        <v>0</v>
      </c>
      <c r="CV174" s="238">
        <v>0</v>
      </c>
      <c r="CW174" s="97"/>
      <c r="CX174" s="97"/>
      <c r="CY174" s="62" t="str">
        <f>IF(AND(CV174=0,CW174=0),Desplegable!$B$446,IF(AND(CV174&lt;&gt;0,CW174=""),Desplegable!$B$446,IF(AND('Metas por Proyecto'!CV174=0,'Metas por Proyecto'!CW174&gt;0),Desplegable!$B$444,IF(AND('Metas por Proyecto'!CV174&gt;0,'Metas por Proyecto'!CW174=0),Desplegable!$B$445,IF(AND('Metas por Proyecto'!CV174&gt;0,'Metas por Proyecto'!CW174&gt;0),((CW174*100)/CV174))))))</f>
        <v/>
      </c>
      <c r="CZ174" s="97">
        <f t="shared" si="120"/>
        <v>1</v>
      </c>
      <c r="DA174" s="97">
        <f t="shared" si="121"/>
        <v>0</v>
      </c>
      <c r="DB174" s="62">
        <f>IF(AND(CZ174=0,DA174=0),"",IF(AND(CZ174=0,DA174&lt;&gt;0),Desplegable!$B$444,(DA174*100/CZ174)))</f>
        <v>0</v>
      </c>
      <c r="DC174" s="238">
        <v>0</v>
      </c>
      <c r="DD174" s="97"/>
      <c r="DE174" s="97"/>
      <c r="DF174" s="62" t="str">
        <f>IF(AND(DC174=0,DD174=0),Desplegable!$B$446,IF(AND(DC174&lt;&gt;0,DD174=""),Desplegable!$B$446,IF(AND('Metas por Proyecto'!DC174=0,'Metas por Proyecto'!DD174&gt;0),Desplegable!$B$444,IF(AND('Metas por Proyecto'!DC174&gt;0,'Metas por Proyecto'!DD174=0),Desplegable!$B$445,IF(AND('Metas por Proyecto'!DC174&gt;0,'Metas por Proyecto'!DD174&gt;0),((DD174*100)/DC174))))))</f>
        <v/>
      </c>
      <c r="DG174" s="97">
        <f t="shared" si="122"/>
        <v>1</v>
      </c>
      <c r="DH174" s="97">
        <f t="shared" si="123"/>
        <v>0</v>
      </c>
      <c r="DI174" s="62">
        <f>IF(AND(DG174=0,DH174=0),"",IF(AND(DG174=0,DH174&lt;&gt;0),Desplegable!$B$444,(DH174*100/DG174)))</f>
        <v>0</v>
      </c>
      <c r="DJ174" s="238">
        <v>0</v>
      </c>
      <c r="DK174" s="97"/>
      <c r="DL174" s="97"/>
      <c r="DM174" s="62" t="str">
        <f>IF(AND(DJ174=0,DK174=0),Desplegable!$B$446,IF(AND(DJ174&lt;&gt;0,DK174=""),Desplegable!$B$446,IF(AND('Metas por Proyecto'!DJ174=0,'Metas por Proyecto'!DK174&gt;0),Desplegable!$B$444,IF(AND('Metas por Proyecto'!DJ174&gt;0,'Metas por Proyecto'!DK174=0),Desplegable!$B$445,IF(AND('Metas por Proyecto'!DJ174&gt;0,'Metas por Proyecto'!DK174&gt;0),((DK174*100)/DJ174))))))</f>
        <v/>
      </c>
      <c r="DN174" s="97">
        <f t="shared" si="124"/>
        <v>1</v>
      </c>
      <c r="DO174" s="97">
        <f t="shared" si="125"/>
        <v>0</v>
      </c>
      <c r="DP174" s="63">
        <f>IF(AND(DN174=0,DO174=0),"",IF(AND(DN174=0,DO174&lt;&gt;0),Desplegable!$B$444,(DO174*100/DN174)))</f>
        <v>0</v>
      </c>
      <c r="DQ174" s="97">
        <f t="shared" si="126"/>
        <v>1</v>
      </c>
      <c r="DR174" s="97">
        <f t="shared" si="127"/>
        <v>0</v>
      </c>
      <c r="DS174" s="97">
        <f t="shared" si="128"/>
        <v>0</v>
      </c>
      <c r="DT174" s="63">
        <f t="shared" si="129"/>
        <v>0</v>
      </c>
      <c r="DU174" s="97"/>
    </row>
    <row r="175" spans="1:125" s="65" customFormat="1" ht="168.75">
      <c r="A175" s="53">
        <v>174</v>
      </c>
      <c r="B175" s="84" t="s">
        <v>733</v>
      </c>
      <c r="C175" s="54" t="s">
        <v>745</v>
      </c>
      <c r="D175" s="55" t="s">
        <v>80</v>
      </c>
      <c r="E175" s="55" t="s">
        <v>747</v>
      </c>
      <c r="F175" s="56" t="s">
        <v>111</v>
      </c>
      <c r="G175" s="55" t="s">
        <v>115</v>
      </c>
      <c r="H175" s="56" t="s">
        <v>296</v>
      </c>
      <c r="I175" s="55" t="s">
        <v>722</v>
      </c>
      <c r="J175" s="56" t="s">
        <v>315</v>
      </c>
      <c r="K175" s="55" t="s">
        <v>747</v>
      </c>
      <c r="L175" s="56" t="s">
        <v>155</v>
      </c>
      <c r="M175" s="56" t="s">
        <v>155</v>
      </c>
      <c r="N175" s="59" t="s">
        <v>144</v>
      </c>
      <c r="O175" s="56" t="s">
        <v>324</v>
      </c>
      <c r="P175" s="57" t="s">
        <v>460</v>
      </c>
      <c r="Q175" s="57" t="s">
        <v>463</v>
      </c>
      <c r="R175" s="58" t="s">
        <v>481</v>
      </c>
      <c r="S175" s="59"/>
      <c r="T175" s="59" t="s">
        <v>419</v>
      </c>
      <c r="U175" s="60" t="s">
        <v>427</v>
      </c>
      <c r="V175" s="60" t="s">
        <v>434</v>
      </c>
      <c r="W175" s="59"/>
      <c r="X175" s="59"/>
      <c r="Y175" s="56" t="s">
        <v>1137</v>
      </c>
      <c r="Z175" s="56"/>
      <c r="AA175" s="56"/>
      <c r="AB175" s="56"/>
      <c r="AC175" s="53"/>
      <c r="AD175" s="53"/>
      <c r="AE175" s="53"/>
      <c r="AF175" s="53"/>
      <c r="AG175" s="56"/>
      <c r="AH175" s="60"/>
      <c r="AI175" s="53"/>
      <c r="AJ175" s="61"/>
      <c r="AK175" s="53"/>
      <c r="AL175" s="53"/>
      <c r="AM175" s="222">
        <v>1</v>
      </c>
      <c r="AN175" s="97">
        <v>0</v>
      </c>
      <c r="AO175" s="97">
        <v>0</v>
      </c>
      <c r="AP175" s="97"/>
      <c r="AQ175" s="62" t="str">
        <f>IF(AND(AN175=0,AO175=0),Desplegable!$B$446,IF(AND(AN175&lt;&gt;0,AO175=""),Desplegable!$B$446,IF(AND('Metas por Proyecto'!AN175=0,'Metas por Proyecto'!AO175&gt;0),Desplegable!$B$444,IF(AND('Metas por Proyecto'!AN175&gt;0,'Metas por Proyecto'!AO175=0),Desplegable!$B$445,IF(AND('Metas por Proyecto'!AN175&gt;0,'Metas por Proyecto'!AO175&gt;0),((AO175*100)/AN175))))))</f>
        <v/>
      </c>
      <c r="AR175" s="97">
        <v>0</v>
      </c>
      <c r="AS175" s="97">
        <v>0</v>
      </c>
      <c r="AT175" s="97"/>
      <c r="AU175" s="62" t="str">
        <f>IF(AND(AR175=0,AS175=0),Desplegable!$B$446,IF(AND(AR175&lt;&gt;0,AS175=""),Desplegable!$B$446,IF(AND('Metas por Proyecto'!AR175=0,'Metas por Proyecto'!AS175&gt;0),Desplegable!$B$444,IF(AND('Metas por Proyecto'!AR175&gt;0,'Metas por Proyecto'!AS175=0),Desplegable!$B$445,IF(AND('Metas por Proyecto'!AR175&gt;0,'Metas por Proyecto'!AS175&gt;0),((AS175*100)/AR175))))))</f>
        <v/>
      </c>
      <c r="AV175" s="97">
        <f t="shared" si="104"/>
        <v>0</v>
      </c>
      <c r="AW175" s="97">
        <f t="shared" si="105"/>
        <v>0</v>
      </c>
      <c r="AX175" s="62" t="str">
        <f>IF(AND(AV175=0,AW175=0),"",IF(AND(AV175=0,AW175&lt;&gt;0),Desplegable!$B$444,(AW175*100/AV175)))</f>
        <v/>
      </c>
      <c r="AY175" s="97">
        <v>0</v>
      </c>
      <c r="AZ175" s="97">
        <v>0</v>
      </c>
      <c r="BA175" s="97"/>
      <c r="BB175" s="62" t="str">
        <f>IF(AND(AY175=0,AZ175=0),Desplegable!$B$446,IF(AND(AY175&lt;&gt;0,AZ175=""),Desplegable!$B$446,IF(AND('Metas por Proyecto'!AY175=0,'Metas por Proyecto'!AZ175&gt;0),Desplegable!$B$444,IF(AND('Metas por Proyecto'!AY175&gt;0,'Metas por Proyecto'!AZ175=0),Desplegable!$B$445,IF(AND('Metas por Proyecto'!AY175&gt;0,'Metas por Proyecto'!AZ175&gt;0),((AZ175*100)/AY175))))))</f>
        <v/>
      </c>
      <c r="BC175" s="97">
        <f t="shared" si="106"/>
        <v>0</v>
      </c>
      <c r="BD175" s="97">
        <f t="shared" si="107"/>
        <v>0</v>
      </c>
      <c r="BE175" s="62" t="str">
        <f>IF(AND(BC175=0,BD175=0),"",IF(AND(BC175=0,BD175&lt;&gt;0),Desplegable!$B$444,(BD175*100/BC175)))</f>
        <v/>
      </c>
      <c r="BF175" s="238">
        <v>0</v>
      </c>
      <c r="BG175" s="97">
        <v>0</v>
      </c>
      <c r="BH175" s="97"/>
      <c r="BI175" s="62" t="str">
        <f>IF(AND(BF175=0,BG175=0),Desplegable!$B$446,IF(AND(BF175&lt;&gt;0,BG175=""),Desplegable!$B$446,IF(AND('Metas por Proyecto'!BF175=0,'Metas por Proyecto'!BG175&gt;0),Desplegable!$B$444,IF(AND('Metas por Proyecto'!BF175&gt;0,'Metas por Proyecto'!BG175=0),Desplegable!$B$445,IF(AND('Metas por Proyecto'!BF175&gt;0,'Metas por Proyecto'!BG175&gt;0),((BG175*100)/BF175))))))</f>
        <v/>
      </c>
      <c r="BJ175" s="97">
        <f t="shared" si="108"/>
        <v>0</v>
      </c>
      <c r="BK175" s="97">
        <f t="shared" si="109"/>
        <v>0</v>
      </c>
      <c r="BL175" s="62" t="str">
        <f>IF(AND(BJ175=0,BK175=0),"",IF(AND(BJ175=0,BK175&lt;&gt;0),Desplegable!$B$444,(BK175*100/BJ175)))</f>
        <v/>
      </c>
      <c r="BM175" s="238">
        <v>0</v>
      </c>
      <c r="BN175" s="97"/>
      <c r="BO175" s="97"/>
      <c r="BP175" s="62" t="str">
        <f>IF(AND(BM175=0,BN175=0),Desplegable!$B$446,IF(AND(BM175&lt;&gt;0,BN175=""),Desplegable!$B$446,IF(AND('Metas por Proyecto'!BM175=0,'Metas por Proyecto'!BN175&gt;0),Desplegable!$B$444,IF(AND('Metas por Proyecto'!BM175&gt;0,'Metas por Proyecto'!BN175=0),Desplegable!$B$445,IF(AND('Metas por Proyecto'!BM175&gt;0,'Metas por Proyecto'!BN175&gt;0),((BN175*100)/BM175))))))</f>
        <v/>
      </c>
      <c r="BQ175" s="97">
        <f t="shared" si="110"/>
        <v>0</v>
      </c>
      <c r="BR175" s="97">
        <f t="shared" si="111"/>
        <v>0</v>
      </c>
      <c r="BS175" s="62" t="str">
        <f>IF(AND(BQ175=0,BR175=0),"",IF(AND(BQ175=0,BR175&lt;&gt;0),Desplegable!$B$444,(BR175*100/BQ175)))</f>
        <v/>
      </c>
      <c r="BT175" s="236">
        <v>0.3</v>
      </c>
      <c r="BU175" s="97"/>
      <c r="BV175" s="97"/>
      <c r="BW175" s="62" t="str">
        <f>IF(AND(BT175=0,BU175=0),Desplegable!$B$446,IF(AND(BT175&lt;&gt;0,BU175=""),Desplegable!$B$446,IF(AND('Metas por Proyecto'!BT175=0,'Metas por Proyecto'!BU175&gt;0),Desplegable!$B$444,IF(AND('Metas por Proyecto'!BT175&gt;0,'Metas por Proyecto'!BU175=0),Desplegable!$B$445,IF(AND('Metas por Proyecto'!BT175&gt;0,'Metas por Proyecto'!BU175&gt;0),((BU175*100)/BT175))))))</f>
        <v/>
      </c>
      <c r="BX175" s="97">
        <f t="shared" si="112"/>
        <v>0.3</v>
      </c>
      <c r="BY175" s="97">
        <f t="shared" si="113"/>
        <v>0</v>
      </c>
      <c r="BZ175" s="62">
        <f>IF(AND(BX175=0,BY175=0),"",IF(AND(BX175=0,BY175&lt;&gt;0),Desplegable!$B$444,(BY175*100/BX175)))</f>
        <v>0</v>
      </c>
      <c r="CA175" s="236">
        <v>0</v>
      </c>
      <c r="CB175" s="97"/>
      <c r="CC175" s="97"/>
      <c r="CD175" s="62" t="str">
        <f>IF(AND(CA175=0,CB175=0),Desplegable!$B$446,IF(AND(CA175&lt;&gt;0,CB175=""),Desplegable!$B$446,IF(AND('Metas por Proyecto'!CA175=0,'Metas por Proyecto'!CB175&gt;0),Desplegable!$B$444,IF(AND('Metas por Proyecto'!CA175&gt;0,'Metas por Proyecto'!CB175=0),Desplegable!$B$445,IF(AND('Metas por Proyecto'!CA175&gt;0,'Metas por Proyecto'!CB175&gt;0),((CB175*100)/CA175))))))</f>
        <v/>
      </c>
      <c r="CE175" s="97">
        <f t="shared" si="114"/>
        <v>0.3</v>
      </c>
      <c r="CF175" s="97">
        <f t="shared" si="115"/>
        <v>0</v>
      </c>
      <c r="CG175" s="62">
        <f>IF(AND(CE175=0,CF175=0),"",IF(AND(CE175=0,CF175&lt;&gt;0),Desplegable!$B$444,(CF175*100/CE175)))</f>
        <v>0</v>
      </c>
      <c r="CH175" s="236">
        <v>0</v>
      </c>
      <c r="CI175" s="97"/>
      <c r="CJ175" s="97"/>
      <c r="CK175" s="62" t="str">
        <f>IF(AND(CH175=0,CI175=0),Desplegable!$B$446,IF(AND(CH175&lt;&gt;0,CI175=""),Desplegable!$B$446,IF(AND('Metas por Proyecto'!CH175=0,'Metas por Proyecto'!CI175&gt;0),Desplegable!$B$444,IF(AND('Metas por Proyecto'!CH175&gt;0,'Metas por Proyecto'!CI175=0),Desplegable!$B$445,IF(AND('Metas por Proyecto'!CH175&gt;0,'Metas por Proyecto'!CI175&gt;0),((CI175*100)/CH175))))))</f>
        <v/>
      </c>
      <c r="CL175" s="97">
        <f t="shared" si="116"/>
        <v>0.3</v>
      </c>
      <c r="CM175" s="97">
        <f t="shared" si="117"/>
        <v>0</v>
      </c>
      <c r="CN175" s="62">
        <f>IF(AND(CL175=0,CM175=0),"",IF(AND(CL175=0,CM175&lt;&gt;0),Desplegable!$B$444,(CM175*100/CL175)))</f>
        <v>0</v>
      </c>
      <c r="CO175" s="236">
        <v>0.2</v>
      </c>
      <c r="CP175" s="97"/>
      <c r="CQ175" s="97"/>
      <c r="CR175" s="62" t="str">
        <f>IF(AND(CO175=0,CP175=0),Desplegable!$B$446,IF(AND(CO175&lt;&gt;0,CP175=""),Desplegable!$B$446,IF(AND('Metas por Proyecto'!CO175=0,'Metas por Proyecto'!CP175&gt;0),Desplegable!$B$444,IF(AND('Metas por Proyecto'!CO175&gt;0,'Metas por Proyecto'!CP175=0),Desplegable!$B$445,IF(AND('Metas por Proyecto'!CO175&gt;0,'Metas por Proyecto'!CP175&gt;0),((CP175*100)/CO175))))))</f>
        <v/>
      </c>
      <c r="CS175" s="97">
        <f t="shared" si="118"/>
        <v>0.5</v>
      </c>
      <c r="CT175" s="97">
        <f t="shared" si="119"/>
        <v>0</v>
      </c>
      <c r="CU175" s="62">
        <f>IF(AND(CS175=0,CT175=0),"",IF(AND(CS175=0,CT175&lt;&gt;0),Desplegable!$B$444,(CT175*100/CS175)))</f>
        <v>0</v>
      </c>
      <c r="CV175" s="236">
        <v>0</v>
      </c>
      <c r="CW175" s="97"/>
      <c r="CX175" s="97"/>
      <c r="CY175" s="62" t="str">
        <f>IF(AND(CV175=0,CW175=0),Desplegable!$B$446,IF(AND(CV175&lt;&gt;0,CW175=""),Desplegable!$B$446,IF(AND('Metas por Proyecto'!CV175=0,'Metas por Proyecto'!CW175&gt;0),Desplegable!$B$444,IF(AND('Metas por Proyecto'!CV175&gt;0,'Metas por Proyecto'!CW175=0),Desplegable!$B$445,IF(AND('Metas por Proyecto'!CV175&gt;0,'Metas por Proyecto'!CW175&gt;0),((CW175*100)/CV175))))))</f>
        <v/>
      </c>
      <c r="CZ175" s="97">
        <f t="shared" si="120"/>
        <v>0.5</v>
      </c>
      <c r="DA175" s="97">
        <f t="shared" si="121"/>
        <v>0</v>
      </c>
      <c r="DB175" s="62">
        <f>IF(AND(CZ175=0,DA175=0),"",IF(AND(CZ175=0,DA175&lt;&gt;0),Desplegable!$B$444,(DA175*100/CZ175)))</f>
        <v>0</v>
      </c>
      <c r="DC175" s="236">
        <v>0</v>
      </c>
      <c r="DD175" s="97"/>
      <c r="DE175" s="97"/>
      <c r="DF175" s="62" t="str">
        <f>IF(AND(DC175=0,DD175=0),Desplegable!$B$446,IF(AND(DC175&lt;&gt;0,DD175=""),Desplegable!$B$446,IF(AND('Metas por Proyecto'!DC175=0,'Metas por Proyecto'!DD175&gt;0),Desplegable!$B$444,IF(AND('Metas por Proyecto'!DC175&gt;0,'Metas por Proyecto'!DD175=0),Desplegable!$B$445,IF(AND('Metas por Proyecto'!DC175&gt;0,'Metas por Proyecto'!DD175&gt;0),((DD175*100)/DC175))))))</f>
        <v/>
      </c>
      <c r="DG175" s="97">
        <f t="shared" si="122"/>
        <v>0.5</v>
      </c>
      <c r="DH175" s="97">
        <f t="shared" si="123"/>
        <v>0</v>
      </c>
      <c r="DI175" s="62">
        <f>IF(AND(DG175=0,DH175=0),"",IF(AND(DG175=0,DH175&lt;&gt;0),Desplegable!$B$444,(DH175*100/DG175)))</f>
        <v>0</v>
      </c>
      <c r="DJ175" s="236">
        <v>0.5</v>
      </c>
      <c r="DK175" s="97"/>
      <c r="DL175" s="97"/>
      <c r="DM175" s="62" t="str">
        <f>IF(AND(DJ175=0,DK175=0),Desplegable!$B$446,IF(AND(DJ175&lt;&gt;0,DK175=""),Desplegable!$B$446,IF(AND('Metas por Proyecto'!DJ175=0,'Metas por Proyecto'!DK175&gt;0),Desplegable!$B$444,IF(AND('Metas por Proyecto'!DJ175&gt;0,'Metas por Proyecto'!DK175=0),Desplegable!$B$445,IF(AND('Metas por Proyecto'!DJ175&gt;0,'Metas por Proyecto'!DK175&gt;0),((DK175*100)/DJ175))))))</f>
        <v/>
      </c>
      <c r="DN175" s="97">
        <f t="shared" si="124"/>
        <v>1</v>
      </c>
      <c r="DO175" s="97">
        <f t="shared" si="125"/>
        <v>0</v>
      </c>
      <c r="DP175" s="63">
        <f>IF(AND(DN175=0,DO175=0),"",IF(AND(DN175=0,DO175&lt;&gt;0),Desplegable!$B$444,(DO175*100/DN175)))</f>
        <v>0</v>
      </c>
      <c r="DQ175" s="97">
        <f t="shared" si="126"/>
        <v>1</v>
      </c>
      <c r="DR175" s="97">
        <f t="shared" si="127"/>
        <v>0</v>
      </c>
      <c r="DS175" s="97">
        <f t="shared" si="128"/>
        <v>0</v>
      </c>
      <c r="DT175" s="63">
        <f t="shared" si="129"/>
        <v>0</v>
      </c>
      <c r="DU175" s="97"/>
    </row>
    <row r="176" spans="1:125" s="65" customFormat="1" ht="168.75">
      <c r="A176" s="53">
        <v>175</v>
      </c>
      <c r="B176" s="84" t="s">
        <v>734</v>
      </c>
      <c r="C176" s="54" t="s">
        <v>746</v>
      </c>
      <c r="D176" s="55" t="s">
        <v>79</v>
      </c>
      <c r="E176" s="55" t="s">
        <v>747</v>
      </c>
      <c r="F176" s="56" t="s">
        <v>111</v>
      </c>
      <c r="G176" s="55" t="s">
        <v>115</v>
      </c>
      <c r="H176" s="56" t="s">
        <v>296</v>
      </c>
      <c r="I176" s="55" t="s">
        <v>722</v>
      </c>
      <c r="J176" s="56" t="s">
        <v>315</v>
      </c>
      <c r="K176" s="55" t="s">
        <v>747</v>
      </c>
      <c r="L176" s="56" t="s">
        <v>155</v>
      </c>
      <c r="M176" s="56" t="s">
        <v>155</v>
      </c>
      <c r="N176" s="59" t="s">
        <v>144</v>
      </c>
      <c r="O176" s="56" t="s">
        <v>324</v>
      </c>
      <c r="P176" s="57" t="s">
        <v>460</v>
      </c>
      <c r="Q176" s="57" t="s">
        <v>463</v>
      </c>
      <c r="R176" s="58" t="s">
        <v>481</v>
      </c>
      <c r="S176" s="59"/>
      <c r="T176" s="59" t="s">
        <v>419</v>
      </c>
      <c r="U176" s="60" t="s">
        <v>427</v>
      </c>
      <c r="V176" s="60" t="s">
        <v>434</v>
      </c>
      <c r="W176" s="59"/>
      <c r="X176" s="59"/>
      <c r="Y176" s="56" t="s">
        <v>1137</v>
      </c>
      <c r="Z176" s="56"/>
      <c r="AA176" s="56"/>
      <c r="AB176" s="56"/>
      <c r="AC176" s="53"/>
      <c r="AD176" s="53"/>
      <c r="AE176" s="53"/>
      <c r="AF176" s="53"/>
      <c r="AG176" s="56"/>
      <c r="AH176" s="60"/>
      <c r="AI176" s="53"/>
      <c r="AJ176" s="61"/>
      <c r="AK176" s="53"/>
      <c r="AL176" s="53"/>
      <c r="AM176" s="222">
        <v>1</v>
      </c>
      <c r="AN176" s="97">
        <v>0</v>
      </c>
      <c r="AO176" s="97">
        <v>0</v>
      </c>
      <c r="AP176" s="97"/>
      <c r="AQ176" s="62" t="str">
        <f>IF(AND(AN176=0,AO176=0),Desplegable!$B$446,IF(AND(AN176&lt;&gt;0,AO176=""),Desplegable!$B$446,IF(AND('Metas por Proyecto'!AN176=0,'Metas por Proyecto'!AO176&gt;0),Desplegable!$B$444,IF(AND('Metas por Proyecto'!AN176&gt;0,'Metas por Proyecto'!AO176=0),Desplegable!$B$445,IF(AND('Metas por Proyecto'!AN176&gt;0,'Metas por Proyecto'!AO176&gt;0),((AO176*100)/AN176))))))</f>
        <v/>
      </c>
      <c r="AR176" s="97">
        <v>0</v>
      </c>
      <c r="AS176" s="97">
        <v>0</v>
      </c>
      <c r="AT176" s="97"/>
      <c r="AU176" s="62" t="str">
        <f>IF(AND(AR176=0,AS176=0),Desplegable!$B$446,IF(AND(AR176&lt;&gt;0,AS176=""),Desplegable!$B$446,IF(AND('Metas por Proyecto'!AR176=0,'Metas por Proyecto'!AS176&gt;0),Desplegable!$B$444,IF(AND('Metas por Proyecto'!AR176&gt;0,'Metas por Proyecto'!AS176=0),Desplegable!$B$445,IF(AND('Metas por Proyecto'!AR176&gt;0,'Metas por Proyecto'!AS176&gt;0),((AS176*100)/AR176))))))</f>
        <v/>
      </c>
      <c r="AV176" s="97">
        <f t="shared" si="104"/>
        <v>0</v>
      </c>
      <c r="AW176" s="97">
        <f t="shared" si="105"/>
        <v>0</v>
      </c>
      <c r="AX176" s="62" t="str">
        <f>IF(AND(AV176=0,AW176=0),"",IF(AND(AV176=0,AW176&lt;&gt;0),Desplegable!$B$444,(AW176*100/AV176)))</f>
        <v/>
      </c>
      <c r="AY176" s="97">
        <v>0</v>
      </c>
      <c r="AZ176" s="97">
        <v>0</v>
      </c>
      <c r="BA176" s="97"/>
      <c r="BB176" s="62" t="str">
        <f>IF(AND(AY176=0,AZ176=0),Desplegable!$B$446,IF(AND(AY176&lt;&gt;0,AZ176=""),Desplegable!$B$446,IF(AND('Metas por Proyecto'!AY176=0,'Metas por Proyecto'!AZ176&gt;0),Desplegable!$B$444,IF(AND('Metas por Proyecto'!AY176&gt;0,'Metas por Proyecto'!AZ176=0),Desplegable!$B$445,IF(AND('Metas por Proyecto'!AY176&gt;0,'Metas por Proyecto'!AZ176&gt;0),((AZ176*100)/AY176))))))</f>
        <v/>
      </c>
      <c r="BC176" s="97">
        <f t="shared" si="106"/>
        <v>0</v>
      </c>
      <c r="BD176" s="97">
        <f t="shared" si="107"/>
        <v>0</v>
      </c>
      <c r="BE176" s="62" t="str">
        <f>IF(AND(BC176=0,BD176=0),"",IF(AND(BC176=0,BD176&lt;&gt;0),Desplegable!$B$444,(BD176*100/BC176)))</f>
        <v/>
      </c>
      <c r="BF176" s="238">
        <v>0</v>
      </c>
      <c r="BG176" s="97">
        <v>0</v>
      </c>
      <c r="BH176" s="97"/>
      <c r="BI176" s="62" t="str">
        <f>IF(AND(BF176=0,BG176=0),Desplegable!$B$446,IF(AND(BF176&lt;&gt;0,BG176=""),Desplegable!$B$446,IF(AND('Metas por Proyecto'!BF176=0,'Metas por Proyecto'!BG176&gt;0),Desplegable!$B$444,IF(AND('Metas por Proyecto'!BF176&gt;0,'Metas por Proyecto'!BG176=0),Desplegable!$B$445,IF(AND('Metas por Proyecto'!BF176&gt;0,'Metas por Proyecto'!BG176&gt;0),((BG176*100)/BF176))))))</f>
        <v/>
      </c>
      <c r="BJ176" s="97">
        <f t="shared" si="108"/>
        <v>0</v>
      </c>
      <c r="BK176" s="97">
        <f t="shared" si="109"/>
        <v>0</v>
      </c>
      <c r="BL176" s="62" t="str">
        <f>IF(AND(BJ176=0,BK176=0),"",IF(AND(BJ176=0,BK176&lt;&gt;0),Desplegable!$B$444,(BK176*100/BJ176)))</f>
        <v/>
      </c>
      <c r="BM176" s="238">
        <v>0</v>
      </c>
      <c r="BN176" s="97"/>
      <c r="BO176" s="97"/>
      <c r="BP176" s="62" t="str">
        <f>IF(AND(BM176=0,BN176=0),Desplegable!$B$446,IF(AND(BM176&lt;&gt;0,BN176=""),Desplegable!$B$446,IF(AND('Metas por Proyecto'!BM176=0,'Metas por Proyecto'!BN176&gt;0),Desplegable!$B$444,IF(AND('Metas por Proyecto'!BM176&gt;0,'Metas por Proyecto'!BN176=0),Desplegable!$B$445,IF(AND('Metas por Proyecto'!BM176&gt;0,'Metas por Proyecto'!BN176&gt;0),((BN176*100)/BM176))))))</f>
        <v/>
      </c>
      <c r="BQ176" s="97">
        <f t="shared" si="110"/>
        <v>0</v>
      </c>
      <c r="BR176" s="97">
        <f t="shared" si="111"/>
        <v>0</v>
      </c>
      <c r="BS176" s="62" t="str">
        <f>IF(AND(BQ176=0,BR176=0),"",IF(AND(BQ176=0,BR176&lt;&gt;0),Desplegable!$B$444,(BR176*100/BQ176)))</f>
        <v/>
      </c>
      <c r="BT176" s="236">
        <v>1</v>
      </c>
      <c r="BU176" s="97"/>
      <c r="BV176" s="97"/>
      <c r="BW176" s="62" t="str">
        <f>IF(AND(BT176=0,BU176=0),Desplegable!$B$446,IF(AND(BT176&lt;&gt;0,BU176=""),Desplegable!$B$446,IF(AND('Metas por Proyecto'!BT176=0,'Metas por Proyecto'!BU176&gt;0),Desplegable!$B$444,IF(AND('Metas por Proyecto'!BT176&gt;0,'Metas por Proyecto'!BU176=0),Desplegable!$B$445,IF(AND('Metas por Proyecto'!BT176&gt;0,'Metas por Proyecto'!BU176&gt;0),((BU176*100)/BT176))))))</f>
        <v/>
      </c>
      <c r="BX176" s="97">
        <f t="shared" si="112"/>
        <v>1</v>
      </c>
      <c r="BY176" s="97">
        <f t="shared" si="113"/>
        <v>0</v>
      </c>
      <c r="BZ176" s="62">
        <f>IF(AND(BX176=0,BY176=0),"",IF(AND(BX176=0,BY176&lt;&gt;0),Desplegable!$B$444,(BY176*100/BX176)))</f>
        <v>0</v>
      </c>
      <c r="CA176" s="236">
        <v>0</v>
      </c>
      <c r="CB176" s="97"/>
      <c r="CC176" s="97"/>
      <c r="CD176" s="62" t="str">
        <f>IF(AND(CA176=0,CB176=0),Desplegable!$B$446,IF(AND(CA176&lt;&gt;0,CB176=""),Desplegable!$B$446,IF(AND('Metas por Proyecto'!CA176=0,'Metas por Proyecto'!CB176&gt;0),Desplegable!$B$444,IF(AND('Metas por Proyecto'!CA176&gt;0,'Metas por Proyecto'!CB176=0),Desplegable!$B$445,IF(AND('Metas por Proyecto'!CA176&gt;0,'Metas por Proyecto'!CB176&gt;0),((CB176*100)/CA176))))))</f>
        <v/>
      </c>
      <c r="CE176" s="97">
        <f t="shared" si="114"/>
        <v>1</v>
      </c>
      <c r="CF176" s="97">
        <f t="shared" si="115"/>
        <v>0</v>
      </c>
      <c r="CG176" s="62">
        <f>IF(AND(CE176=0,CF176=0),"",IF(AND(CE176=0,CF176&lt;&gt;0),Desplegable!$B$444,(CF176*100/CE176)))</f>
        <v>0</v>
      </c>
      <c r="CH176" s="236">
        <v>0</v>
      </c>
      <c r="CI176" s="97"/>
      <c r="CJ176" s="97"/>
      <c r="CK176" s="62" t="str">
        <f>IF(AND(CH176=0,CI176=0),Desplegable!$B$446,IF(AND(CH176&lt;&gt;0,CI176=""),Desplegable!$B$446,IF(AND('Metas por Proyecto'!CH176=0,'Metas por Proyecto'!CI176&gt;0),Desplegable!$B$444,IF(AND('Metas por Proyecto'!CH176&gt;0,'Metas por Proyecto'!CI176=0),Desplegable!$B$445,IF(AND('Metas por Proyecto'!CH176&gt;0,'Metas por Proyecto'!CI176&gt;0),((CI176*100)/CH176))))))</f>
        <v/>
      </c>
      <c r="CL176" s="97">
        <f t="shared" si="116"/>
        <v>1</v>
      </c>
      <c r="CM176" s="97">
        <f t="shared" si="117"/>
        <v>0</v>
      </c>
      <c r="CN176" s="62">
        <f>IF(AND(CL176=0,CM176=0),"",IF(AND(CL176=0,CM176&lt;&gt;0),Desplegable!$B$444,(CM176*100/CL176)))</f>
        <v>0</v>
      </c>
      <c r="CO176" s="236">
        <v>0</v>
      </c>
      <c r="CP176" s="97"/>
      <c r="CQ176" s="97"/>
      <c r="CR176" s="62" t="str">
        <f>IF(AND(CO176=0,CP176=0),Desplegable!$B$446,IF(AND(CO176&lt;&gt;0,CP176=""),Desplegable!$B$446,IF(AND('Metas por Proyecto'!CO176=0,'Metas por Proyecto'!CP176&gt;0),Desplegable!$B$444,IF(AND('Metas por Proyecto'!CO176&gt;0,'Metas por Proyecto'!CP176=0),Desplegable!$B$445,IF(AND('Metas por Proyecto'!CO176&gt;0,'Metas por Proyecto'!CP176&gt;0),((CP176*100)/CO176))))))</f>
        <v/>
      </c>
      <c r="CS176" s="97">
        <f t="shared" si="118"/>
        <v>1</v>
      </c>
      <c r="CT176" s="97">
        <f t="shared" si="119"/>
        <v>0</v>
      </c>
      <c r="CU176" s="62">
        <f>IF(AND(CS176=0,CT176=0),"",IF(AND(CS176=0,CT176&lt;&gt;0),Desplegable!$B$444,(CT176*100/CS176)))</f>
        <v>0</v>
      </c>
      <c r="CV176" s="236">
        <v>0</v>
      </c>
      <c r="CW176" s="97"/>
      <c r="CX176" s="97"/>
      <c r="CY176" s="62" t="str">
        <f>IF(AND(CV176=0,CW176=0),Desplegable!$B$446,IF(AND(CV176&lt;&gt;0,CW176=""),Desplegable!$B$446,IF(AND('Metas por Proyecto'!CV176=0,'Metas por Proyecto'!CW176&gt;0),Desplegable!$B$444,IF(AND('Metas por Proyecto'!CV176&gt;0,'Metas por Proyecto'!CW176=0),Desplegable!$B$445,IF(AND('Metas por Proyecto'!CV176&gt;0,'Metas por Proyecto'!CW176&gt;0),((CW176*100)/CV176))))))</f>
        <v/>
      </c>
      <c r="CZ176" s="97">
        <f t="shared" si="120"/>
        <v>1</v>
      </c>
      <c r="DA176" s="97">
        <f t="shared" si="121"/>
        <v>0</v>
      </c>
      <c r="DB176" s="62">
        <f>IF(AND(CZ176=0,DA176=0),"",IF(AND(CZ176=0,DA176&lt;&gt;0),Desplegable!$B$444,(DA176*100/CZ176)))</f>
        <v>0</v>
      </c>
      <c r="DC176" s="236">
        <v>0</v>
      </c>
      <c r="DD176" s="97"/>
      <c r="DE176" s="97"/>
      <c r="DF176" s="62" t="str">
        <f>IF(AND(DC176=0,DD176=0),Desplegable!$B$446,IF(AND(DC176&lt;&gt;0,DD176=""),Desplegable!$B$446,IF(AND('Metas por Proyecto'!DC176=0,'Metas por Proyecto'!DD176&gt;0),Desplegable!$B$444,IF(AND('Metas por Proyecto'!DC176&gt;0,'Metas por Proyecto'!DD176=0),Desplegable!$B$445,IF(AND('Metas por Proyecto'!DC176&gt;0,'Metas por Proyecto'!DD176&gt;0),((DD176*100)/DC176))))))</f>
        <v/>
      </c>
      <c r="DG176" s="97">
        <f t="shared" si="122"/>
        <v>1</v>
      </c>
      <c r="DH176" s="97">
        <f t="shared" si="123"/>
        <v>0</v>
      </c>
      <c r="DI176" s="62">
        <f>IF(AND(DG176=0,DH176=0),"",IF(AND(DG176=0,DH176&lt;&gt;0),Desplegable!$B$444,(DH176*100/DG176)))</f>
        <v>0</v>
      </c>
      <c r="DJ176" s="236">
        <v>0</v>
      </c>
      <c r="DK176" s="97"/>
      <c r="DL176" s="97"/>
      <c r="DM176" s="62" t="str">
        <f>IF(AND(DJ176=0,DK176=0),Desplegable!$B$446,IF(AND(DJ176&lt;&gt;0,DK176=""),Desplegable!$B$446,IF(AND('Metas por Proyecto'!DJ176=0,'Metas por Proyecto'!DK176&gt;0),Desplegable!$B$444,IF(AND('Metas por Proyecto'!DJ176&gt;0,'Metas por Proyecto'!DK176=0),Desplegable!$B$445,IF(AND('Metas por Proyecto'!DJ176&gt;0,'Metas por Proyecto'!DK176&gt;0),((DK176*100)/DJ176))))))</f>
        <v/>
      </c>
      <c r="DN176" s="97">
        <f t="shared" si="124"/>
        <v>1</v>
      </c>
      <c r="DO176" s="97">
        <f t="shared" si="125"/>
        <v>0</v>
      </c>
      <c r="DP176" s="63">
        <f>IF(AND(DN176=0,DO176=0),"",IF(AND(DN176=0,DO176&lt;&gt;0),Desplegable!$B$444,(DO176*100/DN176)))</f>
        <v>0</v>
      </c>
      <c r="DQ176" s="97">
        <f t="shared" si="126"/>
        <v>1</v>
      </c>
      <c r="DR176" s="97">
        <f t="shared" si="127"/>
        <v>0</v>
      </c>
      <c r="DS176" s="97">
        <f t="shared" si="128"/>
        <v>0</v>
      </c>
      <c r="DT176" s="63">
        <f t="shared" si="129"/>
        <v>0</v>
      </c>
      <c r="DU176" s="97"/>
    </row>
    <row r="177" spans="1:125" s="65" customFormat="1" ht="168.75">
      <c r="A177" s="53">
        <v>176</v>
      </c>
      <c r="B177" s="84" t="s">
        <v>748</v>
      </c>
      <c r="C177" s="54" t="s">
        <v>748</v>
      </c>
      <c r="D177" s="55" t="s">
        <v>347</v>
      </c>
      <c r="E177" s="55" t="s">
        <v>761</v>
      </c>
      <c r="F177" s="56" t="s">
        <v>111</v>
      </c>
      <c r="G177" s="55" t="s">
        <v>115</v>
      </c>
      <c r="H177" s="56" t="s">
        <v>296</v>
      </c>
      <c r="I177" s="55" t="s">
        <v>722</v>
      </c>
      <c r="J177" s="56" t="s">
        <v>316</v>
      </c>
      <c r="K177" s="55" t="s">
        <v>761</v>
      </c>
      <c r="L177" s="56" t="s">
        <v>155</v>
      </c>
      <c r="M177" s="56" t="s">
        <v>155</v>
      </c>
      <c r="N177" s="59" t="s">
        <v>144</v>
      </c>
      <c r="O177" s="56" t="s">
        <v>325</v>
      </c>
      <c r="P177" s="57" t="s">
        <v>460</v>
      </c>
      <c r="Q177" s="57" t="s">
        <v>463</v>
      </c>
      <c r="R177" s="58" t="s">
        <v>481</v>
      </c>
      <c r="S177" s="59"/>
      <c r="T177" s="59" t="s">
        <v>419</v>
      </c>
      <c r="U177" s="60" t="s">
        <v>428</v>
      </c>
      <c r="V177" s="60" t="s">
        <v>437</v>
      </c>
      <c r="W177" s="59"/>
      <c r="X177" s="59"/>
      <c r="Y177" s="56"/>
      <c r="Z177" s="56"/>
      <c r="AA177" s="56"/>
      <c r="AB177" s="56"/>
      <c r="AC177" s="53"/>
      <c r="AD177" s="53"/>
      <c r="AE177" s="53"/>
      <c r="AF177" s="53"/>
      <c r="AG177" s="56"/>
      <c r="AH177" s="60"/>
      <c r="AI177" s="53"/>
      <c r="AJ177" s="61"/>
      <c r="AK177" s="53"/>
      <c r="AL177" s="53"/>
      <c r="AM177" s="222">
        <v>1</v>
      </c>
      <c r="AN177" s="97"/>
      <c r="AO177" s="97">
        <v>0</v>
      </c>
      <c r="AP177" s="97"/>
      <c r="AQ177" s="62" t="str">
        <f>IF(AND(AN177=0,AO177=0),Desplegable!$B$446,IF(AND(AN177&lt;&gt;0,AO177=""),Desplegable!$B$446,IF(AND('Metas por Proyecto'!AN177=0,'Metas por Proyecto'!AO177&gt;0),Desplegable!$B$444,IF(AND('Metas por Proyecto'!AN177&gt;0,'Metas por Proyecto'!AO177=0),Desplegable!$B$445,IF(AND('Metas por Proyecto'!AN177&gt;0,'Metas por Proyecto'!AO177&gt;0),((AO177*100)/AN177))))))</f>
        <v/>
      </c>
      <c r="AR177" s="239"/>
      <c r="AS177" s="97">
        <v>0</v>
      </c>
      <c r="AT177" s="97"/>
      <c r="AU177" s="62" t="str">
        <f>IF(AND(AR177=0,AS177=0),Desplegable!$B$446,IF(AND(AR177&lt;&gt;0,AS177=""),Desplegable!$B$446,IF(AND('Metas por Proyecto'!AR177=0,'Metas por Proyecto'!AS177&gt;0),Desplegable!$B$444,IF(AND('Metas por Proyecto'!AR177&gt;0,'Metas por Proyecto'!AS177=0),Desplegable!$B$445,IF(AND('Metas por Proyecto'!AR177&gt;0,'Metas por Proyecto'!AS177&gt;0),((AS177*100)/AR177))))))</f>
        <v/>
      </c>
      <c r="AV177" s="97">
        <f t="shared" si="104"/>
        <v>0</v>
      </c>
      <c r="AW177" s="97">
        <f t="shared" si="105"/>
        <v>0</v>
      </c>
      <c r="AX177" s="62" t="str">
        <f>IF(AND(AV177=0,AW177=0),"",IF(AND(AV177=0,AW177&lt;&gt;0),Desplegable!$B$444,(AW177*100/AV177)))</f>
        <v/>
      </c>
      <c r="AY177" s="239">
        <v>0</v>
      </c>
      <c r="AZ177" s="97"/>
      <c r="BA177" s="97"/>
      <c r="BB177" s="62" t="str">
        <f>IF(AND(AY177=0,AZ177=0),Desplegable!$B$446,IF(AND(AY177&lt;&gt;0,AZ177=""),Desplegable!$B$446,IF(AND('Metas por Proyecto'!AY177=0,'Metas por Proyecto'!AZ177&gt;0),Desplegable!$B$444,IF(AND('Metas por Proyecto'!AY177&gt;0,'Metas por Proyecto'!AZ177=0),Desplegable!$B$445,IF(AND('Metas por Proyecto'!AY177&gt;0,'Metas por Proyecto'!AZ177&gt;0),((AZ177*100)/AY177))))))</f>
        <v/>
      </c>
      <c r="BC177" s="97">
        <f t="shared" si="106"/>
        <v>0</v>
      </c>
      <c r="BD177" s="97">
        <f t="shared" si="107"/>
        <v>0</v>
      </c>
      <c r="BE177" s="62" t="str">
        <f>IF(AND(BC177=0,BD177=0),"",IF(AND(BC177=0,BD177&lt;&gt;0),Desplegable!$B$444,(BD177*100/BC177)))</f>
        <v/>
      </c>
      <c r="BF177" s="240"/>
      <c r="BG177" s="97"/>
      <c r="BH177" s="97"/>
      <c r="BI177" s="62" t="str">
        <f>IF(AND(BF177=0,BG177=0),Desplegable!$B$446,IF(AND(BF177&lt;&gt;0,BG177=""),Desplegable!$B$446,IF(AND('Metas por Proyecto'!BF177=0,'Metas por Proyecto'!BG177&gt;0),Desplegable!$B$444,IF(AND('Metas por Proyecto'!BF177&gt;0,'Metas por Proyecto'!BG177=0),Desplegable!$B$445,IF(AND('Metas por Proyecto'!BF177&gt;0,'Metas por Proyecto'!BG177&gt;0),((BG177*100)/BF177))))))</f>
        <v/>
      </c>
      <c r="BJ177" s="97">
        <f t="shared" si="108"/>
        <v>0</v>
      </c>
      <c r="BK177" s="97">
        <f t="shared" si="109"/>
        <v>0</v>
      </c>
      <c r="BL177" s="62" t="str">
        <f>IF(AND(BJ177=0,BK177=0),"",IF(AND(BJ177=0,BK177&lt;&gt;0),Desplegable!$B$444,(BK177*100/BJ177)))</f>
        <v/>
      </c>
      <c r="BM177" s="239"/>
      <c r="BN177" s="97"/>
      <c r="BO177" s="97"/>
      <c r="BP177" s="62" t="str">
        <f>IF(AND(BM177=0,BN177=0),Desplegable!$B$446,IF(AND(BM177&lt;&gt;0,BN177=""),Desplegable!$B$446,IF(AND('Metas por Proyecto'!BM177=0,'Metas por Proyecto'!BN177&gt;0),Desplegable!$B$444,IF(AND('Metas por Proyecto'!BM177&gt;0,'Metas por Proyecto'!BN177=0),Desplegable!$B$445,IF(AND('Metas por Proyecto'!BM177&gt;0,'Metas por Proyecto'!BN177&gt;0),((BN177*100)/BM177))))))</f>
        <v/>
      </c>
      <c r="BQ177" s="97">
        <f t="shared" si="110"/>
        <v>0</v>
      </c>
      <c r="BR177" s="97">
        <f t="shared" si="111"/>
        <v>0</v>
      </c>
      <c r="BS177" s="62" t="str">
        <f>IF(AND(BQ177=0,BR177=0),"",IF(AND(BQ177=0,BR177&lt;&gt;0),Desplegable!$B$444,(BR177*100/BQ177)))</f>
        <v/>
      </c>
      <c r="BT177" s="239"/>
      <c r="BU177" s="97"/>
      <c r="BV177" s="97"/>
      <c r="BW177" s="62" t="str">
        <f>IF(AND(BT177=0,BU177=0),Desplegable!$B$446,IF(AND(BT177&lt;&gt;0,BU177=""),Desplegable!$B$446,IF(AND('Metas por Proyecto'!BT177=0,'Metas por Proyecto'!BU177&gt;0),Desplegable!$B$444,IF(AND('Metas por Proyecto'!BT177&gt;0,'Metas por Proyecto'!BU177=0),Desplegable!$B$445,IF(AND('Metas por Proyecto'!BT177&gt;0,'Metas por Proyecto'!BU177&gt;0),((BU177*100)/BT177))))))</f>
        <v/>
      </c>
      <c r="BX177" s="97">
        <f t="shared" si="112"/>
        <v>0</v>
      </c>
      <c r="BY177" s="97">
        <f t="shared" si="113"/>
        <v>0</v>
      </c>
      <c r="BZ177" s="62" t="str">
        <f>IF(AND(BX177=0,BY177=0),"",IF(AND(BX177=0,BY177&lt;&gt;0),Desplegable!$B$444,(BY177*100/BX177)))</f>
        <v/>
      </c>
      <c r="CA177" s="239">
        <v>1</v>
      </c>
      <c r="CB177" s="97"/>
      <c r="CC177" s="97"/>
      <c r="CD177" s="62" t="str">
        <f>IF(AND(CA177=0,CB177=0),Desplegable!$B$446,IF(AND(CA177&lt;&gt;0,CB177=""),Desplegable!$B$446,IF(AND('Metas por Proyecto'!CA177=0,'Metas por Proyecto'!CB177&gt;0),Desplegable!$B$444,IF(AND('Metas por Proyecto'!CA177&gt;0,'Metas por Proyecto'!CB177=0),Desplegable!$B$445,IF(AND('Metas por Proyecto'!CA177&gt;0,'Metas por Proyecto'!CB177&gt;0),((CB177*100)/CA177))))))</f>
        <v/>
      </c>
      <c r="CE177" s="97">
        <f t="shared" si="114"/>
        <v>1</v>
      </c>
      <c r="CF177" s="97">
        <f t="shared" si="115"/>
        <v>0</v>
      </c>
      <c r="CG177" s="62">
        <f>IF(AND(CE177=0,CF177=0),"",IF(AND(CE177=0,CF177&lt;&gt;0),Desplegable!$B$444,(CF177*100/CE177)))</f>
        <v>0</v>
      </c>
      <c r="CH177" s="239"/>
      <c r="CI177" s="97"/>
      <c r="CJ177" s="97"/>
      <c r="CK177" s="62" t="str">
        <f>IF(AND(CH177=0,CI177=0),Desplegable!$B$446,IF(AND(CH177&lt;&gt;0,CI177=""),Desplegable!$B$446,IF(AND('Metas por Proyecto'!CH177=0,'Metas por Proyecto'!CI177&gt;0),Desplegable!$B$444,IF(AND('Metas por Proyecto'!CH177&gt;0,'Metas por Proyecto'!CI177=0),Desplegable!$B$445,IF(AND('Metas por Proyecto'!CH177&gt;0,'Metas por Proyecto'!CI177&gt;0),((CI177*100)/CH177))))))</f>
        <v/>
      </c>
      <c r="CL177" s="97">
        <f t="shared" si="116"/>
        <v>1</v>
      </c>
      <c r="CM177" s="97">
        <f t="shared" si="117"/>
        <v>0</v>
      </c>
      <c r="CN177" s="62">
        <f>IF(AND(CL177=0,CM177=0),"",IF(AND(CL177=0,CM177&lt;&gt;0),Desplegable!$B$444,(CM177*100/CL177)))</f>
        <v>0</v>
      </c>
      <c r="CO177" s="239"/>
      <c r="CP177" s="97"/>
      <c r="CQ177" s="97"/>
      <c r="CR177" s="62" t="str">
        <f>IF(AND(CO177=0,CP177=0),Desplegable!$B$446,IF(AND(CO177&lt;&gt;0,CP177=""),Desplegable!$B$446,IF(AND('Metas por Proyecto'!CO177=0,'Metas por Proyecto'!CP177&gt;0),Desplegable!$B$444,IF(AND('Metas por Proyecto'!CO177&gt;0,'Metas por Proyecto'!CP177=0),Desplegable!$B$445,IF(AND('Metas por Proyecto'!CO177&gt;0,'Metas por Proyecto'!CP177&gt;0),((CP177*100)/CO177))))))</f>
        <v/>
      </c>
      <c r="CS177" s="97">
        <f t="shared" si="118"/>
        <v>1</v>
      </c>
      <c r="CT177" s="97">
        <f t="shared" si="119"/>
        <v>0</v>
      </c>
      <c r="CU177" s="62">
        <f>IF(AND(CS177=0,CT177=0),"",IF(AND(CS177=0,CT177&lt;&gt;0),Desplegable!$B$444,(CT177*100/CS177)))</f>
        <v>0</v>
      </c>
      <c r="CV177" s="241"/>
      <c r="CW177" s="97"/>
      <c r="CX177" s="97"/>
      <c r="CY177" s="62" t="str">
        <f>IF(AND(CV177=0,CW177=0),Desplegable!$B$446,IF(AND(CV177&lt;&gt;0,CW177=""),Desplegable!$B$446,IF(AND('Metas por Proyecto'!CV177=0,'Metas por Proyecto'!CW177&gt;0),Desplegable!$B$444,IF(AND('Metas por Proyecto'!CV177&gt;0,'Metas por Proyecto'!CW177=0),Desplegable!$B$445,IF(AND('Metas por Proyecto'!CV177&gt;0,'Metas por Proyecto'!CW177&gt;0),((CW177*100)/CV177))))))</f>
        <v/>
      </c>
      <c r="CZ177" s="97">
        <f t="shared" si="120"/>
        <v>1</v>
      </c>
      <c r="DA177" s="97">
        <f t="shared" si="121"/>
        <v>0</v>
      </c>
      <c r="DB177" s="62">
        <f>IF(AND(CZ177=0,DA177=0),"",IF(AND(CZ177=0,DA177&lt;&gt;0),Desplegable!$B$444,(DA177*100/CZ177)))</f>
        <v>0</v>
      </c>
      <c r="DC177" s="241"/>
      <c r="DD177" s="97"/>
      <c r="DE177" s="97"/>
      <c r="DF177" s="62" t="str">
        <f>IF(AND(DC177=0,DD177=0),Desplegable!$B$446,IF(AND(DC177&lt;&gt;0,DD177=""),Desplegable!$B$446,IF(AND('Metas por Proyecto'!DC177=0,'Metas por Proyecto'!DD177&gt;0),Desplegable!$B$444,IF(AND('Metas por Proyecto'!DC177&gt;0,'Metas por Proyecto'!DD177=0),Desplegable!$B$445,IF(AND('Metas por Proyecto'!DC177&gt;0,'Metas por Proyecto'!DD177&gt;0),((DD177*100)/DC177))))))</f>
        <v/>
      </c>
      <c r="DG177" s="97">
        <f t="shared" si="122"/>
        <v>1</v>
      </c>
      <c r="DH177" s="97">
        <f t="shared" si="123"/>
        <v>0</v>
      </c>
      <c r="DI177" s="62">
        <f>IF(AND(DG177=0,DH177=0),"",IF(AND(DG177=0,DH177&lt;&gt;0),Desplegable!$B$444,(DH177*100/DG177)))</f>
        <v>0</v>
      </c>
      <c r="DJ177" s="239"/>
      <c r="DK177" s="97"/>
      <c r="DL177" s="97"/>
      <c r="DM177" s="62" t="str">
        <f>IF(AND(DJ177=0,DK177=0),Desplegable!$B$446,IF(AND(DJ177&lt;&gt;0,DK177=""),Desplegable!$B$446,IF(AND('Metas por Proyecto'!DJ177=0,'Metas por Proyecto'!DK177&gt;0),Desplegable!$B$444,IF(AND('Metas por Proyecto'!DJ177&gt;0,'Metas por Proyecto'!DK177=0),Desplegable!$B$445,IF(AND('Metas por Proyecto'!DJ177&gt;0,'Metas por Proyecto'!DK177&gt;0),((DK177*100)/DJ177))))))</f>
        <v/>
      </c>
      <c r="DN177" s="97">
        <f t="shared" si="124"/>
        <v>1</v>
      </c>
      <c r="DO177" s="97">
        <f t="shared" si="125"/>
        <v>0</v>
      </c>
      <c r="DP177" s="63">
        <f>IF(AND(DN177=0,DO177=0),"",IF(AND(DN177=0,DO177&lt;&gt;0),Desplegable!$B$444,(DO177*100/DN177)))</f>
        <v>0</v>
      </c>
      <c r="DQ177" s="97">
        <f t="shared" si="126"/>
        <v>1</v>
      </c>
      <c r="DR177" s="97">
        <f t="shared" si="127"/>
        <v>0</v>
      </c>
      <c r="DS177" s="97">
        <f t="shared" si="128"/>
        <v>0</v>
      </c>
      <c r="DT177" s="63">
        <f t="shared" si="129"/>
        <v>0</v>
      </c>
      <c r="DU177" s="97"/>
    </row>
    <row r="178" spans="1:125" s="65" customFormat="1" ht="168.75">
      <c r="A178" s="53">
        <v>177</v>
      </c>
      <c r="B178" s="84" t="s">
        <v>748</v>
      </c>
      <c r="C178" s="54" t="s">
        <v>748</v>
      </c>
      <c r="D178" s="55" t="s">
        <v>347</v>
      </c>
      <c r="E178" s="55" t="s">
        <v>761</v>
      </c>
      <c r="F178" s="56" t="s">
        <v>111</v>
      </c>
      <c r="G178" s="55" t="s">
        <v>115</v>
      </c>
      <c r="H178" s="56" t="s">
        <v>296</v>
      </c>
      <c r="I178" s="55" t="s">
        <v>722</v>
      </c>
      <c r="J178" s="56" t="s">
        <v>316</v>
      </c>
      <c r="K178" s="55" t="s">
        <v>761</v>
      </c>
      <c r="L178" s="56" t="s">
        <v>155</v>
      </c>
      <c r="M178" s="56" t="s">
        <v>155</v>
      </c>
      <c r="N178" s="59" t="s">
        <v>144</v>
      </c>
      <c r="O178" s="56" t="s">
        <v>325</v>
      </c>
      <c r="P178" s="57" t="s">
        <v>460</v>
      </c>
      <c r="Q178" s="57" t="s">
        <v>463</v>
      </c>
      <c r="R178" s="58" t="s">
        <v>481</v>
      </c>
      <c r="S178" s="59"/>
      <c r="T178" s="59" t="s">
        <v>419</v>
      </c>
      <c r="U178" s="60" t="s">
        <v>428</v>
      </c>
      <c r="V178" s="60" t="s">
        <v>437</v>
      </c>
      <c r="W178" s="59"/>
      <c r="X178" s="59"/>
      <c r="Y178" s="56"/>
      <c r="Z178" s="56"/>
      <c r="AA178" s="56"/>
      <c r="AB178" s="56"/>
      <c r="AC178" s="53"/>
      <c r="AD178" s="53"/>
      <c r="AE178" s="53"/>
      <c r="AF178" s="53"/>
      <c r="AG178" s="56"/>
      <c r="AH178" s="60"/>
      <c r="AI178" s="53"/>
      <c r="AJ178" s="61"/>
      <c r="AK178" s="53"/>
      <c r="AL178" s="53"/>
      <c r="AM178" s="222">
        <v>3</v>
      </c>
      <c r="AN178" s="97">
        <v>3</v>
      </c>
      <c r="AO178" s="97">
        <v>3</v>
      </c>
      <c r="AP178" s="97"/>
      <c r="AQ178" s="62">
        <f>IF(AND(AN178=0,AO178=0),Desplegable!$B$446,IF(AND(AN178&lt;&gt;0,AO178=""),Desplegable!$B$446,IF(AND('Metas por Proyecto'!AN178=0,'Metas por Proyecto'!AO178&gt;0),Desplegable!$B$444,IF(AND('Metas por Proyecto'!AN178&gt;0,'Metas por Proyecto'!AO178=0),Desplegable!$B$445,IF(AND('Metas por Proyecto'!AN178&gt;0,'Metas por Proyecto'!AO178&gt;0),((AO178*100)/AN178))))))</f>
        <v>100</v>
      </c>
      <c r="AR178" s="239"/>
      <c r="AS178" s="97">
        <v>0</v>
      </c>
      <c r="AT178" s="97"/>
      <c r="AU178" s="62" t="str">
        <f>IF(AND(AR178=0,AS178=0),Desplegable!$B$446,IF(AND(AR178&lt;&gt;0,AS178=""),Desplegable!$B$446,IF(AND('Metas por Proyecto'!AR178=0,'Metas por Proyecto'!AS178&gt;0),Desplegable!$B$444,IF(AND('Metas por Proyecto'!AR178&gt;0,'Metas por Proyecto'!AS178=0),Desplegable!$B$445,IF(AND('Metas por Proyecto'!AR178&gt;0,'Metas por Proyecto'!AS178&gt;0),((AS178*100)/AR178))))))</f>
        <v/>
      </c>
      <c r="AV178" s="97">
        <f t="shared" si="104"/>
        <v>3</v>
      </c>
      <c r="AW178" s="97">
        <f t="shared" si="105"/>
        <v>3</v>
      </c>
      <c r="AX178" s="62">
        <f>IF(AND(AV178=0,AW178=0),"",IF(AND(AV178=0,AW178&lt;&gt;0),Desplegable!$B$444,(AW178*100/AV178)))</f>
        <v>100</v>
      </c>
      <c r="AY178" s="239"/>
      <c r="AZ178" s="97">
        <v>0</v>
      </c>
      <c r="BA178" s="97"/>
      <c r="BB178" s="62" t="str">
        <f>IF(AND(AY178=0,AZ178=0),Desplegable!$B$446,IF(AND(AY178&lt;&gt;0,AZ178=""),Desplegable!$B$446,IF(AND('Metas por Proyecto'!AY178=0,'Metas por Proyecto'!AZ178&gt;0),Desplegable!$B$444,IF(AND('Metas por Proyecto'!AY178&gt;0,'Metas por Proyecto'!AZ178=0),Desplegable!$B$445,IF(AND('Metas por Proyecto'!AY178&gt;0,'Metas por Proyecto'!AZ178&gt;0),((AZ178*100)/AY178))))))</f>
        <v/>
      </c>
      <c r="BC178" s="97">
        <f t="shared" si="106"/>
        <v>3</v>
      </c>
      <c r="BD178" s="97">
        <f t="shared" si="107"/>
        <v>3</v>
      </c>
      <c r="BE178" s="62">
        <f>IF(AND(BC178=0,BD178=0),"",IF(AND(BC178=0,BD178&lt;&gt;0),Desplegable!$B$444,(BD178*100/BC178)))</f>
        <v>100</v>
      </c>
      <c r="BF178" s="239"/>
      <c r="BG178" s="97"/>
      <c r="BH178" s="97"/>
      <c r="BI178" s="62" t="str">
        <f>IF(AND(BF178=0,BG178=0),Desplegable!$B$446,IF(AND(BF178&lt;&gt;0,BG178=""),Desplegable!$B$446,IF(AND('Metas por Proyecto'!BF178=0,'Metas por Proyecto'!BG178&gt;0),Desplegable!$B$444,IF(AND('Metas por Proyecto'!BF178&gt;0,'Metas por Proyecto'!BG178=0),Desplegable!$B$445,IF(AND('Metas por Proyecto'!BF178&gt;0,'Metas por Proyecto'!BG178&gt;0),((BG178*100)/BF178))))))</f>
        <v/>
      </c>
      <c r="BJ178" s="97">
        <f t="shared" si="108"/>
        <v>3</v>
      </c>
      <c r="BK178" s="97">
        <f t="shared" si="109"/>
        <v>3</v>
      </c>
      <c r="BL178" s="62">
        <f>IF(AND(BJ178=0,BK178=0),"",IF(AND(BJ178=0,BK178&lt;&gt;0),Desplegable!$B$444,(BK178*100/BJ178)))</f>
        <v>100</v>
      </c>
      <c r="BM178" s="239"/>
      <c r="BN178" s="97"/>
      <c r="BO178" s="97"/>
      <c r="BP178" s="62" t="str">
        <f>IF(AND(BM178=0,BN178=0),Desplegable!$B$446,IF(AND(BM178&lt;&gt;0,BN178=""),Desplegable!$B$446,IF(AND('Metas por Proyecto'!BM178=0,'Metas por Proyecto'!BN178&gt;0),Desplegable!$B$444,IF(AND('Metas por Proyecto'!BM178&gt;0,'Metas por Proyecto'!BN178=0),Desplegable!$B$445,IF(AND('Metas por Proyecto'!BM178&gt;0,'Metas por Proyecto'!BN178&gt;0),((BN178*100)/BM178))))))</f>
        <v/>
      </c>
      <c r="BQ178" s="97">
        <f t="shared" si="110"/>
        <v>3</v>
      </c>
      <c r="BR178" s="97">
        <f t="shared" si="111"/>
        <v>3</v>
      </c>
      <c r="BS178" s="62">
        <f>IF(AND(BQ178=0,BR178=0),"",IF(AND(BQ178=0,BR178&lt;&gt;0),Desplegable!$B$444,(BR178*100/BQ178)))</f>
        <v>100</v>
      </c>
      <c r="BT178" s="239"/>
      <c r="BU178" s="97"/>
      <c r="BV178" s="97"/>
      <c r="BW178" s="62" t="str">
        <f>IF(AND(BT178=0,BU178=0),Desplegable!$B$446,IF(AND(BT178&lt;&gt;0,BU178=""),Desplegable!$B$446,IF(AND('Metas por Proyecto'!BT178=0,'Metas por Proyecto'!BU178&gt;0),Desplegable!$B$444,IF(AND('Metas por Proyecto'!BT178&gt;0,'Metas por Proyecto'!BU178=0),Desplegable!$B$445,IF(AND('Metas por Proyecto'!BT178&gt;0,'Metas por Proyecto'!BU178&gt;0),((BU178*100)/BT178))))))</f>
        <v/>
      </c>
      <c r="BX178" s="97">
        <f t="shared" si="112"/>
        <v>3</v>
      </c>
      <c r="BY178" s="97">
        <f t="shared" si="113"/>
        <v>3</v>
      </c>
      <c r="BZ178" s="62">
        <f>IF(AND(BX178=0,BY178=0),"",IF(AND(BX178=0,BY178&lt;&gt;0),Desplegable!$B$444,(BY178*100/BX178)))</f>
        <v>100</v>
      </c>
      <c r="CA178" s="239"/>
      <c r="CB178" s="97"/>
      <c r="CC178" s="97"/>
      <c r="CD178" s="62" t="str">
        <f>IF(AND(CA178=0,CB178=0),Desplegable!$B$446,IF(AND(CA178&lt;&gt;0,CB178=""),Desplegable!$B$446,IF(AND('Metas por Proyecto'!CA178=0,'Metas por Proyecto'!CB178&gt;0),Desplegable!$B$444,IF(AND('Metas por Proyecto'!CA178&gt;0,'Metas por Proyecto'!CB178=0),Desplegable!$B$445,IF(AND('Metas por Proyecto'!CA178&gt;0,'Metas por Proyecto'!CB178&gt;0),((CB178*100)/CA178))))))</f>
        <v/>
      </c>
      <c r="CE178" s="97">
        <f t="shared" si="114"/>
        <v>3</v>
      </c>
      <c r="CF178" s="97">
        <f t="shared" si="115"/>
        <v>3</v>
      </c>
      <c r="CG178" s="62">
        <f>IF(AND(CE178=0,CF178=0),"",IF(AND(CE178=0,CF178&lt;&gt;0),Desplegable!$B$444,(CF178*100/CE178)))</f>
        <v>100</v>
      </c>
      <c r="CH178" s="239"/>
      <c r="CI178" s="97"/>
      <c r="CJ178" s="97"/>
      <c r="CK178" s="62" t="str">
        <f>IF(AND(CH178=0,CI178=0),Desplegable!$B$446,IF(AND(CH178&lt;&gt;0,CI178=""),Desplegable!$B$446,IF(AND('Metas por Proyecto'!CH178=0,'Metas por Proyecto'!CI178&gt;0),Desplegable!$B$444,IF(AND('Metas por Proyecto'!CH178&gt;0,'Metas por Proyecto'!CI178=0),Desplegable!$B$445,IF(AND('Metas por Proyecto'!CH178&gt;0,'Metas por Proyecto'!CI178&gt;0),((CI178*100)/CH178))))))</f>
        <v/>
      </c>
      <c r="CL178" s="97">
        <f t="shared" si="116"/>
        <v>3</v>
      </c>
      <c r="CM178" s="97">
        <f t="shared" si="117"/>
        <v>3</v>
      </c>
      <c r="CN178" s="62">
        <f>IF(AND(CL178=0,CM178=0),"",IF(AND(CL178=0,CM178&lt;&gt;0),Desplegable!$B$444,(CM178*100/CL178)))</f>
        <v>100</v>
      </c>
      <c r="CO178" s="239"/>
      <c r="CP178" s="97"/>
      <c r="CQ178" s="97"/>
      <c r="CR178" s="62" t="str">
        <f>IF(AND(CO178=0,CP178=0),Desplegable!$B$446,IF(AND(CO178&lt;&gt;0,CP178=""),Desplegable!$B$446,IF(AND('Metas por Proyecto'!CO178=0,'Metas por Proyecto'!CP178&gt;0),Desplegable!$B$444,IF(AND('Metas por Proyecto'!CO178&gt;0,'Metas por Proyecto'!CP178=0),Desplegable!$B$445,IF(AND('Metas por Proyecto'!CO178&gt;0,'Metas por Proyecto'!CP178&gt;0),((CP178*100)/CO178))))))</f>
        <v/>
      </c>
      <c r="CS178" s="97">
        <f t="shared" si="118"/>
        <v>3</v>
      </c>
      <c r="CT178" s="97">
        <f t="shared" si="119"/>
        <v>3</v>
      </c>
      <c r="CU178" s="62">
        <f>IF(AND(CS178=0,CT178=0),"",IF(AND(CS178=0,CT178&lt;&gt;0),Desplegable!$B$444,(CT178*100/CS178)))</f>
        <v>100</v>
      </c>
      <c r="CV178" s="239"/>
      <c r="CW178" s="97"/>
      <c r="CX178" s="97"/>
      <c r="CY178" s="62" t="str">
        <f>IF(AND(CV178=0,CW178=0),Desplegable!$B$446,IF(AND(CV178&lt;&gt;0,CW178=""),Desplegable!$B$446,IF(AND('Metas por Proyecto'!CV178=0,'Metas por Proyecto'!CW178&gt;0),Desplegable!$B$444,IF(AND('Metas por Proyecto'!CV178&gt;0,'Metas por Proyecto'!CW178=0),Desplegable!$B$445,IF(AND('Metas por Proyecto'!CV178&gt;0,'Metas por Proyecto'!CW178&gt;0),((CW178*100)/CV178))))))</f>
        <v/>
      </c>
      <c r="CZ178" s="97">
        <f t="shared" si="120"/>
        <v>3</v>
      </c>
      <c r="DA178" s="97">
        <f t="shared" si="121"/>
        <v>3</v>
      </c>
      <c r="DB178" s="62">
        <f>IF(AND(CZ178=0,DA178=0),"",IF(AND(CZ178=0,DA178&lt;&gt;0),Desplegable!$B$444,(DA178*100/CZ178)))</f>
        <v>100</v>
      </c>
      <c r="DC178" s="239"/>
      <c r="DD178" s="97"/>
      <c r="DE178" s="97"/>
      <c r="DF178" s="62" t="str">
        <f>IF(AND(DC178=0,DD178=0),Desplegable!$B$446,IF(AND(DC178&lt;&gt;0,DD178=""),Desplegable!$B$446,IF(AND('Metas por Proyecto'!DC178=0,'Metas por Proyecto'!DD178&gt;0),Desplegable!$B$444,IF(AND('Metas por Proyecto'!DC178&gt;0,'Metas por Proyecto'!DD178=0),Desplegable!$B$445,IF(AND('Metas por Proyecto'!DC178&gt;0,'Metas por Proyecto'!DD178&gt;0),((DD178*100)/DC178))))))</f>
        <v/>
      </c>
      <c r="DG178" s="97">
        <f t="shared" si="122"/>
        <v>3</v>
      </c>
      <c r="DH178" s="97">
        <f t="shared" si="123"/>
        <v>3</v>
      </c>
      <c r="DI178" s="62">
        <f>IF(AND(DG178=0,DH178=0),"",IF(AND(DG178=0,DH178&lt;&gt;0),Desplegable!$B$444,(DH178*100/DG178)))</f>
        <v>100</v>
      </c>
      <c r="DJ178" s="239"/>
      <c r="DK178" s="97"/>
      <c r="DL178" s="97"/>
      <c r="DM178" s="62" t="str">
        <f>IF(AND(DJ178=0,DK178=0),Desplegable!$B$446,IF(AND(DJ178&lt;&gt;0,DK178=""),Desplegable!$B$446,IF(AND('Metas por Proyecto'!DJ178=0,'Metas por Proyecto'!DK178&gt;0),Desplegable!$B$444,IF(AND('Metas por Proyecto'!DJ178&gt;0,'Metas por Proyecto'!DK178=0),Desplegable!$B$445,IF(AND('Metas por Proyecto'!DJ178&gt;0,'Metas por Proyecto'!DK178&gt;0),((DK178*100)/DJ178))))))</f>
        <v/>
      </c>
      <c r="DN178" s="97">
        <f t="shared" si="124"/>
        <v>3</v>
      </c>
      <c r="DO178" s="97">
        <f t="shared" si="125"/>
        <v>3</v>
      </c>
      <c r="DP178" s="63">
        <f>IF(AND(DN178=0,DO178=0),"",IF(AND(DN178=0,DO178&lt;&gt;0),Desplegable!$B$444,(DO178*100/DN178)))</f>
        <v>100</v>
      </c>
      <c r="DQ178" s="97">
        <f t="shared" si="126"/>
        <v>3</v>
      </c>
      <c r="DR178" s="97">
        <f t="shared" si="127"/>
        <v>0</v>
      </c>
      <c r="DS178" s="97">
        <f t="shared" si="128"/>
        <v>3</v>
      </c>
      <c r="DT178" s="63">
        <f t="shared" si="129"/>
        <v>100</v>
      </c>
      <c r="DU178" s="97"/>
    </row>
    <row r="179" spans="1:125" s="65" customFormat="1" ht="168.75">
      <c r="A179" s="53">
        <v>178</v>
      </c>
      <c r="B179" s="84" t="s">
        <v>748</v>
      </c>
      <c r="C179" s="54" t="s">
        <v>748</v>
      </c>
      <c r="D179" s="55" t="s">
        <v>347</v>
      </c>
      <c r="E179" s="55" t="s">
        <v>761</v>
      </c>
      <c r="F179" s="56" t="s">
        <v>111</v>
      </c>
      <c r="G179" s="55" t="s">
        <v>115</v>
      </c>
      <c r="H179" s="56" t="s">
        <v>296</v>
      </c>
      <c r="I179" s="55" t="s">
        <v>722</v>
      </c>
      <c r="J179" s="56" t="s">
        <v>316</v>
      </c>
      <c r="K179" s="55" t="s">
        <v>761</v>
      </c>
      <c r="L179" s="56" t="s">
        <v>155</v>
      </c>
      <c r="M179" s="56" t="s">
        <v>155</v>
      </c>
      <c r="N179" s="59" t="s">
        <v>144</v>
      </c>
      <c r="O179" s="56" t="s">
        <v>325</v>
      </c>
      <c r="P179" s="57" t="s">
        <v>460</v>
      </c>
      <c r="Q179" s="57" t="s">
        <v>463</v>
      </c>
      <c r="R179" s="58" t="s">
        <v>481</v>
      </c>
      <c r="S179" s="59"/>
      <c r="T179" s="59" t="s">
        <v>419</v>
      </c>
      <c r="U179" s="60" t="s">
        <v>428</v>
      </c>
      <c r="V179" s="60" t="s">
        <v>437</v>
      </c>
      <c r="W179" s="59"/>
      <c r="X179" s="59"/>
      <c r="Y179" s="56"/>
      <c r="Z179" s="56"/>
      <c r="AA179" s="56"/>
      <c r="AB179" s="56"/>
      <c r="AC179" s="53"/>
      <c r="AD179" s="53"/>
      <c r="AE179" s="53"/>
      <c r="AF179" s="53"/>
      <c r="AG179" s="56"/>
      <c r="AH179" s="60"/>
      <c r="AI179" s="53"/>
      <c r="AJ179" s="61"/>
      <c r="AK179" s="53"/>
      <c r="AL179" s="53"/>
      <c r="AM179" s="222">
        <v>1</v>
      </c>
      <c r="AN179" s="97"/>
      <c r="AO179" s="97">
        <v>0</v>
      </c>
      <c r="AP179" s="97"/>
      <c r="AQ179" s="62" t="str">
        <f>IF(AND(AN179=0,AO179=0),Desplegable!$B$446,IF(AND(AN179&lt;&gt;0,AO179=""),Desplegable!$B$446,IF(AND('Metas por Proyecto'!AN179=0,'Metas por Proyecto'!AO179&gt;0),Desplegable!$B$444,IF(AND('Metas por Proyecto'!AN179&gt;0,'Metas por Proyecto'!AO179=0),Desplegable!$B$445,IF(AND('Metas por Proyecto'!AN179&gt;0,'Metas por Proyecto'!AO179&gt;0),((AO179*100)/AN179))))))</f>
        <v/>
      </c>
      <c r="AR179" s="240">
        <v>1</v>
      </c>
      <c r="AS179" s="97">
        <v>1</v>
      </c>
      <c r="AT179" s="97"/>
      <c r="AU179" s="62">
        <f>IF(AND(AR179=0,AS179=0),Desplegable!$B$446,IF(AND(AR179&lt;&gt;0,AS179=""),Desplegable!$B$446,IF(AND('Metas por Proyecto'!AR179=0,'Metas por Proyecto'!AS179&gt;0),Desplegable!$B$444,IF(AND('Metas por Proyecto'!AR179&gt;0,'Metas por Proyecto'!AS179=0),Desplegable!$B$445,IF(AND('Metas por Proyecto'!AR179&gt;0,'Metas por Proyecto'!AS179&gt;0),((AS179*100)/AR179))))))</f>
        <v>100</v>
      </c>
      <c r="AV179" s="97">
        <f t="shared" si="104"/>
        <v>1</v>
      </c>
      <c r="AW179" s="97">
        <f t="shared" si="105"/>
        <v>1</v>
      </c>
      <c r="AX179" s="62">
        <f>IF(AND(AV179=0,AW179=0),"",IF(AND(AV179=0,AW179&lt;&gt;0),Desplegable!$B$444,(AW179*100/AV179)))</f>
        <v>100</v>
      </c>
      <c r="AY179" s="239"/>
      <c r="AZ179" s="97">
        <v>0</v>
      </c>
      <c r="BA179" s="97"/>
      <c r="BB179" s="62" t="str">
        <f>IF(AND(AY179=0,AZ179=0),Desplegable!$B$446,IF(AND(AY179&lt;&gt;0,AZ179=""),Desplegable!$B$446,IF(AND('Metas por Proyecto'!AY179=0,'Metas por Proyecto'!AZ179&gt;0),Desplegable!$B$444,IF(AND('Metas por Proyecto'!AY179&gt;0,'Metas por Proyecto'!AZ179=0),Desplegable!$B$445,IF(AND('Metas por Proyecto'!AY179&gt;0,'Metas por Proyecto'!AZ179&gt;0),((AZ179*100)/AY179))))))</f>
        <v/>
      </c>
      <c r="BC179" s="97">
        <f t="shared" si="106"/>
        <v>1</v>
      </c>
      <c r="BD179" s="97">
        <f t="shared" si="107"/>
        <v>1</v>
      </c>
      <c r="BE179" s="62">
        <f>IF(AND(BC179=0,BD179=0),"",IF(AND(BC179=0,BD179&lt;&gt;0),Desplegable!$B$444,(BD179*100/BC179)))</f>
        <v>100</v>
      </c>
      <c r="BF179" s="239"/>
      <c r="BG179" s="97"/>
      <c r="BH179" s="97"/>
      <c r="BI179" s="62" t="str">
        <f>IF(AND(BF179=0,BG179=0),Desplegable!$B$446,IF(AND(BF179&lt;&gt;0,BG179=""),Desplegable!$B$446,IF(AND('Metas por Proyecto'!BF179=0,'Metas por Proyecto'!BG179&gt;0),Desplegable!$B$444,IF(AND('Metas por Proyecto'!BF179&gt;0,'Metas por Proyecto'!BG179=0),Desplegable!$B$445,IF(AND('Metas por Proyecto'!BF179&gt;0,'Metas por Proyecto'!BG179&gt;0),((BG179*100)/BF179))))))</f>
        <v/>
      </c>
      <c r="BJ179" s="97">
        <f t="shared" si="108"/>
        <v>1</v>
      </c>
      <c r="BK179" s="97">
        <f t="shared" si="109"/>
        <v>1</v>
      </c>
      <c r="BL179" s="62">
        <f>IF(AND(BJ179=0,BK179=0),"",IF(AND(BJ179=0,BK179&lt;&gt;0),Desplegable!$B$444,(BK179*100/BJ179)))</f>
        <v>100</v>
      </c>
      <c r="BM179" s="239"/>
      <c r="BN179" s="97"/>
      <c r="BO179" s="97"/>
      <c r="BP179" s="62" t="str">
        <f>IF(AND(BM179=0,BN179=0),Desplegable!$B$446,IF(AND(BM179&lt;&gt;0,BN179=""),Desplegable!$B$446,IF(AND('Metas por Proyecto'!BM179=0,'Metas por Proyecto'!BN179&gt;0),Desplegable!$B$444,IF(AND('Metas por Proyecto'!BM179&gt;0,'Metas por Proyecto'!BN179=0),Desplegable!$B$445,IF(AND('Metas por Proyecto'!BM179&gt;0,'Metas por Proyecto'!BN179&gt;0),((BN179*100)/BM179))))))</f>
        <v/>
      </c>
      <c r="BQ179" s="97">
        <f t="shared" si="110"/>
        <v>1</v>
      </c>
      <c r="BR179" s="97">
        <f t="shared" si="111"/>
        <v>1</v>
      </c>
      <c r="BS179" s="62">
        <f>IF(AND(BQ179=0,BR179=0),"",IF(AND(BQ179=0,BR179&lt;&gt;0),Desplegable!$B$444,(BR179*100/BQ179)))</f>
        <v>100</v>
      </c>
      <c r="BT179" s="239"/>
      <c r="BU179" s="97"/>
      <c r="BV179" s="97"/>
      <c r="BW179" s="62" t="str">
        <f>IF(AND(BT179=0,BU179=0),Desplegable!$B$446,IF(AND(BT179&lt;&gt;0,BU179=""),Desplegable!$B$446,IF(AND('Metas por Proyecto'!BT179=0,'Metas por Proyecto'!BU179&gt;0),Desplegable!$B$444,IF(AND('Metas por Proyecto'!BT179&gt;0,'Metas por Proyecto'!BU179=0),Desplegable!$B$445,IF(AND('Metas por Proyecto'!BT179&gt;0,'Metas por Proyecto'!BU179&gt;0),((BU179*100)/BT179))))))</f>
        <v/>
      </c>
      <c r="BX179" s="97">
        <f t="shared" si="112"/>
        <v>1</v>
      </c>
      <c r="BY179" s="97">
        <f t="shared" si="113"/>
        <v>1</v>
      </c>
      <c r="BZ179" s="62">
        <f>IF(AND(BX179=0,BY179=0),"",IF(AND(BX179=0,BY179&lt;&gt;0),Desplegable!$B$444,(BY179*100/BX179)))</f>
        <v>100</v>
      </c>
      <c r="CA179" s="239"/>
      <c r="CB179" s="97"/>
      <c r="CC179" s="97"/>
      <c r="CD179" s="62" t="str">
        <f>IF(AND(CA179=0,CB179=0),Desplegable!$B$446,IF(AND(CA179&lt;&gt;0,CB179=""),Desplegable!$B$446,IF(AND('Metas por Proyecto'!CA179=0,'Metas por Proyecto'!CB179&gt;0),Desplegable!$B$444,IF(AND('Metas por Proyecto'!CA179&gt;0,'Metas por Proyecto'!CB179=0),Desplegable!$B$445,IF(AND('Metas por Proyecto'!CA179&gt;0,'Metas por Proyecto'!CB179&gt;0),((CB179*100)/CA179))))))</f>
        <v/>
      </c>
      <c r="CE179" s="97">
        <f t="shared" si="114"/>
        <v>1</v>
      </c>
      <c r="CF179" s="97">
        <f t="shared" si="115"/>
        <v>1</v>
      </c>
      <c r="CG179" s="62">
        <f>IF(AND(CE179=0,CF179=0),"",IF(AND(CE179=0,CF179&lt;&gt;0),Desplegable!$B$444,(CF179*100/CE179)))</f>
        <v>100</v>
      </c>
      <c r="CH179" s="239"/>
      <c r="CI179" s="97"/>
      <c r="CJ179" s="97"/>
      <c r="CK179" s="62" t="str">
        <f>IF(AND(CH179=0,CI179=0),Desplegable!$B$446,IF(AND(CH179&lt;&gt;0,CI179=""),Desplegable!$B$446,IF(AND('Metas por Proyecto'!CH179=0,'Metas por Proyecto'!CI179&gt;0),Desplegable!$B$444,IF(AND('Metas por Proyecto'!CH179&gt;0,'Metas por Proyecto'!CI179=0),Desplegable!$B$445,IF(AND('Metas por Proyecto'!CH179&gt;0,'Metas por Proyecto'!CI179&gt;0),((CI179*100)/CH179))))))</f>
        <v/>
      </c>
      <c r="CL179" s="97">
        <f t="shared" si="116"/>
        <v>1</v>
      </c>
      <c r="CM179" s="97">
        <f t="shared" si="117"/>
        <v>1</v>
      </c>
      <c r="CN179" s="62">
        <f>IF(AND(CL179=0,CM179=0),"",IF(AND(CL179=0,CM179&lt;&gt;0),Desplegable!$B$444,(CM179*100/CL179)))</f>
        <v>100</v>
      </c>
      <c r="CO179" s="239"/>
      <c r="CP179" s="97"/>
      <c r="CQ179" s="97"/>
      <c r="CR179" s="62" t="str">
        <f>IF(AND(CO179=0,CP179=0),Desplegable!$B$446,IF(AND(CO179&lt;&gt;0,CP179=""),Desplegable!$B$446,IF(AND('Metas por Proyecto'!CO179=0,'Metas por Proyecto'!CP179&gt;0),Desplegable!$B$444,IF(AND('Metas por Proyecto'!CO179&gt;0,'Metas por Proyecto'!CP179=0),Desplegable!$B$445,IF(AND('Metas por Proyecto'!CO179&gt;0,'Metas por Proyecto'!CP179&gt;0),((CP179*100)/CO179))))))</f>
        <v/>
      </c>
      <c r="CS179" s="97">
        <f t="shared" si="118"/>
        <v>1</v>
      </c>
      <c r="CT179" s="97">
        <f t="shared" si="119"/>
        <v>1</v>
      </c>
      <c r="CU179" s="62">
        <f>IF(AND(CS179=0,CT179=0),"",IF(AND(CS179=0,CT179&lt;&gt;0),Desplegable!$B$444,(CT179*100/CS179)))</f>
        <v>100</v>
      </c>
      <c r="CV179" s="239"/>
      <c r="CW179" s="97"/>
      <c r="CX179" s="97"/>
      <c r="CY179" s="62" t="str">
        <f>IF(AND(CV179=0,CW179=0),Desplegable!$B$446,IF(AND(CV179&lt;&gt;0,CW179=""),Desplegable!$B$446,IF(AND('Metas por Proyecto'!CV179=0,'Metas por Proyecto'!CW179&gt;0),Desplegable!$B$444,IF(AND('Metas por Proyecto'!CV179&gt;0,'Metas por Proyecto'!CW179=0),Desplegable!$B$445,IF(AND('Metas por Proyecto'!CV179&gt;0,'Metas por Proyecto'!CW179&gt;0),((CW179*100)/CV179))))))</f>
        <v/>
      </c>
      <c r="CZ179" s="97">
        <f t="shared" si="120"/>
        <v>1</v>
      </c>
      <c r="DA179" s="97">
        <f t="shared" si="121"/>
        <v>1</v>
      </c>
      <c r="DB179" s="62">
        <f>IF(AND(CZ179=0,DA179=0),"",IF(AND(CZ179=0,DA179&lt;&gt;0),Desplegable!$B$444,(DA179*100/CZ179)))</f>
        <v>100</v>
      </c>
      <c r="DC179" s="239"/>
      <c r="DD179" s="97"/>
      <c r="DE179" s="97"/>
      <c r="DF179" s="62" t="str">
        <f>IF(AND(DC179=0,DD179=0),Desplegable!$B$446,IF(AND(DC179&lt;&gt;0,DD179=""),Desplegable!$B$446,IF(AND('Metas por Proyecto'!DC179=0,'Metas por Proyecto'!DD179&gt;0),Desplegable!$B$444,IF(AND('Metas por Proyecto'!DC179&gt;0,'Metas por Proyecto'!DD179=0),Desplegable!$B$445,IF(AND('Metas por Proyecto'!DC179&gt;0,'Metas por Proyecto'!DD179&gt;0),((DD179*100)/DC179))))))</f>
        <v/>
      </c>
      <c r="DG179" s="97">
        <f t="shared" si="122"/>
        <v>1</v>
      </c>
      <c r="DH179" s="97">
        <f t="shared" si="123"/>
        <v>1</v>
      </c>
      <c r="DI179" s="62">
        <f>IF(AND(DG179=0,DH179=0),"",IF(AND(DG179=0,DH179&lt;&gt;0),Desplegable!$B$444,(DH179*100/DG179)))</f>
        <v>100</v>
      </c>
      <c r="DJ179" s="239"/>
      <c r="DK179" s="97"/>
      <c r="DL179" s="97"/>
      <c r="DM179" s="62" t="str">
        <f>IF(AND(DJ179=0,DK179=0),Desplegable!$B$446,IF(AND(DJ179&lt;&gt;0,DK179=""),Desplegable!$B$446,IF(AND('Metas por Proyecto'!DJ179=0,'Metas por Proyecto'!DK179&gt;0),Desplegable!$B$444,IF(AND('Metas por Proyecto'!DJ179&gt;0,'Metas por Proyecto'!DK179=0),Desplegable!$B$445,IF(AND('Metas por Proyecto'!DJ179&gt;0,'Metas por Proyecto'!DK179&gt;0),((DK179*100)/DJ179))))))</f>
        <v/>
      </c>
      <c r="DN179" s="97">
        <f t="shared" si="124"/>
        <v>1</v>
      </c>
      <c r="DO179" s="97">
        <f t="shared" si="125"/>
        <v>1</v>
      </c>
      <c r="DP179" s="63">
        <f>IF(AND(DN179=0,DO179=0),"",IF(AND(DN179=0,DO179&lt;&gt;0),Desplegable!$B$444,(DO179*100/DN179)))</f>
        <v>100</v>
      </c>
      <c r="DQ179" s="97">
        <f t="shared" si="126"/>
        <v>1</v>
      </c>
      <c r="DR179" s="97">
        <f t="shared" si="127"/>
        <v>0</v>
      </c>
      <c r="DS179" s="97">
        <f t="shared" si="128"/>
        <v>1</v>
      </c>
      <c r="DT179" s="63">
        <f t="shared" si="129"/>
        <v>100</v>
      </c>
      <c r="DU179" s="97"/>
    </row>
    <row r="180" spans="1:125" s="65" customFormat="1" ht="168.75">
      <c r="A180" s="53">
        <v>179</v>
      </c>
      <c r="B180" s="84" t="s">
        <v>749</v>
      </c>
      <c r="C180" s="54" t="s">
        <v>749</v>
      </c>
      <c r="D180" s="55" t="s">
        <v>79</v>
      </c>
      <c r="E180" s="55" t="s">
        <v>761</v>
      </c>
      <c r="F180" s="56" t="s">
        <v>111</v>
      </c>
      <c r="G180" s="55" t="s">
        <v>115</v>
      </c>
      <c r="H180" s="56" t="s">
        <v>296</v>
      </c>
      <c r="I180" s="55" t="s">
        <v>722</v>
      </c>
      <c r="J180" s="56" t="s">
        <v>318</v>
      </c>
      <c r="K180" s="55" t="s">
        <v>761</v>
      </c>
      <c r="L180" s="56" t="s">
        <v>155</v>
      </c>
      <c r="M180" s="56" t="s">
        <v>155</v>
      </c>
      <c r="N180" s="59" t="s">
        <v>144</v>
      </c>
      <c r="O180" s="56" t="s">
        <v>325</v>
      </c>
      <c r="P180" s="57" t="s">
        <v>460</v>
      </c>
      <c r="Q180" s="57" t="s">
        <v>463</v>
      </c>
      <c r="R180" s="58" t="s">
        <v>481</v>
      </c>
      <c r="S180" s="59"/>
      <c r="T180" s="59" t="s">
        <v>419</v>
      </c>
      <c r="U180" s="60" t="s">
        <v>428</v>
      </c>
      <c r="V180" s="60" t="s">
        <v>437</v>
      </c>
      <c r="W180" s="59"/>
      <c r="X180" s="59"/>
      <c r="Y180" s="56"/>
      <c r="Z180" s="56"/>
      <c r="AA180" s="56"/>
      <c r="AB180" s="56"/>
      <c r="AC180" s="53"/>
      <c r="AD180" s="53"/>
      <c r="AE180" s="53"/>
      <c r="AF180" s="53"/>
      <c r="AG180" s="56"/>
      <c r="AH180" s="60"/>
      <c r="AI180" s="53"/>
      <c r="AJ180" s="61"/>
      <c r="AK180" s="53"/>
      <c r="AL180" s="53"/>
      <c r="AM180" s="222">
        <v>1</v>
      </c>
      <c r="AN180" s="97"/>
      <c r="AO180" s="97">
        <v>0</v>
      </c>
      <c r="AP180" s="97"/>
      <c r="AQ180" s="62" t="str">
        <f>IF(AND(AN180=0,AO180=0),Desplegable!$B$446,IF(AND(AN180&lt;&gt;0,AO180=""),Desplegable!$B$446,IF(AND('Metas por Proyecto'!AN180=0,'Metas por Proyecto'!AO180&gt;0),Desplegable!$B$444,IF(AND('Metas por Proyecto'!AN180&gt;0,'Metas por Proyecto'!AO180=0),Desplegable!$B$445,IF(AND('Metas por Proyecto'!AN180&gt;0,'Metas por Proyecto'!AO180&gt;0),((AO180*100)/AN180))))))</f>
        <v/>
      </c>
      <c r="AR180" s="239"/>
      <c r="AS180" s="97">
        <v>0</v>
      </c>
      <c r="AT180" s="97"/>
      <c r="AU180" s="62" t="str">
        <f>IF(AND(AR180=0,AS180=0),Desplegable!$B$446,IF(AND(AR180&lt;&gt;0,AS180=""),Desplegable!$B$446,IF(AND('Metas por Proyecto'!AR180=0,'Metas por Proyecto'!AS180&gt;0),Desplegable!$B$444,IF(AND('Metas por Proyecto'!AR180&gt;0,'Metas por Proyecto'!AS180=0),Desplegable!$B$445,IF(AND('Metas por Proyecto'!AR180&gt;0,'Metas por Proyecto'!AS180&gt;0),((AS180*100)/AR180))))))</f>
        <v/>
      </c>
      <c r="AV180" s="97">
        <f t="shared" si="104"/>
        <v>0</v>
      </c>
      <c r="AW180" s="97">
        <f t="shared" si="105"/>
        <v>0</v>
      </c>
      <c r="AX180" s="62" t="str">
        <f>IF(AND(AV180=0,AW180=0),"",IF(AND(AV180=0,AW180&lt;&gt;0),Desplegable!$B$444,(AW180*100/AV180)))</f>
        <v/>
      </c>
      <c r="AY180" s="239">
        <v>1</v>
      </c>
      <c r="AZ180" s="97">
        <v>1</v>
      </c>
      <c r="BA180" s="97"/>
      <c r="BB180" s="62">
        <f>IF(AND(AY180=0,AZ180=0),Desplegable!$B$446,IF(AND(AY180&lt;&gt;0,AZ180=""),Desplegable!$B$446,IF(AND('Metas por Proyecto'!AY180=0,'Metas por Proyecto'!AZ180&gt;0),Desplegable!$B$444,IF(AND('Metas por Proyecto'!AY180&gt;0,'Metas por Proyecto'!AZ180=0),Desplegable!$B$445,IF(AND('Metas por Proyecto'!AY180&gt;0,'Metas por Proyecto'!AZ180&gt;0),((AZ180*100)/AY180))))))</f>
        <v>100</v>
      </c>
      <c r="BC180" s="97">
        <f t="shared" si="106"/>
        <v>1</v>
      </c>
      <c r="BD180" s="97">
        <f t="shared" si="107"/>
        <v>1</v>
      </c>
      <c r="BE180" s="62">
        <f>IF(AND(BC180=0,BD180=0),"",IF(AND(BC180=0,BD180&lt;&gt;0),Desplegable!$B$444,(BD180*100/BC180)))</f>
        <v>100</v>
      </c>
      <c r="BF180" s="239"/>
      <c r="BG180" s="97"/>
      <c r="BH180" s="97"/>
      <c r="BI180" s="62" t="str">
        <f>IF(AND(BF180=0,BG180=0),Desplegable!$B$446,IF(AND(BF180&lt;&gt;0,BG180=""),Desplegable!$B$446,IF(AND('Metas por Proyecto'!BF180=0,'Metas por Proyecto'!BG180&gt;0),Desplegable!$B$444,IF(AND('Metas por Proyecto'!BF180&gt;0,'Metas por Proyecto'!BG180=0),Desplegable!$B$445,IF(AND('Metas por Proyecto'!BF180&gt;0,'Metas por Proyecto'!BG180&gt;0),((BG180*100)/BF180))))))</f>
        <v/>
      </c>
      <c r="BJ180" s="97">
        <f t="shared" si="108"/>
        <v>1</v>
      </c>
      <c r="BK180" s="97">
        <f t="shared" si="109"/>
        <v>1</v>
      </c>
      <c r="BL180" s="62">
        <f>IF(AND(BJ180=0,BK180=0),"",IF(AND(BJ180=0,BK180&lt;&gt;0),Desplegable!$B$444,(BK180*100/BJ180)))</f>
        <v>100</v>
      </c>
      <c r="BM180" s="239"/>
      <c r="BN180" s="97"/>
      <c r="BO180" s="97"/>
      <c r="BP180" s="62" t="str">
        <f>IF(AND(BM180=0,BN180=0),Desplegable!$B$446,IF(AND(BM180&lt;&gt;0,BN180=""),Desplegable!$B$446,IF(AND('Metas por Proyecto'!BM180=0,'Metas por Proyecto'!BN180&gt;0),Desplegable!$B$444,IF(AND('Metas por Proyecto'!BM180&gt;0,'Metas por Proyecto'!BN180=0),Desplegable!$B$445,IF(AND('Metas por Proyecto'!BM180&gt;0,'Metas por Proyecto'!BN180&gt;0),((BN180*100)/BM180))))))</f>
        <v/>
      </c>
      <c r="BQ180" s="97">
        <f t="shared" si="110"/>
        <v>1</v>
      </c>
      <c r="BR180" s="97">
        <f t="shared" si="111"/>
        <v>1</v>
      </c>
      <c r="BS180" s="62">
        <f>IF(AND(BQ180=0,BR180=0),"",IF(AND(BQ180=0,BR180&lt;&gt;0),Desplegable!$B$444,(BR180*100/BQ180)))</f>
        <v>100</v>
      </c>
      <c r="BT180" s="239"/>
      <c r="BU180" s="97"/>
      <c r="BV180" s="97"/>
      <c r="BW180" s="62" t="str">
        <f>IF(AND(BT180=0,BU180=0),Desplegable!$B$446,IF(AND(BT180&lt;&gt;0,BU180=""),Desplegable!$B$446,IF(AND('Metas por Proyecto'!BT180=0,'Metas por Proyecto'!BU180&gt;0),Desplegable!$B$444,IF(AND('Metas por Proyecto'!BT180&gt;0,'Metas por Proyecto'!BU180=0),Desplegable!$B$445,IF(AND('Metas por Proyecto'!BT180&gt;0,'Metas por Proyecto'!BU180&gt;0),((BU180*100)/BT180))))))</f>
        <v/>
      </c>
      <c r="BX180" s="97">
        <f t="shared" si="112"/>
        <v>1</v>
      </c>
      <c r="BY180" s="97">
        <f t="shared" si="113"/>
        <v>1</v>
      </c>
      <c r="BZ180" s="62">
        <f>IF(AND(BX180=0,BY180=0),"",IF(AND(BX180=0,BY180&lt;&gt;0),Desplegable!$B$444,(BY180*100/BX180)))</f>
        <v>100</v>
      </c>
      <c r="CA180" s="239"/>
      <c r="CB180" s="97"/>
      <c r="CC180" s="97"/>
      <c r="CD180" s="62" t="str">
        <f>IF(AND(CA180=0,CB180=0),Desplegable!$B$446,IF(AND(CA180&lt;&gt;0,CB180=""),Desplegable!$B$446,IF(AND('Metas por Proyecto'!CA180=0,'Metas por Proyecto'!CB180&gt;0),Desplegable!$B$444,IF(AND('Metas por Proyecto'!CA180&gt;0,'Metas por Proyecto'!CB180=0),Desplegable!$B$445,IF(AND('Metas por Proyecto'!CA180&gt;0,'Metas por Proyecto'!CB180&gt;0),((CB180*100)/CA180))))))</f>
        <v/>
      </c>
      <c r="CE180" s="97">
        <f t="shared" si="114"/>
        <v>1</v>
      </c>
      <c r="CF180" s="97">
        <f t="shared" si="115"/>
        <v>1</v>
      </c>
      <c r="CG180" s="62">
        <f>IF(AND(CE180=0,CF180=0),"",IF(AND(CE180=0,CF180&lt;&gt;0),Desplegable!$B$444,(CF180*100/CE180)))</f>
        <v>100</v>
      </c>
      <c r="CH180" s="239"/>
      <c r="CI180" s="97"/>
      <c r="CJ180" s="97"/>
      <c r="CK180" s="62" t="str">
        <f>IF(AND(CH180=0,CI180=0),Desplegable!$B$446,IF(AND(CH180&lt;&gt;0,CI180=""),Desplegable!$B$446,IF(AND('Metas por Proyecto'!CH180=0,'Metas por Proyecto'!CI180&gt;0),Desplegable!$B$444,IF(AND('Metas por Proyecto'!CH180&gt;0,'Metas por Proyecto'!CI180=0),Desplegable!$B$445,IF(AND('Metas por Proyecto'!CH180&gt;0,'Metas por Proyecto'!CI180&gt;0),((CI180*100)/CH180))))))</f>
        <v/>
      </c>
      <c r="CL180" s="97">
        <f t="shared" si="116"/>
        <v>1</v>
      </c>
      <c r="CM180" s="97">
        <f t="shared" si="117"/>
        <v>1</v>
      </c>
      <c r="CN180" s="62">
        <f>IF(AND(CL180=0,CM180=0),"",IF(AND(CL180=0,CM180&lt;&gt;0),Desplegable!$B$444,(CM180*100/CL180)))</f>
        <v>100</v>
      </c>
      <c r="CO180" s="239"/>
      <c r="CP180" s="97"/>
      <c r="CQ180" s="97"/>
      <c r="CR180" s="62" t="str">
        <f>IF(AND(CO180=0,CP180=0),Desplegable!$B$446,IF(AND(CO180&lt;&gt;0,CP180=""),Desplegable!$B$446,IF(AND('Metas por Proyecto'!CO180=0,'Metas por Proyecto'!CP180&gt;0),Desplegable!$B$444,IF(AND('Metas por Proyecto'!CO180&gt;0,'Metas por Proyecto'!CP180=0),Desplegable!$B$445,IF(AND('Metas por Proyecto'!CO180&gt;0,'Metas por Proyecto'!CP180&gt;0),((CP180*100)/CO180))))))</f>
        <v/>
      </c>
      <c r="CS180" s="97">
        <f t="shared" si="118"/>
        <v>1</v>
      </c>
      <c r="CT180" s="97">
        <f t="shared" si="119"/>
        <v>1</v>
      </c>
      <c r="CU180" s="62">
        <f>IF(AND(CS180=0,CT180=0),"",IF(AND(CS180=0,CT180&lt;&gt;0),Desplegable!$B$444,(CT180*100/CS180)))</f>
        <v>100</v>
      </c>
      <c r="CV180" s="241"/>
      <c r="CW180" s="97"/>
      <c r="CX180" s="97"/>
      <c r="CY180" s="62" t="str">
        <f>IF(AND(CV180=0,CW180=0),Desplegable!$B$446,IF(AND(CV180&lt;&gt;0,CW180=""),Desplegable!$B$446,IF(AND('Metas por Proyecto'!CV180=0,'Metas por Proyecto'!CW180&gt;0),Desplegable!$B$444,IF(AND('Metas por Proyecto'!CV180&gt;0,'Metas por Proyecto'!CW180=0),Desplegable!$B$445,IF(AND('Metas por Proyecto'!CV180&gt;0,'Metas por Proyecto'!CW180&gt;0),((CW180*100)/CV180))))))</f>
        <v/>
      </c>
      <c r="CZ180" s="97">
        <f t="shared" si="120"/>
        <v>1</v>
      </c>
      <c r="DA180" s="97">
        <f t="shared" si="121"/>
        <v>1</v>
      </c>
      <c r="DB180" s="62">
        <f>IF(AND(CZ180=0,DA180=0),"",IF(AND(CZ180=0,DA180&lt;&gt;0),Desplegable!$B$444,(DA180*100/CZ180)))</f>
        <v>100</v>
      </c>
      <c r="DC180" s="241"/>
      <c r="DD180" s="97"/>
      <c r="DE180" s="97"/>
      <c r="DF180" s="62" t="str">
        <f>IF(AND(DC180=0,DD180=0),Desplegable!$B$446,IF(AND(DC180&lt;&gt;0,DD180=""),Desplegable!$B$446,IF(AND('Metas por Proyecto'!DC180=0,'Metas por Proyecto'!DD180&gt;0),Desplegable!$B$444,IF(AND('Metas por Proyecto'!DC180&gt;0,'Metas por Proyecto'!DD180=0),Desplegable!$B$445,IF(AND('Metas por Proyecto'!DC180&gt;0,'Metas por Proyecto'!DD180&gt;0),((DD180*100)/DC180))))))</f>
        <v/>
      </c>
      <c r="DG180" s="97">
        <f t="shared" si="122"/>
        <v>1</v>
      </c>
      <c r="DH180" s="97">
        <f t="shared" si="123"/>
        <v>1</v>
      </c>
      <c r="DI180" s="62">
        <f>IF(AND(DG180=0,DH180=0),"",IF(AND(DG180=0,DH180&lt;&gt;0),Desplegable!$B$444,(DH180*100/DG180)))</f>
        <v>100</v>
      </c>
      <c r="DJ180" s="239"/>
      <c r="DK180" s="97"/>
      <c r="DL180" s="97"/>
      <c r="DM180" s="62" t="str">
        <f>IF(AND(DJ180=0,DK180=0),Desplegable!$B$446,IF(AND(DJ180&lt;&gt;0,DK180=""),Desplegable!$B$446,IF(AND('Metas por Proyecto'!DJ180=0,'Metas por Proyecto'!DK180&gt;0),Desplegable!$B$444,IF(AND('Metas por Proyecto'!DJ180&gt;0,'Metas por Proyecto'!DK180=0),Desplegable!$B$445,IF(AND('Metas por Proyecto'!DJ180&gt;0,'Metas por Proyecto'!DK180&gt;0),((DK180*100)/DJ180))))))</f>
        <v/>
      </c>
      <c r="DN180" s="97">
        <f t="shared" si="124"/>
        <v>1</v>
      </c>
      <c r="DO180" s="97">
        <f t="shared" si="125"/>
        <v>1</v>
      </c>
      <c r="DP180" s="63">
        <f>IF(AND(DN180=0,DO180=0),"",IF(AND(DN180=0,DO180&lt;&gt;0),Desplegable!$B$444,(DO180*100/DN180)))</f>
        <v>100</v>
      </c>
      <c r="DQ180" s="97">
        <f t="shared" si="126"/>
        <v>1</v>
      </c>
      <c r="DR180" s="97">
        <f t="shared" si="127"/>
        <v>0</v>
      </c>
      <c r="DS180" s="97">
        <f t="shared" si="128"/>
        <v>1</v>
      </c>
      <c r="DT180" s="63">
        <f t="shared" si="129"/>
        <v>100</v>
      </c>
      <c r="DU180" s="97"/>
    </row>
    <row r="181" spans="1:125" s="65" customFormat="1" ht="168.75">
      <c r="A181" s="53">
        <v>180</v>
      </c>
      <c r="B181" s="84" t="s">
        <v>750</v>
      </c>
      <c r="C181" s="54" t="s">
        <v>750</v>
      </c>
      <c r="D181" s="55" t="s">
        <v>79</v>
      </c>
      <c r="E181" s="55" t="s">
        <v>761</v>
      </c>
      <c r="F181" s="56" t="s">
        <v>111</v>
      </c>
      <c r="G181" s="55" t="s">
        <v>115</v>
      </c>
      <c r="H181" s="56" t="s">
        <v>296</v>
      </c>
      <c r="I181" s="55" t="s">
        <v>722</v>
      </c>
      <c r="J181" s="56" t="s">
        <v>317</v>
      </c>
      <c r="K181" s="55" t="s">
        <v>761</v>
      </c>
      <c r="L181" s="56" t="s">
        <v>155</v>
      </c>
      <c r="M181" s="56" t="s">
        <v>155</v>
      </c>
      <c r="N181" s="59" t="s">
        <v>144</v>
      </c>
      <c r="O181" s="56" t="s">
        <v>325</v>
      </c>
      <c r="P181" s="57" t="s">
        <v>460</v>
      </c>
      <c r="Q181" s="57" t="s">
        <v>463</v>
      </c>
      <c r="R181" s="58" t="s">
        <v>481</v>
      </c>
      <c r="S181" s="59"/>
      <c r="T181" s="59" t="s">
        <v>419</v>
      </c>
      <c r="U181" s="60" t="s">
        <v>428</v>
      </c>
      <c r="V181" s="60" t="s">
        <v>437</v>
      </c>
      <c r="W181" s="59"/>
      <c r="X181" s="59"/>
      <c r="Y181" s="56"/>
      <c r="Z181" s="56"/>
      <c r="AA181" s="56"/>
      <c r="AB181" s="56"/>
      <c r="AC181" s="53"/>
      <c r="AD181" s="53"/>
      <c r="AE181" s="53"/>
      <c r="AF181" s="53"/>
      <c r="AG181" s="56"/>
      <c r="AH181" s="60"/>
      <c r="AI181" s="53"/>
      <c r="AJ181" s="61"/>
      <c r="AK181" s="53"/>
      <c r="AL181" s="53"/>
      <c r="AM181" s="222">
        <v>4</v>
      </c>
      <c r="AN181" s="97"/>
      <c r="AO181" s="97"/>
      <c r="AP181" s="97"/>
      <c r="AQ181" s="62" t="str">
        <f>IF(AND(AN181=0,AO181=0),Desplegable!$B$446,IF(AND(AN181&lt;&gt;0,AO181=""),Desplegable!$B$446,IF(AND('Metas por Proyecto'!AN181=0,'Metas por Proyecto'!AO181&gt;0),Desplegable!$B$444,IF(AND('Metas por Proyecto'!AN181&gt;0,'Metas por Proyecto'!AO181=0),Desplegable!$B$445,IF(AND('Metas por Proyecto'!AN181&gt;0,'Metas por Proyecto'!AO181&gt;0),((AO181*100)/AN181))))))</f>
        <v/>
      </c>
      <c r="AR181" s="239"/>
      <c r="AS181" s="97"/>
      <c r="AT181" s="97"/>
      <c r="AU181" s="62" t="str">
        <f>IF(AND(AR181=0,AS181=0),Desplegable!$B$446,IF(AND(AR181&lt;&gt;0,AS181=""),Desplegable!$B$446,IF(AND('Metas por Proyecto'!AR181=0,'Metas por Proyecto'!AS181&gt;0),Desplegable!$B$444,IF(AND('Metas por Proyecto'!AR181&gt;0,'Metas por Proyecto'!AS181=0),Desplegable!$B$445,IF(AND('Metas por Proyecto'!AR181&gt;0,'Metas por Proyecto'!AS181&gt;0),((AS181*100)/AR181))))))</f>
        <v/>
      </c>
      <c r="AV181" s="97">
        <f t="shared" si="104"/>
        <v>0</v>
      </c>
      <c r="AW181" s="97">
        <f t="shared" si="105"/>
        <v>0</v>
      </c>
      <c r="AX181" s="62" t="str">
        <f>IF(AND(AV181=0,AW181=0),"",IF(AND(AV181=0,AW181&lt;&gt;0),Desplegable!$B$444,(AW181*100/AV181)))</f>
        <v/>
      </c>
      <c r="AY181" s="239"/>
      <c r="AZ181" s="97">
        <v>0</v>
      </c>
      <c r="BA181" s="97"/>
      <c r="BB181" s="62" t="str">
        <f>IF(AND(AY181=0,AZ181=0),Desplegable!$B$446,IF(AND(AY181&lt;&gt;0,AZ181=""),Desplegable!$B$446,IF(AND('Metas por Proyecto'!AY181=0,'Metas por Proyecto'!AZ181&gt;0),Desplegable!$B$444,IF(AND('Metas por Proyecto'!AY181&gt;0,'Metas por Proyecto'!AZ181=0),Desplegable!$B$445,IF(AND('Metas por Proyecto'!AY181&gt;0,'Metas por Proyecto'!AZ181&gt;0),((AZ181*100)/AY181))))))</f>
        <v/>
      </c>
      <c r="BC181" s="97">
        <f t="shared" si="106"/>
        <v>0</v>
      </c>
      <c r="BD181" s="97">
        <f t="shared" si="107"/>
        <v>0</v>
      </c>
      <c r="BE181" s="62" t="str">
        <f>IF(AND(BC181=0,BD181=0),"",IF(AND(BC181=0,BD181&lt;&gt;0),Desplegable!$B$444,(BD181*100/BC181)))</f>
        <v/>
      </c>
      <c r="BF181" s="239">
        <v>1</v>
      </c>
      <c r="BG181" s="97">
        <v>1</v>
      </c>
      <c r="BH181" s="97" t="s">
        <v>1673</v>
      </c>
      <c r="BI181" s="62">
        <f>IF(AND(BF181=0,BG181=0),Desplegable!$B$446,IF(AND(BF181&lt;&gt;0,BG181=""),Desplegable!$B$446,IF(AND('Metas por Proyecto'!BF181=0,'Metas por Proyecto'!BG181&gt;0),Desplegable!$B$444,IF(AND('Metas por Proyecto'!BF181&gt;0,'Metas por Proyecto'!BG181=0),Desplegable!$B$445,IF(AND('Metas por Proyecto'!BF181&gt;0,'Metas por Proyecto'!BG181&gt;0),((BG181*100)/BF181))))))</f>
        <v>100</v>
      </c>
      <c r="BJ181" s="97">
        <f t="shared" si="108"/>
        <v>1</v>
      </c>
      <c r="BK181" s="97">
        <f t="shared" si="109"/>
        <v>1</v>
      </c>
      <c r="BL181" s="62">
        <f>IF(AND(BJ181=0,BK181=0),"",IF(AND(BJ181=0,BK181&lt;&gt;0),Desplegable!$B$444,(BK181*100/BJ181)))</f>
        <v>100</v>
      </c>
      <c r="BM181" s="239"/>
      <c r="BN181" s="97"/>
      <c r="BO181" s="97"/>
      <c r="BP181" s="62" t="str">
        <f>IF(AND(BM181=0,BN181=0),Desplegable!$B$446,IF(AND(BM181&lt;&gt;0,BN181=""),Desplegable!$B$446,IF(AND('Metas por Proyecto'!BM181=0,'Metas por Proyecto'!BN181&gt;0),Desplegable!$B$444,IF(AND('Metas por Proyecto'!BM181&gt;0,'Metas por Proyecto'!BN181=0),Desplegable!$B$445,IF(AND('Metas por Proyecto'!BM181&gt;0,'Metas por Proyecto'!BN181&gt;0),((BN181*100)/BM181))))))</f>
        <v/>
      </c>
      <c r="BQ181" s="97">
        <f t="shared" si="110"/>
        <v>1</v>
      </c>
      <c r="BR181" s="97">
        <f t="shared" si="111"/>
        <v>1</v>
      </c>
      <c r="BS181" s="62">
        <f>IF(AND(BQ181=0,BR181=0),"",IF(AND(BQ181=0,BR181&lt;&gt;0),Desplegable!$B$444,(BR181*100/BQ181)))</f>
        <v>100</v>
      </c>
      <c r="BT181" s="239"/>
      <c r="BU181" s="97"/>
      <c r="BV181" s="97"/>
      <c r="BW181" s="62" t="str">
        <f>IF(AND(BT181=0,BU181=0),Desplegable!$B$446,IF(AND(BT181&lt;&gt;0,BU181=""),Desplegable!$B$446,IF(AND('Metas por Proyecto'!BT181=0,'Metas por Proyecto'!BU181&gt;0),Desplegable!$B$444,IF(AND('Metas por Proyecto'!BT181&gt;0,'Metas por Proyecto'!BU181=0),Desplegable!$B$445,IF(AND('Metas por Proyecto'!BT181&gt;0,'Metas por Proyecto'!BU181&gt;0),((BU181*100)/BT181))))))</f>
        <v/>
      </c>
      <c r="BX181" s="97">
        <f t="shared" si="112"/>
        <v>1</v>
      </c>
      <c r="BY181" s="97">
        <f t="shared" si="113"/>
        <v>1</v>
      </c>
      <c r="BZ181" s="62">
        <f>IF(AND(BX181=0,BY181=0),"",IF(AND(BX181=0,BY181&lt;&gt;0),Desplegable!$B$444,(BY181*100/BX181)))</f>
        <v>100</v>
      </c>
      <c r="CA181" s="239">
        <v>1</v>
      </c>
      <c r="CB181" s="97"/>
      <c r="CC181" s="97"/>
      <c r="CD181" s="62" t="str">
        <f>IF(AND(CA181=0,CB181=0),Desplegable!$B$446,IF(AND(CA181&lt;&gt;0,CB181=""),Desplegable!$B$446,IF(AND('Metas por Proyecto'!CA181=0,'Metas por Proyecto'!CB181&gt;0),Desplegable!$B$444,IF(AND('Metas por Proyecto'!CA181&gt;0,'Metas por Proyecto'!CB181=0),Desplegable!$B$445,IF(AND('Metas por Proyecto'!CA181&gt;0,'Metas por Proyecto'!CB181&gt;0),((CB181*100)/CA181))))))</f>
        <v/>
      </c>
      <c r="CE181" s="97">
        <f t="shared" si="114"/>
        <v>2</v>
      </c>
      <c r="CF181" s="97">
        <f t="shared" si="115"/>
        <v>1</v>
      </c>
      <c r="CG181" s="62">
        <f>IF(AND(CE181=0,CF181=0),"",IF(AND(CE181=0,CF181&lt;&gt;0),Desplegable!$B$444,(CF181*100/CE181)))</f>
        <v>50</v>
      </c>
      <c r="CH181" s="239"/>
      <c r="CI181" s="97"/>
      <c r="CJ181" s="97"/>
      <c r="CK181" s="62" t="str">
        <f>IF(AND(CH181=0,CI181=0),Desplegable!$B$446,IF(AND(CH181&lt;&gt;0,CI181=""),Desplegable!$B$446,IF(AND('Metas por Proyecto'!CH181=0,'Metas por Proyecto'!CI181&gt;0),Desplegable!$B$444,IF(AND('Metas por Proyecto'!CH181&gt;0,'Metas por Proyecto'!CI181=0),Desplegable!$B$445,IF(AND('Metas por Proyecto'!CH181&gt;0,'Metas por Proyecto'!CI181&gt;0),((CI181*100)/CH181))))))</f>
        <v/>
      </c>
      <c r="CL181" s="97">
        <f t="shared" si="116"/>
        <v>2</v>
      </c>
      <c r="CM181" s="97">
        <f t="shared" si="117"/>
        <v>1</v>
      </c>
      <c r="CN181" s="62">
        <f>IF(AND(CL181=0,CM181=0),"",IF(AND(CL181=0,CM181&lt;&gt;0),Desplegable!$B$444,(CM181*100/CL181)))</f>
        <v>50</v>
      </c>
      <c r="CO181" s="239"/>
      <c r="CP181" s="97"/>
      <c r="CQ181" s="97"/>
      <c r="CR181" s="62" t="str">
        <f>IF(AND(CO181=0,CP181=0),Desplegable!$B$446,IF(AND(CO181&lt;&gt;0,CP181=""),Desplegable!$B$446,IF(AND('Metas por Proyecto'!CO181=0,'Metas por Proyecto'!CP181&gt;0),Desplegable!$B$444,IF(AND('Metas por Proyecto'!CO181&gt;0,'Metas por Proyecto'!CP181=0),Desplegable!$B$445,IF(AND('Metas por Proyecto'!CO181&gt;0,'Metas por Proyecto'!CP181&gt;0),((CP181*100)/CO181))))))</f>
        <v/>
      </c>
      <c r="CS181" s="97">
        <f t="shared" si="118"/>
        <v>2</v>
      </c>
      <c r="CT181" s="97">
        <f t="shared" si="119"/>
        <v>1</v>
      </c>
      <c r="CU181" s="62">
        <f>IF(AND(CS181=0,CT181=0),"",IF(AND(CS181=0,CT181&lt;&gt;0),Desplegable!$B$444,(CT181*100/CS181)))</f>
        <v>50</v>
      </c>
      <c r="CV181" s="239">
        <v>1</v>
      </c>
      <c r="CW181" s="97"/>
      <c r="CX181" s="97"/>
      <c r="CY181" s="62" t="str">
        <f>IF(AND(CV181=0,CW181=0),Desplegable!$B$446,IF(AND(CV181&lt;&gt;0,CW181=""),Desplegable!$B$446,IF(AND('Metas por Proyecto'!CV181=0,'Metas por Proyecto'!CW181&gt;0),Desplegable!$B$444,IF(AND('Metas por Proyecto'!CV181&gt;0,'Metas por Proyecto'!CW181=0),Desplegable!$B$445,IF(AND('Metas por Proyecto'!CV181&gt;0,'Metas por Proyecto'!CW181&gt;0),((CW181*100)/CV181))))))</f>
        <v/>
      </c>
      <c r="CZ181" s="97">
        <f t="shared" si="120"/>
        <v>3</v>
      </c>
      <c r="DA181" s="97">
        <f t="shared" si="121"/>
        <v>1</v>
      </c>
      <c r="DB181" s="62">
        <f>IF(AND(CZ181=0,DA181=0),"",IF(AND(CZ181=0,DA181&lt;&gt;0),Desplegable!$B$444,(DA181*100/CZ181)))</f>
        <v>33.333333333333336</v>
      </c>
      <c r="DC181" s="239"/>
      <c r="DD181" s="97"/>
      <c r="DE181" s="97"/>
      <c r="DF181" s="62" t="str">
        <f>IF(AND(DC181=0,DD181=0),Desplegable!$B$446,IF(AND(DC181&lt;&gt;0,DD181=""),Desplegable!$B$446,IF(AND('Metas por Proyecto'!DC181=0,'Metas por Proyecto'!DD181&gt;0),Desplegable!$B$444,IF(AND('Metas por Proyecto'!DC181&gt;0,'Metas por Proyecto'!DD181=0),Desplegable!$B$445,IF(AND('Metas por Proyecto'!DC181&gt;0,'Metas por Proyecto'!DD181&gt;0),((DD181*100)/DC181))))))</f>
        <v/>
      </c>
      <c r="DG181" s="97">
        <f t="shared" si="122"/>
        <v>3</v>
      </c>
      <c r="DH181" s="97">
        <f t="shared" si="123"/>
        <v>1</v>
      </c>
      <c r="DI181" s="62">
        <f>IF(AND(DG181=0,DH181=0),"",IF(AND(DG181=0,DH181&lt;&gt;0),Desplegable!$B$444,(DH181*100/DG181)))</f>
        <v>33.333333333333336</v>
      </c>
      <c r="DJ181" s="239">
        <v>1</v>
      </c>
      <c r="DK181" s="97"/>
      <c r="DL181" s="97"/>
      <c r="DM181" s="62" t="str">
        <f>IF(AND(DJ181=0,DK181=0),Desplegable!$B$446,IF(AND(DJ181&lt;&gt;0,DK181=""),Desplegable!$B$446,IF(AND('Metas por Proyecto'!DJ181=0,'Metas por Proyecto'!DK181&gt;0),Desplegable!$B$444,IF(AND('Metas por Proyecto'!DJ181&gt;0,'Metas por Proyecto'!DK181=0),Desplegable!$B$445,IF(AND('Metas por Proyecto'!DJ181&gt;0,'Metas por Proyecto'!DK181&gt;0),((DK181*100)/DJ181))))))</f>
        <v/>
      </c>
      <c r="DN181" s="97">
        <f t="shared" si="124"/>
        <v>4</v>
      </c>
      <c r="DO181" s="97">
        <f t="shared" si="125"/>
        <v>1</v>
      </c>
      <c r="DP181" s="63">
        <f>IF(AND(DN181=0,DO181=0),"",IF(AND(DN181=0,DO181&lt;&gt;0),Desplegable!$B$444,(DO181*100/DN181)))</f>
        <v>25</v>
      </c>
      <c r="DQ181" s="97">
        <f t="shared" si="126"/>
        <v>4</v>
      </c>
      <c r="DR181" s="97">
        <f t="shared" si="127"/>
        <v>0</v>
      </c>
      <c r="DS181" s="97">
        <f t="shared" si="128"/>
        <v>1</v>
      </c>
      <c r="DT181" s="63">
        <f t="shared" si="129"/>
        <v>25</v>
      </c>
      <c r="DU181" s="97"/>
    </row>
    <row r="182" spans="1:125" s="65" customFormat="1" ht="168.75">
      <c r="A182" s="53">
        <v>181</v>
      </c>
      <c r="B182" s="84" t="s">
        <v>751</v>
      </c>
      <c r="C182" s="54" t="s">
        <v>751</v>
      </c>
      <c r="D182" s="55" t="s">
        <v>65</v>
      </c>
      <c r="E182" s="55" t="s">
        <v>761</v>
      </c>
      <c r="F182" s="56" t="s">
        <v>111</v>
      </c>
      <c r="G182" s="55" t="s">
        <v>115</v>
      </c>
      <c r="H182" s="56" t="s">
        <v>296</v>
      </c>
      <c r="I182" s="55" t="s">
        <v>722</v>
      </c>
      <c r="J182" s="56" t="s">
        <v>317</v>
      </c>
      <c r="K182" s="55" t="s">
        <v>761</v>
      </c>
      <c r="L182" s="56" t="s">
        <v>155</v>
      </c>
      <c r="M182" s="56" t="s">
        <v>155</v>
      </c>
      <c r="N182" s="59" t="s">
        <v>144</v>
      </c>
      <c r="O182" s="56" t="s">
        <v>325</v>
      </c>
      <c r="P182" s="57" t="s">
        <v>460</v>
      </c>
      <c r="Q182" s="57" t="s">
        <v>463</v>
      </c>
      <c r="R182" s="58" t="s">
        <v>481</v>
      </c>
      <c r="S182" s="59"/>
      <c r="T182" s="59" t="s">
        <v>419</v>
      </c>
      <c r="U182" s="60" t="s">
        <v>428</v>
      </c>
      <c r="V182" s="60" t="s">
        <v>437</v>
      </c>
      <c r="W182" s="59"/>
      <c r="X182" s="59"/>
      <c r="Y182" s="56"/>
      <c r="Z182" s="56"/>
      <c r="AA182" s="56"/>
      <c r="AB182" s="56"/>
      <c r="AC182" s="53"/>
      <c r="AD182" s="53"/>
      <c r="AE182" s="53"/>
      <c r="AF182" s="53"/>
      <c r="AG182" s="56"/>
      <c r="AH182" s="60"/>
      <c r="AI182" s="53"/>
      <c r="AJ182" s="61"/>
      <c r="AK182" s="53"/>
      <c r="AL182" s="53"/>
      <c r="AM182" s="222">
        <v>2</v>
      </c>
      <c r="AN182" s="97">
        <v>1</v>
      </c>
      <c r="AO182" s="97">
        <v>1</v>
      </c>
      <c r="AP182" s="97"/>
      <c r="AQ182" s="62">
        <f>IF(AND(AN182=0,AO182=0),Desplegable!$B$446,IF(AND(AN182&lt;&gt;0,AO182=""),Desplegable!$B$446,IF(AND('Metas por Proyecto'!AN182=0,'Metas por Proyecto'!AO182&gt;0),Desplegable!$B$444,IF(AND('Metas por Proyecto'!AN182&gt;0,'Metas por Proyecto'!AO182=0),Desplegable!$B$445,IF(AND('Metas por Proyecto'!AN182&gt;0,'Metas por Proyecto'!AO182&gt;0),((AO182*100)/AN182))))))</f>
        <v>100</v>
      </c>
      <c r="AR182" s="239">
        <v>1</v>
      </c>
      <c r="AS182" s="97">
        <v>1</v>
      </c>
      <c r="AT182" s="97"/>
      <c r="AU182" s="62">
        <f>IF(AND(AR182=0,AS182=0),Desplegable!$B$446,IF(AND(AR182&lt;&gt;0,AS182=""),Desplegable!$B$446,IF(AND('Metas por Proyecto'!AR182=0,'Metas por Proyecto'!AS182&gt;0),Desplegable!$B$444,IF(AND('Metas por Proyecto'!AR182&gt;0,'Metas por Proyecto'!AS182=0),Desplegable!$B$445,IF(AND('Metas por Proyecto'!AR182&gt;0,'Metas por Proyecto'!AS182&gt;0),((AS182*100)/AR182))))))</f>
        <v>100</v>
      </c>
      <c r="AV182" s="97">
        <f t="shared" si="104"/>
        <v>2</v>
      </c>
      <c r="AW182" s="97">
        <f t="shared" si="105"/>
        <v>2</v>
      </c>
      <c r="AX182" s="62">
        <f>IF(AND(AV182=0,AW182=0),"",IF(AND(AV182=0,AW182&lt;&gt;0),Desplegable!$B$444,(AW182*100/AV182)))</f>
        <v>100</v>
      </c>
      <c r="AY182" s="239"/>
      <c r="AZ182" s="97"/>
      <c r="BA182" s="97"/>
      <c r="BB182" s="62" t="str">
        <f>IF(AND(AY182=0,AZ182=0),Desplegable!$B$446,IF(AND(AY182&lt;&gt;0,AZ182=""),Desplegable!$B$446,IF(AND('Metas por Proyecto'!AY182=0,'Metas por Proyecto'!AZ182&gt;0),Desplegable!$B$444,IF(AND('Metas por Proyecto'!AY182&gt;0,'Metas por Proyecto'!AZ182=0),Desplegable!$B$445,IF(AND('Metas por Proyecto'!AY182&gt;0,'Metas por Proyecto'!AZ182&gt;0),((AZ182*100)/AY182))))))</f>
        <v/>
      </c>
      <c r="BC182" s="97">
        <f t="shared" si="106"/>
        <v>2</v>
      </c>
      <c r="BD182" s="97">
        <f t="shared" si="107"/>
        <v>2</v>
      </c>
      <c r="BE182" s="62">
        <f>IF(AND(BC182=0,BD182=0),"",IF(AND(BC182=0,BD182&lt;&gt;0),Desplegable!$B$444,(BD182*100/BC182)))</f>
        <v>100</v>
      </c>
      <c r="BF182" s="239"/>
      <c r="BG182" s="97"/>
      <c r="BH182" s="97"/>
      <c r="BI182" s="62" t="str">
        <f>IF(AND(BF182=0,BG182=0),Desplegable!$B$446,IF(AND(BF182&lt;&gt;0,BG182=""),Desplegable!$B$446,IF(AND('Metas por Proyecto'!BF182=0,'Metas por Proyecto'!BG182&gt;0),Desplegable!$B$444,IF(AND('Metas por Proyecto'!BF182&gt;0,'Metas por Proyecto'!BG182=0),Desplegable!$B$445,IF(AND('Metas por Proyecto'!BF182&gt;0,'Metas por Proyecto'!BG182&gt;0),((BG182*100)/BF182))))))</f>
        <v/>
      </c>
      <c r="BJ182" s="97">
        <f t="shared" si="108"/>
        <v>2</v>
      </c>
      <c r="BK182" s="97">
        <f t="shared" si="109"/>
        <v>2</v>
      </c>
      <c r="BL182" s="62">
        <f>IF(AND(BJ182=0,BK182=0),"",IF(AND(BJ182=0,BK182&lt;&gt;0),Desplegable!$B$444,(BK182*100/BJ182)))</f>
        <v>100</v>
      </c>
      <c r="BM182" s="239"/>
      <c r="BN182" s="97"/>
      <c r="BO182" s="97"/>
      <c r="BP182" s="62" t="str">
        <f>IF(AND(BM182=0,BN182=0),Desplegable!$B$446,IF(AND(BM182&lt;&gt;0,BN182=""),Desplegable!$B$446,IF(AND('Metas por Proyecto'!BM182=0,'Metas por Proyecto'!BN182&gt;0),Desplegable!$B$444,IF(AND('Metas por Proyecto'!BM182&gt;0,'Metas por Proyecto'!BN182=0),Desplegable!$B$445,IF(AND('Metas por Proyecto'!BM182&gt;0,'Metas por Proyecto'!BN182&gt;0),((BN182*100)/BM182))))))</f>
        <v/>
      </c>
      <c r="BQ182" s="97">
        <f t="shared" si="110"/>
        <v>2</v>
      </c>
      <c r="BR182" s="97">
        <f t="shared" si="111"/>
        <v>2</v>
      </c>
      <c r="BS182" s="62">
        <f>IF(AND(BQ182=0,BR182=0),"",IF(AND(BQ182=0,BR182&lt;&gt;0),Desplegable!$B$444,(BR182*100/BQ182)))</f>
        <v>100</v>
      </c>
      <c r="BT182" s="239"/>
      <c r="BU182" s="97"/>
      <c r="BV182" s="97"/>
      <c r="BW182" s="62" t="str">
        <f>IF(AND(BT182=0,BU182=0),Desplegable!$B$446,IF(AND(BT182&lt;&gt;0,BU182=""),Desplegable!$B$446,IF(AND('Metas por Proyecto'!BT182=0,'Metas por Proyecto'!BU182&gt;0),Desplegable!$B$444,IF(AND('Metas por Proyecto'!BT182&gt;0,'Metas por Proyecto'!BU182=0),Desplegable!$B$445,IF(AND('Metas por Proyecto'!BT182&gt;0,'Metas por Proyecto'!BU182&gt;0),((BU182*100)/BT182))))))</f>
        <v/>
      </c>
      <c r="BX182" s="97">
        <f t="shared" si="112"/>
        <v>2</v>
      </c>
      <c r="BY182" s="97">
        <f t="shared" si="113"/>
        <v>2</v>
      </c>
      <c r="BZ182" s="62">
        <f>IF(AND(BX182=0,BY182=0),"",IF(AND(BX182=0,BY182&lt;&gt;0),Desplegable!$B$444,(BY182*100/BX182)))</f>
        <v>100</v>
      </c>
      <c r="CA182" s="239"/>
      <c r="CB182" s="97"/>
      <c r="CC182" s="97"/>
      <c r="CD182" s="62" t="str">
        <f>IF(AND(CA182=0,CB182=0),Desplegable!$B$446,IF(AND(CA182&lt;&gt;0,CB182=""),Desplegable!$B$446,IF(AND('Metas por Proyecto'!CA182=0,'Metas por Proyecto'!CB182&gt;0),Desplegable!$B$444,IF(AND('Metas por Proyecto'!CA182&gt;0,'Metas por Proyecto'!CB182=0),Desplegable!$B$445,IF(AND('Metas por Proyecto'!CA182&gt;0,'Metas por Proyecto'!CB182&gt;0),((CB182*100)/CA182))))))</f>
        <v/>
      </c>
      <c r="CE182" s="97">
        <f t="shared" si="114"/>
        <v>2</v>
      </c>
      <c r="CF182" s="97">
        <f t="shared" si="115"/>
        <v>2</v>
      </c>
      <c r="CG182" s="62">
        <f>IF(AND(CE182=0,CF182=0),"",IF(AND(CE182=0,CF182&lt;&gt;0),Desplegable!$B$444,(CF182*100/CE182)))</f>
        <v>100</v>
      </c>
      <c r="CH182" s="239"/>
      <c r="CI182" s="97"/>
      <c r="CJ182" s="97"/>
      <c r="CK182" s="62" t="str">
        <f>IF(AND(CH182=0,CI182=0),Desplegable!$B$446,IF(AND(CH182&lt;&gt;0,CI182=""),Desplegable!$B$446,IF(AND('Metas por Proyecto'!CH182=0,'Metas por Proyecto'!CI182&gt;0),Desplegable!$B$444,IF(AND('Metas por Proyecto'!CH182&gt;0,'Metas por Proyecto'!CI182=0),Desplegable!$B$445,IF(AND('Metas por Proyecto'!CH182&gt;0,'Metas por Proyecto'!CI182&gt;0),((CI182*100)/CH182))))))</f>
        <v/>
      </c>
      <c r="CL182" s="97">
        <f t="shared" si="116"/>
        <v>2</v>
      </c>
      <c r="CM182" s="97">
        <f t="shared" si="117"/>
        <v>2</v>
      </c>
      <c r="CN182" s="62">
        <f>IF(AND(CL182=0,CM182=0),"",IF(AND(CL182=0,CM182&lt;&gt;0),Desplegable!$B$444,(CM182*100/CL182)))</f>
        <v>100</v>
      </c>
      <c r="CO182" s="239"/>
      <c r="CP182" s="97"/>
      <c r="CQ182" s="97"/>
      <c r="CR182" s="62" t="str">
        <f>IF(AND(CO182=0,CP182=0),Desplegable!$B$446,IF(AND(CO182&lt;&gt;0,CP182=""),Desplegable!$B$446,IF(AND('Metas por Proyecto'!CO182=0,'Metas por Proyecto'!CP182&gt;0),Desplegable!$B$444,IF(AND('Metas por Proyecto'!CO182&gt;0,'Metas por Proyecto'!CP182=0),Desplegable!$B$445,IF(AND('Metas por Proyecto'!CO182&gt;0,'Metas por Proyecto'!CP182&gt;0),((CP182*100)/CO182))))))</f>
        <v/>
      </c>
      <c r="CS182" s="97">
        <f t="shared" si="118"/>
        <v>2</v>
      </c>
      <c r="CT182" s="97">
        <f t="shared" si="119"/>
        <v>2</v>
      </c>
      <c r="CU182" s="62">
        <f>IF(AND(CS182=0,CT182=0),"",IF(AND(CS182=0,CT182&lt;&gt;0),Desplegable!$B$444,(CT182*100/CS182)))</f>
        <v>100</v>
      </c>
      <c r="CV182" s="239"/>
      <c r="CW182" s="97"/>
      <c r="CX182" s="97"/>
      <c r="CY182" s="62" t="str">
        <f>IF(AND(CV182=0,CW182=0),Desplegable!$B$446,IF(AND(CV182&lt;&gt;0,CW182=""),Desplegable!$B$446,IF(AND('Metas por Proyecto'!CV182=0,'Metas por Proyecto'!CW182&gt;0),Desplegable!$B$444,IF(AND('Metas por Proyecto'!CV182&gt;0,'Metas por Proyecto'!CW182=0),Desplegable!$B$445,IF(AND('Metas por Proyecto'!CV182&gt;0,'Metas por Proyecto'!CW182&gt;0),((CW182*100)/CV182))))))</f>
        <v/>
      </c>
      <c r="CZ182" s="97">
        <f t="shared" si="120"/>
        <v>2</v>
      </c>
      <c r="DA182" s="97">
        <f t="shared" si="121"/>
        <v>2</v>
      </c>
      <c r="DB182" s="62">
        <f>IF(AND(CZ182=0,DA182=0),"",IF(AND(CZ182=0,DA182&lt;&gt;0),Desplegable!$B$444,(DA182*100/CZ182)))</f>
        <v>100</v>
      </c>
      <c r="DC182" s="239"/>
      <c r="DD182" s="97"/>
      <c r="DE182" s="97"/>
      <c r="DF182" s="62" t="str">
        <f>IF(AND(DC182=0,DD182=0),Desplegable!$B$446,IF(AND(DC182&lt;&gt;0,DD182=""),Desplegable!$B$446,IF(AND('Metas por Proyecto'!DC182=0,'Metas por Proyecto'!DD182&gt;0),Desplegable!$B$444,IF(AND('Metas por Proyecto'!DC182&gt;0,'Metas por Proyecto'!DD182=0),Desplegable!$B$445,IF(AND('Metas por Proyecto'!DC182&gt;0,'Metas por Proyecto'!DD182&gt;0),((DD182*100)/DC182))))))</f>
        <v/>
      </c>
      <c r="DG182" s="97">
        <f t="shared" si="122"/>
        <v>2</v>
      </c>
      <c r="DH182" s="97">
        <f t="shared" si="123"/>
        <v>2</v>
      </c>
      <c r="DI182" s="62">
        <f>IF(AND(DG182=0,DH182=0),"",IF(AND(DG182=0,DH182&lt;&gt;0),Desplegable!$B$444,(DH182*100/DG182)))</f>
        <v>100</v>
      </c>
      <c r="DJ182" s="239"/>
      <c r="DK182" s="97"/>
      <c r="DL182" s="97"/>
      <c r="DM182" s="62" t="str">
        <f>IF(AND(DJ182=0,DK182=0),Desplegable!$B$446,IF(AND(DJ182&lt;&gt;0,DK182=""),Desplegable!$B$446,IF(AND('Metas por Proyecto'!DJ182=0,'Metas por Proyecto'!DK182&gt;0),Desplegable!$B$444,IF(AND('Metas por Proyecto'!DJ182&gt;0,'Metas por Proyecto'!DK182=0),Desplegable!$B$445,IF(AND('Metas por Proyecto'!DJ182&gt;0,'Metas por Proyecto'!DK182&gt;0),((DK182*100)/DJ182))))))</f>
        <v/>
      </c>
      <c r="DN182" s="97">
        <f t="shared" si="124"/>
        <v>2</v>
      </c>
      <c r="DO182" s="97">
        <f t="shared" si="125"/>
        <v>2</v>
      </c>
      <c r="DP182" s="63">
        <f>IF(AND(DN182=0,DO182=0),"",IF(AND(DN182=0,DO182&lt;&gt;0),Desplegable!$B$444,(DO182*100/DN182)))</f>
        <v>100</v>
      </c>
      <c r="DQ182" s="97">
        <f t="shared" si="126"/>
        <v>2</v>
      </c>
      <c r="DR182" s="97">
        <f t="shared" si="127"/>
        <v>0</v>
      </c>
      <c r="DS182" s="97">
        <f t="shared" si="128"/>
        <v>2</v>
      </c>
      <c r="DT182" s="63">
        <f t="shared" si="129"/>
        <v>100</v>
      </c>
      <c r="DU182" s="97"/>
    </row>
    <row r="183" spans="1:125" s="65" customFormat="1" ht="168.75">
      <c r="A183" s="53">
        <v>182</v>
      </c>
      <c r="B183" s="84" t="s">
        <v>752</v>
      </c>
      <c r="C183" s="54" t="s">
        <v>752</v>
      </c>
      <c r="D183" s="55" t="s">
        <v>65</v>
      </c>
      <c r="E183" s="55" t="s">
        <v>761</v>
      </c>
      <c r="F183" s="56" t="s">
        <v>111</v>
      </c>
      <c r="G183" s="55" t="s">
        <v>115</v>
      </c>
      <c r="H183" s="56" t="s">
        <v>296</v>
      </c>
      <c r="I183" s="55" t="s">
        <v>722</v>
      </c>
      <c r="J183" s="56" t="s">
        <v>317</v>
      </c>
      <c r="K183" s="55" t="s">
        <v>761</v>
      </c>
      <c r="L183" s="56" t="s">
        <v>155</v>
      </c>
      <c r="M183" s="56" t="s">
        <v>155</v>
      </c>
      <c r="N183" s="59" t="s">
        <v>144</v>
      </c>
      <c r="O183" s="56" t="s">
        <v>325</v>
      </c>
      <c r="P183" s="57" t="s">
        <v>460</v>
      </c>
      <c r="Q183" s="57" t="s">
        <v>463</v>
      </c>
      <c r="R183" s="58" t="s">
        <v>481</v>
      </c>
      <c r="S183" s="59"/>
      <c r="T183" s="59" t="s">
        <v>419</v>
      </c>
      <c r="U183" s="60" t="s">
        <v>428</v>
      </c>
      <c r="V183" s="60" t="s">
        <v>437</v>
      </c>
      <c r="W183" s="59"/>
      <c r="X183" s="59"/>
      <c r="Y183" s="56"/>
      <c r="Z183" s="56"/>
      <c r="AA183" s="56"/>
      <c r="AB183" s="56"/>
      <c r="AC183" s="53"/>
      <c r="AD183" s="53"/>
      <c r="AE183" s="53"/>
      <c r="AF183" s="53"/>
      <c r="AG183" s="56"/>
      <c r="AH183" s="60"/>
      <c r="AI183" s="53"/>
      <c r="AJ183" s="61"/>
      <c r="AK183" s="53"/>
      <c r="AL183" s="53"/>
      <c r="AM183" s="222">
        <v>12</v>
      </c>
      <c r="AN183" s="97">
        <v>1</v>
      </c>
      <c r="AO183" s="97">
        <v>1</v>
      </c>
      <c r="AP183" s="97"/>
      <c r="AQ183" s="62">
        <f>IF(AND(AN183=0,AO183=0),Desplegable!$B$446,IF(AND(AN183&lt;&gt;0,AO183=""),Desplegable!$B$446,IF(AND('Metas por Proyecto'!AN183=0,'Metas por Proyecto'!AO183&gt;0),Desplegable!$B$444,IF(AND('Metas por Proyecto'!AN183&gt;0,'Metas por Proyecto'!AO183=0),Desplegable!$B$445,IF(AND('Metas por Proyecto'!AN183&gt;0,'Metas por Proyecto'!AO183&gt;0),((AO183*100)/AN183))))))</f>
        <v>100</v>
      </c>
      <c r="AR183" s="239">
        <v>1</v>
      </c>
      <c r="AS183" s="97">
        <v>1</v>
      </c>
      <c r="AT183" s="97"/>
      <c r="AU183" s="62">
        <f>IF(AND(AR183=0,AS183=0),Desplegable!$B$446,IF(AND(AR183&lt;&gt;0,AS183=""),Desplegable!$B$446,IF(AND('Metas por Proyecto'!AR183=0,'Metas por Proyecto'!AS183&gt;0),Desplegable!$B$444,IF(AND('Metas por Proyecto'!AR183&gt;0,'Metas por Proyecto'!AS183=0),Desplegable!$B$445,IF(AND('Metas por Proyecto'!AR183&gt;0,'Metas por Proyecto'!AS183&gt;0),((AS183*100)/AR183))))))</f>
        <v>100</v>
      </c>
      <c r="AV183" s="97">
        <f t="shared" si="104"/>
        <v>2</v>
      </c>
      <c r="AW183" s="97">
        <f t="shared" si="105"/>
        <v>2</v>
      </c>
      <c r="AX183" s="62">
        <f>IF(AND(AV183=0,AW183=0),"",IF(AND(AV183=0,AW183&lt;&gt;0),Desplegable!$B$444,(AW183*100/AV183)))</f>
        <v>100</v>
      </c>
      <c r="AY183" s="239">
        <v>1</v>
      </c>
      <c r="AZ183" s="97">
        <v>1</v>
      </c>
      <c r="BA183" s="97"/>
      <c r="BB183" s="62">
        <f>IF(AND(AY183=0,AZ183=0),Desplegable!$B$446,IF(AND(AY183&lt;&gt;0,AZ183=""),Desplegable!$B$446,IF(AND('Metas por Proyecto'!AY183=0,'Metas por Proyecto'!AZ183&gt;0),Desplegable!$B$444,IF(AND('Metas por Proyecto'!AY183&gt;0,'Metas por Proyecto'!AZ183=0),Desplegable!$B$445,IF(AND('Metas por Proyecto'!AY183&gt;0,'Metas por Proyecto'!AZ183&gt;0),((AZ183*100)/AY183))))))</f>
        <v>100</v>
      </c>
      <c r="BC183" s="97">
        <f t="shared" si="106"/>
        <v>3</v>
      </c>
      <c r="BD183" s="97">
        <f t="shared" si="107"/>
        <v>3</v>
      </c>
      <c r="BE183" s="62">
        <f>IF(AND(BC183=0,BD183=0),"",IF(AND(BC183=0,BD183&lt;&gt;0),Desplegable!$B$444,(BD183*100/BC183)))</f>
        <v>100</v>
      </c>
      <c r="BF183" s="239">
        <v>1</v>
      </c>
      <c r="BG183" s="97">
        <v>1</v>
      </c>
      <c r="BH183" s="97" t="s">
        <v>1672</v>
      </c>
      <c r="BI183" s="62">
        <f>IF(AND(BF183=0,BG183=0),Desplegable!$B$446,IF(AND(BF183&lt;&gt;0,BG183=""),Desplegable!$B$446,IF(AND('Metas por Proyecto'!BF183=0,'Metas por Proyecto'!BG183&gt;0),Desplegable!$B$444,IF(AND('Metas por Proyecto'!BF183&gt;0,'Metas por Proyecto'!BG183=0),Desplegable!$B$445,IF(AND('Metas por Proyecto'!BF183&gt;0,'Metas por Proyecto'!BG183&gt;0),((BG183*100)/BF183))))))</f>
        <v>100</v>
      </c>
      <c r="BJ183" s="97">
        <f t="shared" si="108"/>
        <v>4</v>
      </c>
      <c r="BK183" s="97">
        <f t="shared" si="109"/>
        <v>4</v>
      </c>
      <c r="BL183" s="62">
        <f>IF(AND(BJ183=0,BK183=0),"",IF(AND(BJ183=0,BK183&lt;&gt;0),Desplegable!$B$444,(BK183*100/BJ183)))</f>
        <v>100</v>
      </c>
      <c r="BM183" s="239">
        <v>1</v>
      </c>
      <c r="BN183" s="97"/>
      <c r="BO183" s="97"/>
      <c r="BP183" s="62" t="str">
        <f>IF(AND(BM183=0,BN183=0),Desplegable!$B$446,IF(AND(BM183&lt;&gt;0,BN183=""),Desplegable!$B$446,IF(AND('Metas por Proyecto'!BM183=0,'Metas por Proyecto'!BN183&gt;0),Desplegable!$B$444,IF(AND('Metas por Proyecto'!BM183&gt;0,'Metas por Proyecto'!BN183=0),Desplegable!$B$445,IF(AND('Metas por Proyecto'!BM183&gt;0,'Metas por Proyecto'!BN183&gt;0),((BN183*100)/BM183))))))</f>
        <v/>
      </c>
      <c r="BQ183" s="97">
        <f t="shared" si="110"/>
        <v>5</v>
      </c>
      <c r="BR183" s="97">
        <f t="shared" si="111"/>
        <v>4</v>
      </c>
      <c r="BS183" s="62">
        <f>IF(AND(BQ183=0,BR183=0),"",IF(AND(BQ183=0,BR183&lt;&gt;0),Desplegable!$B$444,(BR183*100/BQ183)))</f>
        <v>80</v>
      </c>
      <c r="BT183" s="239">
        <v>1</v>
      </c>
      <c r="BU183" s="97"/>
      <c r="BV183" s="97"/>
      <c r="BW183" s="62" t="str">
        <f>IF(AND(BT183=0,BU183=0),Desplegable!$B$446,IF(AND(BT183&lt;&gt;0,BU183=""),Desplegable!$B$446,IF(AND('Metas por Proyecto'!BT183=0,'Metas por Proyecto'!BU183&gt;0),Desplegable!$B$444,IF(AND('Metas por Proyecto'!BT183&gt;0,'Metas por Proyecto'!BU183=0),Desplegable!$B$445,IF(AND('Metas por Proyecto'!BT183&gt;0,'Metas por Proyecto'!BU183&gt;0),((BU183*100)/BT183))))))</f>
        <v/>
      </c>
      <c r="BX183" s="97">
        <f t="shared" si="112"/>
        <v>6</v>
      </c>
      <c r="BY183" s="97">
        <f t="shared" si="113"/>
        <v>4</v>
      </c>
      <c r="BZ183" s="62">
        <f>IF(AND(BX183=0,BY183=0),"",IF(AND(BX183=0,BY183&lt;&gt;0),Desplegable!$B$444,(BY183*100/BX183)))</f>
        <v>66.666666666666671</v>
      </c>
      <c r="CA183" s="239">
        <v>1</v>
      </c>
      <c r="CB183" s="97"/>
      <c r="CC183" s="97"/>
      <c r="CD183" s="62" t="str">
        <f>IF(AND(CA183=0,CB183=0),Desplegable!$B$446,IF(AND(CA183&lt;&gt;0,CB183=""),Desplegable!$B$446,IF(AND('Metas por Proyecto'!CA183=0,'Metas por Proyecto'!CB183&gt;0),Desplegable!$B$444,IF(AND('Metas por Proyecto'!CA183&gt;0,'Metas por Proyecto'!CB183=0),Desplegable!$B$445,IF(AND('Metas por Proyecto'!CA183&gt;0,'Metas por Proyecto'!CB183&gt;0),((CB183*100)/CA183))))))</f>
        <v/>
      </c>
      <c r="CE183" s="97">
        <f t="shared" si="114"/>
        <v>7</v>
      </c>
      <c r="CF183" s="97">
        <f t="shared" si="115"/>
        <v>4</v>
      </c>
      <c r="CG183" s="62">
        <f>IF(AND(CE183=0,CF183=0),"",IF(AND(CE183=0,CF183&lt;&gt;0),Desplegable!$B$444,(CF183*100/CE183)))</f>
        <v>57.142857142857146</v>
      </c>
      <c r="CH183" s="239">
        <v>1</v>
      </c>
      <c r="CI183" s="97"/>
      <c r="CJ183" s="97"/>
      <c r="CK183" s="62" t="str">
        <f>IF(AND(CH183=0,CI183=0),Desplegable!$B$446,IF(AND(CH183&lt;&gt;0,CI183=""),Desplegable!$B$446,IF(AND('Metas por Proyecto'!CH183=0,'Metas por Proyecto'!CI183&gt;0),Desplegable!$B$444,IF(AND('Metas por Proyecto'!CH183&gt;0,'Metas por Proyecto'!CI183=0),Desplegable!$B$445,IF(AND('Metas por Proyecto'!CH183&gt;0,'Metas por Proyecto'!CI183&gt;0),((CI183*100)/CH183))))))</f>
        <v/>
      </c>
      <c r="CL183" s="97">
        <f t="shared" si="116"/>
        <v>8</v>
      </c>
      <c r="CM183" s="97">
        <f t="shared" si="117"/>
        <v>4</v>
      </c>
      <c r="CN183" s="62">
        <f>IF(AND(CL183=0,CM183=0),"",IF(AND(CL183=0,CM183&lt;&gt;0),Desplegable!$B$444,(CM183*100/CL183)))</f>
        <v>50</v>
      </c>
      <c r="CO183" s="239">
        <v>1</v>
      </c>
      <c r="CP183" s="97"/>
      <c r="CQ183" s="97"/>
      <c r="CR183" s="62" t="str">
        <f>IF(AND(CO183=0,CP183=0),Desplegable!$B$446,IF(AND(CO183&lt;&gt;0,CP183=""),Desplegable!$B$446,IF(AND('Metas por Proyecto'!CO183=0,'Metas por Proyecto'!CP183&gt;0),Desplegable!$B$444,IF(AND('Metas por Proyecto'!CO183&gt;0,'Metas por Proyecto'!CP183=0),Desplegable!$B$445,IF(AND('Metas por Proyecto'!CO183&gt;0,'Metas por Proyecto'!CP183&gt;0),((CP183*100)/CO183))))))</f>
        <v/>
      </c>
      <c r="CS183" s="97">
        <f t="shared" si="118"/>
        <v>9</v>
      </c>
      <c r="CT183" s="97">
        <f t="shared" si="119"/>
        <v>4</v>
      </c>
      <c r="CU183" s="62">
        <f>IF(AND(CS183=0,CT183=0),"",IF(AND(CS183=0,CT183&lt;&gt;0),Desplegable!$B$444,(CT183*100/CS183)))</f>
        <v>44.444444444444443</v>
      </c>
      <c r="CV183" s="239">
        <v>1</v>
      </c>
      <c r="CW183" s="97"/>
      <c r="CX183" s="97"/>
      <c r="CY183" s="62" t="str">
        <f>IF(AND(CV183=0,CW183=0),Desplegable!$B$446,IF(AND(CV183&lt;&gt;0,CW183=""),Desplegable!$B$446,IF(AND('Metas por Proyecto'!CV183=0,'Metas por Proyecto'!CW183&gt;0),Desplegable!$B$444,IF(AND('Metas por Proyecto'!CV183&gt;0,'Metas por Proyecto'!CW183=0),Desplegable!$B$445,IF(AND('Metas por Proyecto'!CV183&gt;0,'Metas por Proyecto'!CW183&gt;0),((CW183*100)/CV183))))))</f>
        <v/>
      </c>
      <c r="CZ183" s="97">
        <f t="shared" si="120"/>
        <v>10</v>
      </c>
      <c r="DA183" s="97">
        <f t="shared" si="121"/>
        <v>4</v>
      </c>
      <c r="DB183" s="62">
        <f>IF(AND(CZ183=0,DA183=0),"",IF(AND(CZ183=0,DA183&lt;&gt;0),Desplegable!$B$444,(DA183*100/CZ183)))</f>
        <v>40</v>
      </c>
      <c r="DC183" s="239">
        <v>1</v>
      </c>
      <c r="DD183" s="97"/>
      <c r="DE183" s="97"/>
      <c r="DF183" s="62" t="str">
        <f>IF(AND(DC183=0,DD183=0),Desplegable!$B$446,IF(AND(DC183&lt;&gt;0,DD183=""),Desplegable!$B$446,IF(AND('Metas por Proyecto'!DC183=0,'Metas por Proyecto'!DD183&gt;0),Desplegable!$B$444,IF(AND('Metas por Proyecto'!DC183&gt;0,'Metas por Proyecto'!DD183=0),Desplegable!$B$445,IF(AND('Metas por Proyecto'!DC183&gt;0,'Metas por Proyecto'!DD183&gt;0),((DD183*100)/DC183))))))</f>
        <v/>
      </c>
      <c r="DG183" s="97">
        <f t="shared" si="122"/>
        <v>11</v>
      </c>
      <c r="DH183" s="97">
        <f t="shared" si="123"/>
        <v>4</v>
      </c>
      <c r="DI183" s="62">
        <f>IF(AND(DG183=0,DH183=0),"",IF(AND(DG183=0,DH183&lt;&gt;0),Desplegable!$B$444,(DH183*100/DG183)))</f>
        <v>36.363636363636367</v>
      </c>
      <c r="DJ183" s="239">
        <v>1</v>
      </c>
      <c r="DK183" s="97"/>
      <c r="DL183" s="97"/>
      <c r="DM183" s="62" t="str">
        <f>IF(AND(DJ183=0,DK183=0),Desplegable!$B$446,IF(AND(DJ183&lt;&gt;0,DK183=""),Desplegable!$B$446,IF(AND('Metas por Proyecto'!DJ183=0,'Metas por Proyecto'!DK183&gt;0),Desplegable!$B$444,IF(AND('Metas por Proyecto'!DJ183&gt;0,'Metas por Proyecto'!DK183=0),Desplegable!$B$445,IF(AND('Metas por Proyecto'!DJ183&gt;0,'Metas por Proyecto'!DK183&gt;0),((DK183*100)/DJ183))))))</f>
        <v/>
      </c>
      <c r="DN183" s="97">
        <f t="shared" si="124"/>
        <v>12</v>
      </c>
      <c r="DO183" s="97">
        <f t="shared" si="125"/>
        <v>4</v>
      </c>
      <c r="DP183" s="63">
        <f>IF(AND(DN183=0,DO183=0),"",IF(AND(DN183=0,DO183&lt;&gt;0),Desplegable!$B$444,(DO183*100/DN183)))</f>
        <v>33.333333333333336</v>
      </c>
      <c r="DQ183" s="97">
        <f t="shared" si="126"/>
        <v>12</v>
      </c>
      <c r="DR183" s="97">
        <f t="shared" si="127"/>
        <v>0</v>
      </c>
      <c r="DS183" s="97">
        <f t="shared" si="128"/>
        <v>4</v>
      </c>
      <c r="DT183" s="63">
        <f t="shared" si="129"/>
        <v>33.333333333333336</v>
      </c>
      <c r="DU183" s="97"/>
    </row>
    <row r="184" spans="1:125" s="65" customFormat="1" ht="168.75">
      <c r="A184" s="53">
        <v>183</v>
      </c>
      <c r="B184" s="84" t="s">
        <v>753</v>
      </c>
      <c r="C184" s="54" t="s">
        <v>753</v>
      </c>
      <c r="D184" s="55" t="s">
        <v>65</v>
      </c>
      <c r="E184" s="55" t="s">
        <v>761</v>
      </c>
      <c r="F184" s="56" t="s">
        <v>111</v>
      </c>
      <c r="G184" s="55" t="s">
        <v>115</v>
      </c>
      <c r="H184" s="56" t="s">
        <v>296</v>
      </c>
      <c r="I184" s="55" t="s">
        <v>722</v>
      </c>
      <c r="J184" s="56" t="s">
        <v>317</v>
      </c>
      <c r="K184" s="55" t="s">
        <v>761</v>
      </c>
      <c r="L184" s="56" t="s">
        <v>155</v>
      </c>
      <c r="M184" s="56" t="s">
        <v>155</v>
      </c>
      <c r="N184" s="59" t="s">
        <v>144</v>
      </c>
      <c r="O184" s="56" t="s">
        <v>325</v>
      </c>
      <c r="P184" s="57" t="s">
        <v>460</v>
      </c>
      <c r="Q184" s="57" t="s">
        <v>463</v>
      </c>
      <c r="R184" s="58" t="s">
        <v>481</v>
      </c>
      <c r="S184" s="59"/>
      <c r="T184" s="59" t="s">
        <v>419</v>
      </c>
      <c r="U184" s="60" t="s">
        <v>428</v>
      </c>
      <c r="V184" s="60" t="s">
        <v>437</v>
      </c>
      <c r="W184" s="59"/>
      <c r="X184" s="59"/>
      <c r="Y184" s="56"/>
      <c r="Z184" s="56"/>
      <c r="AA184" s="56"/>
      <c r="AB184" s="56"/>
      <c r="AC184" s="53"/>
      <c r="AD184" s="53"/>
      <c r="AE184" s="53"/>
      <c r="AF184" s="53"/>
      <c r="AG184" s="56"/>
      <c r="AH184" s="60"/>
      <c r="AI184" s="53"/>
      <c r="AJ184" s="61"/>
      <c r="AK184" s="53"/>
      <c r="AL184" s="53"/>
      <c r="AM184" s="222">
        <v>12</v>
      </c>
      <c r="AN184" s="97">
        <v>1</v>
      </c>
      <c r="AO184" s="97">
        <v>1</v>
      </c>
      <c r="AP184" s="97"/>
      <c r="AQ184" s="62">
        <f>IF(AND(AN184=0,AO184=0),Desplegable!$B$446,IF(AND(AN184&lt;&gt;0,AO184=""),Desplegable!$B$446,IF(AND('Metas por Proyecto'!AN184=0,'Metas por Proyecto'!AO184&gt;0),Desplegable!$B$444,IF(AND('Metas por Proyecto'!AN184&gt;0,'Metas por Proyecto'!AO184=0),Desplegable!$B$445,IF(AND('Metas por Proyecto'!AN184&gt;0,'Metas por Proyecto'!AO184&gt;0),((AO184*100)/AN184))))))</f>
        <v>100</v>
      </c>
      <c r="AR184" s="239">
        <v>1</v>
      </c>
      <c r="AS184" s="97">
        <v>1</v>
      </c>
      <c r="AT184" s="97"/>
      <c r="AU184" s="62">
        <f>IF(AND(AR184=0,AS184=0),Desplegable!$B$446,IF(AND(AR184&lt;&gt;0,AS184=""),Desplegable!$B$446,IF(AND('Metas por Proyecto'!AR184=0,'Metas por Proyecto'!AS184&gt;0),Desplegable!$B$444,IF(AND('Metas por Proyecto'!AR184&gt;0,'Metas por Proyecto'!AS184=0),Desplegable!$B$445,IF(AND('Metas por Proyecto'!AR184&gt;0,'Metas por Proyecto'!AS184&gt;0),((AS184*100)/AR184))))))</f>
        <v>100</v>
      </c>
      <c r="AV184" s="97">
        <f t="shared" si="104"/>
        <v>2</v>
      </c>
      <c r="AW184" s="97">
        <f t="shared" si="105"/>
        <v>2</v>
      </c>
      <c r="AX184" s="62">
        <f>IF(AND(AV184=0,AW184=0),"",IF(AND(AV184=0,AW184&lt;&gt;0),Desplegable!$B$444,(AW184*100/AV184)))</f>
        <v>100</v>
      </c>
      <c r="AY184" s="239">
        <v>1</v>
      </c>
      <c r="AZ184" s="97">
        <v>1</v>
      </c>
      <c r="BA184" s="97"/>
      <c r="BB184" s="62">
        <f>IF(AND(AY184=0,AZ184=0),Desplegable!$B$446,IF(AND(AY184&lt;&gt;0,AZ184=""),Desplegable!$B$446,IF(AND('Metas por Proyecto'!AY184=0,'Metas por Proyecto'!AZ184&gt;0),Desplegable!$B$444,IF(AND('Metas por Proyecto'!AY184&gt;0,'Metas por Proyecto'!AZ184=0),Desplegable!$B$445,IF(AND('Metas por Proyecto'!AY184&gt;0,'Metas por Proyecto'!AZ184&gt;0),((AZ184*100)/AY184))))))</f>
        <v>100</v>
      </c>
      <c r="BC184" s="97">
        <f t="shared" si="106"/>
        <v>3</v>
      </c>
      <c r="BD184" s="97">
        <f t="shared" si="107"/>
        <v>3</v>
      </c>
      <c r="BE184" s="62">
        <f>IF(AND(BC184=0,BD184=0),"",IF(AND(BC184=0,BD184&lt;&gt;0),Desplegable!$B$444,(BD184*100/BC184)))</f>
        <v>100</v>
      </c>
      <c r="BF184" s="239">
        <v>1</v>
      </c>
      <c r="BG184" s="97">
        <v>1</v>
      </c>
      <c r="BH184" s="97" t="s">
        <v>1671</v>
      </c>
      <c r="BI184" s="62">
        <f>IF(AND(BF184=0,BG184=0),Desplegable!$B$446,IF(AND(BF184&lt;&gt;0,BG184=""),Desplegable!$B$446,IF(AND('Metas por Proyecto'!BF184=0,'Metas por Proyecto'!BG184&gt;0),Desplegable!$B$444,IF(AND('Metas por Proyecto'!BF184&gt;0,'Metas por Proyecto'!BG184=0),Desplegable!$B$445,IF(AND('Metas por Proyecto'!BF184&gt;0,'Metas por Proyecto'!BG184&gt;0),((BG184*100)/BF184))))))</f>
        <v>100</v>
      </c>
      <c r="BJ184" s="97">
        <f t="shared" si="108"/>
        <v>4</v>
      </c>
      <c r="BK184" s="97">
        <f t="shared" si="109"/>
        <v>4</v>
      </c>
      <c r="BL184" s="62">
        <f>IF(AND(BJ184=0,BK184=0),"",IF(AND(BJ184=0,BK184&lt;&gt;0),Desplegable!$B$444,(BK184*100/BJ184)))</f>
        <v>100</v>
      </c>
      <c r="BM184" s="239">
        <v>1</v>
      </c>
      <c r="BN184" s="97"/>
      <c r="BO184" s="97"/>
      <c r="BP184" s="62" t="str">
        <f>IF(AND(BM184=0,BN184=0),Desplegable!$B$446,IF(AND(BM184&lt;&gt;0,BN184=""),Desplegable!$B$446,IF(AND('Metas por Proyecto'!BM184=0,'Metas por Proyecto'!BN184&gt;0),Desplegable!$B$444,IF(AND('Metas por Proyecto'!BM184&gt;0,'Metas por Proyecto'!BN184=0),Desplegable!$B$445,IF(AND('Metas por Proyecto'!BM184&gt;0,'Metas por Proyecto'!BN184&gt;0),((BN184*100)/BM184))))))</f>
        <v/>
      </c>
      <c r="BQ184" s="97">
        <f t="shared" si="110"/>
        <v>5</v>
      </c>
      <c r="BR184" s="97">
        <f t="shared" si="111"/>
        <v>4</v>
      </c>
      <c r="BS184" s="62">
        <f>IF(AND(BQ184=0,BR184=0),"",IF(AND(BQ184=0,BR184&lt;&gt;0),Desplegable!$B$444,(BR184*100/BQ184)))</f>
        <v>80</v>
      </c>
      <c r="BT184" s="239">
        <v>1</v>
      </c>
      <c r="BU184" s="97"/>
      <c r="BV184" s="97"/>
      <c r="BW184" s="62" t="str">
        <f>IF(AND(BT184=0,BU184=0),Desplegable!$B$446,IF(AND(BT184&lt;&gt;0,BU184=""),Desplegable!$B$446,IF(AND('Metas por Proyecto'!BT184=0,'Metas por Proyecto'!BU184&gt;0),Desplegable!$B$444,IF(AND('Metas por Proyecto'!BT184&gt;0,'Metas por Proyecto'!BU184=0),Desplegable!$B$445,IF(AND('Metas por Proyecto'!BT184&gt;0,'Metas por Proyecto'!BU184&gt;0),((BU184*100)/BT184))))))</f>
        <v/>
      </c>
      <c r="BX184" s="97">
        <f t="shared" si="112"/>
        <v>6</v>
      </c>
      <c r="BY184" s="97">
        <f t="shared" si="113"/>
        <v>4</v>
      </c>
      <c r="BZ184" s="62">
        <f>IF(AND(BX184=0,BY184=0),"",IF(AND(BX184=0,BY184&lt;&gt;0),Desplegable!$B$444,(BY184*100/BX184)))</f>
        <v>66.666666666666671</v>
      </c>
      <c r="CA184" s="239">
        <v>1</v>
      </c>
      <c r="CB184" s="97"/>
      <c r="CC184" s="97"/>
      <c r="CD184" s="62" t="str">
        <f>IF(AND(CA184=0,CB184=0),Desplegable!$B$446,IF(AND(CA184&lt;&gt;0,CB184=""),Desplegable!$B$446,IF(AND('Metas por Proyecto'!CA184=0,'Metas por Proyecto'!CB184&gt;0),Desplegable!$B$444,IF(AND('Metas por Proyecto'!CA184&gt;0,'Metas por Proyecto'!CB184=0),Desplegable!$B$445,IF(AND('Metas por Proyecto'!CA184&gt;0,'Metas por Proyecto'!CB184&gt;0),((CB184*100)/CA184))))))</f>
        <v/>
      </c>
      <c r="CE184" s="97">
        <f t="shared" si="114"/>
        <v>7</v>
      </c>
      <c r="CF184" s="97">
        <f t="shared" si="115"/>
        <v>4</v>
      </c>
      <c r="CG184" s="62">
        <f>IF(AND(CE184=0,CF184=0),"",IF(AND(CE184=0,CF184&lt;&gt;0),Desplegable!$B$444,(CF184*100/CE184)))</f>
        <v>57.142857142857146</v>
      </c>
      <c r="CH184" s="239">
        <v>1</v>
      </c>
      <c r="CI184" s="97"/>
      <c r="CJ184" s="97"/>
      <c r="CK184" s="62" t="str">
        <f>IF(AND(CH184=0,CI184=0),Desplegable!$B$446,IF(AND(CH184&lt;&gt;0,CI184=""),Desplegable!$B$446,IF(AND('Metas por Proyecto'!CH184=0,'Metas por Proyecto'!CI184&gt;0),Desplegable!$B$444,IF(AND('Metas por Proyecto'!CH184&gt;0,'Metas por Proyecto'!CI184=0),Desplegable!$B$445,IF(AND('Metas por Proyecto'!CH184&gt;0,'Metas por Proyecto'!CI184&gt;0),((CI184*100)/CH184))))))</f>
        <v/>
      </c>
      <c r="CL184" s="97">
        <f t="shared" si="116"/>
        <v>8</v>
      </c>
      <c r="CM184" s="97">
        <f t="shared" si="117"/>
        <v>4</v>
      </c>
      <c r="CN184" s="62">
        <f>IF(AND(CL184=0,CM184=0),"",IF(AND(CL184=0,CM184&lt;&gt;0),Desplegable!$B$444,(CM184*100/CL184)))</f>
        <v>50</v>
      </c>
      <c r="CO184" s="239">
        <v>1</v>
      </c>
      <c r="CP184" s="97"/>
      <c r="CQ184" s="97"/>
      <c r="CR184" s="62" t="str">
        <f>IF(AND(CO184=0,CP184=0),Desplegable!$B$446,IF(AND(CO184&lt;&gt;0,CP184=""),Desplegable!$B$446,IF(AND('Metas por Proyecto'!CO184=0,'Metas por Proyecto'!CP184&gt;0),Desplegable!$B$444,IF(AND('Metas por Proyecto'!CO184&gt;0,'Metas por Proyecto'!CP184=0),Desplegable!$B$445,IF(AND('Metas por Proyecto'!CO184&gt;0,'Metas por Proyecto'!CP184&gt;0),((CP184*100)/CO184))))))</f>
        <v/>
      </c>
      <c r="CS184" s="97">
        <f t="shared" si="118"/>
        <v>9</v>
      </c>
      <c r="CT184" s="97">
        <f t="shared" si="119"/>
        <v>4</v>
      </c>
      <c r="CU184" s="62">
        <f>IF(AND(CS184=0,CT184=0),"",IF(AND(CS184=0,CT184&lt;&gt;0),Desplegable!$B$444,(CT184*100/CS184)))</f>
        <v>44.444444444444443</v>
      </c>
      <c r="CV184" s="239">
        <v>1</v>
      </c>
      <c r="CW184" s="97"/>
      <c r="CX184" s="97"/>
      <c r="CY184" s="62" t="str">
        <f>IF(AND(CV184=0,CW184=0),Desplegable!$B$446,IF(AND(CV184&lt;&gt;0,CW184=""),Desplegable!$B$446,IF(AND('Metas por Proyecto'!CV184=0,'Metas por Proyecto'!CW184&gt;0),Desplegable!$B$444,IF(AND('Metas por Proyecto'!CV184&gt;0,'Metas por Proyecto'!CW184=0),Desplegable!$B$445,IF(AND('Metas por Proyecto'!CV184&gt;0,'Metas por Proyecto'!CW184&gt;0),((CW184*100)/CV184))))))</f>
        <v/>
      </c>
      <c r="CZ184" s="97">
        <f t="shared" si="120"/>
        <v>10</v>
      </c>
      <c r="DA184" s="97">
        <f t="shared" si="121"/>
        <v>4</v>
      </c>
      <c r="DB184" s="62">
        <f>IF(AND(CZ184=0,DA184=0),"",IF(AND(CZ184=0,DA184&lt;&gt;0),Desplegable!$B$444,(DA184*100/CZ184)))</f>
        <v>40</v>
      </c>
      <c r="DC184" s="239">
        <v>1</v>
      </c>
      <c r="DD184" s="97"/>
      <c r="DE184" s="97"/>
      <c r="DF184" s="62" t="str">
        <f>IF(AND(DC184=0,DD184=0),Desplegable!$B$446,IF(AND(DC184&lt;&gt;0,DD184=""),Desplegable!$B$446,IF(AND('Metas por Proyecto'!DC184=0,'Metas por Proyecto'!DD184&gt;0),Desplegable!$B$444,IF(AND('Metas por Proyecto'!DC184&gt;0,'Metas por Proyecto'!DD184=0),Desplegable!$B$445,IF(AND('Metas por Proyecto'!DC184&gt;0,'Metas por Proyecto'!DD184&gt;0),((DD184*100)/DC184))))))</f>
        <v/>
      </c>
      <c r="DG184" s="97">
        <f t="shared" si="122"/>
        <v>11</v>
      </c>
      <c r="DH184" s="97">
        <f t="shared" si="123"/>
        <v>4</v>
      </c>
      <c r="DI184" s="62">
        <f>IF(AND(DG184=0,DH184=0),"",IF(AND(DG184=0,DH184&lt;&gt;0),Desplegable!$B$444,(DH184*100/DG184)))</f>
        <v>36.363636363636367</v>
      </c>
      <c r="DJ184" s="239">
        <v>1</v>
      </c>
      <c r="DK184" s="97"/>
      <c r="DL184" s="97"/>
      <c r="DM184" s="62" t="str">
        <f>IF(AND(DJ184=0,DK184=0),Desplegable!$B$446,IF(AND(DJ184&lt;&gt;0,DK184=""),Desplegable!$B$446,IF(AND('Metas por Proyecto'!DJ184=0,'Metas por Proyecto'!DK184&gt;0),Desplegable!$B$444,IF(AND('Metas por Proyecto'!DJ184&gt;0,'Metas por Proyecto'!DK184=0),Desplegable!$B$445,IF(AND('Metas por Proyecto'!DJ184&gt;0,'Metas por Proyecto'!DK184&gt;0),((DK184*100)/DJ184))))))</f>
        <v/>
      </c>
      <c r="DN184" s="97">
        <f t="shared" si="124"/>
        <v>12</v>
      </c>
      <c r="DO184" s="97">
        <f t="shared" si="125"/>
        <v>4</v>
      </c>
      <c r="DP184" s="63">
        <f>IF(AND(DN184=0,DO184=0),"",IF(AND(DN184=0,DO184&lt;&gt;0),Desplegable!$B$444,(DO184*100/DN184)))</f>
        <v>33.333333333333336</v>
      </c>
      <c r="DQ184" s="97">
        <f t="shared" si="126"/>
        <v>12</v>
      </c>
      <c r="DR184" s="97">
        <f t="shared" si="127"/>
        <v>0</v>
      </c>
      <c r="DS184" s="97">
        <f t="shared" si="128"/>
        <v>4</v>
      </c>
      <c r="DT184" s="63">
        <f t="shared" si="129"/>
        <v>33.333333333333336</v>
      </c>
      <c r="DU184" s="97"/>
    </row>
    <row r="185" spans="1:125" s="65" customFormat="1" ht="168.75">
      <c r="A185" s="53">
        <v>184</v>
      </c>
      <c r="B185" s="84" t="s">
        <v>754</v>
      </c>
      <c r="C185" s="54" t="s">
        <v>754</v>
      </c>
      <c r="D185" s="55" t="s">
        <v>65</v>
      </c>
      <c r="E185" s="55" t="s">
        <v>761</v>
      </c>
      <c r="F185" s="56" t="s">
        <v>111</v>
      </c>
      <c r="G185" s="55" t="s">
        <v>115</v>
      </c>
      <c r="H185" s="56" t="s">
        <v>296</v>
      </c>
      <c r="I185" s="55" t="s">
        <v>722</v>
      </c>
      <c r="J185" s="56" t="s">
        <v>317</v>
      </c>
      <c r="K185" s="55" t="s">
        <v>761</v>
      </c>
      <c r="L185" s="56" t="s">
        <v>155</v>
      </c>
      <c r="M185" s="56" t="s">
        <v>155</v>
      </c>
      <c r="N185" s="59" t="s">
        <v>144</v>
      </c>
      <c r="O185" s="56" t="s">
        <v>325</v>
      </c>
      <c r="P185" s="57" t="s">
        <v>460</v>
      </c>
      <c r="Q185" s="57" t="s">
        <v>463</v>
      </c>
      <c r="R185" s="58" t="s">
        <v>481</v>
      </c>
      <c r="S185" s="59"/>
      <c r="T185" s="59" t="s">
        <v>419</v>
      </c>
      <c r="U185" s="60" t="s">
        <v>428</v>
      </c>
      <c r="V185" s="60" t="s">
        <v>437</v>
      </c>
      <c r="W185" s="59"/>
      <c r="X185" s="59"/>
      <c r="Y185" s="56"/>
      <c r="Z185" s="56"/>
      <c r="AA185" s="56"/>
      <c r="AB185" s="56"/>
      <c r="AC185" s="53"/>
      <c r="AD185" s="53"/>
      <c r="AE185" s="53"/>
      <c r="AF185" s="53"/>
      <c r="AG185" s="56"/>
      <c r="AH185" s="60"/>
      <c r="AI185" s="53"/>
      <c r="AJ185" s="61"/>
      <c r="AK185" s="53"/>
      <c r="AL185" s="53"/>
      <c r="AM185" s="222">
        <v>12</v>
      </c>
      <c r="AN185" s="97">
        <v>1</v>
      </c>
      <c r="AO185" s="97">
        <v>1</v>
      </c>
      <c r="AP185" s="97"/>
      <c r="AQ185" s="62">
        <f>IF(AND(AN185=0,AO185=0),Desplegable!$B$446,IF(AND(AN185&lt;&gt;0,AO185=""),Desplegable!$B$446,IF(AND('Metas por Proyecto'!AN185=0,'Metas por Proyecto'!AO185&gt;0),Desplegable!$B$444,IF(AND('Metas por Proyecto'!AN185&gt;0,'Metas por Proyecto'!AO185=0),Desplegable!$B$445,IF(AND('Metas por Proyecto'!AN185&gt;0,'Metas por Proyecto'!AO185&gt;0),((AO185*100)/AN185))))))</f>
        <v>100</v>
      </c>
      <c r="AR185" s="239">
        <v>1</v>
      </c>
      <c r="AS185" s="97">
        <v>1</v>
      </c>
      <c r="AT185" s="97"/>
      <c r="AU185" s="62">
        <f>IF(AND(AR185=0,AS185=0),Desplegable!$B$446,IF(AND(AR185&lt;&gt;0,AS185=""),Desplegable!$B$446,IF(AND('Metas por Proyecto'!AR185=0,'Metas por Proyecto'!AS185&gt;0),Desplegable!$B$444,IF(AND('Metas por Proyecto'!AR185&gt;0,'Metas por Proyecto'!AS185=0),Desplegable!$B$445,IF(AND('Metas por Proyecto'!AR185&gt;0,'Metas por Proyecto'!AS185&gt;0),((AS185*100)/AR185))))))</f>
        <v>100</v>
      </c>
      <c r="AV185" s="97">
        <f t="shared" si="104"/>
        <v>2</v>
      </c>
      <c r="AW185" s="97">
        <f t="shared" si="105"/>
        <v>2</v>
      </c>
      <c r="AX185" s="62">
        <f>IF(AND(AV185=0,AW185=0),"",IF(AND(AV185=0,AW185&lt;&gt;0),Desplegable!$B$444,(AW185*100/AV185)))</f>
        <v>100</v>
      </c>
      <c r="AY185" s="239">
        <v>1</v>
      </c>
      <c r="AZ185" s="97">
        <v>1</v>
      </c>
      <c r="BA185" s="97"/>
      <c r="BB185" s="62">
        <f>IF(AND(AY185=0,AZ185=0),Desplegable!$B$446,IF(AND(AY185&lt;&gt;0,AZ185=""),Desplegable!$B$446,IF(AND('Metas por Proyecto'!AY185=0,'Metas por Proyecto'!AZ185&gt;0),Desplegable!$B$444,IF(AND('Metas por Proyecto'!AY185&gt;0,'Metas por Proyecto'!AZ185=0),Desplegable!$B$445,IF(AND('Metas por Proyecto'!AY185&gt;0,'Metas por Proyecto'!AZ185&gt;0),((AZ185*100)/AY185))))))</f>
        <v>100</v>
      </c>
      <c r="BC185" s="97">
        <f t="shared" si="106"/>
        <v>3</v>
      </c>
      <c r="BD185" s="97">
        <f t="shared" si="107"/>
        <v>3</v>
      </c>
      <c r="BE185" s="62">
        <f>IF(AND(BC185=0,BD185=0),"",IF(AND(BC185=0,BD185&lt;&gt;0),Desplegable!$B$444,(BD185*100/BC185)))</f>
        <v>100</v>
      </c>
      <c r="BF185" s="239">
        <v>1</v>
      </c>
      <c r="BG185" s="97">
        <v>1</v>
      </c>
      <c r="BH185" s="97" t="s">
        <v>1670</v>
      </c>
      <c r="BI185" s="62">
        <f>IF(AND(BF185=0,BG185=0),Desplegable!$B$446,IF(AND(BF185&lt;&gt;0,BG185=""),Desplegable!$B$446,IF(AND('Metas por Proyecto'!BF185=0,'Metas por Proyecto'!BG185&gt;0),Desplegable!$B$444,IF(AND('Metas por Proyecto'!BF185&gt;0,'Metas por Proyecto'!BG185=0),Desplegable!$B$445,IF(AND('Metas por Proyecto'!BF185&gt;0,'Metas por Proyecto'!BG185&gt;0),((BG185*100)/BF185))))))</f>
        <v>100</v>
      </c>
      <c r="BJ185" s="97">
        <f t="shared" si="108"/>
        <v>4</v>
      </c>
      <c r="BK185" s="97">
        <f t="shared" si="109"/>
        <v>4</v>
      </c>
      <c r="BL185" s="62">
        <f>IF(AND(BJ185=0,BK185=0),"",IF(AND(BJ185=0,BK185&lt;&gt;0),Desplegable!$B$444,(BK185*100/BJ185)))</f>
        <v>100</v>
      </c>
      <c r="BM185" s="239">
        <v>1</v>
      </c>
      <c r="BN185" s="97"/>
      <c r="BO185" s="97"/>
      <c r="BP185" s="62" t="str">
        <f>IF(AND(BM185=0,BN185=0),Desplegable!$B$446,IF(AND(BM185&lt;&gt;0,BN185=""),Desplegable!$B$446,IF(AND('Metas por Proyecto'!BM185=0,'Metas por Proyecto'!BN185&gt;0),Desplegable!$B$444,IF(AND('Metas por Proyecto'!BM185&gt;0,'Metas por Proyecto'!BN185=0),Desplegable!$B$445,IF(AND('Metas por Proyecto'!BM185&gt;0,'Metas por Proyecto'!BN185&gt;0),((BN185*100)/BM185))))))</f>
        <v/>
      </c>
      <c r="BQ185" s="97">
        <f t="shared" si="110"/>
        <v>5</v>
      </c>
      <c r="BR185" s="97">
        <f t="shared" si="111"/>
        <v>4</v>
      </c>
      <c r="BS185" s="62">
        <f>IF(AND(BQ185=0,BR185=0),"",IF(AND(BQ185=0,BR185&lt;&gt;0),Desplegable!$B$444,(BR185*100/BQ185)))</f>
        <v>80</v>
      </c>
      <c r="BT185" s="239">
        <v>1</v>
      </c>
      <c r="BU185" s="97"/>
      <c r="BV185" s="97"/>
      <c r="BW185" s="62" t="str">
        <f>IF(AND(BT185=0,BU185=0),Desplegable!$B$446,IF(AND(BT185&lt;&gt;0,BU185=""),Desplegable!$B$446,IF(AND('Metas por Proyecto'!BT185=0,'Metas por Proyecto'!BU185&gt;0),Desplegable!$B$444,IF(AND('Metas por Proyecto'!BT185&gt;0,'Metas por Proyecto'!BU185=0),Desplegable!$B$445,IF(AND('Metas por Proyecto'!BT185&gt;0,'Metas por Proyecto'!BU185&gt;0),((BU185*100)/BT185))))))</f>
        <v/>
      </c>
      <c r="BX185" s="97">
        <f t="shared" si="112"/>
        <v>6</v>
      </c>
      <c r="BY185" s="97">
        <f t="shared" si="113"/>
        <v>4</v>
      </c>
      <c r="BZ185" s="62">
        <f>IF(AND(BX185=0,BY185=0),"",IF(AND(BX185=0,BY185&lt;&gt;0),Desplegable!$B$444,(BY185*100/BX185)))</f>
        <v>66.666666666666671</v>
      </c>
      <c r="CA185" s="239">
        <v>1</v>
      </c>
      <c r="CB185" s="97"/>
      <c r="CC185" s="97"/>
      <c r="CD185" s="62" t="str">
        <f>IF(AND(CA185=0,CB185=0),Desplegable!$B$446,IF(AND(CA185&lt;&gt;0,CB185=""),Desplegable!$B$446,IF(AND('Metas por Proyecto'!CA185=0,'Metas por Proyecto'!CB185&gt;0),Desplegable!$B$444,IF(AND('Metas por Proyecto'!CA185&gt;0,'Metas por Proyecto'!CB185=0),Desplegable!$B$445,IF(AND('Metas por Proyecto'!CA185&gt;0,'Metas por Proyecto'!CB185&gt;0),((CB185*100)/CA185))))))</f>
        <v/>
      </c>
      <c r="CE185" s="97">
        <f t="shared" si="114"/>
        <v>7</v>
      </c>
      <c r="CF185" s="97">
        <f t="shared" si="115"/>
        <v>4</v>
      </c>
      <c r="CG185" s="62">
        <f>IF(AND(CE185=0,CF185=0),"",IF(AND(CE185=0,CF185&lt;&gt;0),Desplegable!$B$444,(CF185*100/CE185)))</f>
        <v>57.142857142857146</v>
      </c>
      <c r="CH185" s="239">
        <v>1</v>
      </c>
      <c r="CI185" s="97"/>
      <c r="CJ185" s="97"/>
      <c r="CK185" s="62" t="str">
        <f>IF(AND(CH185=0,CI185=0),Desplegable!$B$446,IF(AND(CH185&lt;&gt;0,CI185=""),Desplegable!$B$446,IF(AND('Metas por Proyecto'!CH185=0,'Metas por Proyecto'!CI185&gt;0),Desplegable!$B$444,IF(AND('Metas por Proyecto'!CH185&gt;0,'Metas por Proyecto'!CI185=0),Desplegable!$B$445,IF(AND('Metas por Proyecto'!CH185&gt;0,'Metas por Proyecto'!CI185&gt;0),((CI185*100)/CH185))))))</f>
        <v/>
      </c>
      <c r="CL185" s="97">
        <f t="shared" si="116"/>
        <v>8</v>
      </c>
      <c r="CM185" s="97">
        <f t="shared" si="117"/>
        <v>4</v>
      </c>
      <c r="CN185" s="62">
        <f>IF(AND(CL185=0,CM185=0),"",IF(AND(CL185=0,CM185&lt;&gt;0),Desplegable!$B$444,(CM185*100/CL185)))</f>
        <v>50</v>
      </c>
      <c r="CO185" s="239">
        <v>1</v>
      </c>
      <c r="CP185" s="97"/>
      <c r="CQ185" s="97"/>
      <c r="CR185" s="62" t="str">
        <f>IF(AND(CO185=0,CP185=0),Desplegable!$B$446,IF(AND(CO185&lt;&gt;0,CP185=""),Desplegable!$B$446,IF(AND('Metas por Proyecto'!CO185=0,'Metas por Proyecto'!CP185&gt;0),Desplegable!$B$444,IF(AND('Metas por Proyecto'!CO185&gt;0,'Metas por Proyecto'!CP185=0),Desplegable!$B$445,IF(AND('Metas por Proyecto'!CO185&gt;0,'Metas por Proyecto'!CP185&gt;0),((CP185*100)/CO185))))))</f>
        <v/>
      </c>
      <c r="CS185" s="97">
        <f t="shared" si="118"/>
        <v>9</v>
      </c>
      <c r="CT185" s="97">
        <f t="shared" si="119"/>
        <v>4</v>
      </c>
      <c r="CU185" s="62">
        <f>IF(AND(CS185=0,CT185=0),"",IF(AND(CS185=0,CT185&lt;&gt;0),Desplegable!$B$444,(CT185*100/CS185)))</f>
        <v>44.444444444444443</v>
      </c>
      <c r="CV185" s="239">
        <v>1</v>
      </c>
      <c r="CW185" s="97"/>
      <c r="CX185" s="97"/>
      <c r="CY185" s="62" t="str">
        <f>IF(AND(CV185=0,CW185=0),Desplegable!$B$446,IF(AND(CV185&lt;&gt;0,CW185=""),Desplegable!$B$446,IF(AND('Metas por Proyecto'!CV185=0,'Metas por Proyecto'!CW185&gt;0),Desplegable!$B$444,IF(AND('Metas por Proyecto'!CV185&gt;0,'Metas por Proyecto'!CW185=0),Desplegable!$B$445,IF(AND('Metas por Proyecto'!CV185&gt;0,'Metas por Proyecto'!CW185&gt;0),((CW185*100)/CV185))))))</f>
        <v/>
      </c>
      <c r="CZ185" s="97">
        <f t="shared" si="120"/>
        <v>10</v>
      </c>
      <c r="DA185" s="97">
        <f t="shared" si="121"/>
        <v>4</v>
      </c>
      <c r="DB185" s="62">
        <f>IF(AND(CZ185=0,DA185=0),"",IF(AND(CZ185=0,DA185&lt;&gt;0),Desplegable!$B$444,(DA185*100/CZ185)))</f>
        <v>40</v>
      </c>
      <c r="DC185" s="239">
        <v>1</v>
      </c>
      <c r="DD185" s="97"/>
      <c r="DE185" s="97"/>
      <c r="DF185" s="62" t="str">
        <f>IF(AND(DC185=0,DD185=0),Desplegable!$B$446,IF(AND(DC185&lt;&gt;0,DD185=""),Desplegable!$B$446,IF(AND('Metas por Proyecto'!DC185=0,'Metas por Proyecto'!DD185&gt;0),Desplegable!$B$444,IF(AND('Metas por Proyecto'!DC185&gt;0,'Metas por Proyecto'!DD185=0),Desplegable!$B$445,IF(AND('Metas por Proyecto'!DC185&gt;0,'Metas por Proyecto'!DD185&gt;0),((DD185*100)/DC185))))))</f>
        <v/>
      </c>
      <c r="DG185" s="97">
        <f t="shared" si="122"/>
        <v>11</v>
      </c>
      <c r="DH185" s="97">
        <f t="shared" si="123"/>
        <v>4</v>
      </c>
      <c r="DI185" s="62">
        <f>IF(AND(DG185=0,DH185=0),"",IF(AND(DG185=0,DH185&lt;&gt;0),Desplegable!$B$444,(DH185*100/DG185)))</f>
        <v>36.363636363636367</v>
      </c>
      <c r="DJ185" s="239">
        <v>1</v>
      </c>
      <c r="DK185" s="97"/>
      <c r="DL185" s="97"/>
      <c r="DM185" s="62" t="str">
        <f>IF(AND(DJ185=0,DK185=0),Desplegable!$B$446,IF(AND(DJ185&lt;&gt;0,DK185=""),Desplegable!$B$446,IF(AND('Metas por Proyecto'!DJ185=0,'Metas por Proyecto'!DK185&gt;0),Desplegable!$B$444,IF(AND('Metas por Proyecto'!DJ185&gt;0,'Metas por Proyecto'!DK185=0),Desplegable!$B$445,IF(AND('Metas por Proyecto'!DJ185&gt;0,'Metas por Proyecto'!DK185&gt;0),((DK185*100)/DJ185))))))</f>
        <v/>
      </c>
      <c r="DN185" s="97">
        <f t="shared" si="124"/>
        <v>12</v>
      </c>
      <c r="DO185" s="97">
        <f t="shared" si="125"/>
        <v>4</v>
      </c>
      <c r="DP185" s="63">
        <f>IF(AND(DN185=0,DO185=0),"",IF(AND(DN185=0,DO185&lt;&gt;0),Desplegable!$B$444,(DO185*100/DN185)))</f>
        <v>33.333333333333336</v>
      </c>
      <c r="DQ185" s="97">
        <f t="shared" si="126"/>
        <v>12</v>
      </c>
      <c r="DR185" s="97">
        <f t="shared" si="127"/>
        <v>0</v>
      </c>
      <c r="DS185" s="97">
        <f t="shared" si="128"/>
        <v>4</v>
      </c>
      <c r="DT185" s="63">
        <f t="shared" si="129"/>
        <v>33.333333333333336</v>
      </c>
      <c r="DU185" s="97"/>
    </row>
    <row r="186" spans="1:125" s="65" customFormat="1" ht="356.25">
      <c r="A186" s="53">
        <v>185</v>
      </c>
      <c r="B186" s="84" t="s">
        <v>755</v>
      </c>
      <c r="C186" s="54" t="s">
        <v>755</v>
      </c>
      <c r="D186" s="55" t="s">
        <v>65</v>
      </c>
      <c r="E186" s="55" t="s">
        <v>761</v>
      </c>
      <c r="F186" s="56" t="s">
        <v>111</v>
      </c>
      <c r="G186" s="55" t="s">
        <v>115</v>
      </c>
      <c r="H186" s="56" t="s">
        <v>296</v>
      </c>
      <c r="I186" s="55" t="s">
        <v>722</v>
      </c>
      <c r="J186" s="56" t="s">
        <v>317</v>
      </c>
      <c r="K186" s="55" t="s">
        <v>761</v>
      </c>
      <c r="L186" s="56" t="s">
        <v>155</v>
      </c>
      <c r="M186" s="56" t="s">
        <v>155</v>
      </c>
      <c r="N186" s="59" t="s">
        <v>144</v>
      </c>
      <c r="O186" s="56" t="s">
        <v>325</v>
      </c>
      <c r="P186" s="57" t="s">
        <v>460</v>
      </c>
      <c r="Q186" s="57" t="s">
        <v>463</v>
      </c>
      <c r="R186" s="58" t="s">
        <v>481</v>
      </c>
      <c r="S186" s="59"/>
      <c r="T186" s="59" t="s">
        <v>419</v>
      </c>
      <c r="U186" s="60" t="s">
        <v>428</v>
      </c>
      <c r="V186" s="60" t="s">
        <v>437</v>
      </c>
      <c r="W186" s="59"/>
      <c r="X186" s="59"/>
      <c r="Y186" s="56"/>
      <c r="Z186" s="56"/>
      <c r="AA186" s="56"/>
      <c r="AB186" s="56"/>
      <c r="AC186" s="53"/>
      <c r="AD186" s="53"/>
      <c r="AE186" s="53"/>
      <c r="AF186" s="53"/>
      <c r="AG186" s="56"/>
      <c r="AH186" s="60"/>
      <c r="AI186" s="53"/>
      <c r="AJ186" s="61"/>
      <c r="AK186" s="53"/>
      <c r="AL186" s="53"/>
      <c r="AM186" s="222">
        <v>1</v>
      </c>
      <c r="AN186" s="97"/>
      <c r="AO186" s="97"/>
      <c r="AP186" s="97"/>
      <c r="AQ186" s="62" t="str">
        <f>IF(AND(AN186=0,AO186=0),Desplegable!$B$446,IF(AND(AN186&lt;&gt;0,AO186=""),Desplegable!$B$446,IF(AND('Metas por Proyecto'!AN186=0,'Metas por Proyecto'!AO186&gt;0),Desplegable!$B$444,IF(AND('Metas por Proyecto'!AN186&gt;0,'Metas por Proyecto'!AO186=0),Desplegable!$B$445,IF(AND('Metas por Proyecto'!AN186&gt;0,'Metas por Proyecto'!AO186&gt;0),((AO186*100)/AN186))))))</f>
        <v/>
      </c>
      <c r="AR186" s="239"/>
      <c r="AS186" s="97"/>
      <c r="AT186" s="97"/>
      <c r="AU186" s="62" t="str">
        <f>IF(AND(AR186=0,AS186=0),Desplegable!$B$446,IF(AND(AR186&lt;&gt;0,AS186=""),Desplegable!$B$446,IF(AND('Metas por Proyecto'!AR186=0,'Metas por Proyecto'!AS186&gt;0),Desplegable!$B$444,IF(AND('Metas por Proyecto'!AR186&gt;0,'Metas por Proyecto'!AS186=0),Desplegable!$B$445,IF(AND('Metas por Proyecto'!AR186&gt;0,'Metas por Proyecto'!AS186&gt;0),((AS186*100)/AR186))))))</f>
        <v/>
      </c>
      <c r="AV186" s="97">
        <f t="shared" si="104"/>
        <v>0</v>
      </c>
      <c r="AW186" s="97">
        <f t="shared" si="105"/>
        <v>0</v>
      </c>
      <c r="AX186" s="62" t="str">
        <f>IF(AND(AV186=0,AW186=0),"",IF(AND(AV186=0,AW186&lt;&gt;0),Desplegable!$B$444,(AW186*100/AV186)))</f>
        <v/>
      </c>
      <c r="AY186" s="239">
        <v>1</v>
      </c>
      <c r="AZ186" s="97"/>
      <c r="BA186" s="97"/>
      <c r="BB186" s="62" t="str">
        <f>IF(AND(AY186=0,AZ186=0),Desplegable!$B$446,IF(AND(AY186&lt;&gt;0,AZ186=""),Desplegable!$B$446,IF(AND('Metas por Proyecto'!AY186=0,'Metas por Proyecto'!AZ186&gt;0),Desplegable!$B$444,IF(AND('Metas por Proyecto'!AY186&gt;0,'Metas por Proyecto'!AZ186=0),Desplegable!$B$445,IF(AND('Metas por Proyecto'!AY186&gt;0,'Metas por Proyecto'!AZ186&gt;0),((AZ186*100)/AY186))))))</f>
        <v/>
      </c>
      <c r="BC186" s="97">
        <f t="shared" si="106"/>
        <v>1</v>
      </c>
      <c r="BD186" s="97">
        <f t="shared" si="107"/>
        <v>0</v>
      </c>
      <c r="BE186" s="62">
        <f>IF(AND(BC186=0,BD186=0),"",IF(AND(BC186=0,BD186&lt;&gt;0),Desplegable!$B$444,(BD186*100/BC186)))</f>
        <v>0</v>
      </c>
      <c r="BF186" s="239"/>
      <c r="BG186" s="97"/>
      <c r="BH186" s="97"/>
      <c r="BI186" s="62" t="str">
        <f>IF(AND(BF186=0,BG186=0),Desplegable!$B$446,IF(AND(BF186&lt;&gt;0,BG186=""),Desplegable!$B$446,IF(AND('Metas por Proyecto'!BF186=0,'Metas por Proyecto'!BG186&gt;0),Desplegable!$B$444,IF(AND('Metas por Proyecto'!BF186&gt;0,'Metas por Proyecto'!BG186=0),Desplegable!$B$445,IF(AND('Metas por Proyecto'!BF186&gt;0,'Metas por Proyecto'!BG186&gt;0),((BG186*100)/BF186))))))</f>
        <v/>
      </c>
      <c r="BJ186" s="97">
        <f t="shared" si="108"/>
        <v>1</v>
      </c>
      <c r="BK186" s="97">
        <f t="shared" si="109"/>
        <v>0</v>
      </c>
      <c r="BL186" s="62">
        <f>IF(AND(BJ186=0,BK186=0),"",IF(AND(BJ186=0,BK186&lt;&gt;0),Desplegable!$B$444,(BK186*100/BJ186)))</f>
        <v>0</v>
      </c>
      <c r="BM186" s="239"/>
      <c r="BN186" s="97"/>
      <c r="BO186" s="97"/>
      <c r="BP186" s="62" t="str">
        <f>IF(AND(BM186=0,BN186=0),Desplegable!$B$446,IF(AND(BM186&lt;&gt;0,BN186=""),Desplegable!$B$446,IF(AND('Metas por Proyecto'!BM186=0,'Metas por Proyecto'!BN186&gt;0),Desplegable!$B$444,IF(AND('Metas por Proyecto'!BM186&gt;0,'Metas por Proyecto'!BN186=0),Desplegable!$B$445,IF(AND('Metas por Proyecto'!BM186&gt;0,'Metas por Proyecto'!BN186&gt;0),((BN186*100)/BM186))))))</f>
        <v/>
      </c>
      <c r="BQ186" s="97">
        <f t="shared" si="110"/>
        <v>1</v>
      </c>
      <c r="BR186" s="97">
        <f t="shared" si="111"/>
        <v>0</v>
      </c>
      <c r="BS186" s="62">
        <f>IF(AND(BQ186=0,BR186=0),"",IF(AND(BQ186=0,BR186&lt;&gt;0),Desplegable!$B$444,(BR186*100/BQ186)))</f>
        <v>0</v>
      </c>
      <c r="BT186" s="239"/>
      <c r="BU186" s="97"/>
      <c r="BV186" s="97"/>
      <c r="BW186" s="62" t="str">
        <f>IF(AND(BT186=0,BU186=0),Desplegable!$B$446,IF(AND(BT186&lt;&gt;0,BU186=""),Desplegable!$B$446,IF(AND('Metas por Proyecto'!BT186=0,'Metas por Proyecto'!BU186&gt;0),Desplegable!$B$444,IF(AND('Metas por Proyecto'!BT186&gt;0,'Metas por Proyecto'!BU186=0),Desplegable!$B$445,IF(AND('Metas por Proyecto'!BT186&gt;0,'Metas por Proyecto'!BU186&gt;0),((BU186*100)/BT186))))))</f>
        <v/>
      </c>
      <c r="BX186" s="97">
        <f t="shared" si="112"/>
        <v>1</v>
      </c>
      <c r="BY186" s="97">
        <f t="shared" si="113"/>
        <v>0</v>
      </c>
      <c r="BZ186" s="62">
        <f>IF(AND(BX186=0,BY186=0),"",IF(AND(BX186=0,BY186&lt;&gt;0),Desplegable!$B$444,(BY186*100/BX186)))</f>
        <v>0</v>
      </c>
      <c r="CA186" s="239"/>
      <c r="CB186" s="97"/>
      <c r="CC186" s="97"/>
      <c r="CD186" s="62" t="str">
        <f>IF(AND(CA186=0,CB186=0),Desplegable!$B$446,IF(AND(CA186&lt;&gt;0,CB186=""),Desplegable!$B$446,IF(AND('Metas por Proyecto'!CA186=0,'Metas por Proyecto'!CB186&gt;0),Desplegable!$B$444,IF(AND('Metas por Proyecto'!CA186&gt;0,'Metas por Proyecto'!CB186=0),Desplegable!$B$445,IF(AND('Metas por Proyecto'!CA186&gt;0,'Metas por Proyecto'!CB186&gt;0),((CB186*100)/CA186))))))</f>
        <v/>
      </c>
      <c r="CE186" s="97">
        <f t="shared" si="114"/>
        <v>1</v>
      </c>
      <c r="CF186" s="97">
        <f t="shared" si="115"/>
        <v>0</v>
      </c>
      <c r="CG186" s="62">
        <f>IF(AND(CE186=0,CF186=0),"",IF(AND(CE186=0,CF186&lt;&gt;0),Desplegable!$B$444,(CF186*100/CE186)))</f>
        <v>0</v>
      </c>
      <c r="CH186" s="239"/>
      <c r="CI186" s="97"/>
      <c r="CJ186" s="97"/>
      <c r="CK186" s="62" t="str">
        <f>IF(AND(CH186=0,CI186=0),Desplegable!$B$446,IF(AND(CH186&lt;&gt;0,CI186=""),Desplegable!$B$446,IF(AND('Metas por Proyecto'!CH186=0,'Metas por Proyecto'!CI186&gt;0),Desplegable!$B$444,IF(AND('Metas por Proyecto'!CH186&gt;0,'Metas por Proyecto'!CI186=0),Desplegable!$B$445,IF(AND('Metas por Proyecto'!CH186&gt;0,'Metas por Proyecto'!CI186&gt;0),((CI186*100)/CH186))))))</f>
        <v/>
      </c>
      <c r="CL186" s="97">
        <f t="shared" si="116"/>
        <v>1</v>
      </c>
      <c r="CM186" s="97">
        <f t="shared" si="117"/>
        <v>0</v>
      </c>
      <c r="CN186" s="62">
        <f>IF(AND(CL186=0,CM186=0),"",IF(AND(CL186=0,CM186&lt;&gt;0),Desplegable!$B$444,(CM186*100/CL186)))</f>
        <v>0</v>
      </c>
      <c r="CO186" s="239"/>
      <c r="CP186" s="97"/>
      <c r="CQ186" s="97"/>
      <c r="CR186" s="62" t="str">
        <f>IF(AND(CO186=0,CP186=0),Desplegable!$B$446,IF(AND(CO186&lt;&gt;0,CP186=""),Desplegable!$B$446,IF(AND('Metas por Proyecto'!CO186=0,'Metas por Proyecto'!CP186&gt;0),Desplegable!$B$444,IF(AND('Metas por Proyecto'!CO186&gt;0,'Metas por Proyecto'!CP186=0),Desplegable!$B$445,IF(AND('Metas por Proyecto'!CO186&gt;0,'Metas por Proyecto'!CP186&gt;0),((CP186*100)/CO186))))))</f>
        <v/>
      </c>
      <c r="CS186" s="97">
        <f t="shared" si="118"/>
        <v>1</v>
      </c>
      <c r="CT186" s="97">
        <f t="shared" si="119"/>
        <v>0</v>
      </c>
      <c r="CU186" s="62">
        <f>IF(AND(CS186=0,CT186=0),"",IF(AND(CS186=0,CT186&lt;&gt;0),Desplegable!$B$444,(CT186*100/CS186)))</f>
        <v>0</v>
      </c>
      <c r="CV186" s="239"/>
      <c r="CW186" s="97"/>
      <c r="CX186" s="97"/>
      <c r="CY186" s="62" t="str">
        <f>IF(AND(CV186=0,CW186=0),Desplegable!$B$446,IF(AND(CV186&lt;&gt;0,CW186=""),Desplegable!$B$446,IF(AND('Metas por Proyecto'!CV186=0,'Metas por Proyecto'!CW186&gt;0),Desplegable!$B$444,IF(AND('Metas por Proyecto'!CV186&gt;0,'Metas por Proyecto'!CW186=0),Desplegable!$B$445,IF(AND('Metas por Proyecto'!CV186&gt;0,'Metas por Proyecto'!CW186&gt;0),((CW186*100)/CV186))))))</f>
        <v/>
      </c>
      <c r="CZ186" s="97">
        <f t="shared" si="120"/>
        <v>1</v>
      </c>
      <c r="DA186" s="97">
        <f t="shared" si="121"/>
        <v>0</v>
      </c>
      <c r="DB186" s="62">
        <f>IF(AND(CZ186=0,DA186=0),"",IF(AND(CZ186=0,DA186&lt;&gt;0),Desplegable!$B$444,(DA186*100/CZ186)))</f>
        <v>0</v>
      </c>
      <c r="DC186" s="239"/>
      <c r="DD186" s="97"/>
      <c r="DE186" s="97"/>
      <c r="DF186" s="62" t="str">
        <f>IF(AND(DC186=0,DD186=0),Desplegable!$B$446,IF(AND(DC186&lt;&gt;0,DD186=""),Desplegable!$B$446,IF(AND('Metas por Proyecto'!DC186=0,'Metas por Proyecto'!DD186&gt;0),Desplegable!$B$444,IF(AND('Metas por Proyecto'!DC186&gt;0,'Metas por Proyecto'!DD186=0),Desplegable!$B$445,IF(AND('Metas por Proyecto'!DC186&gt;0,'Metas por Proyecto'!DD186&gt;0),((DD186*100)/DC186))))))</f>
        <v/>
      </c>
      <c r="DG186" s="97">
        <f t="shared" si="122"/>
        <v>1</v>
      </c>
      <c r="DH186" s="97">
        <f t="shared" si="123"/>
        <v>0</v>
      </c>
      <c r="DI186" s="62">
        <f>IF(AND(DG186=0,DH186=0),"",IF(AND(DG186=0,DH186&lt;&gt;0),Desplegable!$B$444,(DH186*100/DG186)))</f>
        <v>0</v>
      </c>
      <c r="DJ186" s="239"/>
      <c r="DK186" s="97"/>
      <c r="DL186" s="97"/>
      <c r="DM186" s="62" t="str">
        <f>IF(AND(DJ186=0,DK186=0),Desplegable!$B$446,IF(AND(DJ186&lt;&gt;0,DK186=""),Desplegable!$B$446,IF(AND('Metas por Proyecto'!DJ186=0,'Metas por Proyecto'!DK186&gt;0),Desplegable!$B$444,IF(AND('Metas por Proyecto'!DJ186&gt;0,'Metas por Proyecto'!DK186=0),Desplegable!$B$445,IF(AND('Metas por Proyecto'!DJ186&gt;0,'Metas por Proyecto'!DK186&gt;0),((DK186*100)/DJ186))))))</f>
        <v/>
      </c>
      <c r="DN186" s="97">
        <f t="shared" si="124"/>
        <v>1</v>
      </c>
      <c r="DO186" s="97">
        <f t="shared" si="125"/>
        <v>0</v>
      </c>
      <c r="DP186" s="63">
        <f>IF(AND(DN186=0,DO186=0),"",IF(AND(DN186=0,DO186&lt;&gt;0),Desplegable!$B$444,(DO186*100/DN186)))</f>
        <v>0</v>
      </c>
      <c r="DQ186" s="97">
        <f t="shared" si="126"/>
        <v>1</v>
      </c>
      <c r="DR186" s="97">
        <f t="shared" si="127"/>
        <v>0</v>
      </c>
      <c r="DS186" s="97">
        <f t="shared" si="128"/>
        <v>0</v>
      </c>
      <c r="DT186" s="63">
        <f t="shared" si="129"/>
        <v>0</v>
      </c>
      <c r="DU186" s="97"/>
    </row>
    <row r="187" spans="1:125" s="65" customFormat="1" ht="243.75">
      <c r="A187" s="53">
        <v>186</v>
      </c>
      <c r="B187" s="84" t="s">
        <v>756</v>
      </c>
      <c r="C187" s="54" t="s">
        <v>756</v>
      </c>
      <c r="D187" s="55" t="s">
        <v>79</v>
      </c>
      <c r="E187" s="55" t="s">
        <v>761</v>
      </c>
      <c r="F187" s="56" t="s">
        <v>111</v>
      </c>
      <c r="G187" s="55" t="s">
        <v>115</v>
      </c>
      <c r="H187" s="56" t="s">
        <v>296</v>
      </c>
      <c r="I187" s="55" t="s">
        <v>722</v>
      </c>
      <c r="J187" s="56" t="s">
        <v>317</v>
      </c>
      <c r="K187" s="55" t="s">
        <v>761</v>
      </c>
      <c r="L187" s="56" t="s">
        <v>155</v>
      </c>
      <c r="M187" s="56" t="s">
        <v>155</v>
      </c>
      <c r="N187" s="59" t="s">
        <v>144</v>
      </c>
      <c r="O187" s="56" t="s">
        <v>325</v>
      </c>
      <c r="P187" s="57" t="s">
        <v>460</v>
      </c>
      <c r="Q187" s="57" t="s">
        <v>463</v>
      </c>
      <c r="R187" s="58" t="s">
        <v>481</v>
      </c>
      <c r="S187" s="59"/>
      <c r="T187" s="59" t="s">
        <v>419</v>
      </c>
      <c r="U187" s="60" t="s">
        <v>428</v>
      </c>
      <c r="V187" s="60" t="s">
        <v>437</v>
      </c>
      <c r="W187" s="59"/>
      <c r="X187" s="59"/>
      <c r="Y187" s="56"/>
      <c r="Z187" s="56"/>
      <c r="AA187" s="56"/>
      <c r="AB187" s="56"/>
      <c r="AC187" s="53"/>
      <c r="AD187" s="53"/>
      <c r="AE187" s="53"/>
      <c r="AF187" s="53"/>
      <c r="AG187" s="56"/>
      <c r="AH187" s="60"/>
      <c r="AI187" s="53"/>
      <c r="AJ187" s="61"/>
      <c r="AK187" s="53"/>
      <c r="AL187" s="53"/>
      <c r="AM187" s="222">
        <v>1</v>
      </c>
      <c r="AN187" s="97">
        <v>1</v>
      </c>
      <c r="AO187" s="97">
        <v>1</v>
      </c>
      <c r="AP187" s="97"/>
      <c r="AQ187" s="62">
        <f>IF(AND(AN187=0,AO187=0),Desplegable!$B$446,IF(AND(AN187&lt;&gt;0,AO187=""),Desplegable!$B$446,IF(AND('Metas por Proyecto'!AN187=0,'Metas por Proyecto'!AO187&gt;0),Desplegable!$B$444,IF(AND('Metas por Proyecto'!AN187&gt;0,'Metas por Proyecto'!AO187=0),Desplegable!$B$445,IF(AND('Metas por Proyecto'!AN187&gt;0,'Metas por Proyecto'!AO187&gt;0),((AO187*100)/AN187))))))</f>
        <v>100</v>
      </c>
      <c r="AR187" s="239">
        <v>1</v>
      </c>
      <c r="AS187" s="97">
        <v>1</v>
      </c>
      <c r="AT187" s="97"/>
      <c r="AU187" s="62">
        <f>IF(AND(AR187=0,AS187=0),Desplegable!$B$446,IF(AND(AR187&lt;&gt;0,AS187=""),Desplegable!$B$446,IF(AND('Metas por Proyecto'!AR187=0,'Metas por Proyecto'!AS187&gt;0),Desplegable!$B$444,IF(AND('Metas por Proyecto'!AR187&gt;0,'Metas por Proyecto'!AS187=0),Desplegable!$B$445,IF(AND('Metas por Proyecto'!AR187&gt;0,'Metas por Proyecto'!AS187&gt;0),((AS187*100)/AR187))))))</f>
        <v>100</v>
      </c>
      <c r="AV187" s="97">
        <f t="shared" si="104"/>
        <v>2</v>
      </c>
      <c r="AW187" s="97">
        <f t="shared" si="105"/>
        <v>2</v>
      </c>
      <c r="AX187" s="62">
        <f>IF(AND(AV187=0,AW187=0),"",IF(AND(AV187=0,AW187&lt;&gt;0),Desplegable!$B$444,(AW187*100/AV187)))</f>
        <v>100</v>
      </c>
      <c r="AY187" s="239">
        <v>1</v>
      </c>
      <c r="AZ187" s="97">
        <v>1</v>
      </c>
      <c r="BA187" s="97"/>
      <c r="BB187" s="62">
        <f>IF(AND(AY187=0,AZ187=0),Desplegable!$B$446,IF(AND(AY187&lt;&gt;0,AZ187=""),Desplegable!$B$446,IF(AND('Metas por Proyecto'!AY187=0,'Metas por Proyecto'!AZ187&gt;0),Desplegable!$B$444,IF(AND('Metas por Proyecto'!AY187&gt;0,'Metas por Proyecto'!AZ187=0),Desplegable!$B$445,IF(AND('Metas por Proyecto'!AY187&gt;0,'Metas por Proyecto'!AZ187&gt;0),((AZ187*100)/AY187))))))</f>
        <v>100</v>
      </c>
      <c r="BC187" s="97">
        <f t="shared" si="106"/>
        <v>3</v>
      </c>
      <c r="BD187" s="97">
        <f t="shared" si="107"/>
        <v>3</v>
      </c>
      <c r="BE187" s="62">
        <f>IF(AND(BC187=0,BD187=0),"",IF(AND(BC187=0,BD187&lt;&gt;0),Desplegable!$B$444,(BD187*100/BC187)))</f>
        <v>100</v>
      </c>
      <c r="BF187" s="239">
        <v>1</v>
      </c>
      <c r="BG187" s="97">
        <v>0</v>
      </c>
      <c r="BH187" s="97" t="s">
        <v>1669</v>
      </c>
      <c r="BI187" s="62">
        <f>IF(AND(BF187=0,BG187=0),Desplegable!$B$446,IF(AND(BF187&lt;&gt;0,BG187=""),Desplegable!$B$446,IF(AND('Metas por Proyecto'!BF187=0,'Metas por Proyecto'!BG187&gt;0),Desplegable!$B$444,IF(AND('Metas por Proyecto'!BF187&gt;0,'Metas por Proyecto'!BG187=0),Desplegable!$B$445,IF(AND('Metas por Proyecto'!BF187&gt;0,'Metas por Proyecto'!BG187&gt;0),((BG187*100)/BF187))))))</f>
        <v>0</v>
      </c>
      <c r="BJ187" s="97">
        <f t="shared" si="108"/>
        <v>4</v>
      </c>
      <c r="BK187" s="97">
        <f t="shared" si="109"/>
        <v>3</v>
      </c>
      <c r="BL187" s="62">
        <f>IF(AND(BJ187=0,BK187=0),"",IF(AND(BJ187=0,BK187&lt;&gt;0),Desplegable!$B$444,(BK187*100/BJ187)))</f>
        <v>75</v>
      </c>
      <c r="BM187" s="239">
        <v>1</v>
      </c>
      <c r="BN187" s="97"/>
      <c r="BO187" s="97"/>
      <c r="BP187" s="62" t="str">
        <f>IF(AND(BM187=0,BN187=0),Desplegable!$B$446,IF(AND(BM187&lt;&gt;0,BN187=""),Desplegable!$B$446,IF(AND('Metas por Proyecto'!BM187=0,'Metas por Proyecto'!BN187&gt;0),Desplegable!$B$444,IF(AND('Metas por Proyecto'!BM187&gt;0,'Metas por Proyecto'!BN187=0),Desplegable!$B$445,IF(AND('Metas por Proyecto'!BM187&gt;0,'Metas por Proyecto'!BN187&gt;0),((BN187*100)/BM187))))))</f>
        <v/>
      </c>
      <c r="BQ187" s="97">
        <f t="shared" si="110"/>
        <v>5</v>
      </c>
      <c r="BR187" s="97">
        <f t="shared" si="111"/>
        <v>3</v>
      </c>
      <c r="BS187" s="62">
        <f>IF(AND(BQ187=0,BR187=0),"",IF(AND(BQ187=0,BR187&lt;&gt;0),Desplegable!$B$444,(BR187*100/BQ187)))</f>
        <v>60</v>
      </c>
      <c r="BT187" s="239">
        <v>1</v>
      </c>
      <c r="BU187" s="97"/>
      <c r="BV187" s="97"/>
      <c r="BW187" s="62" t="str">
        <f>IF(AND(BT187=0,BU187=0),Desplegable!$B$446,IF(AND(BT187&lt;&gt;0,BU187=""),Desplegable!$B$446,IF(AND('Metas por Proyecto'!BT187=0,'Metas por Proyecto'!BU187&gt;0),Desplegable!$B$444,IF(AND('Metas por Proyecto'!BT187&gt;0,'Metas por Proyecto'!BU187=0),Desplegable!$B$445,IF(AND('Metas por Proyecto'!BT187&gt;0,'Metas por Proyecto'!BU187&gt;0),((BU187*100)/BT187))))))</f>
        <v/>
      </c>
      <c r="BX187" s="97">
        <f t="shared" si="112"/>
        <v>6</v>
      </c>
      <c r="BY187" s="97">
        <f t="shared" si="113"/>
        <v>3</v>
      </c>
      <c r="BZ187" s="62">
        <f>IF(AND(BX187=0,BY187=0),"",IF(AND(BX187=0,BY187&lt;&gt;0),Desplegable!$B$444,(BY187*100/BX187)))</f>
        <v>50</v>
      </c>
      <c r="CA187" s="239">
        <v>1</v>
      </c>
      <c r="CB187" s="97"/>
      <c r="CC187" s="97"/>
      <c r="CD187" s="62" t="str">
        <f>IF(AND(CA187=0,CB187=0),Desplegable!$B$446,IF(AND(CA187&lt;&gt;0,CB187=""),Desplegable!$B$446,IF(AND('Metas por Proyecto'!CA187=0,'Metas por Proyecto'!CB187&gt;0),Desplegable!$B$444,IF(AND('Metas por Proyecto'!CA187&gt;0,'Metas por Proyecto'!CB187=0),Desplegable!$B$445,IF(AND('Metas por Proyecto'!CA187&gt;0,'Metas por Proyecto'!CB187&gt;0),((CB187*100)/CA187))))))</f>
        <v/>
      </c>
      <c r="CE187" s="97">
        <f t="shared" si="114"/>
        <v>7</v>
      </c>
      <c r="CF187" s="97">
        <f t="shared" si="115"/>
        <v>3</v>
      </c>
      <c r="CG187" s="62">
        <f>IF(AND(CE187=0,CF187=0),"",IF(AND(CE187=0,CF187&lt;&gt;0),Desplegable!$B$444,(CF187*100/CE187)))</f>
        <v>42.857142857142854</v>
      </c>
      <c r="CH187" s="239">
        <v>1</v>
      </c>
      <c r="CI187" s="97"/>
      <c r="CJ187" s="97"/>
      <c r="CK187" s="62" t="str">
        <f>IF(AND(CH187=0,CI187=0),Desplegable!$B$446,IF(AND(CH187&lt;&gt;0,CI187=""),Desplegable!$B$446,IF(AND('Metas por Proyecto'!CH187=0,'Metas por Proyecto'!CI187&gt;0),Desplegable!$B$444,IF(AND('Metas por Proyecto'!CH187&gt;0,'Metas por Proyecto'!CI187=0),Desplegable!$B$445,IF(AND('Metas por Proyecto'!CH187&gt;0,'Metas por Proyecto'!CI187&gt;0),((CI187*100)/CH187))))))</f>
        <v/>
      </c>
      <c r="CL187" s="97">
        <f t="shared" si="116"/>
        <v>8</v>
      </c>
      <c r="CM187" s="97">
        <f t="shared" si="117"/>
        <v>3</v>
      </c>
      <c r="CN187" s="62">
        <f>IF(AND(CL187=0,CM187=0),"",IF(AND(CL187=0,CM187&lt;&gt;0),Desplegable!$B$444,(CM187*100/CL187)))</f>
        <v>37.5</v>
      </c>
      <c r="CO187" s="239">
        <v>1</v>
      </c>
      <c r="CP187" s="97"/>
      <c r="CQ187" s="97"/>
      <c r="CR187" s="62" t="str">
        <f>IF(AND(CO187=0,CP187=0),Desplegable!$B$446,IF(AND(CO187&lt;&gt;0,CP187=""),Desplegable!$B$446,IF(AND('Metas por Proyecto'!CO187=0,'Metas por Proyecto'!CP187&gt;0),Desplegable!$B$444,IF(AND('Metas por Proyecto'!CO187&gt;0,'Metas por Proyecto'!CP187=0),Desplegable!$B$445,IF(AND('Metas por Proyecto'!CO187&gt;0,'Metas por Proyecto'!CP187&gt;0),((CP187*100)/CO187))))))</f>
        <v/>
      </c>
      <c r="CS187" s="97">
        <f t="shared" si="118"/>
        <v>9</v>
      </c>
      <c r="CT187" s="97">
        <f t="shared" si="119"/>
        <v>3</v>
      </c>
      <c r="CU187" s="62">
        <f>IF(AND(CS187=0,CT187=0),"",IF(AND(CS187=0,CT187&lt;&gt;0),Desplegable!$B$444,(CT187*100/CS187)))</f>
        <v>33.333333333333336</v>
      </c>
      <c r="CV187" s="239">
        <v>1</v>
      </c>
      <c r="CW187" s="97"/>
      <c r="CX187" s="97"/>
      <c r="CY187" s="62" t="str">
        <f>IF(AND(CV187=0,CW187=0),Desplegable!$B$446,IF(AND(CV187&lt;&gt;0,CW187=""),Desplegable!$B$446,IF(AND('Metas por Proyecto'!CV187=0,'Metas por Proyecto'!CW187&gt;0),Desplegable!$B$444,IF(AND('Metas por Proyecto'!CV187&gt;0,'Metas por Proyecto'!CW187=0),Desplegable!$B$445,IF(AND('Metas por Proyecto'!CV187&gt;0,'Metas por Proyecto'!CW187&gt;0),((CW187*100)/CV187))))))</f>
        <v/>
      </c>
      <c r="CZ187" s="97">
        <f t="shared" si="120"/>
        <v>10</v>
      </c>
      <c r="DA187" s="97">
        <f t="shared" si="121"/>
        <v>3</v>
      </c>
      <c r="DB187" s="62">
        <f>IF(AND(CZ187=0,DA187=0),"",IF(AND(CZ187=0,DA187&lt;&gt;0),Desplegable!$B$444,(DA187*100/CZ187)))</f>
        <v>30</v>
      </c>
      <c r="DC187" s="239">
        <v>1</v>
      </c>
      <c r="DD187" s="97"/>
      <c r="DE187" s="97"/>
      <c r="DF187" s="62" t="str">
        <f>IF(AND(DC187=0,DD187=0),Desplegable!$B$446,IF(AND(DC187&lt;&gt;0,DD187=""),Desplegable!$B$446,IF(AND('Metas por Proyecto'!DC187=0,'Metas por Proyecto'!DD187&gt;0),Desplegable!$B$444,IF(AND('Metas por Proyecto'!DC187&gt;0,'Metas por Proyecto'!DD187=0),Desplegable!$B$445,IF(AND('Metas por Proyecto'!DC187&gt;0,'Metas por Proyecto'!DD187&gt;0),((DD187*100)/DC187))))))</f>
        <v/>
      </c>
      <c r="DG187" s="97">
        <f t="shared" si="122"/>
        <v>11</v>
      </c>
      <c r="DH187" s="97">
        <f t="shared" si="123"/>
        <v>3</v>
      </c>
      <c r="DI187" s="62">
        <f>IF(AND(DG187=0,DH187=0),"",IF(AND(DG187=0,DH187&lt;&gt;0),Desplegable!$B$444,(DH187*100/DG187)))</f>
        <v>27.272727272727273</v>
      </c>
      <c r="DJ187" s="239">
        <v>1</v>
      </c>
      <c r="DK187" s="97"/>
      <c r="DL187" s="97"/>
      <c r="DM187" s="62" t="str">
        <f>IF(AND(DJ187=0,DK187=0),Desplegable!$B$446,IF(AND(DJ187&lt;&gt;0,DK187=""),Desplegable!$B$446,IF(AND('Metas por Proyecto'!DJ187=0,'Metas por Proyecto'!DK187&gt;0),Desplegable!$B$444,IF(AND('Metas por Proyecto'!DJ187&gt;0,'Metas por Proyecto'!DK187=0),Desplegable!$B$445,IF(AND('Metas por Proyecto'!DJ187&gt;0,'Metas por Proyecto'!DK187&gt;0),((DK187*100)/DJ187))))))</f>
        <v/>
      </c>
      <c r="DN187" s="97">
        <f t="shared" si="124"/>
        <v>12</v>
      </c>
      <c r="DO187" s="97">
        <f t="shared" si="125"/>
        <v>3</v>
      </c>
      <c r="DP187" s="63">
        <f>IF(AND(DN187=0,DO187=0),"",IF(AND(DN187=0,DO187&lt;&gt;0),Desplegable!$B$444,(DO187*100/DN187)))</f>
        <v>25</v>
      </c>
      <c r="DQ187" s="97">
        <f t="shared" si="126"/>
        <v>12</v>
      </c>
      <c r="DR187" s="97">
        <f t="shared" si="127"/>
        <v>-11</v>
      </c>
      <c r="DS187" s="97">
        <f t="shared" si="128"/>
        <v>3</v>
      </c>
      <c r="DT187" s="63">
        <f t="shared" si="129"/>
        <v>25</v>
      </c>
      <c r="DU187" s="97"/>
    </row>
    <row r="188" spans="1:125" s="65" customFormat="1" ht="168.75">
      <c r="A188" s="53">
        <v>187</v>
      </c>
      <c r="B188" s="84" t="s">
        <v>757</v>
      </c>
      <c r="C188" s="54" t="s">
        <v>757</v>
      </c>
      <c r="D188" s="55" t="s">
        <v>96</v>
      </c>
      <c r="E188" s="55" t="s">
        <v>761</v>
      </c>
      <c r="F188" s="56" t="s">
        <v>111</v>
      </c>
      <c r="G188" s="55" t="s">
        <v>115</v>
      </c>
      <c r="H188" s="56" t="s">
        <v>296</v>
      </c>
      <c r="I188" s="55" t="s">
        <v>722</v>
      </c>
      <c r="J188" s="56" t="s">
        <v>317</v>
      </c>
      <c r="K188" s="55" t="s">
        <v>761</v>
      </c>
      <c r="L188" s="56" t="s">
        <v>155</v>
      </c>
      <c r="M188" s="56" t="s">
        <v>155</v>
      </c>
      <c r="N188" s="59" t="s">
        <v>144</v>
      </c>
      <c r="O188" s="56" t="s">
        <v>325</v>
      </c>
      <c r="P188" s="57" t="s">
        <v>460</v>
      </c>
      <c r="Q188" s="57" t="s">
        <v>463</v>
      </c>
      <c r="R188" s="58" t="s">
        <v>481</v>
      </c>
      <c r="S188" s="59"/>
      <c r="T188" s="59" t="s">
        <v>419</v>
      </c>
      <c r="U188" s="60" t="s">
        <v>428</v>
      </c>
      <c r="V188" s="60" t="s">
        <v>437</v>
      </c>
      <c r="W188" s="59"/>
      <c r="X188" s="59"/>
      <c r="Y188" s="56"/>
      <c r="Z188" s="56"/>
      <c r="AA188" s="56"/>
      <c r="AB188" s="56"/>
      <c r="AC188" s="53"/>
      <c r="AD188" s="53"/>
      <c r="AE188" s="53"/>
      <c r="AF188" s="53"/>
      <c r="AG188" s="56"/>
      <c r="AH188" s="60"/>
      <c r="AI188" s="53"/>
      <c r="AJ188" s="61"/>
      <c r="AK188" s="53"/>
      <c r="AL188" s="53"/>
      <c r="AM188" s="222">
        <v>1</v>
      </c>
      <c r="AN188" s="97"/>
      <c r="AO188" s="97">
        <v>0</v>
      </c>
      <c r="AP188" s="97"/>
      <c r="AQ188" s="62" t="str">
        <f>IF(AND(AN188=0,AO188=0),Desplegable!$B$446,IF(AND(AN188&lt;&gt;0,AO188=""),Desplegable!$B$446,IF(AND('Metas por Proyecto'!AN188=0,'Metas por Proyecto'!AO188&gt;0),Desplegable!$B$444,IF(AND('Metas por Proyecto'!AN188&gt;0,'Metas por Proyecto'!AO188=0),Desplegable!$B$445,IF(AND('Metas por Proyecto'!AN188&gt;0,'Metas por Proyecto'!AO188&gt;0),((AO188*100)/AN188))))))</f>
        <v/>
      </c>
      <c r="AR188" s="239"/>
      <c r="AS188" s="97">
        <v>0</v>
      </c>
      <c r="AT188" s="97"/>
      <c r="AU188" s="62" t="str">
        <f>IF(AND(AR188=0,AS188=0),Desplegable!$B$446,IF(AND(AR188&lt;&gt;0,AS188=""),Desplegable!$B$446,IF(AND('Metas por Proyecto'!AR188=0,'Metas por Proyecto'!AS188&gt;0),Desplegable!$B$444,IF(AND('Metas por Proyecto'!AR188&gt;0,'Metas por Proyecto'!AS188=0),Desplegable!$B$445,IF(AND('Metas por Proyecto'!AR188&gt;0,'Metas por Proyecto'!AS188&gt;0),((AS188*100)/AR188))))))</f>
        <v/>
      </c>
      <c r="AV188" s="97">
        <f t="shared" si="104"/>
        <v>0</v>
      </c>
      <c r="AW188" s="97">
        <f t="shared" si="105"/>
        <v>0</v>
      </c>
      <c r="AX188" s="62" t="str">
        <f>IF(AND(AV188=0,AW188=0),"",IF(AND(AV188=0,AW188&lt;&gt;0),Desplegable!$B$444,(AW188*100/AV188)))</f>
        <v/>
      </c>
      <c r="AY188" s="239"/>
      <c r="AZ188" s="97">
        <v>0</v>
      </c>
      <c r="BA188" s="97"/>
      <c r="BB188" s="62" t="str">
        <f>IF(AND(AY188=0,AZ188=0),Desplegable!$B$446,IF(AND(AY188&lt;&gt;0,AZ188=""),Desplegable!$B$446,IF(AND('Metas por Proyecto'!AY188=0,'Metas por Proyecto'!AZ188&gt;0),Desplegable!$B$444,IF(AND('Metas por Proyecto'!AY188&gt;0,'Metas por Proyecto'!AZ188=0),Desplegable!$B$445,IF(AND('Metas por Proyecto'!AY188&gt;0,'Metas por Proyecto'!AZ188&gt;0),((AZ188*100)/AY188))))))</f>
        <v/>
      </c>
      <c r="BC188" s="97">
        <f t="shared" si="106"/>
        <v>0</v>
      </c>
      <c r="BD188" s="97">
        <f t="shared" si="107"/>
        <v>0</v>
      </c>
      <c r="BE188" s="62" t="str">
        <f>IF(AND(BC188=0,BD188=0),"",IF(AND(BC188=0,BD188&lt;&gt;0),Desplegable!$B$444,(BD188*100/BC188)))</f>
        <v/>
      </c>
      <c r="BF188" s="239"/>
      <c r="BG188" s="97"/>
      <c r="BH188" s="97"/>
      <c r="BI188" s="62" t="str">
        <f>IF(AND(BF188=0,BG188=0),Desplegable!$B$446,IF(AND(BF188&lt;&gt;0,BG188=""),Desplegable!$B$446,IF(AND('Metas por Proyecto'!BF188=0,'Metas por Proyecto'!BG188&gt;0),Desplegable!$B$444,IF(AND('Metas por Proyecto'!BF188&gt;0,'Metas por Proyecto'!BG188=0),Desplegable!$B$445,IF(AND('Metas por Proyecto'!BF188&gt;0,'Metas por Proyecto'!BG188&gt;0),((BG188*100)/BF188))))))</f>
        <v/>
      </c>
      <c r="BJ188" s="97">
        <f t="shared" si="108"/>
        <v>0</v>
      </c>
      <c r="BK188" s="97">
        <f t="shared" si="109"/>
        <v>0</v>
      </c>
      <c r="BL188" s="62" t="str">
        <f>IF(AND(BJ188=0,BK188=0),"",IF(AND(BJ188=0,BK188&lt;&gt;0),Desplegable!$B$444,(BK188*100/BJ188)))</f>
        <v/>
      </c>
      <c r="BM188" s="239"/>
      <c r="BN188" s="97"/>
      <c r="BO188" s="97"/>
      <c r="BP188" s="62" t="str">
        <f>IF(AND(BM188=0,BN188=0),Desplegable!$B$446,IF(AND(BM188&lt;&gt;0,BN188=""),Desplegable!$B$446,IF(AND('Metas por Proyecto'!BM188=0,'Metas por Proyecto'!BN188&gt;0),Desplegable!$B$444,IF(AND('Metas por Proyecto'!BM188&gt;0,'Metas por Proyecto'!BN188=0),Desplegable!$B$445,IF(AND('Metas por Proyecto'!BM188&gt;0,'Metas por Proyecto'!BN188&gt;0),((BN188*100)/BM188))))))</f>
        <v/>
      </c>
      <c r="BQ188" s="97">
        <f t="shared" si="110"/>
        <v>0</v>
      </c>
      <c r="BR188" s="97">
        <f t="shared" si="111"/>
        <v>0</v>
      </c>
      <c r="BS188" s="62" t="str">
        <f>IF(AND(BQ188=0,BR188=0),"",IF(AND(BQ188=0,BR188&lt;&gt;0),Desplegable!$B$444,(BR188*100/BQ188)))</f>
        <v/>
      </c>
      <c r="BT188" s="239"/>
      <c r="BU188" s="97"/>
      <c r="BV188" s="97"/>
      <c r="BW188" s="62" t="str">
        <f>IF(AND(BT188=0,BU188=0),Desplegable!$B$446,IF(AND(BT188&lt;&gt;0,BU188=""),Desplegable!$B$446,IF(AND('Metas por Proyecto'!BT188=0,'Metas por Proyecto'!BU188&gt;0),Desplegable!$B$444,IF(AND('Metas por Proyecto'!BT188&gt;0,'Metas por Proyecto'!BU188=0),Desplegable!$B$445,IF(AND('Metas por Proyecto'!BT188&gt;0,'Metas por Proyecto'!BU188&gt;0),((BU188*100)/BT188))))))</f>
        <v/>
      </c>
      <c r="BX188" s="97">
        <f t="shared" si="112"/>
        <v>0</v>
      </c>
      <c r="BY188" s="97">
        <f t="shared" si="113"/>
        <v>0</v>
      </c>
      <c r="BZ188" s="62" t="str">
        <f>IF(AND(BX188=0,BY188=0),"",IF(AND(BX188=0,BY188&lt;&gt;0),Desplegable!$B$444,(BY188*100/BX188)))</f>
        <v/>
      </c>
      <c r="CA188" s="239">
        <v>1</v>
      </c>
      <c r="CB188" s="97"/>
      <c r="CC188" s="97"/>
      <c r="CD188" s="62" t="str">
        <f>IF(AND(CA188=0,CB188=0),Desplegable!$B$446,IF(AND(CA188&lt;&gt;0,CB188=""),Desplegable!$B$446,IF(AND('Metas por Proyecto'!CA188=0,'Metas por Proyecto'!CB188&gt;0),Desplegable!$B$444,IF(AND('Metas por Proyecto'!CA188&gt;0,'Metas por Proyecto'!CB188=0),Desplegable!$B$445,IF(AND('Metas por Proyecto'!CA188&gt;0,'Metas por Proyecto'!CB188&gt;0),((CB188*100)/CA188))))))</f>
        <v/>
      </c>
      <c r="CE188" s="97">
        <f t="shared" si="114"/>
        <v>1</v>
      </c>
      <c r="CF188" s="97">
        <f t="shared" si="115"/>
        <v>0</v>
      </c>
      <c r="CG188" s="62">
        <f>IF(AND(CE188=0,CF188=0),"",IF(AND(CE188=0,CF188&lt;&gt;0),Desplegable!$B$444,(CF188*100/CE188)))</f>
        <v>0</v>
      </c>
      <c r="CH188" s="239"/>
      <c r="CI188" s="97"/>
      <c r="CJ188" s="97"/>
      <c r="CK188" s="62" t="str">
        <f>IF(AND(CH188=0,CI188=0),Desplegable!$B$446,IF(AND(CH188&lt;&gt;0,CI188=""),Desplegable!$B$446,IF(AND('Metas por Proyecto'!CH188=0,'Metas por Proyecto'!CI188&gt;0),Desplegable!$B$444,IF(AND('Metas por Proyecto'!CH188&gt;0,'Metas por Proyecto'!CI188=0),Desplegable!$B$445,IF(AND('Metas por Proyecto'!CH188&gt;0,'Metas por Proyecto'!CI188&gt;0),((CI188*100)/CH188))))))</f>
        <v/>
      </c>
      <c r="CL188" s="97">
        <f t="shared" si="116"/>
        <v>1</v>
      </c>
      <c r="CM188" s="97">
        <f t="shared" si="117"/>
        <v>0</v>
      </c>
      <c r="CN188" s="62">
        <f>IF(AND(CL188=0,CM188=0),"",IF(AND(CL188=0,CM188&lt;&gt;0),Desplegable!$B$444,(CM188*100/CL188)))</f>
        <v>0</v>
      </c>
      <c r="CO188" s="239"/>
      <c r="CP188" s="97"/>
      <c r="CQ188" s="97"/>
      <c r="CR188" s="62" t="str">
        <f>IF(AND(CO188=0,CP188=0),Desplegable!$B$446,IF(AND(CO188&lt;&gt;0,CP188=""),Desplegable!$B$446,IF(AND('Metas por Proyecto'!CO188=0,'Metas por Proyecto'!CP188&gt;0),Desplegable!$B$444,IF(AND('Metas por Proyecto'!CO188&gt;0,'Metas por Proyecto'!CP188=0),Desplegable!$B$445,IF(AND('Metas por Proyecto'!CO188&gt;0,'Metas por Proyecto'!CP188&gt;0),((CP188*100)/CO188))))))</f>
        <v/>
      </c>
      <c r="CS188" s="97">
        <f t="shared" si="118"/>
        <v>1</v>
      </c>
      <c r="CT188" s="97">
        <f t="shared" si="119"/>
        <v>0</v>
      </c>
      <c r="CU188" s="62">
        <f>IF(AND(CS188=0,CT188=0),"",IF(AND(CS188=0,CT188&lt;&gt;0),Desplegable!$B$444,(CT188*100/CS188)))</f>
        <v>0</v>
      </c>
      <c r="CV188" s="239"/>
      <c r="CW188" s="97"/>
      <c r="CX188" s="97"/>
      <c r="CY188" s="62" t="str">
        <f>IF(AND(CV188=0,CW188=0),Desplegable!$B$446,IF(AND(CV188&lt;&gt;0,CW188=""),Desplegable!$B$446,IF(AND('Metas por Proyecto'!CV188=0,'Metas por Proyecto'!CW188&gt;0),Desplegable!$B$444,IF(AND('Metas por Proyecto'!CV188&gt;0,'Metas por Proyecto'!CW188=0),Desplegable!$B$445,IF(AND('Metas por Proyecto'!CV188&gt;0,'Metas por Proyecto'!CW188&gt;0),((CW188*100)/CV188))))))</f>
        <v/>
      </c>
      <c r="CZ188" s="97">
        <f t="shared" si="120"/>
        <v>1</v>
      </c>
      <c r="DA188" s="97">
        <f t="shared" si="121"/>
        <v>0</v>
      </c>
      <c r="DB188" s="62">
        <f>IF(AND(CZ188=0,DA188=0),"",IF(AND(CZ188=0,DA188&lt;&gt;0),Desplegable!$B$444,(DA188*100/CZ188)))</f>
        <v>0</v>
      </c>
      <c r="DC188" s="239"/>
      <c r="DD188" s="97"/>
      <c r="DE188" s="97"/>
      <c r="DF188" s="62" t="str">
        <f>IF(AND(DC188=0,DD188=0),Desplegable!$B$446,IF(AND(DC188&lt;&gt;0,DD188=""),Desplegable!$B$446,IF(AND('Metas por Proyecto'!DC188=0,'Metas por Proyecto'!DD188&gt;0),Desplegable!$B$444,IF(AND('Metas por Proyecto'!DC188&gt;0,'Metas por Proyecto'!DD188=0),Desplegable!$B$445,IF(AND('Metas por Proyecto'!DC188&gt;0,'Metas por Proyecto'!DD188&gt;0),((DD188*100)/DC188))))))</f>
        <v/>
      </c>
      <c r="DG188" s="97">
        <f t="shared" si="122"/>
        <v>1</v>
      </c>
      <c r="DH188" s="97">
        <f t="shared" si="123"/>
        <v>0</v>
      </c>
      <c r="DI188" s="62">
        <f>IF(AND(DG188=0,DH188=0),"",IF(AND(DG188=0,DH188&lt;&gt;0),Desplegable!$B$444,(DH188*100/DG188)))</f>
        <v>0</v>
      </c>
      <c r="DJ188" s="239"/>
      <c r="DK188" s="97"/>
      <c r="DL188" s="97"/>
      <c r="DM188" s="62" t="str">
        <f>IF(AND(DJ188=0,DK188=0),Desplegable!$B$446,IF(AND(DJ188&lt;&gt;0,DK188=""),Desplegable!$B$446,IF(AND('Metas por Proyecto'!DJ188=0,'Metas por Proyecto'!DK188&gt;0),Desplegable!$B$444,IF(AND('Metas por Proyecto'!DJ188&gt;0,'Metas por Proyecto'!DK188=0),Desplegable!$B$445,IF(AND('Metas por Proyecto'!DJ188&gt;0,'Metas por Proyecto'!DK188&gt;0),((DK188*100)/DJ188))))))</f>
        <v/>
      </c>
      <c r="DN188" s="97">
        <f t="shared" si="124"/>
        <v>1</v>
      </c>
      <c r="DO188" s="97">
        <f t="shared" si="125"/>
        <v>0</v>
      </c>
      <c r="DP188" s="63">
        <f>IF(AND(DN188=0,DO188=0),"",IF(AND(DN188=0,DO188&lt;&gt;0),Desplegable!$B$444,(DO188*100/DN188)))</f>
        <v>0</v>
      </c>
      <c r="DQ188" s="97">
        <f t="shared" si="126"/>
        <v>1</v>
      </c>
      <c r="DR188" s="97">
        <f t="shared" si="127"/>
        <v>0</v>
      </c>
      <c r="DS188" s="97">
        <f t="shared" si="128"/>
        <v>0</v>
      </c>
      <c r="DT188" s="63">
        <f t="shared" si="129"/>
        <v>0</v>
      </c>
      <c r="DU188" s="97"/>
    </row>
    <row r="189" spans="1:125" s="65" customFormat="1" ht="168.75">
      <c r="A189" s="53">
        <v>188</v>
      </c>
      <c r="B189" s="84" t="s">
        <v>758</v>
      </c>
      <c r="C189" s="54" t="s">
        <v>758</v>
      </c>
      <c r="D189" s="55" t="s">
        <v>79</v>
      </c>
      <c r="E189" s="55" t="s">
        <v>761</v>
      </c>
      <c r="F189" s="56" t="s">
        <v>111</v>
      </c>
      <c r="G189" s="55" t="s">
        <v>115</v>
      </c>
      <c r="H189" s="56" t="s">
        <v>296</v>
      </c>
      <c r="I189" s="55" t="s">
        <v>722</v>
      </c>
      <c r="J189" s="56" t="s">
        <v>317</v>
      </c>
      <c r="K189" s="55" t="s">
        <v>761</v>
      </c>
      <c r="L189" s="56" t="s">
        <v>155</v>
      </c>
      <c r="M189" s="56" t="s">
        <v>155</v>
      </c>
      <c r="N189" s="59" t="s">
        <v>144</v>
      </c>
      <c r="O189" s="56" t="s">
        <v>325</v>
      </c>
      <c r="P189" s="57" t="s">
        <v>460</v>
      </c>
      <c r="Q189" s="57" t="s">
        <v>463</v>
      </c>
      <c r="R189" s="58" t="s">
        <v>481</v>
      </c>
      <c r="S189" s="59"/>
      <c r="T189" s="59" t="s">
        <v>419</v>
      </c>
      <c r="U189" s="60" t="s">
        <v>428</v>
      </c>
      <c r="V189" s="60" t="s">
        <v>437</v>
      </c>
      <c r="W189" s="59"/>
      <c r="X189" s="59"/>
      <c r="Y189" s="56"/>
      <c r="Z189" s="56"/>
      <c r="AA189" s="56"/>
      <c r="AB189" s="56"/>
      <c r="AC189" s="53"/>
      <c r="AD189" s="53"/>
      <c r="AE189" s="53"/>
      <c r="AF189" s="53"/>
      <c r="AG189" s="56"/>
      <c r="AH189" s="60"/>
      <c r="AI189" s="53"/>
      <c r="AJ189" s="61"/>
      <c r="AK189" s="53"/>
      <c r="AL189" s="53"/>
      <c r="AM189" s="222">
        <v>1</v>
      </c>
      <c r="AN189" s="97"/>
      <c r="AO189" s="97">
        <v>0</v>
      </c>
      <c r="AP189" s="97"/>
      <c r="AQ189" s="62" t="str">
        <f>IF(AND(AN189=0,AO189=0),Desplegable!$B$446,IF(AND(AN189&lt;&gt;0,AO189=""),Desplegable!$B$446,IF(AND('Metas por Proyecto'!AN189=0,'Metas por Proyecto'!AO189&gt;0),Desplegable!$B$444,IF(AND('Metas por Proyecto'!AN189&gt;0,'Metas por Proyecto'!AO189=0),Desplegable!$B$445,IF(AND('Metas por Proyecto'!AN189&gt;0,'Metas por Proyecto'!AO189&gt;0),((AO189*100)/AN189))))))</f>
        <v/>
      </c>
      <c r="AR189" s="239"/>
      <c r="AS189" s="97">
        <v>0</v>
      </c>
      <c r="AT189" s="97"/>
      <c r="AU189" s="62" t="str">
        <f>IF(AND(AR189=0,AS189=0),Desplegable!$B$446,IF(AND(AR189&lt;&gt;0,AS189=""),Desplegable!$B$446,IF(AND('Metas por Proyecto'!AR189=0,'Metas por Proyecto'!AS189&gt;0),Desplegable!$B$444,IF(AND('Metas por Proyecto'!AR189&gt;0,'Metas por Proyecto'!AS189=0),Desplegable!$B$445,IF(AND('Metas por Proyecto'!AR189&gt;0,'Metas por Proyecto'!AS189&gt;0),((AS189*100)/AR189))))))</f>
        <v/>
      </c>
      <c r="AV189" s="97">
        <f t="shared" si="104"/>
        <v>0</v>
      </c>
      <c r="AW189" s="97">
        <f t="shared" si="105"/>
        <v>0</v>
      </c>
      <c r="AX189" s="62" t="str">
        <f>IF(AND(AV189=0,AW189=0),"",IF(AND(AV189=0,AW189&lt;&gt;0),Desplegable!$B$444,(AW189*100/AV189)))</f>
        <v/>
      </c>
      <c r="AY189" s="239"/>
      <c r="AZ189" s="97">
        <v>0</v>
      </c>
      <c r="BA189" s="97"/>
      <c r="BB189" s="62" t="str">
        <f>IF(AND(AY189=0,AZ189=0),Desplegable!$B$446,IF(AND(AY189&lt;&gt;0,AZ189=""),Desplegable!$B$446,IF(AND('Metas por Proyecto'!AY189=0,'Metas por Proyecto'!AZ189&gt;0),Desplegable!$B$444,IF(AND('Metas por Proyecto'!AY189&gt;0,'Metas por Proyecto'!AZ189=0),Desplegable!$B$445,IF(AND('Metas por Proyecto'!AY189&gt;0,'Metas por Proyecto'!AZ189&gt;0),((AZ189*100)/AY189))))))</f>
        <v/>
      </c>
      <c r="BC189" s="97">
        <f t="shared" si="106"/>
        <v>0</v>
      </c>
      <c r="BD189" s="97">
        <f t="shared" si="107"/>
        <v>0</v>
      </c>
      <c r="BE189" s="62" t="str">
        <f>IF(AND(BC189=0,BD189=0),"",IF(AND(BC189=0,BD189&lt;&gt;0),Desplegable!$B$444,(BD189*100/BC189)))</f>
        <v/>
      </c>
      <c r="BF189" s="239"/>
      <c r="BG189" s="97"/>
      <c r="BH189" s="97"/>
      <c r="BI189" s="62" t="str">
        <f>IF(AND(BF189=0,BG189=0),Desplegable!$B$446,IF(AND(BF189&lt;&gt;0,BG189=""),Desplegable!$B$446,IF(AND('Metas por Proyecto'!BF189=0,'Metas por Proyecto'!BG189&gt;0),Desplegable!$B$444,IF(AND('Metas por Proyecto'!BF189&gt;0,'Metas por Proyecto'!BG189=0),Desplegable!$B$445,IF(AND('Metas por Proyecto'!BF189&gt;0,'Metas por Proyecto'!BG189&gt;0),((BG189*100)/BF189))))))</f>
        <v/>
      </c>
      <c r="BJ189" s="97">
        <f t="shared" si="108"/>
        <v>0</v>
      </c>
      <c r="BK189" s="97">
        <f t="shared" si="109"/>
        <v>0</v>
      </c>
      <c r="BL189" s="62" t="str">
        <f>IF(AND(BJ189=0,BK189=0),"",IF(AND(BJ189=0,BK189&lt;&gt;0),Desplegable!$B$444,(BK189*100/BJ189)))</f>
        <v/>
      </c>
      <c r="BM189" s="239"/>
      <c r="BN189" s="97"/>
      <c r="BO189" s="97"/>
      <c r="BP189" s="62" t="str">
        <f>IF(AND(BM189=0,BN189=0),Desplegable!$B$446,IF(AND(BM189&lt;&gt;0,BN189=""),Desplegable!$B$446,IF(AND('Metas por Proyecto'!BM189=0,'Metas por Proyecto'!BN189&gt;0),Desplegable!$B$444,IF(AND('Metas por Proyecto'!BM189&gt;0,'Metas por Proyecto'!BN189=0),Desplegable!$B$445,IF(AND('Metas por Proyecto'!BM189&gt;0,'Metas por Proyecto'!BN189&gt;0),((BN189*100)/BM189))))))</f>
        <v/>
      </c>
      <c r="BQ189" s="97">
        <f t="shared" si="110"/>
        <v>0</v>
      </c>
      <c r="BR189" s="97">
        <f t="shared" si="111"/>
        <v>0</v>
      </c>
      <c r="BS189" s="62" t="str">
        <f>IF(AND(BQ189=0,BR189=0),"",IF(AND(BQ189=0,BR189&lt;&gt;0),Desplegable!$B$444,(BR189*100/BQ189)))</f>
        <v/>
      </c>
      <c r="BT189" s="239"/>
      <c r="BU189" s="97"/>
      <c r="BV189" s="97"/>
      <c r="BW189" s="62" t="str">
        <f>IF(AND(BT189=0,BU189=0),Desplegable!$B$446,IF(AND(BT189&lt;&gt;0,BU189=""),Desplegable!$B$446,IF(AND('Metas por Proyecto'!BT189=0,'Metas por Proyecto'!BU189&gt;0),Desplegable!$B$444,IF(AND('Metas por Proyecto'!BT189&gt;0,'Metas por Proyecto'!BU189=0),Desplegable!$B$445,IF(AND('Metas por Proyecto'!BT189&gt;0,'Metas por Proyecto'!BU189&gt;0),((BU189*100)/BT189))))))</f>
        <v/>
      </c>
      <c r="BX189" s="97">
        <f t="shared" si="112"/>
        <v>0</v>
      </c>
      <c r="BY189" s="97">
        <f t="shared" si="113"/>
        <v>0</v>
      </c>
      <c r="BZ189" s="62" t="str">
        <f>IF(AND(BX189=0,BY189=0),"",IF(AND(BX189=0,BY189&lt;&gt;0),Desplegable!$B$444,(BY189*100/BX189)))</f>
        <v/>
      </c>
      <c r="CA189" s="239"/>
      <c r="CB189" s="97"/>
      <c r="CC189" s="97"/>
      <c r="CD189" s="62" t="str">
        <f>IF(AND(CA189=0,CB189=0),Desplegable!$B$446,IF(AND(CA189&lt;&gt;0,CB189=""),Desplegable!$B$446,IF(AND('Metas por Proyecto'!CA189=0,'Metas por Proyecto'!CB189&gt;0),Desplegable!$B$444,IF(AND('Metas por Proyecto'!CA189&gt;0,'Metas por Proyecto'!CB189=0),Desplegable!$B$445,IF(AND('Metas por Proyecto'!CA189&gt;0,'Metas por Proyecto'!CB189&gt;0),((CB189*100)/CA189))))))</f>
        <v/>
      </c>
      <c r="CE189" s="97">
        <f t="shared" si="114"/>
        <v>0</v>
      </c>
      <c r="CF189" s="97">
        <f t="shared" si="115"/>
        <v>0</v>
      </c>
      <c r="CG189" s="62" t="str">
        <f>IF(AND(CE189=0,CF189=0),"",IF(AND(CE189=0,CF189&lt;&gt;0),Desplegable!$B$444,(CF189*100/CE189)))</f>
        <v/>
      </c>
      <c r="CH189" s="239"/>
      <c r="CI189" s="97"/>
      <c r="CJ189" s="97"/>
      <c r="CK189" s="62" t="str">
        <f>IF(AND(CH189=0,CI189=0),Desplegable!$B$446,IF(AND(CH189&lt;&gt;0,CI189=""),Desplegable!$B$446,IF(AND('Metas por Proyecto'!CH189=0,'Metas por Proyecto'!CI189&gt;0),Desplegable!$B$444,IF(AND('Metas por Proyecto'!CH189&gt;0,'Metas por Proyecto'!CI189=0),Desplegable!$B$445,IF(AND('Metas por Proyecto'!CH189&gt;0,'Metas por Proyecto'!CI189&gt;0),((CI189*100)/CH189))))))</f>
        <v/>
      </c>
      <c r="CL189" s="97">
        <f t="shared" si="116"/>
        <v>0</v>
      </c>
      <c r="CM189" s="97">
        <f t="shared" si="117"/>
        <v>0</v>
      </c>
      <c r="CN189" s="62" t="str">
        <f>IF(AND(CL189=0,CM189=0),"",IF(AND(CL189=0,CM189&lt;&gt;0),Desplegable!$B$444,(CM189*100/CL189)))</f>
        <v/>
      </c>
      <c r="CO189" s="239"/>
      <c r="CP189" s="97"/>
      <c r="CQ189" s="97"/>
      <c r="CR189" s="62" t="str">
        <f>IF(AND(CO189=0,CP189=0),Desplegable!$B$446,IF(AND(CO189&lt;&gt;0,CP189=""),Desplegable!$B$446,IF(AND('Metas por Proyecto'!CO189=0,'Metas por Proyecto'!CP189&gt;0),Desplegable!$B$444,IF(AND('Metas por Proyecto'!CO189&gt;0,'Metas por Proyecto'!CP189=0),Desplegable!$B$445,IF(AND('Metas por Proyecto'!CO189&gt;0,'Metas por Proyecto'!CP189&gt;0),((CP189*100)/CO189))))))</f>
        <v/>
      </c>
      <c r="CS189" s="97">
        <f t="shared" si="118"/>
        <v>0</v>
      </c>
      <c r="CT189" s="97">
        <f t="shared" si="119"/>
        <v>0</v>
      </c>
      <c r="CU189" s="62" t="str">
        <f>IF(AND(CS189=0,CT189=0),"",IF(AND(CS189=0,CT189&lt;&gt;0),Desplegable!$B$444,(CT189*100/CS189)))</f>
        <v/>
      </c>
      <c r="CV189" s="239"/>
      <c r="CW189" s="97"/>
      <c r="CX189" s="97"/>
      <c r="CY189" s="62" t="str">
        <f>IF(AND(CV189=0,CW189=0),Desplegable!$B$446,IF(AND(CV189&lt;&gt;0,CW189=""),Desplegable!$B$446,IF(AND('Metas por Proyecto'!CV189=0,'Metas por Proyecto'!CW189&gt;0),Desplegable!$B$444,IF(AND('Metas por Proyecto'!CV189&gt;0,'Metas por Proyecto'!CW189=0),Desplegable!$B$445,IF(AND('Metas por Proyecto'!CV189&gt;0,'Metas por Proyecto'!CW189&gt;0),((CW189*100)/CV189))))))</f>
        <v/>
      </c>
      <c r="CZ189" s="97">
        <f t="shared" si="120"/>
        <v>0</v>
      </c>
      <c r="DA189" s="97">
        <f t="shared" si="121"/>
        <v>0</v>
      </c>
      <c r="DB189" s="62" t="str">
        <f>IF(AND(CZ189=0,DA189=0),"",IF(AND(CZ189=0,DA189&lt;&gt;0),Desplegable!$B$444,(DA189*100/CZ189)))</f>
        <v/>
      </c>
      <c r="DC189" s="239">
        <v>1</v>
      </c>
      <c r="DD189" s="97"/>
      <c r="DE189" s="97"/>
      <c r="DF189" s="62" t="str">
        <f>IF(AND(DC189=0,DD189=0),Desplegable!$B$446,IF(AND(DC189&lt;&gt;0,DD189=""),Desplegable!$B$446,IF(AND('Metas por Proyecto'!DC189=0,'Metas por Proyecto'!DD189&gt;0),Desplegable!$B$444,IF(AND('Metas por Proyecto'!DC189&gt;0,'Metas por Proyecto'!DD189=0),Desplegable!$B$445,IF(AND('Metas por Proyecto'!DC189&gt;0,'Metas por Proyecto'!DD189&gt;0),((DD189*100)/DC189))))))</f>
        <v/>
      </c>
      <c r="DG189" s="97">
        <f t="shared" si="122"/>
        <v>1</v>
      </c>
      <c r="DH189" s="97">
        <f t="shared" si="123"/>
        <v>0</v>
      </c>
      <c r="DI189" s="62">
        <f>IF(AND(DG189=0,DH189=0),"",IF(AND(DG189=0,DH189&lt;&gt;0),Desplegable!$B$444,(DH189*100/DG189)))</f>
        <v>0</v>
      </c>
      <c r="DJ189" s="239"/>
      <c r="DK189" s="97"/>
      <c r="DL189" s="97"/>
      <c r="DM189" s="62" t="str">
        <f>IF(AND(DJ189=0,DK189=0),Desplegable!$B$446,IF(AND(DJ189&lt;&gt;0,DK189=""),Desplegable!$B$446,IF(AND('Metas por Proyecto'!DJ189=0,'Metas por Proyecto'!DK189&gt;0),Desplegable!$B$444,IF(AND('Metas por Proyecto'!DJ189&gt;0,'Metas por Proyecto'!DK189=0),Desplegable!$B$445,IF(AND('Metas por Proyecto'!DJ189&gt;0,'Metas por Proyecto'!DK189&gt;0),((DK189*100)/DJ189))))))</f>
        <v/>
      </c>
      <c r="DN189" s="97">
        <f t="shared" si="124"/>
        <v>1</v>
      </c>
      <c r="DO189" s="97">
        <f t="shared" si="125"/>
        <v>0</v>
      </c>
      <c r="DP189" s="63">
        <f>IF(AND(DN189=0,DO189=0),"",IF(AND(DN189=0,DO189&lt;&gt;0),Desplegable!$B$444,(DO189*100/DN189)))</f>
        <v>0</v>
      </c>
      <c r="DQ189" s="97">
        <f t="shared" si="126"/>
        <v>1</v>
      </c>
      <c r="DR189" s="97">
        <f t="shared" si="127"/>
        <v>0</v>
      </c>
      <c r="DS189" s="97">
        <f t="shared" si="128"/>
        <v>0</v>
      </c>
      <c r="DT189" s="63">
        <f t="shared" si="129"/>
        <v>0</v>
      </c>
      <c r="DU189" s="97"/>
    </row>
    <row r="190" spans="1:125" s="65" customFormat="1" ht="168.75">
      <c r="A190" s="53">
        <v>189</v>
      </c>
      <c r="B190" s="84" t="s">
        <v>759</v>
      </c>
      <c r="C190" s="54" t="s">
        <v>759</v>
      </c>
      <c r="D190" s="55" t="s">
        <v>79</v>
      </c>
      <c r="E190" s="55" t="s">
        <v>761</v>
      </c>
      <c r="F190" s="56" t="s">
        <v>111</v>
      </c>
      <c r="G190" s="55" t="s">
        <v>115</v>
      </c>
      <c r="H190" s="56" t="s">
        <v>296</v>
      </c>
      <c r="I190" s="55" t="s">
        <v>722</v>
      </c>
      <c r="J190" s="56" t="s">
        <v>317</v>
      </c>
      <c r="K190" s="55" t="s">
        <v>761</v>
      </c>
      <c r="L190" s="56" t="s">
        <v>155</v>
      </c>
      <c r="M190" s="56" t="s">
        <v>155</v>
      </c>
      <c r="N190" s="59" t="s">
        <v>144</v>
      </c>
      <c r="O190" s="56" t="s">
        <v>325</v>
      </c>
      <c r="P190" s="57" t="s">
        <v>460</v>
      </c>
      <c r="Q190" s="57" t="s">
        <v>463</v>
      </c>
      <c r="R190" s="58" t="s">
        <v>481</v>
      </c>
      <c r="S190" s="59"/>
      <c r="T190" s="59" t="s">
        <v>419</v>
      </c>
      <c r="U190" s="60" t="s">
        <v>428</v>
      </c>
      <c r="V190" s="60" t="s">
        <v>437</v>
      </c>
      <c r="W190" s="59"/>
      <c r="X190" s="59"/>
      <c r="Y190" s="56"/>
      <c r="Z190" s="56"/>
      <c r="AA190" s="56"/>
      <c r="AB190" s="56"/>
      <c r="AC190" s="53"/>
      <c r="AD190" s="53"/>
      <c r="AE190" s="53"/>
      <c r="AF190" s="53"/>
      <c r="AG190" s="56"/>
      <c r="AH190" s="60"/>
      <c r="AI190" s="53"/>
      <c r="AJ190" s="61"/>
      <c r="AK190" s="53"/>
      <c r="AL190" s="53"/>
      <c r="AM190" s="222">
        <v>1</v>
      </c>
      <c r="AN190" s="97"/>
      <c r="AO190" s="97">
        <v>0</v>
      </c>
      <c r="AP190" s="97"/>
      <c r="AQ190" s="62" t="str">
        <f>IF(AND(AN190=0,AO190=0),Desplegable!$B$446,IF(AND(AN190&lt;&gt;0,AO190=""),Desplegable!$B$446,IF(AND('Metas por Proyecto'!AN190=0,'Metas por Proyecto'!AO190&gt;0),Desplegable!$B$444,IF(AND('Metas por Proyecto'!AN190&gt;0,'Metas por Proyecto'!AO190=0),Desplegable!$B$445,IF(AND('Metas por Proyecto'!AN190&gt;0,'Metas por Proyecto'!AO190&gt;0),((AO190*100)/AN190))))))</f>
        <v/>
      </c>
      <c r="AR190" s="239"/>
      <c r="AS190" s="97">
        <v>0</v>
      </c>
      <c r="AT190" s="97"/>
      <c r="AU190" s="62" t="str">
        <f>IF(AND(AR190=0,AS190=0),Desplegable!$B$446,IF(AND(AR190&lt;&gt;0,AS190=""),Desplegable!$B$446,IF(AND('Metas por Proyecto'!AR190=0,'Metas por Proyecto'!AS190&gt;0),Desplegable!$B$444,IF(AND('Metas por Proyecto'!AR190&gt;0,'Metas por Proyecto'!AS190=0),Desplegable!$B$445,IF(AND('Metas por Proyecto'!AR190&gt;0,'Metas por Proyecto'!AS190&gt;0),((AS190*100)/AR190))))))</f>
        <v/>
      </c>
      <c r="AV190" s="97">
        <f t="shared" si="104"/>
        <v>0</v>
      </c>
      <c r="AW190" s="97">
        <f t="shared" si="105"/>
        <v>0</v>
      </c>
      <c r="AX190" s="62" t="str">
        <f>IF(AND(AV190=0,AW190=0),"",IF(AND(AV190=0,AW190&lt;&gt;0),Desplegable!$B$444,(AW190*100/AV190)))</f>
        <v/>
      </c>
      <c r="AY190" s="239"/>
      <c r="AZ190" s="97">
        <v>0</v>
      </c>
      <c r="BA190" s="97"/>
      <c r="BB190" s="62" t="str">
        <f>IF(AND(AY190=0,AZ190=0),Desplegable!$B$446,IF(AND(AY190&lt;&gt;0,AZ190=""),Desplegable!$B$446,IF(AND('Metas por Proyecto'!AY190=0,'Metas por Proyecto'!AZ190&gt;0),Desplegable!$B$444,IF(AND('Metas por Proyecto'!AY190&gt;0,'Metas por Proyecto'!AZ190=0),Desplegable!$B$445,IF(AND('Metas por Proyecto'!AY190&gt;0,'Metas por Proyecto'!AZ190&gt;0),((AZ190*100)/AY190))))))</f>
        <v/>
      </c>
      <c r="BC190" s="97">
        <f t="shared" si="106"/>
        <v>0</v>
      </c>
      <c r="BD190" s="97">
        <f t="shared" si="107"/>
        <v>0</v>
      </c>
      <c r="BE190" s="62" t="str">
        <f>IF(AND(BC190=0,BD190=0),"",IF(AND(BC190=0,BD190&lt;&gt;0),Desplegable!$B$444,(BD190*100/BC190)))</f>
        <v/>
      </c>
      <c r="BF190" s="239"/>
      <c r="BG190" s="97"/>
      <c r="BH190" s="97"/>
      <c r="BI190" s="62" t="str">
        <f>IF(AND(BF190=0,BG190=0),Desplegable!$B$446,IF(AND(BF190&lt;&gt;0,BG190=""),Desplegable!$B$446,IF(AND('Metas por Proyecto'!BF190=0,'Metas por Proyecto'!BG190&gt;0),Desplegable!$B$444,IF(AND('Metas por Proyecto'!BF190&gt;0,'Metas por Proyecto'!BG190=0),Desplegable!$B$445,IF(AND('Metas por Proyecto'!BF190&gt;0,'Metas por Proyecto'!BG190&gt;0),((BG190*100)/BF190))))))</f>
        <v/>
      </c>
      <c r="BJ190" s="97">
        <f t="shared" si="108"/>
        <v>0</v>
      </c>
      <c r="BK190" s="97">
        <f t="shared" si="109"/>
        <v>0</v>
      </c>
      <c r="BL190" s="62" t="str">
        <f>IF(AND(BJ190=0,BK190=0),"",IF(AND(BJ190=0,BK190&lt;&gt;0),Desplegable!$B$444,(BK190*100/BJ190)))</f>
        <v/>
      </c>
      <c r="BM190" s="239"/>
      <c r="BN190" s="97"/>
      <c r="BO190" s="97"/>
      <c r="BP190" s="62" t="str">
        <f>IF(AND(BM190=0,BN190=0),Desplegable!$B$446,IF(AND(BM190&lt;&gt;0,BN190=""),Desplegable!$B$446,IF(AND('Metas por Proyecto'!BM190=0,'Metas por Proyecto'!BN190&gt;0),Desplegable!$B$444,IF(AND('Metas por Proyecto'!BM190&gt;0,'Metas por Proyecto'!BN190=0),Desplegable!$B$445,IF(AND('Metas por Proyecto'!BM190&gt;0,'Metas por Proyecto'!BN190&gt;0),((BN190*100)/BM190))))))</f>
        <v/>
      </c>
      <c r="BQ190" s="97">
        <f t="shared" si="110"/>
        <v>0</v>
      </c>
      <c r="BR190" s="97">
        <f t="shared" si="111"/>
        <v>0</v>
      </c>
      <c r="BS190" s="62" t="str">
        <f>IF(AND(BQ190=0,BR190=0),"",IF(AND(BQ190=0,BR190&lt;&gt;0),Desplegable!$B$444,(BR190*100/BQ190)))</f>
        <v/>
      </c>
      <c r="BT190" s="239"/>
      <c r="BU190" s="97"/>
      <c r="BV190" s="97"/>
      <c r="BW190" s="62" t="str">
        <f>IF(AND(BT190=0,BU190=0),Desplegable!$B$446,IF(AND(BT190&lt;&gt;0,BU190=""),Desplegable!$B$446,IF(AND('Metas por Proyecto'!BT190=0,'Metas por Proyecto'!BU190&gt;0),Desplegable!$B$444,IF(AND('Metas por Proyecto'!BT190&gt;0,'Metas por Proyecto'!BU190=0),Desplegable!$B$445,IF(AND('Metas por Proyecto'!BT190&gt;0,'Metas por Proyecto'!BU190&gt;0),((BU190*100)/BT190))))))</f>
        <v/>
      </c>
      <c r="BX190" s="97">
        <f t="shared" si="112"/>
        <v>0</v>
      </c>
      <c r="BY190" s="97">
        <f t="shared" si="113"/>
        <v>0</v>
      </c>
      <c r="BZ190" s="62" t="str">
        <f>IF(AND(BX190=0,BY190=0),"",IF(AND(BX190=0,BY190&lt;&gt;0),Desplegable!$B$444,(BY190*100/BX190)))</f>
        <v/>
      </c>
      <c r="CA190" s="239"/>
      <c r="CB190" s="97"/>
      <c r="CC190" s="97"/>
      <c r="CD190" s="62" t="str">
        <f>IF(AND(CA190=0,CB190=0),Desplegable!$B$446,IF(AND(CA190&lt;&gt;0,CB190=""),Desplegable!$B$446,IF(AND('Metas por Proyecto'!CA190=0,'Metas por Proyecto'!CB190&gt;0),Desplegable!$B$444,IF(AND('Metas por Proyecto'!CA190&gt;0,'Metas por Proyecto'!CB190=0),Desplegable!$B$445,IF(AND('Metas por Proyecto'!CA190&gt;0,'Metas por Proyecto'!CB190&gt;0),((CB190*100)/CA190))))))</f>
        <v/>
      </c>
      <c r="CE190" s="97">
        <f t="shared" si="114"/>
        <v>0</v>
      </c>
      <c r="CF190" s="97">
        <f t="shared" si="115"/>
        <v>0</v>
      </c>
      <c r="CG190" s="62" t="str">
        <f>IF(AND(CE190=0,CF190=0),"",IF(AND(CE190=0,CF190&lt;&gt;0),Desplegable!$B$444,(CF190*100/CE190)))</f>
        <v/>
      </c>
      <c r="CH190" s="239"/>
      <c r="CI190" s="97"/>
      <c r="CJ190" s="97"/>
      <c r="CK190" s="62" t="str">
        <f>IF(AND(CH190=0,CI190=0),Desplegable!$B$446,IF(AND(CH190&lt;&gt;0,CI190=""),Desplegable!$B$446,IF(AND('Metas por Proyecto'!CH190=0,'Metas por Proyecto'!CI190&gt;0),Desplegable!$B$444,IF(AND('Metas por Proyecto'!CH190&gt;0,'Metas por Proyecto'!CI190=0),Desplegable!$B$445,IF(AND('Metas por Proyecto'!CH190&gt;0,'Metas por Proyecto'!CI190&gt;0),((CI190*100)/CH190))))))</f>
        <v/>
      </c>
      <c r="CL190" s="97">
        <f t="shared" si="116"/>
        <v>0</v>
      </c>
      <c r="CM190" s="97">
        <f t="shared" si="117"/>
        <v>0</v>
      </c>
      <c r="CN190" s="62" t="str">
        <f>IF(AND(CL190=0,CM190=0),"",IF(AND(CL190=0,CM190&lt;&gt;0),Desplegable!$B$444,(CM190*100/CL190)))</f>
        <v/>
      </c>
      <c r="CO190" s="239"/>
      <c r="CP190" s="97"/>
      <c r="CQ190" s="97"/>
      <c r="CR190" s="62" t="str">
        <f>IF(AND(CO190=0,CP190=0),Desplegable!$B$446,IF(AND(CO190&lt;&gt;0,CP190=""),Desplegable!$B$446,IF(AND('Metas por Proyecto'!CO190=0,'Metas por Proyecto'!CP190&gt;0),Desplegable!$B$444,IF(AND('Metas por Proyecto'!CO190&gt;0,'Metas por Proyecto'!CP190=0),Desplegable!$B$445,IF(AND('Metas por Proyecto'!CO190&gt;0,'Metas por Proyecto'!CP190&gt;0),((CP190*100)/CO190))))))</f>
        <v/>
      </c>
      <c r="CS190" s="97">
        <f t="shared" si="118"/>
        <v>0</v>
      </c>
      <c r="CT190" s="97">
        <f t="shared" si="119"/>
        <v>0</v>
      </c>
      <c r="CU190" s="62" t="str">
        <f>IF(AND(CS190=0,CT190=0),"",IF(AND(CS190=0,CT190&lt;&gt;0),Desplegable!$B$444,(CT190*100/CS190)))</f>
        <v/>
      </c>
      <c r="CV190" s="239"/>
      <c r="CW190" s="97"/>
      <c r="CX190" s="97"/>
      <c r="CY190" s="62" t="str">
        <f>IF(AND(CV190=0,CW190=0),Desplegable!$B$446,IF(AND(CV190&lt;&gt;0,CW190=""),Desplegable!$B$446,IF(AND('Metas por Proyecto'!CV190=0,'Metas por Proyecto'!CW190&gt;0),Desplegable!$B$444,IF(AND('Metas por Proyecto'!CV190&gt;0,'Metas por Proyecto'!CW190=0),Desplegable!$B$445,IF(AND('Metas por Proyecto'!CV190&gt;0,'Metas por Proyecto'!CW190&gt;0),((CW190*100)/CV190))))))</f>
        <v/>
      </c>
      <c r="CZ190" s="97">
        <f t="shared" si="120"/>
        <v>0</v>
      </c>
      <c r="DA190" s="97">
        <f t="shared" si="121"/>
        <v>0</v>
      </c>
      <c r="DB190" s="62" t="str">
        <f>IF(AND(CZ190=0,DA190=0),"",IF(AND(CZ190=0,DA190&lt;&gt;0),Desplegable!$B$444,(DA190*100/CZ190)))</f>
        <v/>
      </c>
      <c r="DC190" s="239">
        <v>1</v>
      </c>
      <c r="DD190" s="97"/>
      <c r="DE190" s="97"/>
      <c r="DF190" s="62" t="str">
        <f>IF(AND(DC190=0,DD190=0),Desplegable!$B$446,IF(AND(DC190&lt;&gt;0,DD190=""),Desplegable!$B$446,IF(AND('Metas por Proyecto'!DC190=0,'Metas por Proyecto'!DD190&gt;0),Desplegable!$B$444,IF(AND('Metas por Proyecto'!DC190&gt;0,'Metas por Proyecto'!DD190=0),Desplegable!$B$445,IF(AND('Metas por Proyecto'!DC190&gt;0,'Metas por Proyecto'!DD190&gt;0),((DD190*100)/DC190))))))</f>
        <v/>
      </c>
      <c r="DG190" s="97">
        <f t="shared" si="122"/>
        <v>1</v>
      </c>
      <c r="DH190" s="97">
        <f t="shared" si="123"/>
        <v>0</v>
      </c>
      <c r="DI190" s="62">
        <f>IF(AND(DG190=0,DH190=0),"",IF(AND(DG190=0,DH190&lt;&gt;0),Desplegable!$B$444,(DH190*100/DG190)))</f>
        <v>0</v>
      </c>
      <c r="DJ190" s="239"/>
      <c r="DK190" s="97"/>
      <c r="DL190" s="97"/>
      <c r="DM190" s="62" t="str">
        <f>IF(AND(DJ190=0,DK190=0),Desplegable!$B$446,IF(AND(DJ190&lt;&gt;0,DK190=""),Desplegable!$B$446,IF(AND('Metas por Proyecto'!DJ190=0,'Metas por Proyecto'!DK190&gt;0),Desplegable!$B$444,IF(AND('Metas por Proyecto'!DJ190&gt;0,'Metas por Proyecto'!DK190=0),Desplegable!$B$445,IF(AND('Metas por Proyecto'!DJ190&gt;0,'Metas por Proyecto'!DK190&gt;0),((DK190*100)/DJ190))))))</f>
        <v/>
      </c>
      <c r="DN190" s="97">
        <f t="shared" si="124"/>
        <v>1</v>
      </c>
      <c r="DO190" s="97">
        <f t="shared" si="125"/>
        <v>0</v>
      </c>
      <c r="DP190" s="63">
        <f>IF(AND(DN190=0,DO190=0),"",IF(AND(DN190=0,DO190&lt;&gt;0),Desplegable!$B$444,(DO190*100/DN190)))</f>
        <v>0</v>
      </c>
      <c r="DQ190" s="97">
        <f t="shared" si="126"/>
        <v>1</v>
      </c>
      <c r="DR190" s="97">
        <f t="shared" si="127"/>
        <v>0</v>
      </c>
      <c r="DS190" s="97">
        <f t="shared" si="128"/>
        <v>0</v>
      </c>
      <c r="DT190" s="63">
        <f t="shared" si="129"/>
        <v>0</v>
      </c>
      <c r="DU190" s="97"/>
    </row>
    <row r="191" spans="1:125" s="65" customFormat="1" ht="169.5" thickBot="1">
      <c r="A191" s="53">
        <v>190</v>
      </c>
      <c r="B191" s="84" t="s">
        <v>760</v>
      </c>
      <c r="C191" s="54" t="s">
        <v>760</v>
      </c>
      <c r="D191" s="55" t="s">
        <v>65</v>
      </c>
      <c r="E191" s="55" t="s">
        <v>761</v>
      </c>
      <c r="F191" s="56" t="s">
        <v>111</v>
      </c>
      <c r="G191" s="55" t="s">
        <v>115</v>
      </c>
      <c r="H191" s="56" t="s">
        <v>296</v>
      </c>
      <c r="I191" s="55" t="s">
        <v>722</v>
      </c>
      <c r="J191" s="56" t="s">
        <v>317</v>
      </c>
      <c r="K191" s="55" t="s">
        <v>761</v>
      </c>
      <c r="L191" s="56" t="s">
        <v>155</v>
      </c>
      <c r="M191" s="56" t="s">
        <v>155</v>
      </c>
      <c r="N191" s="59" t="s">
        <v>144</v>
      </c>
      <c r="O191" s="56" t="s">
        <v>325</v>
      </c>
      <c r="P191" s="57" t="s">
        <v>460</v>
      </c>
      <c r="Q191" s="57" t="s">
        <v>463</v>
      </c>
      <c r="R191" s="58" t="s">
        <v>481</v>
      </c>
      <c r="S191" s="59"/>
      <c r="T191" s="59" t="s">
        <v>419</v>
      </c>
      <c r="U191" s="60" t="s">
        <v>428</v>
      </c>
      <c r="V191" s="60" t="s">
        <v>437</v>
      </c>
      <c r="W191" s="59"/>
      <c r="X191" s="59"/>
      <c r="Y191" s="56"/>
      <c r="Z191" s="56"/>
      <c r="AA191" s="56"/>
      <c r="AB191" s="56"/>
      <c r="AC191" s="53"/>
      <c r="AD191" s="53"/>
      <c r="AE191" s="53"/>
      <c r="AF191" s="53"/>
      <c r="AG191" s="56"/>
      <c r="AH191" s="60"/>
      <c r="AI191" s="53"/>
      <c r="AJ191" s="61"/>
      <c r="AK191" s="53"/>
      <c r="AL191" s="53"/>
      <c r="AM191" s="222">
        <v>1</v>
      </c>
      <c r="AN191" s="97"/>
      <c r="AO191" s="97">
        <v>0</v>
      </c>
      <c r="AP191" s="97"/>
      <c r="AQ191" s="62" t="str">
        <f>IF(AND(AN191=0,AO191=0),Desplegable!$B$446,IF(AND(AN191&lt;&gt;0,AO191=""),Desplegable!$B$446,IF(AND('Metas por Proyecto'!AN191=0,'Metas por Proyecto'!AO191&gt;0),Desplegable!$B$444,IF(AND('Metas por Proyecto'!AN191&gt;0,'Metas por Proyecto'!AO191=0),Desplegable!$B$445,IF(AND('Metas por Proyecto'!AN191&gt;0,'Metas por Proyecto'!AO191&gt;0),((AO191*100)/AN191))))))</f>
        <v/>
      </c>
      <c r="AR191" s="242"/>
      <c r="AS191" s="97">
        <v>0</v>
      </c>
      <c r="AT191" s="97"/>
      <c r="AU191" s="62" t="str">
        <f>IF(AND(AR191=0,AS191=0),Desplegable!$B$446,IF(AND(AR191&lt;&gt;0,AS191=""),Desplegable!$B$446,IF(AND('Metas por Proyecto'!AR191=0,'Metas por Proyecto'!AS191&gt;0),Desplegable!$B$444,IF(AND('Metas por Proyecto'!AR191&gt;0,'Metas por Proyecto'!AS191=0),Desplegable!$B$445,IF(AND('Metas por Proyecto'!AR191&gt;0,'Metas por Proyecto'!AS191&gt;0),((AS191*100)/AR191))))))</f>
        <v/>
      </c>
      <c r="AV191" s="97">
        <f t="shared" si="104"/>
        <v>0</v>
      </c>
      <c r="AW191" s="97">
        <f t="shared" si="105"/>
        <v>0</v>
      </c>
      <c r="AX191" s="62" t="str">
        <f>IF(AND(AV191=0,AW191=0),"",IF(AND(AV191=0,AW191&lt;&gt;0),Desplegable!$B$444,(AW191*100/AV191)))</f>
        <v/>
      </c>
      <c r="AY191" s="242"/>
      <c r="AZ191" s="97">
        <v>0</v>
      </c>
      <c r="BA191" s="97"/>
      <c r="BB191" s="62" t="str">
        <f>IF(AND(AY191=0,AZ191=0),Desplegable!$B$446,IF(AND(AY191&lt;&gt;0,AZ191=""),Desplegable!$B$446,IF(AND('Metas por Proyecto'!AY191=0,'Metas por Proyecto'!AZ191&gt;0),Desplegable!$B$444,IF(AND('Metas por Proyecto'!AY191&gt;0,'Metas por Proyecto'!AZ191=0),Desplegable!$B$445,IF(AND('Metas por Proyecto'!AY191&gt;0,'Metas por Proyecto'!AZ191&gt;0),((AZ191*100)/AY191))))))</f>
        <v/>
      </c>
      <c r="BC191" s="97">
        <f t="shared" si="106"/>
        <v>0</v>
      </c>
      <c r="BD191" s="97">
        <f t="shared" si="107"/>
        <v>0</v>
      </c>
      <c r="BE191" s="62" t="str">
        <f>IF(AND(BC191=0,BD191=0),"",IF(AND(BC191=0,BD191&lt;&gt;0),Desplegable!$B$444,(BD191*100/BC191)))</f>
        <v/>
      </c>
      <c r="BF191" s="242"/>
      <c r="BG191" s="97"/>
      <c r="BH191" s="97"/>
      <c r="BI191" s="62" t="str">
        <f>IF(AND(BF191=0,BG191=0),Desplegable!$B$446,IF(AND(BF191&lt;&gt;0,BG191=""),Desplegable!$B$446,IF(AND('Metas por Proyecto'!BF191=0,'Metas por Proyecto'!BG191&gt;0),Desplegable!$B$444,IF(AND('Metas por Proyecto'!BF191&gt;0,'Metas por Proyecto'!BG191=0),Desplegable!$B$445,IF(AND('Metas por Proyecto'!BF191&gt;0,'Metas por Proyecto'!BG191&gt;0),((BG191*100)/BF191))))))</f>
        <v/>
      </c>
      <c r="BJ191" s="97">
        <f t="shared" si="108"/>
        <v>0</v>
      </c>
      <c r="BK191" s="97">
        <f t="shared" si="109"/>
        <v>0</v>
      </c>
      <c r="BL191" s="62" t="str">
        <f>IF(AND(BJ191=0,BK191=0),"",IF(AND(BJ191=0,BK191&lt;&gt;0),Desplegable!$B$444,(BK191*100/BJ191)))</f>
        <v/>
      </c>
      <c r="BM191" s="242"/>
      <c r="BN191" s="97"/>
      <c r="BO191" s="97"/>
      <c r="BP191" s="62" t="str">
        <f>IF(AND(BM191=0,BN191=0),Desplegable!$B$446,IF(AND(BM191&lt;&gt;0,BN191=""),Desplegable!$B$446,IF(AND('Metas por Proyecto'!BM191=0,'Metas por Proyecto'!BN191&gt;0),Desplegable!$B$444,IF(AND('Metas por Proyecto'!BM191&gt;0,'Metas por Proyecto'!BN191=0),Desplegable!$B$445,IF(AND('Metas por Proyecto'!BM191&gt;0,'Metas por Proyecto'!BN191&gt;0),((BN191*100)/BM191))))))</f>
        <v/>
      </c>
      <c r="BQ191" s="97">
        <f t="shared" si="110"/>
        <v>0</v>
      </c>
      <c r="BR191" s="97">
        <f t="shared" si="111"/>
        <v>0</v>
      </c>
      <c r="BS191" s="62" t="str">
        <f>IF(AND(BQ191=0,BR191=0),"",IF(AND(BQ191=0,BR191&lt;&gt;0),Desplegable!$B$444,(BR191*100/BQ191)))</f>
        <v/>
      </c>
      <c r="BT191" s="242"/>
      <c r="BU191" s="97"/>
      <c r="BV191" s="97"/>
      <c r="BW191" s="62" t="str">
        <f>IF(AND(BT191=0,BU191=0),Desplegable!$B$446,IF(AND(BT191&lt;&gt;0,BU191=""),Desplegable!$B$446,IF(AND('Metas por Proyecto'!BT191=0,'Metas por Proyecto'!BU191&gt;0),Desplegable!$B$444,IF(AND('Metas por Proyecto'!BT191&gt;0,'Metas por Proyecto'!BU191=0),Desplegable!$B$445,IF(AND('Metas por Proyecto'!BT191&gt;0,'Metas por Proyecto'!BU191&gt;0),((BU191*100)/BT191))))))</f>
        <v/>
      </c>
      <c r="BX191" s="97">
        <f t="shared" si="112"/>
        <v>0</v>
      </c>
      <c r="BY191" s="97">
        <f t="shared" si="113"/>
        <v>0</v>
      </c>
      <c r="BZ191" s="62" t="str">
        <f>IF(AND(BX191=0,BY191=0),"",IF(AND(BX191=0,BY191&lt;&gt;0),Desplegable!$B$444,(BY191*100/BX191)))</f>
        <v/>
      </c>
      <c r="CA191" s="242"/>
      <c r="CB191" s="97"/>
      <c r="CC191" s="97"/>
      <c r="CD191" s="62" t="str">
        <f>IF(AND(CA191=0,CB191=0),Desplegable!$B$446,IF(AND(CA191&lt;&gt;0,CB191=""),Desplegable!$B$446,IF(AND('Metas por Proyecto'!CA191=0,'Metas por Proyecto'!CB191&gt;0),Desplegable!$B$444,IF(AND('Metas por Proyecto'!CA191&gt;0,'Metas por Proyecto'!CB191=0),Desplegable!$B$445,IF(AND('Metas por Proyecto'!CA191&gt;0,'Metas por Proyecto'!CB191&gt;0),((CB191*100)/CA191))))))</f>
        <v/>
      </c>
      <c r="CE191" s="97">
        <f t="shared" si="114"/>
        <v>0</v>
      </c>
      <c r="CF191" s="97">
        <f t="shared" si="115"/>
        <v>0</v>
      </c>
      <c r="CG191" s="62" t="str">
        <f>IF(AND(CE191=0,CF191=0),"",IF(AND(CE191=0,CF191&lt;&gt;0),Desplegable!$B$444,(CF191*100/CE191)))</f>
        <v/>
      </c>
      <c r="CH191" s="242"/>
      <c r="CI191" s="97"/>
      <c r="CJ191" s="97"/>
      <c r="CK191" s="62" t="str">
        <f>IF(AND(CH191=0,CI191=0),Desplegable!$B$446,IF(AND(CH191&lt;&gt;0,CI191=""),Desplegable!$B$446,IF(AND('Metas por Proyecto'!CH191=0,'Metas por Proyecto'!CI191&gt;0),Desplegable!$B$444,IF(AND('Metas por Proyecto'!CH191&gt;0,'Metas por Proyecto'!CI191=0),Desplegable!$B$445,IF(AND('Metas por Proyecto'!CH191&gt;0,'Metas por Proyecto'!CI191&gt;0),((CI191*100)/CH191))))))</f>
        <v/>
      </c>
      <c r="CL191" s="97">
        <f t="shared" si="116"/>
        <v>0</v>
      </c>
      <c r="CM191" s="97">
        <f t="shared" si="117"/>
        <v>0</v>
      </c>
      <c r="CN191" s="62" t="str">
        <f>IF(AND(CL191=0,CM191=0),"",IF(AND(CL191=0,CM191&lt;&gt;0),Desplegable!$B$444,(CM191*100/CL191)))</f>
        <v/>
      </c>
      <c r="CO191" s="242"/>
      <c r="CP191" s="97"/>
      <c r="CQ191" s="97"/>
      <c r="CR191" s="62" t="str">
        <f>IF(AND(CO191=0,CP191=0),Desplegable!$B$446,IF(AND(CO191&lt;&gt;0,CP191=""),Desplegable!$B$446,IF(AND('Metas por Proyecto'!CO191=0,'Metas por Proyecto'!CP191&gt;0),Desplegable!$B$444,IF(AND('Metas por Proyecto'!CO191&gt;0,'Metas por Proyecto'!CP191=0),Desplegable!$B$445,IF(AND('Metas por Proyecto'!CO191&gt;0,'Metas por Proyecto'!CP191&gt;0),((CP191*100)/CO191))))))</f>
        <v/>
      </c>
      <c r="CS191" s="97">
        <f t="shared" si="118"/>
        <v>0</v>
      </c>
      <c r="CT191" s="97">
        <f t="shared" si="119"/>
        <v>0</v>
      </c>
      <c r="CU191" s="62" t="str">
        <f>IF(AND(CS191=0,CT191=0),"",IF(AND(CS191=0,CT191&lt;&gt;0),Desplegable!$B$444,(CT191*100/CS191)))</f>
        <v/>
      </c>
      <c r="CV191" s="242"/>
      <c r="CW191" s="97"/>
      <c r="CX191" s="97"/>
      <c r="CY191" s="62" t="str">
        <f>IF(AND(CV191=0,CW191=0),Desplegable!$B$446,IF(AND(CV191&lt;&gt;0,CW191=""),Desplegable!$B$446,IF(AND('Metas por Proyecto'!CV191=0,'Metas por Proyecto'!CW191&gt;0),Desplegable!$B$444,IF(AND('Metas por Proyecto'!CV191&gt;0,'Metas por Proyecto'!CW191=0),Desplegable!$B$445,IF(AND('Metas por Proyecto'!CV191&gt;0,'Metas por Proyecto'!CW191&gt;0),((CW191*100)/CV191))))))</f>
        <v/>
      </c>
      <c r="CZ191" s="97">
        <f t="shared" si="120"/>
        <v>0</v>
      </c>
      <c r="DA191" s="97">
        <f t="shared" si="121"/>
        <v>0</v>
      </c>
      <c r="DB191" s="62" t="str">
        <f>IF(AND(CZ191=0,DA191=0),"",IF(AND(CZ191=0,DA191&lt;&gt;0),Desplegable!$B$444,(DA191*100/CZ191)))</f>
        <v/>
      </c>
      <c r="DC191" s="242"/>
      <c r="DD191" s="97"/>
      <c r="DE191" s="97"/>
      <c r="DF191" s="62" t="str">
        <f>IF(AND(DC191=0,DD191=0),Desplegable!$B$446,IF(AND(DC191&lt;&gt;0,DD191=""),Desplegable!$B$446,IF(AND('Metas por Proyecto'!DC191=0,'Metas por Proyecto'!DD191&gt;0),Desplegable!$B$444,IF(AND('Metas por Proyecto'!DC191&gt;0,'Metas por Proyecto'!DD191=0),Desplegable!$B$445,IF(AND('Metas por Proyecto'!DC191&gt;0,'Metas por Proyecto'!DD191&gt;0),((DD191*100)/DC191))))))</f>
        <v/>
      </c>
      <c r="DG191" s="97">
        <f t="shared" si="122"/>
        <v>0</v>
      </c>
      <c r="DH191" s="97">
        <f t="shared" si="123"/>
        <v>0</v>
      </c>
      <c r="DI191" s="62" t="str">
        <f>IF(AND(DG191=0,DH191=0),"",IF(AND(DG191=0,DH191&lt;&gt;0),Desplegable!$B$444,(DH191*100/DG191)))</f>
        <v/>
      </c>
      <c r="DJ191" s="242">
        <v>1</v>
      </c>
      <c r="DK191" s="97"/>
      <c r="DL191" s="97"/>
      <c r="DM191" s="62" t="str">
        <f>IF(AND(DJ191=0,DK191=0),Desplegable!$B$446,IF(AND(DJ191&lt;&gt;0,DK191=""),Desplegable!$B$446,IF(AND('Metas por Proyecto'!DJ191=0,'Metas por Proyecto'!DK191&gt;0),Desplegable!$B$444,IF(AND('Metas por Proyecto'!DJ191&gt;0,'Metas por Proyecto'!DK191=0),Desplegable!$B$445,IF(AND('Metas por Proyecto'!DJ191&gt;0,'Metas por Proyecto'!DK191&gt;0),((DK191*100)/DJ191))))))</f>
        <v/>
      </c>
      <c r="DN191" s="97">
        <f t="shared" si="124"/>
        <v>1</v>
      </c>
      <c r="DO191" s="97">
        <f t="shared" si="125"/>
        <v>0</v>
      </c>
      <c r="DP191" s="63">
        <f>IF(AND(DN191=0,DO191=0),"",IF(AND(DN191=0,DO191&lt;&gt;0),Desplegable!$B$444,(DO191*100/DN191)))</f>
        <v>0</v>
      </c>
      <c r="DQ191" s="97">
        <f t="shared" si="126"/>
        <v>1</v>
      </c>
      <c r="DR191" s="97">
        <f t="shared" si="127"/>
        <v>0</v>
      </c>
      <c r="DS191" s="97">
        <f t="shared" si="128"/>
        <v>0</v>
      </c>
      <c r="DT191" s="63">
        <f t="shared" si="129"/>
        <v>0</v>
      </c>
      <c r="DU191" s="97"/>
    </row>
    <row r="192" spans="1:125" s="65" customFormat="1" ht="56.25" customHeight="1">
      <c r="A192" s="53">
        <v>191</v>
      </c>
      <c r="B192" s="84" t="s">
        <v>762</v>
      </c>
      <c r="C192" s="54" t="s">
        <v>786</v>
      </c>
      <c r="D192" s="55" t="s">
        <v>79</v>
      </c>
      <c r="E192" s="55" t="s">
        <v>790</v>
      </c>
      <c r="F192" s="56" t="s">
        <v>111</v>
      </c>
      <c r="G192" s="55" t="s">
        <v>115</v>
      </c>
      <c r="H192" s="56" t="s">
        <v>292</v>
      </c>
      <c r="I192" s="55" t="s">
        <v>790</v>
      </c>
      <c r="J192" s="56" t="s">
        <v>292</v>
      </c>
      <c r="K192" s="55" t="s">
        <v>790</v>
      </c>
      <c r="L192" s="56" t="s">
        <v>155</v>
      </c>
      <c r="M192" s="56" t="s">
        <v>155</v>
      </c>
      <c r="N192" s="59" t="s">
        <v>144</v>
      </c>
      <c r="O192" s="56" t="s">
        <v>153</v>
      </c>
      <c r="P192" s="57" t="s">
        <v>462</v>
      </c>
      <c r="Q192" s="57" t="s">
        <v>467</v>
      </c>
      <c r="R192" s="58" t="s">
        <v>474</v>
      </c>
      <c r="S192" s="59"/>
      <c r="T192" s="59" t="s">
        <v>417</v>
      </c>
      <c r="U192" s="60" t="s">
        <v>429</v>
      </c>
      <c r="V192" s="60" t="s">
        <v>447</v>
      </c>
      <c r="W192" s="59"/>
      <c r="X192" s="59"/>
      <c r="Y192" s="56"/>
      <c r="Z192" s="56"/>
      <c r="AA192" s="56"/>
      <c r="AB192" s="56"/>
      <c r="AC192" s="53"/>
      <c r="AD192" s="53"/>
      <c r="AE192" s="53"/>
      <c r="AF192" s="53"/>
      <c r="AG192" s="56"/>
      <c r="AH192" s="60"/>
      <c r="AI192" s="53"/>
      <c r="AJ192" s="61"/>
      <c r="AK192" s="53"/>
      <c r="AL192" s="53"/>
      <c r="AM192" s="222">
        <v>1</v>
      </c>
      <c r="AN192" s="97">
        <v>1</v>
      </c>
      <c r="AO192" s="97">
        <v>1</v>
      </c>
      <c r="AP192" s="97"/>
      <c r="AQ192" s="62">
        <f>IF(AND(AN192=0,AO192=0),Desplegable!$B$446,IF(AND(AN192&lt;&gt;0,AO192=""),Desplegable!$B$446,IF(AND('Metas por Proyecto'!AN192=0,'Metas por Proyecto'!AO192&gt;0),Desplegable!$B$444,IF(AND('Metas por Proyecto'!AN192&gt;0,'Metas por Proyecto'!AO192=0),Desplegable!$B$445,IF(AND('Metas por Proyecto'!AN192&gt;0,'Metas por Proyecto'!AO192&gt;0),((AO192*100)/AN192))))))</f>
        <v>100</v>
      </c>
      <c r="AR192" s="97">
        <v>1</v>
      </c>
      <c r="AS192" s="97">
        <v>1</v>
      </c>
      <c r="AT192" s="97"/>
      <c r="AU192" s="62">
        <f>IF(AND(AR192=0,AS192=0),Desplegable!$B$446,IF(AND(AR192&lt;&gt;0,AS192=""),Desplegable!$B$446,IF(AND('Metas por Proyecto'!AR192=0,'Metas por Proyecto'!AS192&gt;0),Desplegable!$B$444,IF(AND('Metas por Proyecto'!AR192&gt;0,'Metas por Proyecto'!AS192=0),Desplegable!$B$445,IF(AND('Metas por Proyecto'!AR192&gt;0,'Metas por Proyecto'!AS192&gt;0),((AS192*100)/AR192))))))</f>
        <v>100</v>
      </c>
      <c r="AV192" s="97">
        <f t="shared" si="104"/>
        <v>2</v>
      </c>
      <c r="AW192" s="97">
        <f t="shared" si="105"/>
        <v>2</v>
      </c>
      <c r="AX192" s="62">
        <f>IF(AND(AV192=0,AW192=0),"",IF(AND(AV192=0,AW192&lt;&gt;0),Desplegable!$B$444,(AW192*100/AV192)))</f>
        <v>100</v>
      </c>
      <c r="AY192" s="97">
        <v>1</v>
      </c>
      <c r="AZ192" s="97">
        <v>1</v>
      </c>
      <c r="BA192" s="97" t="s">
        <v>1262</v>
      </c>
      <c r="BB192" s="62">
        <f>IF(AND(AY192=0,AZ192=0),Desplegable!$B$446,IF(AND(AY192&lt;&gt;0,AZ192=""),Desplegable!$B$446,IF(AND('Metas por Proyecto'!AY192=0,'Metas por Proyecto'!AZ192&gt;0),Desplegable!$B$444,IF(AND('Metas por Proyecto'!AY192&gt;0,'Metas por Proyecto'!AZ192=0),Desplegable!$B$445,IF(AND('Metas por Proyecto'!AY192&gt;0,'Metas por Proyecto'!AZ192&gt;0),((AZ192*100)/AY192))))))</f>
        <v>100</v>
      </c>
      <c r="BC192" s="97">
        <f t="shared" si="106"/>
        <v>3</v>
      </c>
      <c r="BD192" s="97">
        <f t="shared" si="107"/>
        <v>3</v>
      </c>
      <c r="BE192" s="62">
        <f>IF(AND(BC192=0,BD192=0),"",IF(AND(BC192=0,BD192&lt;&gt;0),Desplegable!$B$444,(BD192*100/BC192)))</f>
        <v>100</v>
      </c>
      <c r="BF192" s="97">
        <v>1</v>
      </c>
      <c r="BG192" s="97">
        <v>1</v>
      </c>
      <c r="BH192" s="97" t="s">
        <v>1679</v>
      </c>
      <c r="BI192" s="62">
        <f>IF(AND(BF192=0,BG192=0),Desplegable!$B$446,IF(AND(BF192&lt;&gt;0,BG192=""),Desplegable!$B$446,IF(AND('Metas por Proyecto'!BF192=0,'Metas por Proyecto'!BG192&gt;0),Desplegable!$B$444,IF(AND('Metas por Proyecto'!BF192&gt;0,'Metas por Proyecto'!BG192=0),Desplegable!$B$445,IF(AND('Metas por Proyecto'!BF192&gt;0,'Metas por Proyecto'!BG192&gt;0),((BG192*100)/BF192))))))</f>
        <v>100</v>
      </c>
      <c r="BJ192" s="97">
        <f t="shared" si="108"/>
        <v>4</v>
      </c>
      <c r="BK192" s="97">
        <f t="shared" si="109"/>
        <v>4</v>
      </c>
      <c r="BL192" s="62">
        <f>IF(AND(BJ192=0,BK192=0),"",IF(AND(BJ192=0,BK192&lt;&gt;0),Desplegable!$B$444,(BK192*100/BJ192)))</f>
        <v>100</v>
      </c>
      <c r="BM192" s="97">
        <v>1</v>
      </c>
      <c r="BN192" s="97"/>
      <c r="BO192" s="97"/>
      <c r="BP192" s="62" t="str">
        <f>IF(AND(BM192=0,BN192=0),Desplegable!$B$446,IF(AND(BM192&lt;&gt;0,BN192=""),Desplegable!$B$446,IF(AND('Metas por Proyecto'!BM192=0,'Metas por Proyecto'!BN192&gt;0),Desplegable!$B$444,IF(AND('Metas por Proyecto'!BM192&gt;0,'Metas por Proyecto'!BN192=0),Desplegable!$B$445,IF(AND('Metas por Proyecto'!BM192&gt;0,'Metas por Proyecto'!BN192&gt;0),((BN192*100)/BM192))))))</f>
        <v/>
      </c>
      <c r="BQ192" s="97">
        <f t="shared" si="110"/>
        <v>5</v>
      </c>
      <c r="BR192" s="97">
        <f t="shared" si="111"/>
        <v>4</v>
      </c>
      <c r="BS192" s="62">
        <f>IF(AND(BQ192=0,BR192=0),"",IF(AND(BQ192=0,BR192&lt;&gt;0),Desplegable!$B$444,(BR192*100/BQ192)))</f>
        <v>80</v>
      </c>
      <c r="BT192" s="97">
        <v>1</v>
      </c>
      <c r="BU192" s="97"/>
      <c r="BV192" s="97"/>
      <c r="BW192" s="62" t="str">
        <f>IF(AND(BT192=0,BU192=0),Desplegable!$B$446,IF(AND(BT192&lt;&gt;0,BU192=""),Desplegable!$B$446,IF(AND('Metas por Proyecto'!BT192=0,'Metas por Proyecto'!BU192&gt;0),Desplegable!$B$444,IF(AND('Metas por Proyecto'!BT192&gt;0,'Metas por Proyecto'!BU192=0),Desplegable!$B$445,IF(AND('Metas por Proyecto'!BT192&gt;0,'Metas por Proyecto'!BU192&gt;0),((BU192*100)/BT192))))))</f>
        <v/>
      </c>
      <c r="BX192" s="97">
        <f t="shared" si="112"/>
        <v>6</v>
      </c>
      <c r="BY192" s="97">
        <f t="shared" si="113"/>
        <v>4</v>
      </c>
      <c r="BZ192" s="62">
        <f>IF(AND(BX192=0,BY192=0),"",IF(AND(BX192=0,BY192&lt;&gt;0),Desplegable!$B$444,(BY192*100/BX192)))</f>
        <v>66.666666666666671</v>
      </c>
      <c r="CA192" s="97">
        <v>1</v>
      </c>
      <c r="CB192" s="97"/>
      <c r="CC192" s="97"/>
      <c r="CD192" s="62" t="str">
        <f>IF(AND(CA192=0,CB192=0),Desplegable!$B$446,IF(AND(CA192&lt;&gt;0,CB192=""),Desplegable!$B$446,IF(AND('Metas por Proyecto'!CA192=0,'Metas por Proyecto'!CB192&gt;0),Desplegable!$B$444,IF(AND('Metas por Proyecto'!CA192&gt;0,'Metas por Proyecto'!CB192=0),Desplegable!$B$445,IF(AND('Metas por Proyecto'!CA192&gt;0,'Metas por Proyecto'!CB192&gt;0),((CB192*100)/CA192))))))</f>
        <v/>
      </c>
      <c r="CE192" s="97">
        <f t="shared" si="114"/>
        <v>7</v>
      </c>
      <c r="CF192" s="97">
        <f t="shared" si="115"/>
        <v>4</v>
      </c>
      <c r="CG192" s="62">
        <f>IF(AND(CE192=0,CF192=0),"",IF(AND(CE192=0,CF192&lt;&gt;0),Desplegable!$B$444,(CF192*100/CE192)))</f>
        <v>57.142857142857146</v>
      </c>
      <c r="CH192" s="243">
        <v>1</v>
      </c>
      <c r="CI192" s="97"/>
      <c r="CJ192" s="97"/>
      <c r="CK192" s="62" t="str">
        <f>IF(AND(CH192=0,CI192=0),Desplegable!$B$446,IF(AND(CH192&lt;&gt;0,CI192=""),Desplegable!$B$446,IF(AND('Metas por Proyecto'!CH192=0,'Metas por Proyecto'!CI192&gt;0),Desplegable!$B$444,IF(AND('Metas por Proyecto'!CH192&gt;0,'Metas por Proyecto'!CI192=0),Desplegable!$B$445,IF(AND('Metas por Proyecto'!CH192&gt;0,'Metas por Proyecto'!CI192&gt;0),((CI192*100)/CH192))))))</f>
        <v/>
      </c>
      <c r="CL192" s="97">
        <f t="shared" si="116"/>
        <v>8</v>
      </c>
      <c r="CM192" s="97">
        <f t="shared" si="117"/>
        <v>4</v>
      </c>
      <c r="CN192" s="62">
        <f>IF(AND(CL192=0,CM192=0),"",IF(AND(CL192=0,CM192&lt;&gt;0),Desplegable!$B$444,(CM192*100/CL192)))</f>
        <v>50</v>
      </c>
      <c r="CO192" s="243">
        <v>1</v>
      </c>
      <c r="CP192" s="97"/>
      <c r="CQ192" s="97"/>
      <c r="CR192" s="62" t="str">
        <f>IF(AND(CO192=0,CP192=0),Desplegable!$B$446,IF(AND(CO192&lt;&gt;0,CP192=""),Desplegable!$B$446,IF(AND('Metas por Proyecto'!CO192=0,'Metas por Proyecto'!CP192&gt;0),Desplegable!$B$444,IF(AND('Metas por Proyecto'!CO192&gt;0,'Metas por Proyecto'!CP192=0),Desplegable!$B$445,IF(AND('Metas por Proyecto'!CO192&gt;0,'Metas por Proyecto'!CP192&gt;0),((CP192*100)/CO192))))))</f>
        <v/>
      </c>
      <c r="CS192" s="97">
        <f t="shared" si="118"/>
        <v>9</v>
      </c>
      <c r="CT192" s="97">
        <f t="shared" si="119"/>
        <v>4</v>
      </c>
      <c r="CU192" s="62">
        <f>IF(AND(CS192=0,CT192=0),"",IF(AND(CS192=0,CT192&lt;&gt;0),Desplegable!$B$444,(CT192*100/CS192)))</f>
        <v>44.444444444444443</v>
      </c>
      <c r="CV192" s="243">
        <v>1</v>
      </c>
      <c r="CW192" s="97"/>
      <c r="CX192" s="97"/>
      <c r="CY192" s="62" t="str">
        <f>IF(AND(CV192=0,CW192=0),Desplegable!$B$446,IF(AND(CV192&lt;&gt;0,CW192=""),Desplegable!$B$446,IF(AND('Metas por Proyecto'!CV192=0,'Metas por Proyecto'!CW192&gt;0),Desplegable!$B$444,IF(AND('Metas por Proyecto'!CV192&gt;0,'Metas por Proyecto'!CW192=0),Desplegable!$B$445,IF(AND('Metas por Proyecto'!CV192&gt;0,'Metas por Proyecto'!CW192&gt;0),((CW192*100)/CV192))))))</f>
        <v/>
      </c>
      <c r="CZ192" s="97">
        <f t="shared" si="120"/>
        <v>10</v>
      </c>
      <c r="DA192" s="97">
        <f t="shared" si="121"/>
        <v>4</v>
      </c>
      <c r="DB192" s="62">
        <f>IF(AND(CZ192=0,DA192=0),"",IF(AND(CZ192=0,DA192&lt;&gt;0),Desplegable!$B$444,(DA192*100/CZ192)))</f>
        <v>40</v>
      </c>
      <c r="DC192" s="243">
        <v>1</v>
      </c>
      <c r="DD192" s="97"/>
      <c r="DE192" s="97"/>
      <c r="DF192" s="62" t="str">
        <f>IF(AND(DC192=0,DD192=0),Desplegable!$B$446,IF(AND(DC192&lt;&gt;0,DD192=""),Desplegable!$B$446,IF(AND('Metas por Proyecto'!DC192=0,'Metas por Proyecto'!DD192&gt;0),Desplegable!$B$444,IF(AND('Metas por Proyecto'!DC192&gt;0,'Metas por Proyecto'!DD192=0),Desplegable!$B$445,IF(AND('Metas por Proyecto'!DC192&gt;0,'Metas por Proyecto'!DD192&gt;0),((DD192*100)/DC192))))))</f>
        <v/>
      </c>
      <c r="DG192" s="97">
        <f t="shared" si="122"/>
        <v>11</v>
      </c>
      <c r="DH192" s="97">
        <f t="shared" si="123"/>
        <v>4</v>
      </c>
      <c r="DI192" s="62">
        <f>IF(AND(DG192=0,DH192=0),"",IF(AND(DG192=0,DH192&lt;&gt;0),Desplegable!$B$444,(DH192*100/DG192)))</f>
        <v>36.363636363636367</v>
      </c>
      <c r="DJ192" s="243">
        <v>1</v>
      </c>
      <c r="DK192" s="97"/>
      <c r="DL192" s="97"/>
      <c r="DM192" s="62" t="str">
        <f>IF(AND(DJ192=0,DK192=0),Desplegable!$B$446,IF(AND(DJ192&lt;&gt;0,DK192=""),Desplegable!$B$446,IF(AND('Metas por Proyecto'!DJ192=0,'Metas por Proyecto'!DK192&gt;0),Desplegable!$B$444,IF(AND('Metas por Proyecto'!DJ192&gt;0,'Metas por Proyecto'!DK192=0),Desplegable!$B$445,IF(AND('Metas por Proyecto'!DJ192&gt;0,'Metas por Proyecto'!DK192&gt;0),((DK192*100)/DJ192))))))</f>
        <v/>
      </c>
      <c r="DN192" s="97">
        <f t="shared" si="124"/>
        <v>12</v>
      </c>
      <c r="DO192" s="97">
        <f t="shared" si="125"/>
        <v>4</v>
      </c>
      <c r="DP192" s="63">
        <f>IF(AND(DN192=0,DO192=0),"",IF(AND(DN192=0,DO192&lt;&gt;0),Desplegable!$B$444,(DO192*100/DN192)))</f>
        <v>33.333333333333336</v>
      </c>
      <c r="DQ192" s="97">
        <f t="shared" si="126"/>
        <v>12</v>
      </c>
      <c r="DR192" s="97">
        <f t="shared" si="127"/>
        <v>-11</v>
      </c>
      <c r="DS192" s="97">
        <f t="shared" si="128"/>
        <v>4</v>
      </c>
      <c r="DT192" s="63">
        <f t="shared" si="129"/>
        <v>33.333333333333336</v>
      </c>
      <c r="DU192" s="97"/>
    </row>
    <row r="193" spans="1:128" s="65" customFormat="1" ht="409.5">
      <c r="A193" s="53">
        <v>192</v>
      </c>
      <c r="B193" s="84" t="s">
        <v>763</v>
      </c>
      <c r="C193" s="54" t="s">
        <v>346</v>
      </c>
      <c r="D193" s="55" t="s">
        <v>79</v>
      </c>
      <c r="E193" s="55" t="s">
        <v>790</v>
      </c>
      <c r="F193" s="56" t="s">
        <v>111</v>
      </c>
      <c r="G193" s="55" t="s">
        <v>115</v>
      </c>
      <c r="H193" s="56" t="s">
        <v>292</v>
      </c>
      <c r="I193" s="55" t="s">
        <v>790</v>
      </c>
      <c r="J193" s="56" t="s">
        <v>292</v>
      </c>
      <c r="K193" s="55" t="s">
        <v>790</v>
      </c>
      <c r="L193" s="56" t="s">
        <v>155</v>
      </c>
      <c r="M193" s="56" t="s">
        <v>155</v>
      </c>
      <c r="N193" s="59" t="s">
        <v>144</v>
      </c>
      <c r="O193" s="56" t="s">
        <v>153</v>
      </c>
      <c r="P193" s="57" t="s">
        <v>462</v>
      </c>
      <c r="Q193" s="57" t="s">
        <v>467</v>
      </c>
      <c r="R193" s="58" t="s">
        <v>474</v>
      </c>
      <c r="S193" s="59"/>
      <c r="T193" s="59" t="s">
        <v>417</v>
      </c>
      <c r="U193" s="60" t="s">
        <v>429</v>
      </c>
      <c r="V193" s="60" t="s">
        <v>447</v>
      </c>
      <c r="W193" s="59"/>
      <c r="X193" s="59"/>
      <c r="Y193" s="56"/>
      <c r="Z193" s="56"/>
      <c r="AA193" s="56"/>
      <c r="AB193" s="56"/>
      <c r="AC193" s="53"/>
      <c r="AD193" s="53"/>
      <c r="AE193" s="53"/>
      <c r="AF193" s="53"/>
      <c r="AG193" s="56"/>
      <c r="AH193" s="60"/>
      <c r="AI193" s="53"/>
      <c r="AJ193" s="61"/>
      <c r="AK193" s="53"/>
      <c r="AL193" s="53"/>
      <c r="AM193" s="222">
        <v>1</v>
      </c>
      <c r="AN193" s="97">
        <v>1</v>
      </c>
      <c r="AO193" s="97">
        <v>1</v>
      </c>
      <c r="AP193" s="97"/>
      <c r="AQ193" s="62">
        <f>IF(AND(AN193=0,AO193=0),Desplegable!$B$446,IF(AND(AN193&lt;&gt;0,AO193=""),Desplegable!$B$446,IF(AND('Metas por Proyecto'!AN193=0,'Metas por Proyecto'!AO193&gt;0),Desplegable!$B$444,IF(AND('Metas por Proyecto'!AN193&gt;0,'Metas por Proyecto'!AO193=0),Desplegable!$B$445,IF(AND('Metas por Proyecto'!AN193&gt;0,'Metas por Proyecto'!AO193&gt;0),((AO193*100)/AN193))))))</f>
        <v>100</v>
      </c>
      <c r="AR193" s="97">
        <v>1</v>
      </c>
      <c r="AS193" s="97">
        <v>1</v>
      </c>
      <c r="AT193" s="97"/>
      <c r="AU193" s="62">
        <f>IF(AND(AR193=0,AS193=0),Desplegable!$B$446,IF(AND(AR193&lt;&gt;0,AS193=""),Desplegable!$B$446,IF(AND('Metas por Proyecto'!AR193=0,'Metas por Proyecto'!AS193&gt;0),Desplegable!$B$444,IF(AND('Metas por Proyecto'!AR193&gt;0,'Metas por Proyecto'!AS193=0),Desplegable!$B$445,IF(AND('Metas por Proyecto'!AR193&gt;0,'Metas por Proyecto'!AS193&gt;0),((AS193*100)/AR193))))))</f>
        <v>100</v>
      </c>
      <c r="AV193" s="97">
        <f t="shared" si="104"/>
        <v>2</v>
      </c>
      <c r="AW193" s="97">
        <f t="shared" si="105"/>
        <v>2</v>
      </c>
      <c r="AX193" s="62">
        <f>IF(AND(AV193=0,AW193=0),"",IF(AND(AV193=0,AW193&lt;&gt;0),Desplegable!$B$444,(AW193*100/AV193)))</f>
        <v>100</v>
      </c>
      <c r="AY193" s="97">
        <v>1</v>
      </c>
      <c r="AZ193" s="97">
        <v>1</v>
      </c>
      <c r="BA193" s="97" t="s">
        <v>1263</v>
      </c>
      <c r="BB193" s="62">
        <f>IF(AND(AY193=0,AZ193=0),Desplegable!$B$446,IF(AND(AY193&lt;&gt;0,AZ193=""),Desplegable!$B$446,IF(AND('Metas por Proyecto'!AY193=0,'Metas por Proyecto'!AZ193&gt;0),Desplegable!$B$444,IF(AND('Metas por Proyecto'!AY193&gt;0,'Metas por Proyecto'!AZ193=0),Desplegable!$B$445,IF(AND('Metas por Proyecto'!AY193&gt;0,'Metas por Proyecto'!AZ193&gt;0),((AZ193*100)/AY193))))))</f>
        <v>100</v>
      </c>
      <c r="BC193" s="97">
        <f t="shared" si="106"/>
        <v>3</v>
      </c>
      <c r="BD193" s="97">
        <f t="shared" si="107"/>
        <v>3</v>
      </c>
      <c r="BE193" s="62">
        <f>IF(AND(BC193=0,BD193=0),"",IF(AND(BC193=0,BD193&lt;&gt;0),Desplegable!$B$444,(BD193*100/BC193)))</f>
        <v>100</v>
      </c>
      <c r="BF193" s="97">
        <v>1</v>
      </c>
      <c r="BG193" s="97">
        <v>1</v>
      </c>
      <c r="BH193" s="97" t="s">
        <v>1680</v>
      </c>
      <c r="BI193" s="62">
        <f>IF(AND(BF193=0,BG193=0),Desplegable!$B$446,IF(AND(BF193&lt;&gt;0,BG193=""),Desplegable!$B$446,IF(AND('Metas por Proyecto'!BF193=0,'Metas por Proyecto'!BG193&gt;0),Desplegable!$B$444,IF(AND('Metas por Proyecto'!BF193&gt;0,'Metas por Proyecto'!BG193=0),Desplegable!$B$445,IF(AND('Metas por Proyecto'!BF193&gt;0,'Metas por Proyecto'!BG193&gt;0),((BG193*100)/BF193))))))</f>
        <v>100</v>
      </c>
      <c r="BJ193" s="97">
        <f t="shared" si="108"/>
        <v>4</v>
      </c>
      <c r="BK193" s="97">
        <f t="shared" si="109"/>
        <v>4</v>
      </c>
      <c r="BL193" s="62">
        <f>IF(AND(BJ193=0,BK193=0),"",IF(AND(BJ193=0,BK193&lt;&gt;0),Desplegable!$B$444,(BK193*100/BJ193)))</f>
        <v>100</v>
      </c>
      <c r="BM193" s="97">
        <v>1</v>
      </c>
      <c r="BN193" s="97"/>
      <c r="BO193" s="97"/>
      <c r="BP193" s="62" t="str">
        <f>IF(AND(BM193=0,BN193=0),Desplegable!$B$446,IF(AND(BM193&lt;&gt;0,BN193=""),Desplegable!$B$446,IF(AND('Metas por Proyecto'!BM193=0,'Metas por Proyecto'!BN193&gt;0),Desplegable!$B$444,IF(AND('Metas por Proyecto'!BM193&gt;0,'Metas por Proyecto'!BN193=0),Desplegable!$B$445,IF(AND('Metas por Proyecto'!BM193&gt;0,'Metas por Proyecto'!BN193&gt;0),((BN193*100)/BM193))))))</f>
        <v/>
      </c>
      <c r="BQ193" s="97">
        <f t="shared" si="110"/>
        <v>5</v>
      </c>
      <c r="BR193" s="97">
        <f t="shared" si="111"/>
        <v>4</v>
      </c>
      <c r="BS193" s="62">
        <f>IF(AND(BQ193=0,BR193=0),"",IF(AND(BQ193=0,BR193&lt;&gt;0),Desplegable!$B$444,(BR193*100/BQ193)))</f>
        <v>80</v>
      </c>
      <c r="BT193" s="97">
        <v>1</v>
      </c>
      <c r="BU193" s="97"/>
      <c r="BV193" s="97"/>
      <c r="BW193" s="62" t="str">
        <f>IF(AND(BT193=0,BU193=0),Desplegable!$B$446,IF(AND(BT193&lt;&gt;0,BU193=""),Desplegable!$B$446,IF(AND('Metas por Proyecto'!BT193=0,'Metas por Proyecto'!BU193&gt;0),Desplegable!$B$444,IF(AND('Metas por Proyecto'!BT193&gt;0,'Metas por Proyecto'!BU193=0),Desplegable!$B$445,IF(AND('Metas por Proyecto'!BT193&gt;0,'Metas por Proyecto'!BU193&gt;0),((BU193*100)/BT193))))))</f>
        <v/>
      </c>
      <c r="BX193" s="97">
        <f t="shared" si="112"/>
        <v>6</v>
      </c>
      <c r="BY193" s="97">
        <f t="shared" si="113"/>
        <v>4</v>
      </c>
      <c r="BZ193" s="62">
        <f>IF(AND(BX193=0,BY193=0),"",IF(AND(BX193=0,BY193&lt;&gt;0),Desplegable!$B$444,(BY193*100/BX193)))</f>
        <v>66.666666666666671</v>
      </c>
      <c r="CA193" s="97">
        <v>1</v>
      </c>
      <c r="CB193" s="97"/>
      <c r="CC193" s="97"/>
      <c r="CD193" s="62" t="str">
        <f>IF(AND(CA193=0,CB193=0),Desplegable!$B$446,IF(AND(CA193&lt;&gt;0,CB193=""),Desplegable!$B$446,IF(AND('Metas por Proyecto'!CA193=0,'Metas por Proyecto'!CB193&gt;0),Desplegable!$B$444,IF(AND('Metas por Proyecto'!CA193&gt;0,'Metas por Proyecto'!CB193=0),Desplegable!$B$445,IF(AND('Metas por Proyecto'!CA193&gt;0,'Metas por Proyecto'!CB193&gt;0),((CB193*100)/CA193))))))</f>
        <v/>
      </c>
      <c r="CE193" s="97">
        <f t="shared" si="114"/>
        <v>7</v>
      </c>
      <c r="CF193" s="97">
        <f t="shared" si="115"/>
        <v>4</v>
      </c>
      <c r="CG193" s="62">
        <f>IF(AND(CE193=0,CF193=0),"",IF(AND(CE193=0,CF193&lt;&gt;0),Desplegable!$B$444,(CF193*100/CE193)))</f>
        <v>57.142857142857146</v>
      </c>
      <c r="CH193" s="243">
        <v>1</v>
      </c>
      <c r="CI193" s="97"/>
      <c r="CJ193" s="97"/>
      <c r="CK193" s="62" t="str">
        <f>IF(AND(CH193=0,CI193=0),Desplegable!$B$446,IF(AND(CH193&lt;&gt;0,CI193=""),Desplegable!$B$446,IF(AND('Metas por Proyecto'!CH193=0,'Metas por Proyecto'!CI193&gt;0),Desplegable!$B$444,IF(AND('Metas por Proyecto'!CH193&gt;0,'Metas por Proyecto'!CI193=0),Desplegable!$B$445,IF(AND('Metas por Proyecto'!CH193&gt;0,'Metas por Proyecto'!CI193&gt;0),((CI193*100)/CH193))))))</f>
        <v/>
      </c>
      <c r="CL193" s="97">
        <f t="shared" si="116"/>
        <v>8</v>
      </c>
      <c r="CM193" s="97">
        <f t="shared" si="117"/>
        <v>4</v>
      </c>
      <c r="CN193" s="62">
        <f>IF(AND(CL193=0,CM193=0),"",IF(AND(CL193=0,CM193&lt;&gt;0),Desplegable!$B$444,(CM193*100/CL193)))</f>
        <v>50</v>
      </c>
      <c r="CO193" s="243">
        <v>1</v>
      </c>
      <c r="CP193" s="97"/>
      <c r="CQ193" s="97"/>
      <c r="CR193" s="62" t="str">
        <f>IF(AND(CO193=0,CP193=0),Desplegable!$B$446,IF(AND(CO193&lt;&gt;0,CP193=""),Desplegable!$B$446,IF(AND('Metas por Proyecto'!CO193=0,'Metas por Proyecto'!CP193&gt;0),Desplegable!$B$444,IF(AND('Metas por Proyecto'!CO193&gt;0,'Metas por Proyecto'!CP193=0),Desplegable!$B$445,IF(AND('Metas por Proyecto'!CO193&gt;0,'Metas por Proyecto'!CP193&gt;0),((CP193*100)/CO193))))))</f>
        <v/>
      </c>
      <c r="CS193" s="97">
        <f t="shared" si="118"/>
        <v>9</v>
      </c>
      <c r="CT193" s="97">
        <f t="shared" si="119"/>
        <v>4</v>
      </c>
      <c r="CU193" s="62">
        <f>IF(AND(CS193=0,CT193=0),"",IF(AND(CS193=0,CT193&lt;&gt;0),Desplegable!$B$444,(CT193*100/CS193)))</f>
        <v>44.444444444444443</v>
      </c>
      <c r="CV193" s="243">
        <v>1</v>
      </c>
      <c r="CW193" s="97"/>
      <c r="CX193" s="97"/>
      <c r="CY193" s="62" t="str">
        <f>IF(AND(CV193=0,CW193=0),Desplegable!$B$446,IF(AND(CV193&lt;&gt;0,CW193=""),Desplegable!$B$446,IF(AND('Metas por Proyecto'!CV193=0,'Metas por Proyecto'!CW193&gt;0),Desplegable!$B$444,IF(AND('Metas por Proyecto'!CV193&gt;0,'Metas por Proyecto'!CW193=0),Desplegable!$B$445,IF(AND('Metas por Proyecto'!CV193&gt;0,'Metas por Proyecto'!CW193&gt;0),((CW193*100)/CV193))))))</f>
        <v/>
      </c>
      <c r="CZ193" s="97">
        <f t="shared" si="120"/>
        <v>10</v>
      </c>
      <c r="DA193" s="97">
        <f t="shared" si="121"/>
        <v>4</v>
      </c>
      <c r="DB193" s="62">
        <f>IF(AND(CZ193=0,DA193=0),"",IF(AND(CZ193=0,DA193&lt;&gt;0),Desplegable!$B$444,(DA193*100/CZ193)))</f>
        <v>40</v>
      </c>
      <c r="DC193" s="243">
        <v>1</v>
      </c>
      <c r="DD193" s="97"/>
      <c r="DE193" s="97"/>
      <c r="DF193" s="62" t="str">
        <f>IF(AND(DC193=0,DD193=0),Desplegable!$B$446,IF(AND(DC193&lt;&gt;0,DD193=""),Desplegable!$B$446,IF(AND('Metas por Proyecto'!DC193=0,'Metas por Proyecto'!DD193&gt;0),Desplegable!$B$444,IF(AND('Metas por Proyecto'!DC193&gt;0,'Metas por Proyecto'!DD193=0),Desplegable!$B$445,IF(AND('Metas por Proyecto'!DC193&gt;0,'Metas por Proyecto'!DD193&gt;0),((DD193*100)/DC193))))))</f>
        <v/>
      </c>
      <c r="DG193" s="97">
        <f t="shared" si="122"/>
        <v>11</v>
      </c>
      <c r="DH193" s="97">
        <f t="shared" si="123"/>
        <v>4</v>
      </c>
      <c r="DI193" s="62">
        <f>IF(AND(DG193=0,DH193=0),"",IF(AND(DG193=0,DH193&lt;&gt;0),Desplegable!$B$444,(DH193*100/DG193)))</f>
        <v>36.363636363636367</v>
      </c>
      <c r="DJ193" s="243">
        <v>1</v>
      </c>
      <c r="DK193" s="97"/>
      <c r="DL193" s="97"/>
      <c r="DM193" s="62" t="str">
        <f>IF(AND(DJ193=0,DK193=0),Desplegable!$B$446,IF(AND(DJ193&lt;&gt;0,DK193=""),Desplegable!$B$446,IF(AND('Metas por Proyecto'!DJ193=0,'Metas por Proyecto'!DK193&gt;0),Desplegable!$B$444,IF(AND('Metas por Proyecto'!DJ193&gt;0,'Metas por Proyecto'!DK193=0),Desplegable!$B$445,IF(AND('Metas por Proyecto'!DJ193&gt;0,'Metas por Proyecto'!DK193&gt;0),((DK193*100)/DJ193))))))</f>
        <v/>
      </c>
      <c r="DN193" s="97">
        <f t="shared" si="124"/>
        <v>12</v>
      </c>
      <c r="DO193" s="97">
        <f t="shared" si="125"/>
        <v>4</v>
      </c>
      <c r="DP193" s="63">
        <f>IF(AND(DN193=0,DO193=0),"",IF(AND(DN193=0,DO193&lt;&gt;0),Desplegable!$B$444,(DO193*100/DN193)))</f>
        <v>33.333333333333336</v>
      </c>
      <c r="DQ193" s="97">
        <f t="shared" si="126"/>
        <v>12</v>
      </c>
      <c r="DR193" s="97">
        <f t="shared" si="127"/>
        <v>-11</v>
      </c>
      <c r="DS193" s="97">
        <f t="shared" si="128"/>
        <v>4</v>
      </c>
      <c r="DT193" s="63">
        <f t="shared" si="129"/>
        <v>33.333333333333336</v>
      </c>
      <c r="DU193" s="97"/>
    </row>
    <row r="194" spans="1:128" s="65" customFormat="1" ht="409.5">
      <c r="A194" s="53">
        <v>193</v>
      </c>
      <c r="B194" s="84" t="s">
        <v>764</v>
      </c>
      <c r="C194" s="54" t="s">
        <v>787</v>
      </c>
      <c r="D194" s="55" t="s">
        <v>76</v>
      </c>
      <c r="E194" s="55" t="s">
        <v>790</v>
      </c>
      <c r="F194" s="56" t="s">
        <v>111</v>
      </c>
      <c r="G194" s="55" t="s">
        <v>115</v>
      </c>
      <c r="H194" s="56" t="s">
        <v>292</v>
      </c>
      <c r="I194" s="55" t="s">
        <v>790</v>
      </c>
      <c r="J194" s="56" t="s">
        <v>292</v>
      </c>
      <c r="K194" s="55" t="s">
        <v>790</v>
      </c>
      <c r="L194" s="56" t="s">
        <v>155</v>
      </c>
      <c r="M194" s="56" t="s">
        <v>155</v>
      </c>
      <c r="N194" s="59" t="s">
        <v>144</v>
      </c>
      <c r="O194" s="56" t="s">
        <v>153</v>
      </c>
      <c r="P194" s="57" t="s">
        <v>462</v>
      </c>
      <c r="Q194" s="57" t="s">
        <v>467</v>
      </c>
      <c r="R194" s="58" t="s">
        <v>474</v>
      </c>
      <c r="S194" s="59"/>
      <c r="T194" s="59" t="s">
        <v>417</v>
      </c>
      <c r="U194" s="60" t="s">
        <v>429</v>
      </c>
      <c r="V194" s="60" t="s">
        <v>447</v>
      </c>
      <c r="W194" s="59"/>
      <c r="X194" s="59"/>
      <c r="Y194" s="56"/>
      <c r="Z194" s="56"/>
      <c r="AA194" s="56"/>
      <c r="AB194" s="56"/>
      <c r="AC194" s="53"/>
      <c r="AD194" s="53"/>
      <c r="AE194" s="53"/>
      <c r="AF194" s="53"/>
      <c r="AG194" s="56"/>
      <c r="AH194" s="60"/>
      <c r="AI194" s="53"/>
      <c r="AJ194" s="61"/>
      <c r="AK194" s="53"/>
      <c r="AL194" s="53"/>
      <c r="AM194" s="222">
        <v>1</v>
      </c>
      <c r="AN194" s="97">
        <v>1</v>
      </c>
      <c r="AO194" s="97">
        <v>1</v>
      </c>
      <c r="AP194" s="97"/>
      <c r="AQ194" s="62">
        <f>IF(AND(AN194=0,AO194=0),Desplegable!$B$446,IF(AND(AN194&lt;&gt;0,AO194=""),Desplegable!$B$446,IF(AND('Metas por Proyecto'!AN194=0,'Metas por Proyecto'!AO194&gt;0),Desplegable!$B$444,IF(AND('Metas por Proyecto'!AN194&gt;0,'Metas por Proyecto'!AO194=0),Desplegable!$B$445,IF(AND('Metas por Proyecto'!AN194&gt;0,'Metas por Proyecto'!AO194&gt;0),((AO194*100)/AN194))))))</f>
        <v>100</v>
      </c>
      <c r="AR194" s="97">
        <v>1</v>
      </c>
      <c r="AS194" s="97">
        <v>1</v>
      </c>
      <c r="AT194" s="97"/>
      <c r="AU194" s="62">
        <f>IF(AND(AR194=0,AS194=0),Desplegable!$B$446,IF(AND(AR194&lt;&gt;0,AS194=""),Desplegable!$B$446,IF(AND('Metas por Proyecto'!AR194=0,'Metas por Proyecto'!AS194&gt;0),Desplegable!$B$444,IF(AND('Metas por Proyecto'!AR194&gt;0,'Metas por Proyecto'!AS194=0),Desplegable!$B$445,IF(AND('Metas por Proyecto'!AR194&gt;0,'Metas por Proyecto'!AS194&gt;0),((AS194*100)/AR194))))))</f>
        <v>100</v>
      </c>
      <c r="AV194" s="97">
        <f t="shared" si="104"/>
        <v>2</v>
      </c>
      <c r="AW194" s="97">
        <f t="shared" si="105"/>
        <v>2</v>
      </c>
      <c r="AX194" s="62">
        <f>IF(AND(AV194=0,AW194=0),"",IF(AND(AV194=0,AW194&lt;&gt;0),Desplegable!$B$444,(AW194*100/AV194)))</f>
        <v>100</v>
      </c>
      <c r="AY194" s="97">
        <v>1</v>
      </c>
      <c r="AZ194" s="97">
        <v>1</v>
      </c>
      <c r="BA194" s="97" t="s">
        <v>1264</v>
      </c>
      <c r="BB194" s="62">
        <f>IF(AND(AY194=0,AZ194=0),Desplegable!$B$446,IF(AND(AY194&lt;&gt;0,AZ194=""),Desplegable!$B$446,IF(AND('Metas por Proyecto'!AY194=0,'Metas por Proyecto'!AZ194&gt;0),Desplegable!$B$444,IF(AND('Metas por Proyecto'!AY194&gt;0,'Metas por Proyecto'!AZ194=0),Desplegable!$B$445,IF(AND('Metas por Proyecto'!AY194&gt;0,'Metas por Proyecto'!AZ194&gt;0),((AZ194*100)/AY194))))))</f>
        <v>100</v>
      </c>
      <c r="BC194" s="97">
        <f t="shared" si="106"/>
        <v>3</v>
      </c>
      <c r="BD194" s="97">
        <f t="shared" si="107"/>
        <v>3</v>
      </c>
      <c r="BE194" s="62">
        <f>IF(AND(BC194=0,BD194=0),"",IF(AND(BC194=0,BD194&lt;&gt;0),Desplegable!$B$444,(BD194*100/BC194)))</f>
        <v>100</v>
      </c>
      <c r="BF194" s="97">
        <v>1</v>
      </c>
      <c r="BG194" s="97">
        <v>1</v>
      </c>
      <c r="BH194" s="97" t="s">
        <v>1681</v>
      </c>
      <c r="BI194" s="62">
        <f>IF(AND(BF194=0,BG194=0),Desplegable!$B$446,IF(AND(BF194&lt;&gt;0,BG194=""),Desplegable!$B$446,IF(AND('Metas por Proyecto'!BF194=0,'Metas por Proyecto'!BG194&gt;0),Desplegable!$B$444,IF(AND('Metas por Proyecto'!BF194&gt;0,'Metas por Proyecto'!BG194=0),Desplegable!$B$445,IF(AND('Metas por Proyecto'!BF194&gt;0,'Metas por Proyecto'!BG194&gt;0),((BG194*100)/BF194))))))</f>
        <v>100</v>
      </c>
      <c r="BJ194" s="97">
        <f t="shared" si="108"/>
        <v>4</v>
      </c>
      <c r="BK194" s="97">
        <f t="shared" si="109"/>
        <v>4</v>
      </c>
      <c r="BL194" s="62">
        <f>IF(AND(BJ194=0,BK194=0),"",IF(AND(BJ194=0,BK194&lt;&gt;0),Desplegable!$B$444,(BK194*100/BJ194)))</f>
        <v>100</v>
      </c>
      <c r="BM194" s="97">
        <v>1</v>
      </c>
      <c r="BN194" s="97"/>
      <c r="BO194" s="97"/>
      <c r="BP194" s="62" t="str">
        <f>IF(AND(BM194=0,BN194=0),Desplegable!$B$446,IF(AND(BM194&lt;&gt;0,BN194=""),Desplegable!$B$446,IF(AND('Metas por Proyecto'!BM194=0,'Metas por Proyecto'!BN194&gt;0),Desplegable!$B$444,IF(AND('Metas por Proyecto'!BM194&gt;0,'Metas por Proyecto'!BN194=0),Desplegable!$B$445,IF(AND('Metas por Proyecto'!BM194&gt;0,'Metas por Proyecto'!BN194&gt;0),((BN194*100)/BM194))))))</f>
        <v/>
      </c>
      <c r="BQ194" s="97">
        <f t="shared" si="110"/>
        <v>5</v>
      </c>
      <c r="BR194" s="97">
        <f t="shared" si="111"/>
        <v>4</v>
      </c>
      <c r="BS194" s="62">
        <f>IF(AND(BQ194=0,BR194=0),"",IF(AND(BQ194=0,BR194&lt;&gt;0),Desplegable!$B$444,(BR194*100/BQ194)))</f>
        <v>80</v>
      </c>
      <c r="BT194" s="97">
        <v>1</v>
      </c>
      <c r="BU194" s="97"/>
      <c r="BV194" s="97"/>
      <c r="BW194" s="62" t="str">
        <f>IF(AND(BT194=0,BU194=0),Desplegable!$B$446,IF(AND(BT194&lt;&gt;0,BU194=""),Desplegable!$B$446,IF(AND('Metas por Proyecto'!BT194=0,'Metas por Proyecto'!BU194&gt;0),Desplegable!$B$444,IF(AND('Metas por Proyecto'!BT194&gt;0,'Metas por Proyecto'!BU194=0),Desplegable!$B$445,IF(AND('Metas por Proyecto'!BT194&gt;0,'Metas por Proyecto'!BU194&gt;0),((BU194*100)/BT194))))))</f>
        <v/>
      </c>
      <c r="BX194" s="97">
        <f t="shared" si="112"/>
        <v>6</v>
      </c>
      <c r="BY194" s="97">
        <f t="shared" si="113"/>
        <v>4</v>
      </c>
      <c r="BZ194" s="62">
        <f>IF(AND(BX194=0,BY194=0),"",IF(AND(BX194=0,BY194&lt;&gt;0),Desplegable!$B$444,(BY194*100/BX194)))</f>
        <v>66.666666666666671</v>
      </c>
      <c r="CA194" s="97">
        <v>1</v>
      </c>
      <c r="CB194" s="97"/>
      <c r="CC194" s="97"/>
      <c r="CD194" s="62" t="str">
        <f>IF(AND(CA194=0,CB194=0),Desplegable!$B$446,IF(AND(CA194&lt;&gt;0,CB194=""),Desplegable!$B$446,IF(AND('Metas por Proyecto'!CA194=0,'Metas por Proyecto'!CB194&gt;0),Desplegable!$B$444,IF(AND('Metas por Proyecto'!CA194&gt;0,'Metas por Proyecto'!CB194=0),Desplegable!$B$445,IF(AND('Metas por Proyecto'!CA194&gt;0,'Metas por Proyecto'!CB194&gt;0),((CB194*100)/CA194))))))</f>
        <v/>
      </c>
      <c r="CE194" s="97">
        <f t="shared" si="114"/>
        <v>7</v>
      </c>
      <c r="CF194" s="97">
        <f t="shared" si="115"/>
        <v>4</v>
      </c>
      <c r="CG194" s="62">
        <f>IF(AND(CE194=0,CF194=0),"",IF(AND(CE194=0,CF194&lt;&gt;0),Desplegable!$B$444,(CF194*100/CE194)))</f>
        <v>57.142857142857146</v>
      </c>
      <c r="CH194" s="243">
        <v>1</v>
      </c>
      <c r="CI194" s="97"/>
      <c r="CJ194" s="97"/>
      <c r="CK194" s="62" t="str">
        <f>IF(AND(CH194=0,CI194=0),Desplegable!$B$446,IF(AND(CH194&lt;&gt;0,CI194=""),Desplegable!$B$446,IF(AND('Metas por Proyecto'!CH194=0,'Metas por Proyecto'!CI194&gt;0),Desplegable!$B$444,IF(AND('Metas por Proyecto'!CH194&gt;0,'Metas por Proyecto'!CI194=0),Desplegable!$B$445,IF(AND('Metas por Proyecto'!CH194&gt;0,'Metas por Proyecto'!CI194&gt;0),((CI194*100)/CH194))))))</f>
        <v/>
      </c>
      <c r="CL194" s="97">
        <f t="shared" si="116"/>
        <v>8</v>
      </c>
      <c r="CM194" s="97">
        <f t="shared" si="117"/>
        <v>4</v>
      </c>
      <c r="CN194" s="62">
        <f>IF(AND(CL194=0,CM194=0),"",IF(AND(CL194=0,CM194&lt;&gt;0),Desplegable!$B$444,(CM194*100/CL194)))</f>
        <v>50</v>
      </c>
      <c r="CO194" s="243">
        <v>1</v>
      </c>
      <c r="CP194" s="97"/>
      <c r="CQ194" s="97"/>
      <c r="CR194" s="62" t="str">
        <f>IF(AND(CO194=0,CP194=0),Desplegable!$B$446,IF(AND(CO194&lt;&gt;0,CP194=""),Desplegable!$B$446,IF(AND('Metas por Proyecto'!CO194=0,'Metas por Proyecto'!CP194&gt;0),Desplegable!$B$444,IF(AND('Metas por Proyecto'!CO194&gt;0,'Metas por Proyecto'!CP194=0),Desplegable!$B$445,IF(AND('Metas por Proyecto'!CO194&gt;0,'Metas por Proyecto'!CP194&gt;0),((CP194*100)/CO194))))))</f>
        <v/>
      </c>
      <c r="CS194" s="97">
        <f t="shared" si="118"/>
        <v>9</v>
      </c>
      <c r="CT194" s="97">
        <f t="shared" si="119"/>
        <v>4</v>
      </c>
      <c r="CU194" s="62">
        <f>IF(AND(CS194=0,CT194=0),"",IF(AND(CS194=0,CT194&lt;&gt;0),Desplegable!$B$444,(CT194*100/CS194)))</f>
        <v>44.444444444444443</v>
      </c>
      <c r="CV194" s="243">
        <v>1</v>
      </c>
      <c r="CW194" s="97"/>
      <c r="CX194" s="97"/>
      <c r="CY194" s="62" t="str">
        <f>IF(AND(CV194=0,CW194=0),Desplegable!$B$446,IF(AND(CV194&lt;&gt;0,CW194=""),Desplegable!$B$446,IF(AND('Metas por Proyecto'!CV194=0,'Metas por Proyecto'!CW194&gt;0),Desplegable!$B$444,IF(AND('Metas por Proyecto'!CV194&gt;0,'Metas por Proyecto'!CW194=0),Desplegable!$B$445,IF(AND('Metas por Proyecto'!CV194&gt;0,'Metas por Proyecto'!CW194&gt;0),((CW194*100)/CV194))))))</f>
        <v/>
      </c>
      <c r="CZ194" s="97">
        <f t="shared" si="120"/>
        <v>10</v>
      </c>
      <c r="DA194" s="97">
        <f t="shared" si="121"/>
        <v>4</v>
      </c>
      <c r="DB194" s="62">
        <f>IF(AND(CZ194=0,DA194=0),"",IF(AND(CZ194=0,DA194&lt;&gt;0),Desplegable!$B$444,(DA194*100/CZ194)))</f>
        <v>40</v>
      </c>
      <c r="DC194" s="243">
        <v>1</v>
      </c>
      <c r="DD194" s="97"/>
      <c r="DE194" s="97"/>
      <c r="DF194" s="62" t="str">
        <f>IF(AND(DC194=0,DD194=0),Desplegable!$B$446,IF(AND(DC194&lt;&gt;0,DD194=""),Desplegable!$B$446,IF(AND('Metas por Proyecto'!DC194=0,'Metas por Proyecto'!DD194&gt;0),Desplegable!$B$444,IF(AND('Metas por Proyecto'!DC194&gt;0,'Metas por Proyecto'!DD194=0),Desplegable!$B$445,IF(AND('Metas por Proyecto'!DC194&gt;0,'Metas por Proyecto'!DD194&gt;0),((DD194*100)/DC194))))))</f>
        <v/>
      </c>
      <c r="DG194" s="97">
        <f t="shared" si="122"/>
        <v>11</v>
      </c>
      <c r="DH194" s="97">
        <f t="shared" si="123"/>
        <v>4</v>
      </c>
      <c r="DI194" s="62">
        <f>IF(AND(DG194=0,DH194=0),"",IF(AND(DG194=0,DH194&lt;&gt;0),Desplegable!$B$444,(DH194*100/DG194)))</f>
        <v>36.363636363636367</v>
      </c>
      <c r="DJ194" s="243">
        <v>1</v>
      </c>
      <c r="DK194" s="97"/>
      <c r="DL194" s="97"/>
      <c r="DM194" s="62" t="str">
        <f>IF(AND(DJ194=0,DK194=0),Desplegable!$B$446,IF(AND(DJ194&lt;&gt;0,DK194=""),Desplegable!$B$446,IF(AND('Metas por Proyecto'!DJ194=0,'Metas por Proyecto'!DK194&gt;0),Desplegable!$B$444,IF(AND('Metas por Proyecto'!DJ194&gt;0,'Metas por Proyecto'!DK194=0),Desplegable!$B$445,IF(AND('Metas por Proyecto'!DJ194&gt;0,'Metas por Proyecto'!DK194&gt;0),((DK194*100)/DJ194))))))</f>
        <v/>
      </c>
      <c r="DN194" s="97">
        <f t="shared" si="124"/>
        <v>12</v>
      </c>
      <c r="DO194" s="97">
        <f t="shared" si="125"/>
        <v>4</v>
      </c>
      <c r="DP194" s="63">
        <f>IF(AND(DN194=0,DO194=0),"",IF(AND(DN194=0,DO194&lt;&gt;0),Desplegable!$B$444,(DO194*100/DN194)))</f>
        <v>33.333333333333336</v>
      </c>
      <c r="DQ194" s="97">
        <f t="shared" si="126"/>
        <v>12</v>
      </c>
      <c r="DR194" s="97">
        <f t="shared" si="127"/>
        <v>-11</v>
      </c>
      <c r="DS194" s="97">
        <f t="shared" si="128"/>
        <v>4</v>
      </c>
      <c r="DT194" s="63">
        <f t="shared" si="129"/>
        <v>33.333333333333336</v>
      </c>
      <c r="DU194" s="97"/>
    </row>
    <row r="195" spans="1:128" s="65" customFormat="1" ht="409.5">
      <c r="A195" s="53">
        <v>194</v>
      </c>
      <c r="B195" s="84" t="s">
        <v>765</v>
      </c>
      <c r="C195" s="54" t="s">
        <v>788</v>
      </c>
      <c r="D195" s="55" t="s">
        <v>79</v>
      </c>
      <c r="E195" s="55" t="s">
        <v>790</v>
      </c>
      <c r="F195" s="56" t="s">
        <v>111</v>
      </c>
      <c r="G195" s="55" t="s">
        <v>115</v>
      </c>
      <c r="H195" s="56" t="s">
        <v>292</v>
      </c>
      <c r="I195" s="55" t="s">
        <v>790</v>
      </c>
      <c r="J195" s="56" t="s">
        <v>292</v>
      </c>
      <c r="K195" s="55" t="s">
        <v>790</v>
      </c>
      <c r="L195" s="56" t="s">
        <v>155</v>
      </c>
      <c r="M195" s="56" t="s">
        <v>155</v>
      </c>
      <c r="N195" s="59" t="s">
        <v>144</v>
      </c>
      <c r="O195" s="56" t="s">
        <v>153</v>
      </c>
      <c r="P195" s="57" t="s">
        <v>462</v>
      </c>
      <c r="Q195" s="57" t="s">
        <v>467</v>
      </c>
      <c r="R195" s="58" t="s">
        <v>474</v>
      </c>
      <c r="S195" s="59"/>
      <c r="T195" s="59" t="s">
        <v>417</v>
      </c>
      <c r="U195" s="60" t="s">
        <v>429</v>
      </c>
      <c r="V195" s="60" t="s">
        <v>447</v>
      </c>
      <c r="W195" s="59"/>
      <c r="X195" s="59"/>
      <c r="Y195" s="56"/>
      <c r="Z195" s="56"/>
      <c r="AA195" s="56"/>
      <c r="AB195" s="56"/>
      <c r="AC195" s="53"/>
      <c r="AD195" s="53"/>
      <c r="AE195" s="53"/>
      <c r="AF195" s="53"/>
      <c r="AG195" s="56"/>
      <c r="AH195" s="60"/>
      <c r="AI195" s="53"/>
      <c r="AJ195" s="61"/>
      <c r="AK195" s="53"/>
      <c r="AL195" s="53"/>
      <c r="AM195" s="222">
        <v>1</v>
      </c>
      <c r="AN195" s="97">
        <v>1</v>
      </c>
      <c r="AO195" s="97">
        <v>1</v>
      </c>
      <c r="AP195" s="97"/>
      <c r="AQ195" s="62">
        <f>IF(AND(AN195=0,AO195=0),Desplegable!$B$446,IF(AND(AN195&lt;&gt;0,AO195=""),Desplegable!$B$446,IF(AND('Metas por Proyecto'!AN195=0,'Metas por Proyecto'!AO195&gt;0),Desplegable!$B$444,IF(AND('Metas por Proyecto'!AN195&gt;0,'Metas por Proyecto'!AO195=0),Desplegable!$B$445,IF(AND('Metas por Proyecto'!AN195&gt;0,'Metas por Proyecto'!AO195&gt;0),((AO195*100)/AN195))))))</f>
        <v>100</v>
      </c>
      <c r="AR195" s="97">
        <v>1</v>
      </c>
      <c r="AS195" s="97">
        <v>1</v>
      </c>
      <c r="AT195" s="97"/>
      <c r="AU195" s="62">
        <f>IF(AND(AR195=0,AS195=0),Desplegable!$B$446,IF(AND(AR195&lt;&gt;0,AS195=""),Desplegable!$B$446,IF(AND('Metas por Proyecto'!AR195=0,'Metas por Proyecto'!AS195&gt;0),Desplegable!$B$444,IF(AND('Metas por Proyecto'!AR195&gt;0,'Metas por Proyecto'!AS195=0),Desplegable!$B$445,IF(AND('Metas por Proyecto'!AR195&gt;0,'Metas por Proyecto'!AS195&gt;0),((AS195*100)/AR195))))))</f>
        <v>100</v>
      </c>
      <c r="AV195" s="97">
        <f t="shared" si="104"/>
        <v>2</v>
      </c>
      <c r="AW195" s="97">
        <f t="shared" si="105"/>
        <v>2</v>
      </c>
      <c r="AX195" s="62">
        <f>IF(AND(AV195=0,AW195=0),"",IF(AND(AV195=0,AW195&lt;&gt;0),Desplegable!$B$444,(AW195*100/AV195)))</f>
        <v>100</v>
      </c>
      <c r="AY195" s="97">
        <v>1</v>
      </c>
      <c r="AZ195" s="97">
        <v>1</v>
      </c>
      <c r="BA195" s="97" t="s">
        <v>1265</v>
      </c>
      <c r="BB195" s="62">
        <f>IF(AND(AY195=0,AZ195=0),Desplegable!$B$446,IF(AND(AY195&lt;&gt;0,AZ195=""),Desplegable!$B$446,IF(AND('Metas por Proyecto'!AY195=0,'Metas por Proyecto'!AZ195&gt;0),Desplegable!$B$444,IF(AND('Metas por Proyecto'!AY195&gt;0,'Metas por Proyecto'!AZ195=0),Desplegable!$B$445,IF(AND('Metas por Proyecto'!AY195&gt;0,'Metas por Proyecto'!AZ195&gt;0),((AZ195*100)/AY195))))))</f>
        <v>100</v>
      </c>
      <c r="BC195" s="97">
        <f t="shared" si="106"/>
        <v>3</v>
      </c>
      <c r="BD195" s="97">
        <f t="shared" si="107"/>
        <v>3</v>
      </c>
      <c r="BE195" s="62">
        <f>IF(AND(BC195=0,BD195=0),"",IF(AND(BC195=0,BD195&lt;&gt;0),Desplegable!$B$444,(BD195*100/BC195)))</f>
        <v>100</v>
      </c>
      <c r="BF195" s="97">
        <v>1</v>
      </c>
      <c r="BG195" s="97">
        <v>1</v>
      </c>
      <c r="BH195" s="97" t="s">
        <v>1682</v>
      </c>
      <c r="BI195" s="62">
        <f>IF(AND(BF195=0,BG195=0),Desplegable!$B$446,IF(AND(BF195&lt;&gt;0,BG195=""),Desplegable!$B$446,IF(AND('Metas por Proyecto'!BF195=0,'Metas por Proyecto'!BG195&gt;0),Desplegable!$B$444,IF(AND('Metas por Proyecto'!BF195&gt;0,'Metas por Proyecto'!BG195=0),Desplegable!$B$445,IF(AND('Metas por Proyecto'!BF195&gt;0,'Metas por Proyecto'!BG195&gt;0),((BG195*100)/BF195))))))</f>
        <v>100</v>
      </c>
      <c r="BJ195" s="97">
        <f t="shared" si="108"/>
        <v>4</v>
      </c>
      <c r="BK195" s="97">
        <f t="shared" si="109"/>
        <v>4</v>
      </c>
      <c r="BL195" s="62">
        <f>IF(AND(BJ195=0,BK195=0),"",IF(AND(BJ195=0,BK195&lt;&gt;0),Desplegable!$B$444,(BK195*100/BJ195)))</f>
        <v>100</v>
      </c>
      <c r="BM195" s="97">
        <v>1</v>
      </c>
      <c r="BN195" s="97"/>
      <c r="BO195" s="97"/>
      <c r="BP195" s="62" t="str">
        <f>IF(AND(BM195=0,BN195=0),Desplegable!$B$446,IF(AND(BM195&lt;&gt;0,BN195=""),Desplegable!$B$446,IF(AND('Metas por Proyecto'!BM195=0,'Metas por Proyecto'!BN195&gt;0),Desplegable!$B$444,IF(AND('Metas por Proyecto'!BM195&gt;0,'Metas por Proyecto'!BN195=0),Desplegable!$B$445,IF(AND('Metas por Proyecto'!BM195&gt;0,'Metas por Proyecto'!BN195&gt;0),((BN195*100)/BM195))))))</f>
        <v/>
      </c>
      <c r="BQ195" s="97">
        <f t="shared" si="110"/>
        <v>5</v>
      </c>
      <c r="BR195" s="97">
        <f t="shared" si="111"/>
        <v>4</v>
      </c>
      <c r="BS195" s="62">
        <f>IF(AND(BQ195=0,BR195=0),"",IF(AND(BQ195=0,BR195&lt;&gt;0),Desplegable!$B$444,(BR195*100/BQ195)))</f>
        <v>80</v>
      </c>
      <c r="BT195" s="97">
        <v>1</v>
      </c>
      <c r="BU195" s="97"/>
      <c r="BV195" s="97"/>
      <c r="BW195" s="62" t="str">
        <f>IF(AND(BT195=0,BU195=0),Desplegable!$B$446,IF(AND(BT195&lt;&gt;0,BU195=""),Desplegable!$B$446,IF(AND('Metas por Proyecto'!BT195=0,'Metas por Proyecto'!BU195&gt;0),Desplegable!$B$444,IF(AND('Metas por Proyecto'!BT195&gt;0,'Metas por Proyecto'!BU195=0),Desplegable!$B$445,IF(AND('Metas por Proyecto'!BT195&gt;0,'Metas por Proyecto'!BU195&gt;0),((BU195*100)/BT195))))))</f>
        <v/>
      </c>
      <c r="BX195" s="97">
        <f t="shared" si="112"/>
        <v>6</v>
      </c>
      <c r="BY195" s="97">
        <f t="shared" si="113"/>
        <v>4</v>
      </c>
      <c r="BZ195" s="62">
        <f>IF(AND(BX195=0,BY195=0),"",IF(AND(BX195=0,BY195&lt;&gt;0),Desplegable!$B$444,(BY195*100/BX195)))</f>
        <v>66.666666666666671</v>
      </c>
      <c r="CA195" s="97">
        <v>1</v>
      </c>
      <c r="CB195" s="97"/>
      <c r="CC195" s="97"/>
      <c r="CD195" s="62" t="str">
        <f>IF(AND(CA195=0,CB195=0),Desplegable!$B$446,IF(AND(CA195&lt;&gt;0,CB195=""),Desplegable!$B$446,IF(AND('Metas por Proyecto'!CA195=0,'Metas por Proyecto'!CB195&gt;0),Desplegable!$B$444,IF(AND('Metas por Proyecto'!CA195&gt;0,'Metas por Proyecto'!CB195=0),Desplegable!$B$445,IF(AND('Metas por Proyecto'!CA195&gt;0,'Metas por Proyecto'!CB195&gt;0),((CB195*100)/CA195))))))</f>
        <v/>
      </c>
      <c r="CE195" s="97">
        <f t="shared" si="114"/>
        <v>7</v>
      </c>
      <c r="CF195" s="97">
        <f t="shared" si="115"/>
        <v>4</v>
      </c>
      <c r="CG195" s="62">
        <f>IF(AND(CE195=0,CF195=0),"",IF(AND(CE195=0,CF195&lt;&gt;0),Desplegable!$B$444,(CF195*100/CE195)))</f>
        <v>57.142857142857146</v>
      </c>
      <c r="CH195" s="243">
        <v>1</v>
      </c>
      <c r="CI195" s="97"/>
      <c r="CJ195" s="97"/>
      <c r="CK195" s="62" t="str">
        <f>IF(AND(CH195=0,CI195=0),Desplegable!$B$446,IF(AND(CH195&lt;&gt;0,CI195=""),Desplegable!$B$446,IF(AND('Metas por Proyecto'!CH195=0,'Metas por Proyecto'!CI195&gt;0),Desplegable!$B$444,IF(AND('Metas por Proyecto'!CH195&gt;0,'Metas por Proyecto'!CI195=0),Desplegable!$B$445,IF(AND('Metas por Proyecto'!CH195&gt;0,'Metas por Proyecto'!CI195&gt;0),((CI195*100)/CH195))))))</f>
        <v/>
      </c>
      <c r="CL195" s="97">
        <f t="shared" si="116"/>
        <v>8</v>
      </c>
      <c r="CM195" s="97">
        <f t="shared" si="117"/>
        <v>4</v>
      </c>
      <c r="CN195" s="62">
        <f>IF(AND(CL195=0,CM195=0),"",IF(AND(CL195=0,CM195&lt;&gt;0),Desplegable!$B$444,(CM195*100/CL195)))</f>
        <v>50</v>
      </c>
      <c r="CO195" s="243">
        <v>1</v>
      </c>
      <c r="CP195" s="97"/>
      <c r="CQ195" s="97"/>
      <c r="CR195" s="62" t="str">
        <f>IF(AND(CO195=0,CP195=0),Desplegable!$B$446,IF(AND(CO195&lt;&gt;0,CP195=""),Desplegable!$B$446,IF(AND('Metas por Proyecto'!CO195=0,'Metas por Proyecto'!CP195&gt;0),Desplegable!$B$444,IF(AND('Metas por Proyecto'!CO195&gt;0,'Metas por Proyecto'!CP195=0),Desplegable!$B$445,IF(AND('Metas por Proyecto'!CO195&gt;0,'Metas por Proyecto'!CP195&gt;0),((CP195*100)/CO195))))))</f>
        <v/>
      </c>
      <c r="CS195" s="97">
        <f t="shared" si="118"/>
        <v>9</v>
      </c>
      <c r="CT195" s="97">
        <f t="shared" si="119"/>
        <v>4</v>
      </c>
      <c r="CU195" s="62">
        <f>IF(AND(CS195=0,CT195=0),"",IF(AND(CS195=0,CT195&lt;&gt;0),Desplegable!$B$444,(CT195*100/CS195)))</f>
        <v>44.444444444444443</v>
      </c>
      <c r="CV195" s="243">
        <v>1</v>
      </c>
      <c r="CW195" s="97"/>
      <c r="CX195" s="97"/>
      <c r="CY195" s="62" t="str">
        <f>IF(AND(CV195=0,CW195=0),Desplegable!$B$446,IF(AND(CV195&lt;&gt;0,CW195=""),Desplegable!$B$446,IF(AND('Metas por Proyecto'!CV195=0,'Metas por Proyecto'!CW195&gt;0),Desplegable!$B$444,IF(AND('Metas por Proyecto'!CV195&gt;0,'Metas por Proyecto'!CW195=0),Desplegable!$B$445,IF(AND('Metas por Proyecto'!CV195&gt;0,'Metas por Proyecto'!CW195&gt;0),((CW195*100)/CV195))))))</f>
        <v/>
      </c>
      <c r="CZ195" s="97">
        <f t="shared" si="120"/>
        <v>10</v>
      </c>
      <c r="DA195" s="97">
        <f t="shared" si="121"/>
        <v>4</v>
      </c>
      <c r="DB195" s="62">
        <f>IF(AND(CZ195=0,DA195=0),"",IF(AND(CZ195=0,DA195&lt;&gt;0),Desplegable!$B$444,(DA195*100/CZ195)))</f>
        <v>40</v>
      </c>
      <c r="DC195" s="243">
        <v>1</v>
      </c>
      <c r="DD195" s="97"/>
      <c r="DE195" s="97"/>
      <c r="DF195" s="62" t="str">
        <f>IF(AND(DC195=0,DD195=0),Desplegable!$B$446,IF(AND(DC195&lt;&gt;0,DD195=""),Desplegable!$B$446,IF(AND('Metas por Proyecto'!DC195=0,'Metas por Proyecto'!DD195&gt;0),Desplegable!$B$444,IF(AND('Metas por Proyecto'!DC195&gt;0,'Metas por Proyecto'!DD195=0),Desplegable!$B$445,IF(AND('Metas por Proyecto'!DC195&gt;0,'Metas por Proyecto'!DD195&gt;0),((DD195*100)/DC195))))))</f>
        <v/>
      </c>
      <c r="DG195" s="97">
        <f t="shared" si="122"/>
        <v>11</v>
      </c>
      <c r="DH195" s="97">
        <f t="shared" si="123"/>
        <v>4</v>
      </c>
      <c r="DI195" s="62">
        <f>IF(AND(DG195=0,DH195=0),"",IF(AND(DG195=0,DH195&lt;&gt;0),Desplegable!$B$444,(DH195*100/DG195)))</f>
        <v>36.363636363636367</v>
      </c>
      <c r="DJ195" s="243">
        <v>1</v>
      </c>
      <c r="DK195" s="97"/>
      <c r="DL195" s="97"/>
      <c r="DM195" s="62" t="str">
        <f>IF(AND(DJ195=0,DK195=0),Desplegable!$B$446,IF(AND(DJ195&lt;&gt;0,DK195=""),Desplegable!$B$446,IF(AND('Metas por Proyecto'!DJ195=0,'Metas por Proyecto'!DK195&gt;0),Desplegable!$B$444,IF(AND('Metas por Proyecto'!DJ195&gt;0,'Metas por Proyecto'!DK195=0),Desplegable!$B$445,IF(AND('Metas por Proyecto'!DJ195&gt;0,'Metas por Proyecto'!DK195&gt;0),((DK195*100)/DJ195))))))</f>
        <v/>
      </c>
      <c r="DN195" s="97">
        <f t="shared" si="124"/>
        <v>12</v>
      </c>
      <c r="DO195" s="97">
        <f t="shared" si="125"/>
        <v>4</v>
      </c>
      <c r="DP195" s="63">
        <f>IF(AND(DN195=0,DO195=0),"",IF(AND(DN195=0,DO195&lt;&gt;0),Desplegable!$B$444,(DO195*100/DN195)))</f>
        <v>33.333333333333336</v>
      </c>
      <c r="DQ195" s="97">
        <f t="shared" si="126"/>
        <v>12</v>
      </c>
      <c r="DR195" s="97">
        <f t="shared" si="127"/>
        <v>-11</v>
      </c>
      <c r="DS195" s="97">
        <f t="shared" si="128"/>
        <v>4</v>
      </c>
      <c r="DT195" s="63">
        <f t="shared" si="129"/>
        <v>33.333333333333336</v>
      </c>
      <c r="DU195" s="97"/>
    </row>
    <row r="196" spans="1:128" s="65" customFormat="1" ht="409.5">
      <c r="A196" s="53">
        <v>195</v>
      </c>
      <c r="B196" s="84" t="s">
        <v>766</v>
      </c>
      <c r="C196" s="54" t="s">
        <v>789</v>
      </c>
      <c r="D196" s="55" t="s">
        <v>76</v>
      </c>
      <c r="E196" s="55" t="s">
        <v>790</v>
      </c>
      <c r="F196" s="56" t="s">
        <v>111</v>
      </c>
      <c r="G196" s="55" t="s">
        <v>115</v>
      </c>
      <c r="H196" s="56" t="s">
        <v>292</v>
      </c>
      <c r="I196" s="55" t="s">
        <v>790</v>
      </c>
      <c r="J196" s="56" t="s">
        <v>292</v>
      </c>
      <c r="K196" s="55" t="s">
        <v>790</v>
      </c>
      <c r="L196" s="56" t="s">
        <v>155</v>
      </c>
      <c r="M196" s="56" t="s">
        <v>155</v>
      </c>
      <c r="N196" s="59" t="s">
        <v>144</v>
      </c>
      <c r="O196" s="56" t="s">
        <v>153</v>
      </c>
      <c r="P196" s="57" t="s">
        <v>462</v>
      </c>
      <c r="Q196" s="57" t="s">
        <v>467</v>
      </c>
      <c r="R196" s="58" t="s">
        <v>474</v>
      </c>
      <c r="S196" s="59"/>
      <c r="T196" s="59" t="s">
        <v>417</v>
      </c>
      <c r="U196" s="60" t="s">
        <v>429</v>
      </c>
      <c r="V196" s="60" t="s">
        <v>447</v>
      </c>
      <c r="W196" s="59"/>
      <c r="X196" s="59"/>
      <c r="Y196" s="56"/>
      <c r="Z196" s="56"/>
      <c r="AA196" s="56"/>
      <c r="AB196" s="56"/>
      <c r="AC196" s="53"/>
      <c r="AD196" s="53"/>
      <c r="AE196" s="53"/>
      <c r="AF196" s="53"/>
      <c r="AG196" s="56"/>
      <c r="AH196" s="60"/>
      <c r="AI196" s="53"/>
      <c r="AJ196" s="61"/>
      <c r="AK196" s="53"/>
      <c r="AL196" s="53"/>
      <c r="AM196" s="222">
        <v>1</v>
      </c>
      <c r="AN196" s="97">
        <v>1</v>
      </c>
      <c r="AO196" s="97">
        <v>1</v>
      </c>
      <c r="AP196" s="97"/>
      <c r="AQ196" s="62">
        <f>IF(AND(AN196=0,AO196=0),Desplegable!$B$446,IF(AND(AN196&lt;&gt;0,AO196=""),Desplegable!$B$446,IF(AND('Metas por Proyecto'!AN196=0,'Metas por Proyecto'!AO196&gt;0),Desplegable!$B$444,IF(AND('Metas por Proyecto'!AN196&gt;0,'Metas por Proyecto'!AO196=0),Desplegable!$B$445,IF(AND('Metas por Proyecto'!AN196&gt;0,'Metas por Proyecto'!AO196&gt;0),((AO196*100)/AN196))))))</f>
        <v>100</v>
      </c>
      <c r="AR196" s="97">
        <v>1</v>
      </c>
      <c r="AS196" s="97">
        <v>1</v>
      </c>
      <c r="AT196" s="97"/>
      <c r="AU196" s="62">
        <f>IF(AND(AR196=0,AS196=0),Desplegable!$B$446,IF(AND(AR196&lt;&gt;0,AS196=""),Desplegable!$B$446,IF(AND('Metas por Proyecto'!AR196=0,'Metas por Proyecto'!AS196&gt;0),Desplegable!$B$444,IF(AND('Metas por Proyecto'!AR196&gt;0,'Metas por Proyecto'!AS196=0),Desplegable!$B$445,IF(AND('Metas por Proyecto'!AR196&gt;0,'Metas por Proyecto'!AS196&gt;0),((AS196*100)/AR196))))))</f>
        <v>100</v>
      </c>
      <c r="AV196" s="97">
        <f t="shared" si="104"/>
        <v>2</v>
      </c>
      <c r="AW196" s="97">
        <f t="shared" si="105"/>
        <v>2</v>
      </c>
      <c r="AX196" s="62">
        <f>IF(AND(AV196=0,AW196=0),"",IF(AND(AV196=0,AW196&lt;&gt;0),Desplegable!$B$444,(AW196*100/AV196)))</f>
        <v>100</v>
      </c>
      <c r="AY196" s="97">
        <v>1</v>
      </c>
      <c r="AZ196" s="97">
        <v>1</v>
      </c>
      <c r="BA196" s="97" t="s">
        <v>1266</v>
      </c>
      <c r="BB196" s="62">
        <f>IF(AND(AY196=0,AZ196=0),Desplegable!$B$446,IF(AND(AY196&lt;&gt;0,AZ196=""),Desplegable!$B$446,IF(AND('Metas por Proyecto'!AY196=0,'Metas por Proyecto'!AZ196&gt;0),Desplegable!$B$444,IF(AND('Metas por Proyecto'!AY196&gt;0,'Metas por Proyecto'!AZ196=0),Desplegable!$B$445,IF(AND('Metas por Proyecto'!AY196&gt;0,'Metas por Proyecto'!AZ196&gt;0),((AZ196*100)/AY196))))))</f>
        <v>100</v>
      </c>
      <c r="BC196" s="97">
        <f t="shared" si="106"/>
        <v>3</v>
      </c>
      <c r="BD196" s="97">
        <f t="shared" si="107"/>
        <v>3</v>
      </c>
      <c r="BE196" s="62">
        <f>IF(AND(BC196=0,BD196=0),"",IF(AND(BC196=0,BD196&lt;&gt;0),Desplegable!$B$444,(BD196*100/BC196)))</f>
        <v>100</v>
      </c>
      <c r="BF196" s="97">
        <v>1</v>
      </c>
      <c r="BG196" s="97">
        <v>1</v>
      </c>
      <c r="BH196" s="97" t="s">
        <v>1683</v>
      </c>
      <c r="BI196" s="62">
        <f>IF(AND(BF196=0,BG196=0),Desplegable!$B$446,IF(AND(BF196&lt;&gt;0,BG196=""),Desplegable!$B$446,IF(AND('Metas por Proyecto'!BF196=0,'Metas por Proyecto'!BG196&gt;0),Desplegable!$B$444,IF(AND('Metas por Proyecto'!BF196&gt;0,'Metas por Proyecto'!BG196=0),Desplegable!$B$445,IF(AND('Metas por Proyecto'!BF196&gt;0,'Metas por Proyecto'!BG196&gt;0),((BG196*100)/BF196))))))</f>
        <v>100</v>
      </c>
      <c r="BJ196" s="97">
        <f t="shared" si="108"/>
        <v>4</v>
      </c>
      <c r="BK196" s="97">
        <f t="shared" si="109"/>
        <v>4</v>
      </c>
      <c r="BL196" s="62">
        <f>IF(AND(BJ196=0,BK196=0),"",IF(AND(BJ196=0,BK196&lt;&gt;0),Desplegable!$B$444,(BK196*100/BJ196)))</f>
        <v>100</v>
      </c>
      <c r="BM196" s="97">
        <v>1</v>
      </c>
      <c r="BN196" s="97"/>
      <c r="BO196" s="97"/>
      <c r="BP196" s="62" t="str">
        <f>IF(AND(BM196=0,BN196=0),Desplegable!$B$446,IF(AND(BM196&lt;&gt;0,BN196=""),Desplegable!$B$446,IF(AND('Metas por Proyecto'!BM196=0,'Metas por Proyecto'!BN196&gt;0),Desplegable!$B$444,IF(AND('Metas por Proyecto'!BM196&gt;0,'Metas por Proyecto'!BN196=0),Desplegable!$B$445,IF(AND('Metas por Proyecto'!BM196&gt;0,'Metas por Proyecto'!BN196&gt;0),((BN196*100)/BM196))))))</f>
        <v/>
      </c>
      <c r="BQ196" s="97">
        <f t="shared" si="110"/>
        <v>5</v>
      </c>
      <c r="BR196" s="97">
        <f t="shared" si="111"/>
        <v>4</v>
      </c>
      <c r="BS196" s="62">
        <f>IF(AND(BQ196=0,BR196=0),"",IF(AND(BQ196=0,BR196&lt;&gt;0),Desplegable!$B$444,(BR196*100/BQ196)))</f>
        <v>80</v>
      </c>
      <c r="BT196" s="97">
        <v>1</v>
      </c>
      <c r="BU196" s="97"/>
      <c r="BV196" s="97"/>
      <c r="BW196" s="62" t="str">
        <f>IF(AND(BT196=0,BU196=0),Desplegable!$B$446,IF(AND(BT196&lt;&gt;0,BU196=""),Desplegable!$B$446,IF(AND('Metas por Proyecto'!BT196=0,'Metas por Proyecto'!BU196&gt;0),Desplegable!$B$444,IF(AND('Metas por Proyecto'!BT196&gt;0,'Metas por Proyecto'!BU196=0),Desplegable!$B$445,IF(AND('Metas por Proyecto'!BT196&gt;0,'Metas por Proyecto'!BU196&gt;0),((BU196*100)/BT196))))))</f>
        <v/>
      </c>
      <c r="BX196" s="97">
        <f t="shared" si="112"/>
        <v>6</v>
      </c>
      <c r="BY196" s="97">
        <f t="shared" si="113"/>
        <v>4</v>
      </c>
      <c r="BZ196" s="62">
        <f>IF(AND(BX196=0,BY196=0),"",IF(AND(BX196=0,BY196&lt;&gt;0),Desplegable!$B$444,(BY196*100/BX196)))</f>
        <v>66.666666666666671</v>
      </c>
      <c r="CA196" s="97">
        <v>1</v>
      </c>
      <c r="CB196" s="97"/>
      <c r="CC196" s="97"/>
      <c r="CD196" s="62" t="str">
        <f>IF(AND(CA196=0,CB196=0),Desplegable!$B$446,IF(AND(CA196&lt;&gt;0,CB196=""),Desplegable!$B$446,IF(AND('Metas por Proyecto'!CA196=0,'Metas por Proyecto'!CB196&gt;0),Desplegable!$B$444,IF(AND('Metas por Proyecto'!CA196&gt;0,'Metas por Proyecto'!CB196=0),Desplegable!$B$445,IF(AND('Metas por Proyecto'!CA196&gt;0,'Metas por Proyecto'!CB196&gt;0),((CB196*100)/CA196))))))</f>
        <v/>
      </c>
      <c r="CE196" s="97">
        <f t="shared" si="114"/>
        <v>7</v>
      </c>
      <c r="CF196" s="97">
        <f t="shared" si="115"/>
        <v>4</v>
      </c>
      <c r="CG196" s="62">
        <f>IF(AND(CE196=0,CF196=0),"",IF(AND(CE196=0,CF196&lt;&gt;0),Desplegable!$B$444,(CF196*100/CE196)))</f>
        <v>57.142857142857146</v>
      </c>
      <c r="CH196" s="243">
        <v>1</v>
      </c>
      <c r="CI196" s="97"/>
      <c r="CJ196" s="97"/>
      <c r="CK196" s="62" t="str">
        <f>IF(AND(CH196=0,CI196=0),Desplegable!$B$446,IF(AND(CH196&lt;&gt;0,CI196=""),Desplegable!$B$446,IF(AND('Metas por Proyecto'!CH196=0,'Metas por Proyecto'!CI196&gt;0),Desplegable!$B$444,IF(AND('Metas por Proyecto'!CH196&gt;0,'Metas por Proyecto'!CI196=0),Desplegable!$B$445,IF(AND('Metas por Proyecto'!CH196&gt;0,'Metas por Proyecto'!CI196&gt;0),((CI196*100)/CH196))))))</f>
        <v/>
      </c>
      <c r="CL196" s="97">
        <f t="shared" si="116"/>
        <v>8</v>
      </c>
      <c r="CM196" s="97">
        <f t="shared" si="117"/>
        <v>4</v>
      </c>
      <c r="CN196" s="62">
        <f>IF(AND(CL196=0,CM196=0),"",IF(AND(CL196=0,CM196&lt;&gt;0),Desplegable!$B$444,(CM196*100/CL196)))</f>
        <v>50</v>
      </c>
      <c r="CO196" s="243">
        <v>1</v>
      </c>
      <c r="CP196" s="97"/>
      <c r="CQ196" s="97"/>
      <c r="CR196" s="62" t="str">
        <f>IF(AND(CO196=0,CP196=0),Desplegable!$B$446,IF(AND(CO196&lt;&gt;0,CP196=""),Desplegable!$B$446,IF(AND('Metas por Proyecto'!CO196=0,'Metas por Proyecto'!CP196&gt;0),Desplegable!$B$444,IF(AND('Metas por Proyecto'!CO196&gt;0,'Metas por Proyecto'!CP196=0),Desplegable!$B$445,IF(AND('Metas por Proyecto'!CO196&gt;0,'Metas por Proyecto'!CP196&gt;0),((CP196*100)/CO196))))))</f>
        <v/>
      </c>
      <c r="CS196" s="97">
        <f t="shared" si="118"/>
        <v>9</v>
      </c>
      <c r="CT196" s="97">
        <f t="shared" si="119"/>
        <v>4</v>
      </c>
      <c r="CU196" s="62">
        <f>IF(AND(CS196=0,CT196=0),"",IF(AND(CS196=0,CT196&lt;&gt;0),Desplegable!$B$444,(CT196*100/CS196)))</f>
        <v>44.444444444444443</v>
      </c>
      <c r="CV196" s="243">
        <v>1</v>
      </c>
      <c r="CW196" s="97"/>
      <c r="CX196" s="97"/>
      <c r="CY196" s="62" t="str">
        <f>IF(AND(CV196=0,CW196=0),Desplegable!$B$446,IF(AND(CV196&lt;&gt;0,CW196=""),Desplegable!$B$446,IF(AND('Metas por Proyecto'!CV196=0,'Metas por Proyecto'!CW196&gt;0),Desplegable!$B$444,IF(AND('Metas por Proyecto'!CV196&gt;0,'Metas por Proyecto'!CW196=0),Desplegable!$B$445,IF(AND('Metas por Proyecto'!CV196&gt;0,'Metas por Proyecto'!CW196&gt;0),((CW196*100)/CV196))))))</f>
        <v/>
      </c>
      <c r="CZ196" s="97">
        <f t="shared" si="120"/>
        <v>10</v>
      </c>
      <c r="DA196" s="97">
        <f t="shared" si="121"/>
        <v>4</v>
      </c>
      <c r="DB196" s="62">
        <f>IF(AND(CZ196=0,DA196=0),"",IF(AND(CZ196=0,DA196&lt;&gt;0),Desplegable!$B$444,(DA196*100/CZ196)))</f>
        <v>40</v>
      </c>
      <c r="DC196" s="243">
        <v>1</v>
      </c>
      <c r="DD196" s="97"/>
      <c r="DE196" s="97"/>
      <c r="DF196" s="62" t="str">
        <f>IF(AND(DC196=0,DD196=0),Desplegable!$B$446,IF(AND(DC196&lt;&gt;0,DD196=""),Desplegable!$B$446,IF(AND('Metas por Proyecto'!DC196=0,'Metas por Proyecto'!DD196&gt;0),Desplegable!$B$444,IF(AND('Metas por Proyecto'!DC196&gt;0,'Metas por Proyecto'!DD196=0),Desplegable!$B$445,IF(AND('Metas por Proyecto'!DC196&gt;0,'Metas por Proyecto'!DD196&gt;0),((DD196*100)/DC196))))))</f>
        <v/>
      </c>
      <c r="DG196" s="97">
        <f t="shared" si="122"/>
        <v>11</v>
      </c>
      <c r="DH196" s="97">
        <f t="shared" si="123"/>
        <v>4</v>
      </c>
      <c r="DI196" s="62">
        <f>IF(AND(DG196=0,DH196=0),"",IF(AND(DG196=0,DH196&lt;&gt;0),Desplegable!$B$444,(DH196*100/DG196)))</f>
        <v>36.363636363636367</v>
      </c>
      <c r="DJ196" s="243">
        <v>1</v>
      </c>
      <c r="DK196" s="97"/>
      <c r="DL196" s="97"/>
      <c r="DM196" s="62" t="str">
        <f>IF(AND(DJ196=0,DK196=0),Desplegable!$B$446,IF(AND(DJ196&lt;&gt;0,DK196=""),Desplegable!$B$446,IF(AND('Metas por Proyecto'!DJ196=0,'Metas por Proyecto'!DK196&gt;0),Desplegable!$B$444,IF(AND('Metas por Proyecto'!DJ196&gt;0,'Metas por Proyecto'!DK196=0),Desplegable!$B$445,IF(AND('Metas por Proyecto'!DJ196&gt;0,'Metas por Proyecto'!DK196&gt;0),((DK196*100)/DJ196))))))</f>
        <v/>
      </c>
      <c r="DN196" s="97">
        <f t="shared" si="124"/>
        <v>12</v>
      </c>
      <c r="DO196" s="97">
        <f t="shared" si="125"/>
        <v>4</v>
      </c>
      <c r="DP196" s="63">
        <f>IF(AND(DN196=0,DO196=0),"",IF(AND(DN196=0,DO196&lt;&gt;0),Desplegable!$B$444,(DO196*100/DN196)))</f>
        <v>33.333333333333336</v>
      </c>
      <c r="DQ196" s="97">
        <f t="shared" si="126"/>
        <v>12</v>
      </c>
      <c r="DR196" s="97">
        <f t="shared" si="127"/>
        <v>-11</v>
      </c>
      <c r="DS196" s="97">
        <f t="shared" si="128"/>
        <v>4</v>
      </c>
      <c r="DT196" s="63">
        <f t="shared" si="129"/>
        <v>33.333333333333336</v>
      </c>
      <c r="DU196" s="97"/>
    </row>
    <row r="197" spans="1:128" s="65" customFormat="1" ht="409.5">
      <c r="A197" s="53">
        <v>196</v>
      </c>
      <c r="B197" s="84" t="s">
        <v>767</v>
      </c>
      <c r="C197" s="54" t="s">
        <v>73</v>
      </c>
      <c r="D197" s="55" t="s">
        <v>79</v>
      </c>
      <c r="E197" s="55" t="s">
        <v>790</v>
      </c>
      <c r="F197" s="56" t="s">
        <v>111</v>
      </c>
      <c r="G197" s="55" t="s">
        <v>115</v>
      </c>
      <c r="H197" s="56" t="s">
        <v>292</v>
      </c>
      <c r="I197" s="55" t="s">
        <v>790</v>
      </c>
      <c r="J197" s="56" t="s">
        <v>292</v>
      </c>
      <c r="K197" s="55" t="s">
        <v>790</v>
      </c>
      <c r="L197" s="56" t="s">
        <v>155</v>
      </c>
      <c r="M197" s="56" t="s">
        <v>155</v>
      </c>
      <c r="N197" s="59" t="s">
        <v>144</v>
      </c>
      <c r="O197" s="56" t="s">
        <v>153</v>
      </c>
      <c r="P197" s="57" t="s">
        <v>462</v>
      </c>
      <c r="Q197" s="57" t="s">
        <v>467</v>
      </c>
      <c r="R197" s="58" t="s">
        <v>474</v>
      </c>
      <c r="S197" s="59"/>
      <c r="T197" s="59" t="s">
        <v>417</v>
      </c>
      <c r="U197" s="60" t="s">
        <v>429</v>
      </c>
      <c r="V197" s="60" t="s">
        <v>447</v>
      </c>
      <c r="W197" s="59"/>
      <c r="X197" s="59"/>
      <c r="Y197" s="56"/>
      <c r="Z197" s="56"/>
      <c r="AA197" s="56"/>
      <c r="AB197" s="56"/>
      <c r="AC197" s="53"/>
      <c r="AD197" s="53"/>
      <c r="AE197" s="53"/>
      <c r="AF197" s="53"/>
      <c r="AG197" s="56"/>
      <c r="AH197" s="60"/>
      <c r="AI197" s="53"/>
      <c r="AJ197" s="61"/>
      <c r="AK197" s="53"/>
      <c r="AL197" s="53"/>
      <c r="AM197" s="222">
        <v>1</v>
      </c>
      <c r="AN197" s="97">
        <v>1</v>
      </c>
      <c r="AO197" s="97">
        <v>1</v>
      </c>
      <c r="AP197" s="97"/>
      <c r="AQ197" s="62">
        <f>IF(AND(AN197=0,AO197=0),Desplegable!$B$446,IF(AND(AN197&lt;&gt;0,AO197=""),Desplegable!$B$446,IF(AND('Metas por Proyecto'!AN197=0,'Metas por Proyecto'!AO197&gt;0),Desplegable!$B$444,IF(AND('Metas por Proyecto'!AN197&gt;0,'Metas por Proyecto'!AO197=0),Desplegable!$B$445,IF(AND('Metas por Proyecto'!AN197&gt;0,'Metas por Proyecto'!AO197&gt;0),((AO197*100)/AN197))))))</f>
        <v>100</v>
      </c>
      <c r="AR197" s="97">
        <v>1</v>
      </c>
      <c r="AS197" s="97">
        <v>1</v>
      </c>
      <c r="AT197" s="97"/>
      <c r="AU197" s="62">
        <f>IF(AND(AR197=0,AS197=0),Desplegable!$B$446,IF(AND(AR197&lt;&gt;0,AS197=""),Desplegable!$B$446,IF(AND('Metas por Proyecto'!AR197=0,'Metas por Proyecto'!AS197&gt;0),Desplegable!$B$444,IF(AND('Metas por Proyecto'!AR197&gt;0,'Metas por Proyecto'!AS197=0),Desplegable!$B$445,IF(AND('Metas por Proyecto'!AR197&gt;0,'Metas por Proyecto'!AS197&gt;0),((AS197*100)/AR197))))))</f>
        <v>100</v>
      </c>
      <c r="AV197" s="97">
        <f t="shared" si="104"/>
        <v>2</v>
      </c>
      <c r="AW197" s="97">
        <f t="shared" si="105"/>
        <v>2</v>
      </c>
      <c r="AX197" s="62">
        <f>IF(AND(AV197=0,AW197=0),"",IF(AND(AV197=0,AW197&lt;&gt;0),Desplegable!$B$444,(AW197*100/AV197)))</f>
        <v>100</v>
      </c>
      <c r="AY197" s="97">
        <v>1</v>
      </c>
      <c r="AZ197" s="97">
        <v>1</v>
      </c>
      <c r="BA197" s="97" t="s">
        <v>1267</v>
      </c>
      <c r="BB197" s="62">
        <f>IF(AND(AY197=0,AZ197=0),Desplegable!$B$446,IF(AND(AY197&lt;&gt;0,AZ197=""),Desplegable!$B$446,IF(AND('Metas por Proyecto'!AY197=0,'Metas por Proyecto'!AZ197&gt;0),Desplegable!$B$444,IF(AND('Metas por Proyecto'!AY197&gt;0,'Metas por Proyecto'!AZ197=0),Desplegable!$B$445,IF(AND('Metas por Proyecto'!AY197&gt;0,'Metas por Proyecto'!AZ197&gt;0),((AZ197*100)/AY197))))))</f>
        <v>100</v>
      </c>
      <c r="BC197" s="97">
        <f t="shared" si="106"/>
        <v>3</v>
      </c>
      <c r="BD197" s="97">
        <f t="shared" si="107"/>
        <v>3</v>
      </c>
      <c r="BE197" s="62">
        <f>IF(AND(BC197=0,BD197=0),"",IF(AND(BC197=0,BD197&lt;&gt;0),Desplegable!$B$444,(BD197*100/BC197)))</f>
        <v>100</v>
      </c>
      <c r="BF197" s="97">
        <v>1</v>
      </c>
      <c r="BG197" s="97">
        <v>1</v>
      </c>
      <c r="BH197" s="97" t="s">
        <v>1684</v>
      </c>
      <c r="BI197" s="62">
        <f>IF(AND(BF197=0,BG197=0),Desplegable!$B$446,IF(AND(BF197&lt;&gt;0,BG197=""),Desplegable!$B$446,IF(AND('Metas por Proyecto'!BF197=0,'Metas por Proyecto'!BG197&gt;0),Desplegable!$B$444,IF(AND('Metas por Proyecto'!BF197&gt;0,'Metas por Proyecto'!BG197=0),Desplegable!$B$445,IF(AND('Metas por Proyecto'!BF197&gt;0,'Metas por Proyecto'!BG197&gt;0),((BG197*100)/BF197))))))</f>
        <v>100</v>
      </c>
      <c r="BJ197" s="97">
        <f t="shared" si="108"/>
        <v>4</v>
      </c>
      <c r="BK197" s="97">
        <f t="shared" si="109"/>
        <v>4</v>
      </c>
      <c r="BL197" s="62">
        <f>IF(AND(BJ197=0,BK197=0),"",IF(AND(BJ197=0,BK197&lt;&gt;0),Desplegable!$B$444,(BK197*100/BJ197)))</f>
        <v>100</v>
      </c>
      <c r="BM197" s="97">
        <v>1</v>
      </c>
      <c r="BN197" s="97"/>
      <c r="BO197" s="97"/>
      <c r="BP197" s="62" t="str">
        <f>IF(AND(BM197=0,BN197=0),Desplegable!$B$446,IF(AND(BM197&lt;&gt;0,BN197=""),Desplegable!$B$446,IF(AND('Metas por Proyecto'!BM197=0,'Metas por Proyecto'!BN197&gt;0),Desplegable!$B$444,IF(AND('Metas por Proyecto'!BM197&gt;0,'Metas por Proyecto'!BN197=0),Desplegable!$B$445,IF(AND('Metas por Proyecto'!BM197&gt;0,'Metas por Proyecto'!BN197&gt;0),((BN197*100)/BM197))))))</f>
        <v/>
      </c>
      <c r="BQ197" s="97">
        <f t="shared" si="110"/>
        <v>5</v>
      </c>
      <c r="BR197" s="97">
        <f t="shared" si="111"/>
        <v>4</v>
      </c>
      <c r="BS197" s="62">
        <f>IF(AND(BQ197=0,BR197=0),"",IF(AND(BQ197=0,BR197&lt;&gt;0),Desplegable!$B$444,(BR197*100/BQ197)))</f>
        <v>80</v>
      </c>
      <c r="BT197" s="97">
        <v>1</v>
      </c>
      <c r="BU197" s="97"/>
      <c r="BV197" s="97"/>
      <c r="BW197" s="62" t="str">
        <f>IF(AND(BT197=0,BU197=0),Desplegable!$B$446,IF(AND(BT197&lt;&gt;0,BU197=""),Desplegable!$B$446,IF(AND('Metas por Proyecto'!BT197=0,'Metas por Proyecto'!BU197&gt;0),Desplegable!$B$444,IF(AND('Metas por Proyecto'!BT197&gt;0,'Metas por Proyecto'!BU197=0),Desplegable!$B$445,IF(AND('Metas por Proyecto'!BT197&gt;0,'Metas por Proyecto'!BU197&gt;0),((BU197*100)/BT197))))))</f>
        <v/>
      </c>
      <c r="BX197" s="97">
        <f t="shared" si="112"/>
        <v>6</v>
      </c>
      <c r="BY197" s="97">
        <f t="shared" si="113"/>
        <v>4</v>
      </c>
      <c r="BZ197" s="62">
        <f>IF(AND(BX197=0,BY197=0),"",IF(AND(BX197=0,BY197&lt;&gt;0),Desplegable!$B$444,(BY197*100/BX197)))</f>
        <v>66.666666666666671</v>
      </c>
      <c r="CA197" s="97">
        <v>1</v>
      </c>
      <c r="CB197" s="97"/>
      <c r="CC197" s="97"/>
      <c r="CD197" s="62" t="str">
        <f>IF(AND(CA197=0,CB197=0),Desplegable!$B$446,IF(AND(CA197&lt;&gt;0,CB197=""),Desplegable!$B$446,IF(AND('Metas por Proyecto'!CA197=0,'Metas por Proyecto'!CB197&gt;0),Desplegable!$B$444,IF(AND('Metas por Proyecto'!CA197&gt;0,'Metas por Proyecto'!CB197=0),Desplegable!$B$445,IF(AND('Metas por Proyecto'!CA197&gt;0,'Metas por Proyecto'!CB197&gt;0),((CB197*100)/CA197))))))</f>
        <v/>
      </c>
      <c r="CE197" s="97">
        <f t="shared" si="114"/>
        <v>7</v>
      </c>
      <c r="CF197" s="97">
        <f t="shared" si="115"/>
        <v>4</v>
      </c>
      <c r="CG197" s="62">
        <f>IF(AND(CE197=0,CF197=0),"",IF(AND(CE197=0,CF197&lt;&gt;0),Desplegable!$B$444,(CF197*100/CE197)))</f>
        <v>57.142857142857146</v>
      </c>
      <c r="CH197" s="243">
        <v>1</v>
      </c>
      <c r="CI197" s="97"/>
      <c r="CJ197" s="97"/>
      <c r="CK197" s="62" t="str">
        <f>IF(AND(CH197=0,CI197=0),Desplegable!$B$446,IF(AND(CH197&lt;&gt;0,CI197=""),Desplegable!$B$446,IF(AND('Metas por Proyecto'!CH197=0,'Metas por Proyecto'!CI197&gt;0),Desplegable!$B$444,IF(AND('Metas por Proyecto'!CH197&gt;0,'Metas por Proyecto'!CI197=0),Desplegable!$B$445,IF(AND('Metas por Proyecto'!CH197&gt;0,'Metas por Proyecto'!CI197&gt;0),((CI197*100)/CH197))))))</f>
        <v/>
      </c>
      <c r="CL197" s="97">
        <f t="shared" si="116"/>
        <v>8</v>
      </c>
      <c r="CM197" s="97">
        <f t="shared" si="117"/>
        <v>4</v>
      </c>
      <c r="CN197" s="62">
        <f>IF(AND(CL197=0,CM197=0),"",IF(AND(CL197=0,CM197&lt;&gt;0),Desplegable!$B$444,(CM197*100/CL197)))</f>
        <v>50</v>
      </c>
      <c r="CO197" s="243">
        <v>1</v>
      </c>
      <c r="CP197" s="97"/>
      <c r="CQ197" s="97"/>
      <c r="CR197" s="62" t="str">
        <f>IF(AND(CO197=0,CP197=0),Desplegable!$B$446,IF(AND(CO197&lt;&gt;0,CP197=""),Desplegable!$B$446,IF(AND('Metas por Proyecto'!CO197=0,'Metas por Proyecto'!CP197&gt;0),Desplegable!$B$444,IF(AND('Metas por Proyecto'!CO197&gt;0,'Metas por Proyecto'!CP197=0),Desplegable!$B$445,IF(AND('Metas por Proyecto'!CO197&gt;0,'Metas por Proyecto'!CP197&gt;0),((CP197*100)/CO197))))))</f>
        <v/>
      </c>
      <c r="CS197" s="97">
        <f t="shared" si="118"/>
        <v>9</v>
      </c>
      <c r="CT197" s="97">
        <f t="shared" si="119"/>
        <v>4</v>
      </c>
      <c r="CU197" s="62">
        <f>IF(AND(CS197=0,CT197=0),"",IF(AND(CS197=0,CT197&lt;&gt;0),Desplegable!$B$444,(CT197*100/CS197)))</f>
        <v>44.444444444444443</v>
      </c>
      <c r="CV197" s="243">
        <v>1</v>
      </c>
      <c r="CW197" s="97"/>
      <c r="CX197" s="97"/>
      <c r="CY197" s="62" t="str">
        <f>IF(AND(CV197=0,CW197=0),Desplegable!$B$446,IF(AND(CV197&lt;&gt;0,CW197=""),Desplegable!$B$446,IF(AND('Metas por Proyecto'!CV197=0,'Metas por Proyecto'!CW197&gt;0),Desplegable!$B$444,IF(AND('Metas por Proyecto'!CV197&gt;0,'Metas por Proyecto'!CW197=0),Desplegable!$B$445,IF(AND('Metas por Proyecto'!CV197&gt;0,'Metas por Proyecto'!CW197&gt;0),((CW197*100)/CV197))))))</f>
        <v/>
      </c>
      <c r="CZ197" s="97">
        <f t="shared" si="120"/>
        <v>10</v>
      </c>
      <c r="DA197" s="97">
        <f t="shared" si="121"/>
        <v>4</v>
      </c>
      <c r="DB197" s="62">
        <f>IF(AND(CZ197=0,DA197=0),"",IF(AND(CZ197=0,DA197&lt;&gt;0),Desplegable!$B$444,(DA197*100/CZ197)))</f>
        <v>40</v>
      </c>
      <c r="DC197" s="243">
        <v>1</v>
      </c>
      <c r="DD197" s="97"/>
      <c r="DE197" s="97"/>
      <c r="DF197" s="62" t="str">
        <f>IF(AND(DC197=0,DD197=0),Desplegable!$B$446,IF(AND(DC197&lt;&gt;0,DD197=""),Desplegable!$B$446,IF(AND('Metas por Proyecto'!DC197=0,'Metas por Proyecto'!DD197&gt;0),Desplegable!$B$444,IF(AND('Metas por Proyecto'!DC197&gt;0,'Metas por Proyecto'!DD197=0),Desplegable!$B$445,IF(AND('Metas por Proyecto'!DC197&gt;0,'Metas por Proyecto'!DD197&gt;0),((DD197*100)/DC197))))))</f>
        <v/>
      </c>
      <c r="DG197" s="97">
        <f t="shared" si="122"/>
        <v>11</v>
      </c>
      <c r="DH197" s="97">
        <f t="shared" si="123"/>
        <v>4</v>
      </c>
      <c r="DI197" s="62">
        <f>IF(AND(DG197=0,DH197=0),"",IF(AND(DG197=0,DH197&lt;&gt;0),Desplegable!$B$444,(DH197*100/DG197)))</f>
        <v>36.363636363636367</v>
      </c>
      <c r="DJ197" s="243">
        <v>1</v>
      </c>
      <c r="DK197" s="97"/>
      <c r="DL197" s="97"/>
      <c r="DM197" s="62" t="str">
        <f>IF(AND(DJ197=0,DK197=0),Desplegable!$B$446,IF(AND(DJ197&lt;&gt;0,DK197=""),Desplegable!$B$446,IF(AND('Metas por Proyecto'!DJ197=0,'Metas por Proyecto'!DK197&gt;0),Desplegable!$B$444,IF(AND('Metas por Proyecto'!DJ197&gt;0,'Metas por Proyecto'!DK197=0),Desplegable!$B$445,IF(AND('Metas por Proyecto'!DJ197&gt;0,'Metas por Proyecto'!DK197&gt;0),((DK197*100)/DJ197))))))</f>
        <v/>
      </c>
      <c r="DN197" s="97">
        <f t="shared" si="124"/>
        <v>12</v>
      </c>
      <c r="DO197" s="97">
        <f t="shared" si="125"/>
        <v>4</v>
      </c>
      <c r="DP197" s="63">
        <f>IF(AND(DN197=0,DO197=0),"",IF(AND(DN197=0,DO197&lt;&gt;0),Desplegable!$B$444,(DO197*100/DN197)))</f>
        <v>33.333333333333336</v>
      </c>
      <c r="DQ197" s="97">
        <f t="shared" si="126"/>
        <v>12</v>
      </c>
      <c r="DR197" s="97">
        <f t="shared" si="127"/>
        <v>-11</v>
      </c>
      <c r="DS197" s="97">
        <f t="shared" si="128"/>
        <v>4</v>
      </c>
      <c r="DT197" s="63">
        <f t="shared" si="129"/>
        <v>33.333333333333336</v>
      </c>
      <c r="DU197" s="97"/>
    </row>
    <row r="198" spans="1:128" s="65" customFormat="1" ht="281.25">
      <c r="A198" s="53">
        <v>197</v>
      </c>
      <c r="B198" s="84" t="s">
        <v>768</v>
      </c>
      <c r="C198" s="54" t="s">
        <v>65</v>
      </c>
      <c r="D198" s="55" t="s">
        <v>65</v>
      </c>
      <c r="E198" s="55" t="s">
        <v>790</v>
      </c>
      <c r="F198" s="56" t="s">
        <v>111</v>
      </c>
      <c r="G198" s="55" t="s">
        <v>115</v>
      </c>
      <c r="H198" s="56" t="s">
        <v>292</v>
      </c>
      <c r="I198" s="55" t="s">
        <v>790</v>
      </c>
      <c r="J198" s="56" t="s">
        <v>292</v>
      </c>
      <c r="K198" s="55" t="s">
        <v>790</v>
      </c>
      <c r="L198" s="56" t="s">
        <v>155</v>
      </c>
      <c r="M198" s="56" t="s">
        <v>155</v>
      </c>
      <c r="N198" s="59" t="s">
        <v>144</v>
      </c>
      <c r="O198" s="56" t="s">
        <v>153</v>
      </c>
      <c r="P198" s="57" t="s">
        <v>462</v>
      </c>
      <c r="Q198" s="57" t="s">
        <v>467</v>
      </c>
      <c r="R198" s="58" t="s">
        <v>474</v>
      </c>
      <c r="S198" s="59"/>
      <c r="T198" s="59" t="s">
        <v>417</v>
      </c>
      <c r="U198" s="60" t="s">
        <v>429</v>
      </c>
      <c r="V198" s="60" t="s">
        <v>447</v>
      </c>
      <c r="W198" s="59"/>
      <c r="X198" s="59"/>
      <c r="Y198" s="56"/>
      <c r="Z198" s="56"/>
      <c r="AA198" s="56"/>
      <c r="AB198" s="56"/>
      <c r="AC198" s="53"/>
      <c r="AD198" s="53"/>
      <c r="AE198" s="53"/>
      <c r="AF198" s="53"/>
      <c r="AG198" s="56"/>
      <c r="AH198" s="60"/>
      <c r="AI198" s="53"/>
      <c r="AJ198" s="61"/>
      <c r="AK198" s="53"/>
      <c r="AL198" s="53"/>
      <c r="AM198" s="222">
        <v>4</v>
      </c>
      <c r="AN198" s="97"/>
      <c r="AO198" s="97">
        <v>0</v>
      </c>
      <c r="AP198" s="97"/>
      <c r="AQ198" s="62" t="str">
        <f>IF(AND(AN198=0,AO198=0),Desplegable!$B$446,IF(AND(AN198&lt;&gt;0,AO198=""),Desplegable!$B$446,IF(AND('Metas por Proyecto'!AN198=0,'Metas por Proyecto'!AO198&gt;0),Desplegable!$B$444,IF(AND('Metas por Proyecto'!AN198&gt;0,'Metas por Proyecto'!AO198=0),Desplegable!$B$445,IF(AND('Metas por Proyecto'!AN198&gt;0,'Metas por Proyecto'!AO198&gt;0),((AO198*100)/AN198))))))</f>
        <v/>
      </c>
      <c r="AR198" s="97"/>
      <c r="AS198" s="97">
        <v>0</v>
      </c>
      <c r="AT198" s="97"/>
      <c r="AU198" s="62" t="str">
        <f>IF(AND(AR198=0,AS198=0),Desplegable!$B$446,IF(AND(AR198&lt;&gt;0,AS198=""),Desplegable!$B$446,IF(AND('Metas por Proyecto'!AR198=0,'Metas por Proyecto'!AS198&gt;0),Desplegable!$B$444,IF(AND('Metas por Proyecto'!AR198&gt;0,'Metas por Proyecto'!AS198=0),Desplegable!$B$445,IF(AND('Metas por Proyecto'!AR198&gt;0,'Metas por Proyecto'!AS198&gt;0),((AS198*100)/AR198))))))</f>
        <v/>
      </c>
      <c r="AV198" s="97">
        <f t="shared" si="104"/>
        <v>0</v>
      </c>
      <c r="AW198" s="97">
        <f t="shared" si="105"/>
        <v>0</v>
      </c>
      <c r="AX198" s="62" t="str">
        <f>IF(AND(AV198=0,AW198=0),"",IF(AND(AV198=0,AW198&lt;&gt;0),Desplegable!$B$444,(AW198*100/AV198)))</f>
        <v/>
      </c>
      <c r="AY198" s="97">
        <v>1</v>
      </c>
      <c r="AZ198" s="97">
        <v>1</v>
      </c>
      <c r="BA198" s="97" t="s">
        <v>1268</v>
      </c>
      <c r="BB198" s="62">
        <f>IF(AND(AY198=0,AZ198=0),Desplegable!$B$446,IF(AND(AY198&lt;&gt;0,AZ198=""),Desplegable!$B$446,IF(AND('Metas por Proyecto'!AY198=0,'Metas por Proyecto'!AZ198&gt;0),Desplegable!$B$444,IF(AND('Metas por Proyecto'!AY198&gt;0,'Metas por Proyecto'!AZ198=0),Desplegable!$B$445,IF(AND('Metas por Proyecto'!AY198&gt;0,'Metas por Proyecto'!AZ198&gt;0),((AZ198*100)/AY198))))))</f>
        <v>100</v>
      </c>
      <c r="BC198" s="97">
        <f t="shared" si="106"/>
        <v>1</v>
      </c>
      <c r="BD198" s="97">
        <f t="shared" si="107"/>
        <v>1</v>
      </c>
      <c r="BE198" s="62">
        <f>IF(AND(BC198=0,BD198=0),"",IF(AND(BC198=0,BD198&lt;&gt;0),Desplegable!$B$444,(BD198*100/BC198)))</f>
        <v>100</v>
      </c>
      <c r="BF198" s="97"/>
      <c r="BG198" s="97">
        <v>0</v>
      </c>
      <c r="BH198" s="97"/>
      <c r="BI198" s="62" t="str">
        <f>IF(AND(BF198=0,BG198=0),Desplegable!$B$446,IF(AND(BF198&lt;&gt;0,BG198=""),Desplegable!$B$446,IF(AND('Metas por Proyecto'!BF198=0,'Metas por Proyecto'!BG198&gt;0),Desplegable!$B$444,IF(AND('Metas por Proyecto'!BF198&gt;0,'Metas por Proyecto'!BG198=0),Desplegable!$B$445,IF(AND('Metas por Proyecto'!BF198&gt;0,'Metas por Proyecto'!BG198&gt;0),((BG198*100)/BF198))))))</f>
        <v/>
      </c>
      <c r="BJ198" s="97">
        <f t="shared" si="108"/>
        <v>1</v>
      </c>
      <c r="BK198" s="97">
        <f t="shared" si="109"/>
        <v>1</v>
      </c>
      <c r="BL198" s="62">
        <f>IF(AND(BJ198=0,BK198=0),"",IF(AND(BJ198=0,BK198&lt;&gt;0),Desplegable!$B$444,(BK198*100/BJ198)))</f>
        <v>100</v>
      </c>
      <c r="BM198" s="97"/>
      <c r="BN198" s="97"/>
      <c r="BO198" s="97"/>
      <c r="BP198" s="62" t="str">
        <f>IF(AND(BM198=0,BN198=0),Desplegable!$B$446,IF(AND(BM198&lt;&gt;0,BN198=""),Desplegable!$B$446,IF(AND('Metas por Proyecto'!BM198=0,'Metas por Proyecto'!BN198&gt;0),Desplegable!$B$444,IF(AND('Metas por Proyecto'!BM198&gt;0,'Metas por Proyecto'!BN198=0),Desplegable!$B$445,IF(AND('Metas por Proyecto'!BM198&gt;0,'Metas por Proyecto'!BN198&gt;0),((BN198*100)/BM198))))))</f>
        <v/>
      </c>
      <c r="BQ198" s="97">
        <f t="shared" si="110"/>
        <v>1</v>
      </c>
      <c r="BR198" s="97">
        <f t="shared" si="111"/>
        <v>1</v>
      </c>
      <c r="BS198" s="62">
        <f>IF(AND(BQ198=0,BR198=0),"",IF(AND(BQ198=0,BR198&lt;&gt;0),Desplegable!$B$444,(BR198*100/BQ198)))</f>
        <v>100</v>
      </c>
      <c r="BT198" s="97">
        <v>1</v>
      </c>
      <c r="BU198" s="97"/>
      <c r="BV198" s="97"/>
      <c r="BW198" s="62" t="str">
        <f>IF(AND(BT198=0,BU198=0),Desplegable!$B$446,IF(AND(BT198&lt;&gt;0,BU198=""),Desplegable!$B$446,IF(AND('Metas por Proyecto'!BT198=0,'Metas por Proyecto'!BU198&gt;0),Desplegable!$B$444,IF(AND('Metas por Proyecto'!BT198&gt;0,'Metas por Proyecto'!BU198=0),Desplegable!$B$445,IF(AND('Metas por Proyecto'!BT198&gt;0,'Metas por Proyecto'!BU198&gt;0),((BU198*100)/BT198))))))</f>
        <v/>
      </c>
      <c r="BX198" s="97">
        <f t="shared" si="112"/>
        <v>2</v>
      </c>
      <c r="BY198" s="97">
        <f t="shared" si="113"/>
        <v>1</v>
      </c>
      <c r="BZ198" s="62">
        <f>IF(AND(BX198=0,BY198=0),"",IF(AND(BX198=0,BY198&lt;&gt;0),Desplegable!$B$444,(BY198*100/BX198)))</f>
        <v>50</v>
      </c>
      <c r="CA198" s="97"/>
      <c r="CB198" s="97"/>
      <c r="CC198" s="97"/>
      <c r="CD198" s="62" t="str">
        <f>IF(AND(CA198=0,CB198=0),Desplegable!$B$446,IF(AND(CA198&lt;&gt;0,CB198=""),Desplegable!$B$446,IF(AND('Metas por Proyecto'!CA198=0,'Metas por Proyecto'!CB198&gt;0),Desplegable!$B$444,IF(AND('Metas por Proyecto'!CA198&gt;0,'Metas por Proyecto'!CB198=0),Desplegable!$B$445,IF(AND('Metas por Proyecto'!CA198&gt;0,'Metas por Proyecto'!CB198&gt;0),((CB198*100)/CA198))))))</f>
        <v/>
      </c>
      <c r="CE198" s="97">
        <f t="shared" si="114"/>
        <v>2</v>
      </c>
      <c r="CF198" s="97">
        <f t="shared" si="115"/>
        <v>1</v>
      </c>
      <c r="CG198" s="62">
        <f>IF(AND(CE198=0,CF198=0),"",IF(AND(CE198=0,CF198&lt;&gt;0),Desplegable!$B$444,(CF198*100/CE198)))</f>
        <v>50</v>
      </c>
      <c r="CH198" s="244"/>
      <c r="CI198" s="97"/>
      <c r="CJ198" s="97"/>
      <c r="CK198" s="62" t="str">
        <f>IF(AND(CH198=0,CI198=0),Desplegable!$B$446,IF(AND(CH198&lt;&gt;0,CI198=""),Desplegable!$B$446,IF(AND('Metas por Proyecto'!CH198=0,'Metas por Proyecto'!CI198&gt;0),Desplegable!$B$444,IF(AND('Metas por Proyecto'!CH198&gt;0,'Metas por Proyecto'!CI198=0),Desplegable!$B$445,IF(AND('Metas por Proyecto'!CH198&gt;0,'Metas por Proyecto'!CI198&gt;0),((CI198*100)/CH198))))))</f>
        <v/>
      </c>
      <c r="CL198" s="97">
        <f t="shared" si="116"/>
        <v>2</v>
      </c>
      <c r="CM198" s="97">
        <f t="shared" si="117"/>
        <v>1</v>
      </c>
      <c r="CN198" s="62">
        <f>IF(AND(CL198=0,CM198=0),"",IF(AND(CL198=0,CM198&lt;&gt;0),Desplegable!$B$444,(CM198*100/CL198)))</f>
        <v>50</v>
      </c>
      <c r="CO198" s="244">
        <v>1</v>
      </c>
      <c r="CP198" s="97"/>
      <c r="CQ198" s="97"/>
      <c r="CR198" s="62" t="str">
        <f>IF(AND(CO198=0,CP198=0),Desplegable!$B$446,IF(AND(CO198&lt;&gt;0,CP198=""),Desplegable!$B$446,IF(AND('Metas por Proyecto'!CO198=0,'Metas por Proyecto'!CP198&gt;0),Desplegable!$B$444,IF(AND('Metas por Proyecto'!CO198&gt;0,'Metas por Proyecto'!CP198=0),Desplegable!$B$445,IF(AND('Metas por Proyecto'!CO198&gt;0,'Metas por Proyecto'!CP198&gt;0),((CP198*100)/CO198))))))</f>
        <v/>
      </c>
      <c r="CS198" s="97">
        <f t="shared" si="118"/>
        <v>3</v>
      </c>
      <c r="CT198" s="97">
        <f t="shared" si="119"/>
        <v>1</v>
      </c>
      <c r="CU198" s="62">
        <f>IF(AND(CS198=0,CT198=0),"",IF(AND(CS198=0,CT198&lt;&gt;0),Desplegable!$B$444,(CT198*100/CS198)))</f>
        <v>33.333333333333336</v>
      </c>
      <c r="CV198" s="244"/>
      <c r="CW198" s="97"/>
      <c r="CX198" s="97"/>
      <c r="CY198" s="62" t="str">
        <f>IF(AND(CV198=0,CW198=0),Desplegable!$B$446,IF(AND(CV198&lt;&gt;0,CW198=""),Desplegable!$B$446,IF(AND('Metas por Proyecto'!CV198=0,'Metas por Proyecto'!CW198&gt;0),Desplegable!$B$444,IF(AND('Metas por Proyecto'!CV198&gt;0,'Metas por Proyecto'!CW198=0),Desplegable!$B$445,IF(AND('Metas por Proyecto'!CV198&gt;0,'Metas por Proyecto'!CW198&gt;0),((CW198*100)/CV198))))))</f>
        <v/>
      </c>
      <c r="CZ198" s="97">
        <f t="shared" si="120"/>
        <v>3</v>
      </c>
      <c r="DA198" s="97">
        <f t="shared" si="121"/>
        <v>1</v>
      </c>
      <c r="DB198" s="62">
        <f>IF(AND(CZ198=0,DA198=0),"",IF(AND(CZ198=0,DA198&lt;&gt;0),Desplegable!$B$444,(DA198*100/CZ198)))</f>
        <v>33.333333333333336</v>
      </c>
      <c r="DC198" s="244"/>
      <c r="DD198" s="97"/>
      <c r="DE198" s="97"/>
      <c r="DF198" s="62" t="str">
        <f>IF(AND(DC198=0,DD198=0),Desplegable!$B$446,IF(AND(DC198&lt;&gt;0,DD198=""),Desplegable!$B$446,IF(AND('Metas por Proyecto'!DC198=0,'Metas por Proyecto'!DD198&gt;0),Desplegable!$B$444,IF(AND('Metas por Proyecto'!DC198&gt;0,'Metas por Proyecto'!DD198=0),Desplegable!$B$445,IF(AND('Metas por Proyecto'!DC198&gt;0,'Metas por Proyecto'!DD198&gt;0),((DD198*100)/DC198))))))</f>
        <v/>
      </c>
      <c r="DG198" s="97">
        <f t="shared" si="122"/>
        <v>3</v>
      </c>
      <c r="DH198" s="97">
        <f t="shared" si="123"/>
        <v>1</v>
      </c>
      <c r="DI198" s="62">
        <f>IF(AND(DG198=0,DH198=0),"",IF(AND(DG198=0,DH198&lt;&gt;0),Desplegable!$B$444,(DH198*100/DG198)))</f>
        <v>33.333333333333336</v>
      </c>
      <c r="DJ198" s="244">
        <v>1</v>
      </c>
      <c r="DK198" s="97"/>
      <c r="DL198" s="97"/>
      <c r="DM198" s="62" t="str">
        <f>IF(AND(DJ198=0,DK198=0),Desplegable!$B$446,IF(AND(DJ198&lt;&gt;0,DK198=""),Desplegable!$B$446,IF(AND('Metas por Proyecto'!DJ198=0,'Metas por Proyecto'!DK198&gt;0),Desplegable!$B$444,IF(AND('Metas por Proyecto'!DJ198&gt;0,'Metas por Proyecto'!DK198=0),Desplegable!$B$445,IF(AND('Metas por Proyecto'!DJ198&gt;0,'Metas por Proyecto'!DK198&gt;0),((DK198*100)/DJ198))))))</f>
        <v/>
      </c>
      <c r="DN198" s="97">
        <f t="shared" si="124"/>
        <v>4</v>
      </c>
      <c r="DO198" s="97">
        <f t="shared" si="125"/>
        <v>1</v>
      </c>
      <c r="DP198" s="63">
        <f>IF(AND(DN198=0,DO198=0),"",IF(AND(DN198=0,DO198&lt;&gt;0),Desplegable!$B$444,(DO198*100/DN198)))</f>
        <v>25</v>
      </c>
      <c r="DQ198" s="97">
        <f t="shared" si="126"/>
        <v>4</v>
      </c>
      <c r="DR198" s="97">
        <f t="shared" si="127"/>
        <v>0</v>
      </c>
      <c r="DS198" s="97">
        <f t="shared" si="128"/>
        <v>1</v>
      </c>
      <c r="DT198" s="63">
        <f t="shared" si="129"/>
        <v>25</v>
      </c>
      <c r="DU198" s="97"/>
    </row>
    <row r="199" spans="1:128" s="65" customFormat="1" ht="409.5">
      <c r="A199" s="53">
        <v>198</v>
      </c>
      <c r="B199" s="84" t="s">
        <v>769</v>
      </c>
      <c r="C199" s="54" t="s">
        <v>346</v>
      </c>
      <c r="D199" s="55" t="s">
        <v>79</v>
      </c>
      <c r="E199" s="55" t="s">
        <v>790</v>
      </c>
      <c r="F199" s="56" t="s">
        <v>111</v>
      </c>
      <c r="G199" s="55" t="s">
        <v>115</v>
      </c>
      <c r="H199" s="56" t="s">
        <v>292</v>
      </c>
      <c r="I199" s="55" t="s">
        <v>790</v>
      </c>
      <c r="J199" s="56" t="s">
        <v>292</v>
      </c>
      <c r="K199" s="55" t="s">
        <v>790</v>
      </c>
      <c r="L199" s="56" t="s">
        <v>155</v>
      </c>
      <c r="M199" s="56" t="s">
        <v>155</v>
      </c>
      <c r="N199" s="59" t="s">
        <v>144</v>
      </c>
      <c r="O199" s="56" t="s">
        <v>153</v>
      </c>
      <c r="P199" s="57" t="s">
        <v>462</v>
      </c>
      <c r="Q199" s="57" t="s">
        <v>467</v>
      </c>
      <c r="R199" s="58" t="s">
        <v>474</v>
      </c>
      <c r="S199" s="59"/>
      <c r="T199" s="59" t="s">
        <v>417</v>
      </c>
      <c r="U199" s="60" t="s">
        <v>429</v>
      </c>
      <c r="V199" s="60" t="s">
        <v>447</v>
      </c>
      <c r="W199" s="59"/>
      <c r="X199" s="59"/>
      <c r="Y199" s="56"/>
      <c r="Z199" s="56"/>
      <c r="AA199" s="56"/>
      <c r="AB199" s="56"/>
      <c r="AC199" s="53"/>
      <c r="AD199" s="53"/>
      <c r="AE199" s="53"/>
      <c r="AF199" s="53"/>
      <c r="AG199" s="56"/>
      <c r="AH199" s="60"/>
      <c r="AI199" s="53"/>
      <c r="AJ199" s="61"/>
      <c r="AK199" s="53"/>
      <c r="AL199" s="53"/>
      <c r="AM199" s="222">
        <v>1</v>
      </c>
      <c r="AN199" s="97">
        <v>1</v>
      </c>
      <c r="AO199" s="97">
        <v>1</v>
      </c>
      <c r="AP199" s="97"/>
      <c r="AQ199" s="62">
        <f>IF(AND(AN199=0,AO199=0),Desplegable!$B$446,IF(AND(AN199&lt;&gt;0,AO199=""),Desplegable!$B$446,IF(AND('Metas por Proyecto'!AN199=0,'Metas por Proyecto'!AO199&gt;0),Desplegable!$B$444,IF(AND('Metas por Proyecto'!AN199&gt;0,'Metas por Proyecto'!AO199=0),Desplegable!$B$445,IF(AND('Metas por Proyecto'!AN199&gt;0,'Metas por Proyecto'!AO199&gt;0),((AO199*100)/AN199))))))</f>
        <v>100</v>
      </c>
      <c r="AR199" s="97">
        <v>1</v>
      </c>
      <c r="AS199" s="97">
        <v>1</v>
      </c>
      <c r="AT199" s="97"/>
      <c r="AU199" s="62">
        <f>IF(AND(AR199=0,AS199=0),Desplegable!$B$446,IF(AND(AR199&lt;&gt;0,AS199=""),Desplegable!$B$446,IF(AND('Metas por Proyecto'!AR199=0,'Metas por Proyecto'!AS199&gt;0),Desplegable!$B$444,IF(AND('Metas por Proyecto'!AR199&gt;0,'Metas por Proyecto'!AS199=0),Desplegable!$B$445,IF(AND('Metas por Proyecto'!AR199&gt;0,'Metas por Proyecto'!AS199&gt;0),((AS199*100)/AR199))))))</f>
        <v>100</v>
      </c>
      <c r="AV199" s="97">
        <f t="shared" si="104"/>
        <v>2</v>
      </c>
      <c r="AW199" s="97">
        <f t="shared" si="105"/>
        <v>2</v>
      </c>
      <c r="AX199" s="62">
        <f>IF(AND(AV199=0,AW199=0),"",IF(AND(AV199=0,AW199&lt;&gt;0),Desplegable!$B$444,(AW199*100/AV199)))</f>
        <v>100</v>
      </c>
      <c r="AY199" s="97">
        <v>1</v>
      </c>
      <c r="AZ199" s="97">
        <v>1</v>
      </c>
      <c r="BA199" s="97" t="s">
        <v>1269</v>
      </c>
      <c r="BB199" s="62">
        <f>IF(AND(AY199=0,AZ199=0),Desplegable!$B$446,IF(AND(AY199&lt;&gt;0,AZ199=""),Desplegable!$B$446,IF(AND('Metas por Proyecto'!AY199=0,'Metas por Proyecto'!AZ199&gt;0),Desplegable!$B$444,IF(AND('Metas por Proyecto'!AY199&gt;0,'Metas por Proyecto'!AZ199=0),Desplegable!$B$445,IF(AND('Metas por Proyecto'!AY199&gt;0,'Metas por Proyecto'!AZ199&gt;0),((AZ199*100)/AY199))))))</f>
        <v>100</v>
      </c>
      <c r="BC199" s="97">
        <f t="shared" si="106"/>
        <v>3</v>
      </c>
      <c r="BD199" s="97">
        <f t="shared" si="107"/>
        <v>3</v>
      </c>
      <c r="BE199" s="62">
        <f>IF(AND(BC199=0,BD199=0),"",IF(AND(BC199=0,BD199&lt;&gt;0),Desplegable!$B$444,(BD199*100/BC199)))</f>
        <v>100</v>
      </c>
      <c r="BF199" s="97">
        <v>1</v>
      </c>
      <c r="BG199" s="97">
        <v>1</v>
      </c>
      <c r="BH199" s="97" t="s">
        <v>1685</v>
      </c>
      <c r="BI199" s="62">
        <f>IF(AND(BF199=0,BG199=0),Desplegable!$B$446,IF(AND(BF199&lt;&gt;0,BG199=""),Desplegable!$B$446,IF(AND('Metas por Proyecto'!BF199=0,'Metas por Proyecto'!BG199&gt;0),Desplegable!$B$444,IF(AND('Metas por Proyecto'!BF199&gt;0,'Metas por Proyecto'!BG199=0),Desplegable!$B$445,IF(AND('Metas por Proyecto'!BF199&gt;0,'Metas por Proyecto'!BG199&gt;0),((BG199*100)/BF199))))))</f>
        <v>100</v>
      </c>
      <c r="BJ199" s="97">
        <f t="shared" si="108"/>
        <v>4</v>
      </c>
      <c r="BK199" s="97">
        <f t="shared" si="109"/>
        <v>4</v>
      </c>
      <c r="BL199" s="62">
        <f>IF(AND(BJ199=0,BK199=0),"",IF(AND(BJ199=0,BK199&lt;&gt;0),Desplegable!$B$444,(BK199*100/BJ199)))</f>
        <v>100</v>
      </c>
      <c r="BM199" s="97">
        <v>1</v>
      </c>
      <c r="BN199" s="97"/>
      <c r="BO199" s="97"/>
      <c r="BP199" s="62" t="str">
        <f>IF(AND(BM199=0,BN199=0),Desplegable!$B$446,IF(AND(BM199&lt;&gt;0,BN199=""),Desplegable!$B$446,IF(AND('Metas por Proyecto'!BM199=0,'Metas por Proyecto'!BN199&gt;0),Desplegable!$B$444,IF(AND('Metas por Proyecto'!BM199&gt;0,'Metas por Proyecto'!BN199=0),Desplegable!$B$445,IF(AND('Metas por Proyecto'!BM199&gt;0,'Metas por Proyecto'!BN199&gt;0),((BN199*100)/BM199))))))</f>
        <v/>
      </c>
      <c r="BQ199" s="97">
        <f t="shared" si="110"/>
        <v>5</v>
      </c>
      <c r="BR199" s="97">
        <f t="shared" si="111"/>
        <v>4</v>
      </c>
      <c r="BS199" s="62">
        <f>IF(AND(BQ199=0,BR199=0),"",IF(AND(BQ199=0,BR199&lt;&gt;0),Desplegable!$B$444,(BR199*100/BQ199)))</f>
        <v>80</v>
      </c>
      <c r="BT199" s="97">
        <v>1</v>
      </c>
      <c r="BU199" s="97"/>
      <c r="BV199" s="97"/>
      <c r="BW199" s="62" t="str">
        <f>IF(AND(BT199=0,BU199=0),Desplegable!$B$446,IF(AND(BT199&lt;&gt;0,BU199=""),Desplegable!$B$446,IF(AND('Metas por Proyecto'!BT199=0,'Metas por Proyecto'!BU199&gt;0),Desplegable!$B$444,IF(AND('Metas por Proyecto'!BT199&gt;0,'Metas por Proyecto'!BU199=0),Desplegable!$B$445,IF(AND('Metas por Proyecto'!BT199&gt;0,'Metas por Proyecto'!BU199&gt;0),((BU199*100)/BT199))))))</f>
        <v/>
      </c>
      <c r="BX199" s="97">
        <f t="shared" si="112"/>
        <v>6</v>
      </c>
      <c r="BY199" s="97">
        <f t="shared" si="113"/>
        <v>4</v>
      </c>
      <c r="BZ199" s="62">
        <f>IF(AND(BX199=0,BY199=0),"",IF(AND(BX199=0,BY199&lt;&gt;0),Desplegable!$B$444,(BY199*100/BX199)))</f>
        <v>66.666666666666671</v>
      </c>
      <c r="CA199" s="97">
        <v>1</v>
      </c>
      <c r="CB199" s="97"/>
      <c r="CC199" s="97"/>
      <c r="CD199" s="62" t="str">
        <f>IF(AND(CA199=0,CB199=0),Desplegable!$B$446,IF(AND(CA199&lt;&gt;0,CB199=""),Desplegable!$B$446,IF(AND('Metas por Proyecto'!CA199=0,'Metas por Proyecto'!CB199&gt;0),Desplegable!$B$444,IF(AND('Metas por Proyecto'!CA199&gt;0,'Metas por Proyecto'!CB199=0),Desplegable!$B$445,IF(AND('Metas por Proyecto'!CA199&gt;0,'Metas por Proyecto'!CB199&gt;0),((CB199*100)/CA199))))))</f>
        <v/>
      </c>
      <c r="CE199" s="97">
        <f t="shared" si="114"/>
        <v>7</v>
      </c>
      <c r="CF199" s="97">
        <f t="shared" si="115"/>
        <v>4</v>
      </c>
      <c r="CG199" s="62">
        <f>IF(AND(CE199=0,CF199=0),"",IF(AND(CE199=0,CF199&lt;&gt;0),Desplegable!$B$444,(CF199*100/CE199)))</f>
        <v>57.142857142857146</v>
      </c>
      <c r="CH199" s="243">
        <v>1</v>
      </c>
      <c r="CI199" s="97"/>
      <c r="CJ199" s="97"/>
      <c r="CK199" s="62" t="str">
        <f>IF(AND(CH199=0,CI199=0),Desplegable!$B$446,IF(AND(CH199&lt;&gt;0,CI199=""),Desplegable!$B$446,IF(AND('Metas por Proyecto'!CH199=0,'Metas por Proyecto'!CI199&gt;0),Desplegable!$B$444,IF(AND('Metas por Proyecto'!CH199&gt;0,'Metas por Proyecto'!CI199=0),Desplegable!$B$445,IF(AND('Metas por Proyecto'!CH199&gt;0,'Metas por Proyecto'!CI199&gt;0),((CI199*100)/CH199))))))</f>
        <v/>
      </c>
      <c r="CL199" s="97">
        <f t="shared" si="116"/>
        <v>8</v>
      </c>
      <c r="CM199" s="97">
        <f t="shared" si="117"/>
        <v>4</v>
      </c>
      <c r="CN199" s="62">
        <f>IF(AND(CL199=0,CM199=0),"",IF(AND(CL199=0,CM199&lt;&gt;0),Desplegable!$B$444,(CM199*100/CL199)))</f>
        <v>50</v>
      </c>
      <c r="CO199" s="243">
        <v>1</v>
      </c>
      <c r="CP199" s="97"/>
      <c r="CQ199" s="97"/>
      <c r="CR199" s="62" t="str">
        <f>IF(AND(CO199=0,CP199=0),Desplegable!$B$446,IF(AND(CO199&lt;&gt;0,CP199=""),Desplegable!$B$446,IF(AND('Metas por Proyecto'!CO199=0,'Metas por Proyecto'!CP199&gt;0),Desplegable!$B$444,IF(AND('Metas por Proyecto'!CO199&gt;0,'Metas por Proyecto'!CP199=0),Desplegable!$B$445,IF(AND('Metas por Proyecto'!CO199&gt;0,'Metas por Proyecto'!CP199&gt;0),((CP199*100)/CO199))))))</f>
        <v/>
      </c>
      <c r="CS199" s="97">
        <f t="shared" si="118"/>
        <v>9</v>
      </c>
      <c r="CT199" s="97">
        <f t="shared" si="119"/>
        <v>4</v>
      </c>
      <c r="CU199" s="62">
        <f>IF(AND(CS199=0,CT199=0),"",IF(AND(CS199=0,CT199&lt;&gt;0),Desplegable!$B$444,(CT199*100/CS199)))</f>
        <v>44.444444444444443</v>
      </c>
      <c r="CV199" s="243">
        <v>1</v>
      </c>
      <c r="CW199" s="97"/>
      <c r="CX199" s="97"/>
      <c r="CY199" s="62" t="str">
        <f>IF(AND(CV199=0,CW199=0),Desplegable!$B$446,IF(AND(CV199&lt;&gt;0,CW199=""),Desplegable!$B$446,IF(AND('Metas por Proyecto'!CV199=0,'Metas por Proyecto'!CW199&gt;0),Desplegable!$B$444,IF(AND('Metas por Proyecto'!CV199&gt;0,'Metas por Proyecto'!CW199=0),Desplegable!$B$445,IF(AND('Metas por Proyecto'!CV199&gt;0,'Metas por Proyecto'!CW199&gt;0),((CW199*100)/CV199))))))</f>
        <v/>
      </c>
      <c r="CZ199" s="97">
        <f t="shared" si="120"/>
        <v>10</v>
      </c>
      <c r="DA199" s="97">
        <f t="shared" si="121"/>
        <v>4</v>
      </c>
      <c r="DB199" s="62">
        <f>IF(AND(CZ199=0,DA199=0),"",IF(AND(CZ199=0,DA199&lt;&gt;0),Desplegable!$B$444,(DA199*100/CZ199)))</f>
        <v>40</v>
      </c>
      <c r="DC199" s="243">
        <v>1</v>
      </c>
      <c r="DD199" s="97"/>
      <c r="DE199" s="97"/>
      <c r="DF199" s="62" t="str">
        <f>IF(AND(DC199=0,DD199=0),Desplegable!$B$446,IF(AND(DC199&lt;&gt;0,DD199=""),Desplegable!$B$446,IF(AND('Metas por Proyecto'!DC199=0,'Metas por Proyecto'!DD199&gt;0),Desplegable!$B$444,IF(AND('Metas por Proyecto'!DC199&gt;0,'Metas por Proyecto'!DD199=0),Desplegable!$B$445,IF(AND('Metas por Proyecto'!DC199&gt;0,'Metas por Proyecto'!DD199&gt;0),((DD199*100)/DC199))))))</f>
        <v/>
      </c>
      <c r="DG199" s="97">
        <f t="shared" si="122"/>
        <v>11</v>
      </c>
      <c r="DH199" s="97">
        <f t="shared" si="123"/>
        <v>4</v>
      </c>
      <c r="DI199" s="62">
        <f>IF(AND(DG199=0,DH199=0),"",IF(AND(DG199=0,DH199&lt;&gt;0),Desplegable!$B$444,(DH199*100/DG199)))</f>
        <v>36.363636363636367</v>
      </c>
      <c r="DJ199" s="243">
        <v>1</v>
      </c>
      <c r="DK199" s="97"/>
      <c r="DL199" s="97"/>
      <c r="DM199" s="62" t="str">
        <f>IF(AND(DJ199=0,DK199=0),Desplegable!$B$446,IF(AND(DJ199&lt;&gt;0,DK199=""),Desplegable!$B$446,IF(AND('Metas por Proyecto'!DJ199=0,'Metas por Proyecto'!DK199&gt;0),Desplegable!$B$444,IF(AND('Metas por Proyecto'!DJ199&gt;0,'Metas por Proyecto'!DK199=0),Desplegable!$B$445,IF(AND('Metas por Proyecto'!DJ199&gt;0,'Metas por Proyecto'!DK199&gt;0),((DK199*100)/DJ199))))))</f>
        <v/>
      </c>
      <c r="DN199" s="97">
        <f t="shared" si="124"/>
        <v>12</v>
      </c>
      <c r="DO199" s="97">
        <f t="shared" si="125"/>
        <v>4</v>
      </c>
      <c r="DP199" s="63">
        <f>IF(AND(DN199=0,DO199=0),"",IF(AND(DN199=0,DO199&lt;&gt;0),Desplegable!$B$444,(DO199*100/DN199)))</f>
        <v>33.333333333333336</v>
      </c>
      <c r="DQ199" s="97">
        <f t="shared" si="126"/>
        <v>12</v>
      </c>
      <c r="DR199" s="97">
        <f t="shared" si="127"/>
        <v>-11</v>
      </c>
      <c r="DS199" s="97">
        <f t="shared" si="128"/>
        <v>4</v>
      </c>
      <c r="DT199" s="63">
        <f t="shared" si="129"/>
        <v>33.333333333333336</v>
      </c>
      <c r="DU199" s="97"/>
    </row>
    <row r="200" spans="1:128" s="65" customFormat="1" ht="225">
      <c r="A200" s="53">
        <v>199</v>
      </c>
      <c r="B200" s="84" t="s">
        <v>770</v>
      </c>
      <c r="C200" s="54" t="s">
        <v>73</v>
      </c>
      <c r="D200" s="55" t="s">
        <v>79</v>
      </c>
      <c r="E200" s="55" t="s">
        <v>790</v>
      </c>
      <c r="F200" s="56" t="s">
        <v>111</v>
      </c>
      <c r="G200" s="55" t="s">
        <v>115</v>
      </c>
      <c r="H200" s="56" t="s">
        <v>292</v>
      </c>
      <c r="I200" s="55" t="s">
        <v>790</v>
      </c>
      <c r="J200" s="56" t="s">
        <v>292</v>
      </c>
      <c r="K200" s="55" t="s">
        <v>790</v>
      </c>
      <c r="L200" s="56" t="s">
        <v>155</v>
      </c>
      <c r="M200" s="56" t="s">
        <v>155</v>
      </c>
      <c r="N200" s="59" t="s">
        <v>144</v>
      </c>
      <c r="O200" s="56" t="s">
        <v>153</v>
      </c>
      <c r="P200" s="57" t="s">
        <v>462</v>
      </c>
      <c r="Q200" s="57" t="s">
        <v>467</v>
      </c>
      <c r="R200" s="58" t="s">
        <v>474</v>
      </c>
      <c r="S200" s="59"/>
      <c r="T200" s="59" t="s">
        <v>417</v>
      </c>
      <c r="U200" s="60" t="s">
        <v>429</v>
      </c>
      <c r="V200" s="60" t="s">
        <v>447</v>
      </c>
      <c r="W200" s="59"/>
      <c r="X200" s="59"/>
      <c r="Y200" s="56"/>
      <c r="Z200" s="56"/>
      <c r="AA200" s="56"/>
      <c r="AB200" s="56"/>
      <c r="AC200" s="53"/>
      <c r="AD200" s="53"/>
      <c r="AE200" s="53"/>
      <c r="AF200" s="53"/>
      <c r="AG200" s="56"/>
      <c r="AH200" s="60"/>
      <c r="AI200" s="53"/>
      <c r="AJ200" s="61"/>
      <c r="AK200" s="53"/>
      <c r="AL200" s="53"/>
      <c r="AM200" s="222">
        <v>1</v>
      </c>
      <c r="AN200" s="97"/>
      <c r="AO200" s="97">
        <v>0</v>
      </c>
      <c r="AP200" s="97"/>
      <c r="AQ200" s="62" t="str">
        <f>IF(AND(AN200=0,AO200=0),Desplegable!$B$446,IF(AND(AN200&lt;&gt;0,AO200=""),Desplegable!$B$446,IF(AND('Metas por Proyecto'!AN200=0,'Metas por Proyecto'!AO200&gt;0),Desplegable!$B$444,IF(AND('Metas por Proyecto'!AN200&gt;0,'Metas por Proyecto'!AO200=0),Desplegable!$B$445,IF(AND('Metas por Proyecto'!AN200&gt;0,'Metas por Proyecto'!AO200&gt;0),((AO200*100)/AN200))))))</f>
        <v/>
      </c>
      <c r="AR200" s="97"/>
      <c r="AS200" s="97">
        <v>0</v>
      </c>
      <c r="AT200" s="97"/>
      <c r="AU200" s="62" t="str">
        <f>IF(AND(AR200=0,AS200=0),Desplegable!$B$446,IF(AND(AR200&lt;&gt;0,AS200=""),Desplegable!$B$446,IF(AND('Metas por Proyecto'!AR200=0,'Metas por Proyecto'!AS200&gt;0),Desplegable!$B$444,IF(AND('Metas por Proyecto'!AR200&gt;0,'Metas por Proyecto'!AS200=0),Desplegable!$B$445,IF(AND('Metas por Proyecto'!AR200&gt;0,'Metas por Proyecto'!AS200&gt;0),((AS200*100)/AR200))))))</f>
        <v/>
      </c>
      <c r="AV200" s="97">
        <f t="shared" si="104"/>
        <v>0</v>
      </c>
      <c r="AW200" s="97">
        <f t="shared" si="105"/>
        <v>0</v>
      </c>
      <c r="AX200" s="62" t="str">
        <f>IF(AND(AV200=0,AW200=0),"",IF(AND(AV200=0,AW200&lt;&gt;0),Desplegable!$B$444,(AW200*100/AV200)))</f>
        <v/>
      </c>
      <c r="AY200" s="97"/>
      <c r="AZ200" s="97">
        <v>0</v>
      </c>
      <c r="BA200" s="97"/>
      <c r="BB200" s="62" t="str">
        <f>IF(AND(AY200=0,AZ200=0),Desplegable!$B$446,IF(AND(AY200&lt;&gt;0,AZ200=""),Desplegable!$B$446,IF(AND('Metas por Proyecto'!AY200=0,'Metas por Proyecto'!AZ200&gt;0),Desplegable!$B$444,IF(AND('Metas por Proyecto'!AY200&gt;0,'Metas por Proyecto'!AZ200=0),Desplegable!$B$445,IF(AND('Metas por Proyecto'!AY200&gt;0,'Metas por Proyecto'!AZ200&gt;0),((AZ200*100)/AY200))))))</f>
        <v/>
      </c>
      <c r="BC200" s="97">
        <f t="shared" si="106"/>
        <v>0</v>
      </c>
      <c r="BD200" s="97">
        <f t="shared" si="107"/>
        <v>0</v>
      </c>
      <c r="BE200" s="62" t="str">
        <f>IF(AND(BC200=0,BD200=0),"",IF(AND(BC200=0,BD200&lt;&gt;0),Desplegable!$B$444,(BD200*100/BC200)))</f>
        <v/>
      </c>
      <c r="BF200" s="97"/>
      <c r="BG200" s="97">
        <v>1</v>
      </c>
      <c r="BH200" s="97" t="s">
        <v>1686</v>
      </c>
      <c r="BI200" s="62">
        <f>IF(AND(BF200=0,BG200=0),Desplegable!$B$446,IF(AND(BF200&lt;&gt;0,BG200=""),Desplegable!$B$446,IF(AND('Metas por Proyecto'!BF200=0,'Metas por Proyecto'!BG200&gt;0),Desplegable!$B$444,IF(AND('Metas por Proyecto'!BF200&gt;0,'Metas por Proyecto'!BG200=0),Desplegable!$B$445,IF(AND('Metas por Proyecto'!BF200&gt;0,'Metas por Proyecto'!BG200&gt;0),((BG200*100)/BF200))))))</f>
        <v>100</v>
      </c>
      <c r="BJ200" s="97">
        <f t="shared" si="108"/>
        <v>0</v>
      </c>
      <c r="BK200" s="97">
        <f t="shared" si="109"/>
        <v>1</v>
      </c>
      <c r="BL200" s="62">
        <f>IF(AND(BJ200=0,BK200=0),"",IF(AND(BJ200=0,BK200&lt;&gt;0),Desplegable!$B$444,(BK200*100/BJ200)))</f>
        <v>100</v>
      </c>
      <c r="BM200" s="97"/>
      <c r="BN200" s="97"/>
      <c r="BO200" s="97"/>
      <c r="BP200" s="62" t="str">
        <f>IF(AND(BM200=0,BN200=0),Desplegable!$B$446,IF(AND(BM200&lt;&gt;0,BN200=""),Desplegable!$B$446,IF(AND('Metas por Proyecto'!BM200=0,'Metas por Proyecto'!BN200&gt;0),Desplegable!$B$444,IF(AND('Metas por Proyecto'!BM200&gt;0,'Metas por Proyecto'!BN200=0),Desplegable!$B$445,IF(AND('Metas por Proyecto'!BM200&gt;0,'Metas por Proyecto'!BN200&gt;0),((BN200*100)/BM200))))))</f>
        <v/>
      </c>
      <c r="BQ200" s="97">
        <f t="shared" si="110"/>
        <v>0</v>
      </c>
      <c r="BR200" s="97">
        <f t="shared" si="111"/>
        <v>1</v>
      </c>
      <c r="BS200" s="62">
        <f>IF(AND(BQ200=0,BR200=0),"",IF(AND(BQ200=0,BR200&lt;&gt;0),Desplegable!$B$444,(BR200*100/BQ200)))</f>
        <v>100</v>
      </c>
      <c r="BT200" s="97"/>
      <c r="BU200" s="97"/>
      <c r="BV200" s="97"/>
      <c r="BW200" s="62" t="str">
        <f>IF(AND(BT200=0,BU200=0),Desplegable!$B$446,IF(AND(BT200&lt;&gt;0,BU200=""),Desplegable!$B$446,IF(AND('Metas por Proyecto'!BT200=0,'Metas por Proyecto'!BU200&gt;0),Desplegable!$B$444,IF(AND('Metas por Proyecto'!BT200&gt;0,'Metas por Proyecto'!BU200=0),Desplegable!$B$445,IF(AND('Metas por Proyecto'!BT200&gt;0,'Metas por Proyecto'!BU200&gt;0),((BU200*100)/BT200))))))</f>
        <v/>
      </c>
      <c r="BX200" s="97">
        <f t="shared" si="112"/>
        <v>0</v>
      </c>
      <c r="BY200" s="97">
        <f t="shared" si="113"/>
        <v>1</v>
      </c>
      <c r="BZ200" s="62">
        <f>IF(AND(BX200=0,BY200=0),"",IF(AND(BX200=0,BY200&lt;&gt;0),Desplegable!$B$444,(BY200*100/BX200)))</f>
        <v>100</v>
      </c>
      <c r="CA200" s="97"/>
      <c r="CB200" s="97"/>
      <c r="CC200" s="97"/>
      <c r="CD200" s="62" t="str">
        <f>IF(AND(CA200=0,CB200=0),Desplegable!$B$446,IF(AND(CA200&lt;&gt;0,CB200=""),Desplegable!$B$446,IF(AND('Metas por Proyecto'!CA200=0,'Metas por Proyecto'!CB200&gt;0),Desplegable!$B$444,IF(AND('Metas por Proyecto'!CA200&gt;0,'Metas por Proyecto'!CB200=0),Desplegable!$B$445,IF(AND('Metas por Proyecto'!CA200&gt;0,'Metas por Proyecto'!CB200&gt;0),((CB200*100)/CA200))))))</f>
        <v/>
      </c>
      <c r="CE200" s="97">
        <f t="shared" si="114"/>
        <v>0</v>
      </c>
      <c r="CF200" s="97">
        <f t="shared" si="115"/>
        <v>1</v>
      </c>
      <c r="CG200" s="62">
        <f>IF(AND(CE200=0,CF200=0),"",IF(AND(CE200=0,CF200&lt;&gt;0),Desplegable!$B$444,(CF200*100/CE200)))</f>
        <v>100</v>
      </c>
      <c r="CH200" s="243"/>
      <c r="CI200" s="97"/>
      <c r="CJ200" s="97"/>
      <c r="CK200" s="62" t="str">
        <f>IF(AND(CH200=0,CI200=0),Desplegable!$B$446,IF(AND(CH200&lt;&gt;0,CI200=""),Desplegable!$B$446,IF(AND('Metas por Proyecto'!CH200=0,'Metas por Proyecto'!CI200&gt;0),Desplegable!$B$444,IF(AND('Metas por Proyecto'!CH200&gt;0,'Metas por Proyecto'!CI200=0),Desplegable!$B$445,IF(AND('Metas por Proyecto'!CH200&gt;0,'Metas por Proyecto'!CI200&gt;0),((CI200*100)/CH200))))))</f>
        <v/>
      </c>
      <c r="CL200" s="97">
        <f t="shared" si="116"/>
        <v>0</v>
      </c>
      <c r="CM200" s="97">
        <f t="shared" si="117"/>
        <v>1</v>
      </c>
      <c r="CN200" s="62">
        <f>IF(AND(CL200=0,CM200=0),"",IF(AND(CL200=0,CM200&lt;&gt;0),Desplegable!$B$444,(CM200*100/CL200)))</f>
        <v>100</v>
      </c>
      <c r="CO200" s="243"/>
      <c r="CP200" s="97"/>
      <c r="CQ200" s="97"/>
      <c r="CR200" s="62" t="str">
        <f>IF(AND(CO200=0,CP200=0),Desplegable!$B$446,IF(AND(CO200&lt;&gt;0,CP200=""),Desplegable!$B$446,IF(AND('Metas por Proyecto'!CO200=0,'Metas por Proyecto'!CP200&gt;0),Desplegable!$B$444,IF(AND('Metas por Proyecto'!CO200&gt;0,'Metas por Proyecto'!CP200=0),Desplegable!$B$445,IF(AND('Metas por Proyecto'!CO200&gt;0,'Metas por Proyecto'!CP200&gt;0),((CP200*100)/CO200))))))</f>
        <v/>
      </c>
      <c r="CS200" s="97">
        <f t="shared" si="118"/>
        <v>0</v>
      </c>
      <c r="CT200" s="97">
        <f t="shared" si="119"/>
        <v>1</v>
      </c>
      <c r="CU200" s="62">
        <f>IF(AND(CS200=0,CT200=0),"",IF(AND(CS200=0,CT200&lt;&gt;0),Desplegable!$B$444,(CT200*100/CS200)))</f>
        <v>100</v>
      </c>
      <c r="CV200" s="243"/>
      <c r="CW200" s="97"/>
      <c r="CX200" s="97"/>
      <c r="CY200" s="62" t="str">
        <f>IF(AND(CV200=0,CW200=0),Desplegable!$B$446,IF(AND(CV200&lt;&gt;0,CW200=""),Desplegable!$B$446,IF(AND('Metas por Proyecto'!CV200=0,'Metas por Proyecto'!CW200&gt;0),Desplegable!$B$444,IF(AND('Metas por Proyecto'!CV200&gt;0,'Metas por Proyecto'!CW200=0),Desplegable!$B$445,IF(AND('Metas por Proyecto'!CV200&gt;0,'Metas por Proyecto'!CW200&gt;0),((CW200*100)/CV200))))))</f>
        <v/>
      </c>
      <c r="CZ200" s="97">
        <f t="shared" si="120"/>
        <v>0</v>
      </c>
      <c r="DA200" s="97">
        <f t="shared" si="121"/>
        <v>1</v>
      </c>
      <c r="DB200" s="62">
        <f>IF(AND(CZ200=0,DA200=0),"",IF(AND(CZ200=0,DA200&lt;&gt;0),Desplegable!$B$444,(DA200*100/CZ200)))</f>
        <v>100</v>
      </c>
      <c r="DC200" s="243"/>
      <c r="DD200" s="97"/>
      <c r="DE200" s="97"/>
      <c r="DF200" s="62" t="str">
        <f>IF(AND(DC200=0,DD200=0),Desplegable!$B$446,IF(AND(DC200&lt;&gt;0,DD200=""),Desplegable!$B$446,IF(AND('Metas por Proyecto'!DC200=0,'Metas por Proyecto'!DD200&gt;0),Desplegable!$B$444,IF(AND('Metas por Proyecto'!DC200&gt;0,'Metas por Proyecto'!DD200=0),Desplegable!$B$445,IF(AND('Metas por Proyecto'!DC200&gt;0,'Metas por Proyecto'!DD200&gt;0),((DD200*100)/DC200))))))</f>
        <v/>
      </c>
      <c r="DG200" s="97">
        <f t="shared" si="122"/>
        <v>0</v>
      </c>
      <c r="DH200" s="97">
        <f t="shared" si="123"/>
        <v>1</v>
      </c>
      <c r="DI200" s="62">
        <f>IF(AND(DG200=0,DH200=0),"",IF(AND(DG200=0,DH200&lt;&gt;0),Desplegable!$B$444,(DH200*100/DG200)))</f>
        <v>100</v>
      </c>
      <c r="DJ200" s="244">
        <v>1</v>
      </c>
      <c r="DK200" s="97"/>
      <c r="DL200" s="97"/>
      <c r="DM200" s="62" t="str">
        <f>IF(AND(DJ200=0,DK200=0),Desplegable!$B$446,IF(AND(DJ200&lt;&gt;0,DK200=""),Desplegable!$B$446,IF(AND('Metas por Proyecto'!DJ200=0,'Metas por Proyecto'!DK200&gt;0),Desplegable!$B$444,IF(AND('Metas por Proyecto'!DJ200&gt;0,'Metas por Proyecto'!DK200=0),Desplegable!$B$445,IF(AND('Metas por Proyecto'!DJ200&gt;0,'Metas por Proyecto'!DK200&gt;0),((DK200*100)/DJ200))))))</f>
        <v/>
      </c>
      <c r="DN200" s="97">
        <f t="shared" si="124"/>
        <v>1</v>
      </c>
      <c r="DO200" s="97">
        <f t="shared" si="125"/>
        <v>1</v>
      </c>
      <c r="DP200" s="63">
        <f>IF(AND(DN200=0,DO200=0),"",IF(AND(DN200=0,DO200&lt;&gt;0),Desplegable!$B$444,(DO200*100/DN200)))</f>
        <v>100</v>
      </c>
      <c r="DQ200" s="97">
        <f t="shared" si="126"/>
        <v>1</v>
      </c>
      <c r="DR200" s="97">
        <f t="shared" si="127"/>
        <v>0</v>
      </c>
      <c r="DS200" s="97">
        <f t="shared" si="128"/>
        <v>1</v>
      </c>
      <c r="DT200" s="63">
        <f t="shared" si="129"/>
        <v>100</v>
      </c>
      <c r="DU200" s="97"/>
    </row>
    <row r="201" spans="1:128" s="65" customFormat="1" ht="409.5">
      <c r="A201" s="53">
        <v>200</v>
      </c>
      <c r="B201" s="84" t="s">
        <v>771</v>
      </c>
      <c r="C201" s="54" t="s">
        <v>73</v>
      </c>
      <c r="D201" s="55" t="s">
        <v>79</v>
      </c>
      <c r="E201" s="55" t="s">
        <v>790</v>
      </c>
      <c r="F201" s="56" t="s">
        <v>111</v>
      </c>
      <c r="G201" s="55" t="s">
        <v>115</v>
      </c>
      <c r="H201" s="56" t="s">
        <v>292</v>
      </c>
      <c r="I201" s="55" t="s">
        <v>790</v>
      </c>
      <c r="J201" s="56" t="s">
        <v>292</v>
      </c>
      <c r="K201" s="55" t="s">
        <v>790</v>
      </c>
      <c r="L201" s="56" t="s">
        <v>155</v>
      </c>
      <c r="M201" s="56" t="s">
        <v>155</v>
      </c>
      <c r="N201" s="59" t="s">
        <v>144</v>
      </c>
      <c r="O201" s="56" t="s">
        <v>153</v>
      </c>
      <c r="P201" s="57" t="s">
        <v>462</v>
      </c>
      <c r="Q201" s="57" t="s">
        <v>467</v>
      </c>
      <c r="R201" s="58" t="s">
        <v>474</v>
      </c>
      <c r="S201" s="59"/>
      <c r="T201" s="59" t="s">
        <v>417</v>
      </c>
      <c r="U201" s="60" t="s">
        <v>429</v>
      </c>
      <c r="V201" s="60" t="s">
        <v>447</v>
      </c>
      <c r="W201" s="59"/>
      <c r="X201" s="59"/>
      <c r="Y201" s="56"/>
      <c r="Z201" s="56"/>
      <c r="AA201" s="56"/>
      <c r="AB201" s="56"/>
      <c r="AC201" s="53"/>
      <c r="AD201" s="53"/>
      <c r="AE201" s="53"/>
      <c r="AF201" s="53"/>
      <c r="AG201" s="56"/>
      <c r="AH201" s="60"/>
      <c r="AI201" s="53"/>
      <c r="AJ201" s="61"/>
      <c r="AK201" s="53"/>
      <c r="AL201" s="53"/>
      <c r="AM201" s="222">
        <v>1</v>
      </c>
      <c r="AN201" s="97">
        <v>1</v>
      </c>
      <c r="AO201" s="97">
        <v>1</v>
      </c>
      <c r="AP201" s="97"/>
      <c r="AQ201" s="62">
        <f>IF(AND(AN201=0,AO201=0),Desplegable!$B$446,IF(AND(AN201&lt;&gt;0,AO201=""),Desplegable!$B$446,IF(AND('Metas por Proyecto'!AN201=0,'Metas por Proyecto'!AO201&gt;0),Desplegable!$B$444,IF(AND('Metas por Proyecto'!AN201&gt;0,'Metas por Proyecto'!AO201=0),Desplegable!$B$445,IF(AND('Metas por Proyecto'!AN201&gt;0,'Metas por Proyecto'!AO201&gt;0),((AO201*100)/AN201))))))</f>
        <v>100</v>
      </c>
      <c r="AR201" s="97">
        <v>1</v>
      </c>
      <c r="AS201" s="97">
        <v>1</v>
      </c>
      <c r="AT201" s="97"/>
      <c r="AU201" s="62">
        <f>IF(AND(AR201=0,AS201=0),Desplegable!$B$446,IF(AND(AR201&lt;&gt;0,AS201=""),Desplegable!$B$446,IF(AND('Metas por Proyecto'!AR201=0,'Metas por Proyecto'!AS201&gt;0),Desplegable!$B$444,IF(AND('Metas por Proyecto'!AR201&gt;0,'Metas por Proyecto'!AS201=0),Desplegable!$B$445,IF(AND('Metas por Proyecto'!AR201&gt;0,'Metas por Proyecto'!AS201&gt;0),((AS201*100)/AR201))))))</f>
        <v>100</v>
      </c>
      <c r="AV201" s="97">
        <f t="shared" si="104"/>
        <v>2</v>
      </c>
      <c r="AW201" s="97">
        <f t="shared" si="105"/>
        <v>2</v>
      </c>
      <c r="AX201" s="62">
        <f>IF(AND(AV201=0,AW201=0),"",IF(AND(AV201=0,AW201&lt;&gt;0),Desplegable!$B$444,(AW201*100/AV201)))</f>
        <v>100</v>
      </c>
      <c r="AY201" s="97">
        <v>1</v>
      </c>
      <c r="AZ201" s="97">
        <v>1</v>
      </c>
      <c r="BA201" s="97" t="s">
        <v>1270</v>
      </c>
      <c r="BB201" s="62">
        <f>IF(AND(AY201=0,AZ201=0),Desplegable!$B$446,IF(AND(AY201&lt;&gt;0,AZ201=""),Desplegable!$B$446,IF(AND('Metas por Proyecto'!AY201=0,'Metas por Proyecto'!AZ201&gt;0),Desplegable!$B$444,IF(AND('Metas por Proyecto'!AY201&gt;0,'Metas por Proyecto'!AZ201=0),Desplegable!$B$445,IF(AND('Metas por Proyecto'!AY201&gt;0,'Metas por Proyecto'!AZ201&gt;0),((AZ201*100)/AY201))))))</f>
        <v>100</v>
      </c>
      <c r="BC201" s="97">
        <f t="shared" si="106"/>
        <v>3</v>
      </c>
      <c r="BD201" s="97">
        <f t="shared" si="107"/>
        <v>3</v>
      </c>
      <c r="BE201" s="62">
        <f>IF(AND(BC201=0,BD201=0),"",IF(AND(BC201=0,BD201&lt;&gt;0),Desplegable!$B$444,(BD201*100/BC201)))</f>
        <v>100</v>
      </c>
      <c r="BF201" s="97">
        <v>1</v>
      </c>
      <c r="BG201" s="97">
        <v>1</v>
      </c>
      <c r="BH201" s="97" t="s">
        <v>1687</v>
      </c>
      <c r="BI201" s="62">
        <f>IF(AND(BF201=0,BG201=0),Desplegable!$B$446,IF(AND(BF201&lt;&gt;0,BG201=""),Desplegable!$B$446,IF(AND('Metas por Proyecto'!BF201=0,'Metas por Proyecto'!BG201&gt;0),Desplegable!$B$444,IF(AND('Metas por Proyecto'!BF201&gt;0,'Metas por Proyecto'!BG201=0),Desplegable!$B$445,IF(AND('Metas por Proyecto'!BF201&gt;0,'Metas por Proyecto'!BG201&gt;0),((BG201*100)/BF201))))))</f>
        <v>100</v>
      </c>
      <c r="BJ201" s="97">
        <f t="shared" si="108"/>
        <v>4</v>
      </c>
      <c r="BK201" s="97">
        <f t="shared" si="109"/>
        <v>4</v>
      </c>
      <c r="BL201" s="62">
        <f>IF(AND(BJ201=0,BK201=0),"",IF(AND(BJ201=0,BK201&lt;&gt;0),Desplegable!$B$444,(BK201*100/BJ201)))</f>
        <v>100</v>
      </c>
      <c r="BM201" s="97">
        <v>1</v>
      </c>
      <c r="BN201" s="97"/>
      <c r="BO201" s="97"/>
      <c r="BP201" s="62" t="str">
        <f>IF(AND(BM201=0,BN201=0),Desplegable!$B$446,IF(AND(BM201&lt;&gt;0,BN201=""),Desplegable!$B$446,IF(AND('Metas por Proyecto'!BM201=0,'Metas por Proyecto'!BN201&gt;0),Desplegable!$B$444,IF(AND('Metas por Proyecto'!BM201&gt;0,'Metas por Proyecto'!BN201=0),Desplegable!$B$445,IF(AND('Metas por Proyecto'!BM201&gt;0,'Metas por Proyecto'!BN201&gt;0),((BN201*100)/BM201))))))</f>
        <v/>
      </c>
      <c r="BQ201" s="97">
        <f t="shared" si="110"/>
        <v>5</v>
      </c>
      <c r="BR201" s="97">
        <f t="shared" si="111"/>
        <v>4</v>
      </c>
      <c r="BS201" s="62">
        <f>IF(AND(BQ201=0,BR201=0),"",IF(AND(BQ201=0,BR201&lt;&gt;0),Desplegable!$B$444,(BR201*100/BQ201)))</f>
        <v>80</v>
      </c>
      <c r="BT201" s="97">
        <v>1</v>
      </c>
      <c r="BU201" s="97"/>
      <c r="BV201" s="97"/>
      <c r="BW201" s="62" t="str">
        <f>IF(AND(BT201=0,BU201=0),Desplegable!$B$446,IF(AND(BT201&lt;&gt;0,BU201=""),Desplegable!$B$446,IF(AND('Metas por Proyecto'!BT201=0,'Metas por Proyecto'!BU201&gt;0),Desplegable!$B$444,IF(AND('Metas por Proyecto'!BT201&gt;0,'Metas por Proyecto'!BU201=0),Desplegable!$B$445,IF(AND('Metas por Proyecto'!BT201&gt;0,'Metas por Proyecto'!BU201&gt;0),((BU201*100)/BT201))))))</f>
        <v/>
      </c>
      <c r="BX201" s="97">
        <f t="shared" si="112"/>
        <v>6</v>
      </c>
      <c r="BY201" s="97">
        <f t="shared" si="113"/>
        <v>4</v>
      </c>
      <c r="BZ201" s="62">
        <f>IF(AND(BX201=0,BY201=0),"",IF(AND(BX201=0,BY201&lt;&gt;0),Desplegable!$B$444,(BY201*100/BX201)))</f>
        <v>66.666666666666671</v>
      </c>
      <c r="CA201" s="97">
        <v>1</v>
      </c>
      <c r="CB201" s="97"/>
      <c r="CC201" s="97"/>
      <c r="CD201" s="62" t="str">
        <f>IF(AND(CA201=0,CB201=0),Desplegable!$B$446,IF(AND(CA201&lt;&gt;0,CB201=""),Desplegable!$B$446,IF(AND('Metas por Proyecto'!CA201=0,'Metas por Proyecto'!CB201&gt;0),Desplegable!$B$444,IF(AND('Metas por Proyecto'!CA201&gt;0,'Metas por Proyecto'!CB201=0),Desplegable!$B$445,IF(AND('Metas por Proyecto'!CA201&gt;0,'Metas por Proyecto'!CB201&gt;0),((CB201*100)/CA201))))))</f>
        <v/>
      </c>
      <c r="CE201" s="97">
        <f t="shared" si="114"/>
        <v>7</v>
      </c>
      <c r="CF201" s="97">
        <f t="shared" si="115"/>
        <v>4</v>
      </c>
      <c r="CG201" s="62">
        <f>IF(AND(CE201=0,CF201=0),"",IF(AND(CE201=0,CF201&lt;&gt;0),Desplegable!$B$444,(CF201*100/CE201)))</f>
        <v>57.142857142857146</v>
      </c>
      <c r="CH201" s="243">
        <v>1</v>
      </c>
      <c r="CI201" s="97"/>
      <c r="CJ201" s="97"/>
      <c r="CK201" s="62" t="str">
        <f>IF(AND(CH201=0,CI201=0),Desplegable!$B$446,IF(AND(CH201&lt;&gt;0,CI201=""),Desplegable!$B$446,IF(AND('Metas por Proyecto'!CH201=0,'Metas por Proyecto'!CI201&gt;0),Desplegable!$B$444,IF(AND('Metas por Proyecto'!CH201&gt;0,'Metas por Proyecto'!CI201=0),Desplegable!$B$445,IF(AND('Metas por Proyecto'!CH201&gt;0,'Metas por Proyecto'!CI201&gt;0),((CI201*100)/CH201))))))</f>
        <v/>
      </c>
      <c r="CL201" s="97">
        <f t="shared" si="116"/>
        <v>8</v>
      </c>
      <c r="CM201" s="97">
        <f t="shared" si="117"/>
        <v>4</v>
      </c>
      <c r="CN201" s="62">
        <f>IF(AND(CL201=0,CM201=0),"",IF(AND(CL201=0,CM201&lt;&gt;0),Desplegable!$B$444,(CM201*100/CL201)))</f>
        <v>50</v>
      </c>
      <c r="CO201" s="243">
        <v>1</v>
      </c>
      <c r="CP201" s="97"/>
      <c r="CQ201" s="97"/>
      <c r="CR201" s="62" t="str">
        <f>IF(AND(CO201=0,CP201=0),Desplegable!$B$446,IF(AND(CO201&lt;&gt;0,CP201=""),Desplegable!$B$446,IF(AND('Metas por Proyecto'!CO201=0,'Metas por Proyecto'!CP201&gt;0),Desplegable!$B$444,IF(AND('Metas por Proyecto'!CO201&gt;0,'Metas por Proyecto'!CP201=0),Desplegable!$B$445,IF(AND('Metas por Proyecto'!CO201&gt;0,'Metas por Proyecto'!CP201&gt;0),((CP201*100)/CO201))))))</f>
        <v/>
      </c>
      <c r="CS201" s="97">
        <f t="shared" si="118"/>
        <v>9</v>
      </c>
      <c r="CT201" s="97">
        <f t="shared" si="119"/>
        <v>4</v>
      </c>
      <c r="CU201" s="62">
        <f>IF(AND(CS201=0,CT201=0),"",IF(AND(CS201=0,CT201&lt;&gt;0),Desplegable!$B$444,(CT201*100/CS201)))</f>
        <v>44.444444444444443</v>
      </c>
      <c r="CV201" s="243">
        <v>1</v>
      </c>
      <c r="CW201" s="97"/>
      <c r="CX201" s="97"/>
      <c r="CY201" s="62" t="str">
        <f>IF(AND(CV201=0,CW201=0),Desplegable!$B$446,IF(AND(CV201&lt;&gt;0,CW201=""),Desplegable!$B$446,IF(AND('Metas por Proyecto'!CV201=0,'Metas por Proyecto'!CW201&gt;0),Desplegable!$B$444,IF(AND('Metas por Proyecto'!CV201&gt;0,'Metas por Proyecto'!CW201=0),Desplegable!$B$445,IF(AND('Metas por Proyecto'!CV201&gt;0,'Metas por Proyecto'!CW201&gt;0),((CW201*100)/CV201))))))</f>
        <v/>
      </c>
      <c r="CZ201" s="97">
        <f t="shared" si="120"/>
        <v>10</v>
      </c>
      <c r="DA201" s="97">
        <f t="shared" si="121"/>
        <v>4</v>
      </c>
      <c r="DB201" s="62">
        <f>IF(AND(CZ201=0,DA201=0),"",IF(AND(CZ201=0,DA201&lt;&gt;0),Desplegable!$B$444,(DA201*100/CZ201)))</f>
        <v>40</v>
      </c>
      <c r="DC201" s="243">
        <v>1</v>
      </c>
      <c r="DD201" s="97"/>
      <c r="DE201" s="97"/>
      <c r="DF201" s="62" t="str">
        <f>IF(AND(DC201=0,DD201=0),Desplegable!$B$446,IF(AND(DC201&lt;&gt;0,DD201=""),Desplegable!$B$446,IF(AND('Metas por Proyecto'!DC201=0,'Metas por Proyecto'!DD201&gt;0),Desplegable!$B$444,IF(AND('Metas por Proyecto'!DC201&gt;0,'Metas por Proyecto'!DD201=0),Desplegable!$B$445,IF(AND('Metas por Proyecto'!DC201&gt;0,'Metas por Proyecto'!DD201&gt;0),((DD201*100)/DC201))))))</f>
        <v/>
      </c>
      <c r="DG201" s="97">
        <f t="shared" si="122"/>
        <v>11</v>
      </c>
      <c r="DH201" s="97">
        <f t="shared" si="123"/>
        <v>4</v>
      </c>
      <c r="DI201" s="62">
        <f>IF(AND(DG201=0,DH201=0),"",IF(AND(DG201=0,DH201&lt;&gt;0),Desplegable!$B$444,(DH201*100/DG201)))</f>
        <v>36.363636363636367</v>
      </c>
      <c r="DJ201" s="243">
        <v>1</v>
      </c>
      <c r="DK201" s="97"/>
      <c r="DL201" s="97"/>
      <c r="DM201" s="62" t="str">
        <f>IF(AND(DJ201=0,DK201=0),Desplegable!$B$446,IF(AND(DJ201&lt;&gt;0,DK201=""),Desplegable!$B$446,IF(AND('Metas por Proyecto'!DJ201=0,'Metas por Proyecto'!DK201&gt;0),Desplegable!$B$444,IF(AND('Metas por Proyecto'!DJ201&gt;0,'Metas por Proyecto'!DK201=0),Desplegable!$B$445,IF(AND('Metas por Proyecto'!DJ201&gt;0,'Metas por Proyecto'!DK201&gt;0),((DK201*100)/DJ201))))))</f>
        <v/>
      </c>
      <c r="DN201" s="97">
        <f t="shared" si="124"/>
        <v>12</v>
      </c>
      <c r="DO201" s="97">
        <f t="shared" si="125"/>
        <v>4</v>
      </c>
      <c r="DP201" s="63">
        <f>IF(AND(DN201=0,DO201=0),"",IF(AND(DN201=0,DO201&lt;&gt;0),Desplegable!$B$444,(DO201*100/DN201)))</f>
        <v>33.333333333333336</v>
      </c>
      <c r="DQ201" s="97">
        <f t="shared" si="126"/>
        <v>12</v>
      </c>
      <c r="DR201" s="97">
        <f t="shared" si="127"/>
        <v>-11</v>
      </c>
      <c r="DS201" s="97">
        <f t="shared" si="128"/>
        <v>4</v>
      </c>
      <c r="DT201" s="63">
        <f t="shared" si="129"/>
        <v>33.333333333333336</v>
      </c>
      <c r="DU201" s="97"/>
    </row>
    <row r="202" spans="1:128" s="65" customFormat="1" ht="409.5">
      <c r="A202" s="53">
        <v>201</v>
      </c>
      <c r="B202" s="84" t="s">
        <v>772</v>
      </c>
      <c r="C202" s="54" t="s">
        <v>79</v>
      </c>
      <c r="D202" s="55" t="s">
        <v>79</v>
      </c>
      <c r="E202" s="55" t="s">
        <v>790</v>
      </c>
      <c r="F202" s="56" t="s">
        <v>111</v>
      </c>
      <c r="G202" s="55" t="s">
        <v>115</v>
      </c>
      <c r="H202" s="56" t="s">
        <v>292</v>
      </c>
      <c r="I202" s="55" t="s">
        <v>790</v>
      </c>
      <c r="J202" s="56" t="s">
        <v>292</v>
      </c>
      <c r="K202" s="55" t="s">
        <v>790</v>
      </c>
      <c r="L202" s="56" t="s">
        <v>155</v>
      </c>
      <c r="M202" s="56" t="s">
        <v>155</v>
      </c>
      <c r="N202" s="59" t="s">
        <v>144</v>
      </c>
      <c r="O202" s="56" t="s">
        <v>153</v>
      </c>
      <c r="P202" s="57" t="s">
        <v>462</v>
      </c>
      <c r="Q202" s="57" t="s">
        <v>467</v>
      </c>
      <c r="R202" s="58" t="s">
        <v>474</v>
      </c>
      <c r="S202" s="59"/>
      <c r="T202" s="59" t="s">
        <v>417</v>
      </c>
      <c r="U202" s="60" t="s">
        <v>429</v>
      </c>
      <c r="V202" s="60" t="s">
        <v>447</v>
      </c>
      <c r="W202" s="59"/>
      <c r="X202" s="59"/>
      <c r="Y202" s="56"/>
      <c r="Z202" s="56"/>
      <c r="AA202" s="56"/>
      <c r="AB202" s="56"/>
      <c r="AC202" s="53"/>
      <c r="AD202" s="53"/>
      <c r="AE202" s="53"/>
      <c r="AF202" s="53"/>
      <c r="AG202" s="56"/>
      <c r="AH202" s="60"/>
      <c r="AI202" s="53"/>
      <c r="AJ202" s="61"/>
      <c r="AK202" s="53"/>
      <c r="AL202" s="53"/>
      <c r="AM202" s="222">
        <v>1</v>
      </c>
      <c r="AN202" s="97">
        <v>1</v>
      </c>
      <c r="AO202" s="97">
        <v>1</v>
      </c>
      <c r="AP202" s="97"/>
      <c r="AQ202" s="62">
        <f>IF(AND(AN202=0,AO202=0),Desplegable!$B$446,IF(AND(AN202&lt;&gt;0,AO202=""),Desplegable!$B$446,IF(AND('Metas por Proyecto'!AN202=0,'Metas por Proyecto'!AO202&gt;0),Desplegable!$B$444,IF(AND('Metas por Proyecto'!AN202&gt;0,'Metas por Proyecto'!AO202=0),Desplegable!$B$445,IF(AND('Metas por Proyecto'!AN202&gt;0,'Metas por Proyecto'!AO202&gt;0),((AO202*100)/AN202))))))</f>
        <v>100</v>
      </c>
      <c r="AR202" s="97">
        <v>1</v>
      </c>
      <c r="AS202" s="97">
        <v>1</v>
      </c>
      <c r="AT202" s="97"/>
      <c r="AU202" s="62">
        <f>IF(AND(AR202=0,AS202=0),Desplegable!$B$446,IF(AND(AR202&lt;&gt;0,AS202=""),Desplegable!$B$446,IF(AND('Metas por Proyecto'!AR202=0,'Metas por Proyecto'!AS202&gt;0),Desplegable!$B$444,IF(AND('Metas por Proyecto'!AR202&gt;0,'Metas por Proyecto'!AS202=0),Desplegable!$B$445,IF(AND('Metas por Proyecto'!AR202&gt;0,'Metas por Proyecto'!AS202&gt;0),((AS202*100)/AR202))))))</f>
        <v>100</v>
      </c>
      <c r="AV202" s="97">
        <f t="shared" si="104"/>
        <v>2</v>
      </c>
      <c r="AW202" s="97">
        <f t="shared" si="105"/>
        <v>2</v>
      </c>
      <c r="AX202" s="62">
        <f>IF(AND(AV202=0,AW202=0),"",IF(AND(AV202=0,AW202&lt;&gt;0),Desplegable!$B$444,(AW202*100/AV202)))</f>
        <v>100</v>
      </c>
      <c r="AY202" s="97">
        <v>1</v>
      </c>
      <c r="AZ202" s="97">
        <v>1</v>
      </c>
      <c r="BA202" s="97" t="s">
        <v>1271</v>
      </c>
      <c r="BB202" s="62">
        <f>IF(AND(AY202=0,AZ202=0),Desplegable!$B$446,IF(AND(AY202&lt;&gt;0,AZ202=""),Desplegable!$B$446,IF(AND('Metas por Proyecto'!AY202=0,'Metas por Proyecto'!AZ202&gt;0),Desplegable!$B$444,IF(AND('Metas por Proyecto'!AY202&gt;0,'Metas por Proyecto'!AZ202=0),Desplegable!$B$445,IF(AND('Metas por Proyecto'!AY202&gt;0,'Metas por Proyecto'!AZ202&gt;0),((AZ202*100)/AY202))))))</f>
        <v>100</v>
      </c>
      <c r="BC202" s="97">
        <f t="shared" si="106"/>
        <v>3</v>
      </c>
      <c r="BD202" s="97">
        <f t="shared" si="107"/>
        <v>3</v>
      </c>
      <c r="BE202" s="62">
        <f>IF(AND(BC202=0,BD202=0),"",IF(AND(BC202=0,BD202&lt;&gt;0),Desplegable!$B$444,(BD202*100/BC202)))</f>
        <v>100</v>
      </c>
      <c r="BF202" s="97">
        <v>1</v>
      </c>
      <c r="BG202" s="97">
        <v>1</v>
      </c>
      <c r="BH202" s="97" t="s">
        <v>1688</v>
      </c>
      <c r="BI202" s="62">
        <f>IF(AND(BF202=0,BG202=0),Desplegable!$B$446,IF(AND(BF202&lt;&gt;0,BG202=""),Desplegable!$B$446,IF(AND('Metas por Proyecto'!BF202=0,'Metas por Proyecto'!BG202&gt;0),Desplegable!$B$444,IF(AND('Metas por Proyecto'!BF202&gt;0,'Metas por Proyecto'!BG202=0),Desplegable!$B$445,IF(AND('Metas por Proyecto'!BF202&gt;0,'Metas por Proyecto'!BG202&gt;0),((BG202*100)/BF202))))))</f>
        <v>100</v>
      </c>
      <c r="BJ202" s="97">
        <f t="shared" si="108"/>
        <v>4</v>
      </c>
      <c r="BK202" s="97">
        <f t="shared" si="109"/>
        <v>4</v>
      </c>
      <c r="BL202" s="62">
        <f>IF(AND(BJ202=0,BK202=0),"",IF(AND(BJ202=0,BK202&lt;&gt;0),Desplegable!$B$444,(BK202*100/BJ202)))</f>
        <v>100</v>
      </c>
      <c r="BM202" s="97">
        <v>1</v>
      </c>
      <c r="BN202" s="97"/>
      <c r="BO202" s="97"/>
      <c r="BP202" s="62" t="str">
        <f>IF(AND(BM202=0,BN202=0),Desplegable!$B$446,IF(AND(BM202&lt;&gt;0,BN202=""),Desplegable!$B$446,IF(AND('Metas por Proyecto'!BM202=0,'Metas por Proyecto'!BN202&gt;0),Desplegable!$B$444,IF(AND('Metas por Proyecto'!BM202&gt;0,'Metas por Proyecto'!BN202=0),Desplegable!$B$445,IF(AND('Metas por Proyecto'!BM202&gt;0,'Metas por Proyecto'!BN202&gt;0),((BN202*100)/BM202))))))</f>
        <v/>
      </c>
      <c r="BQ202" s="97">
        <f t="shared" si="110"/>
        <v>5</v>
      </c>
      <c r="BR202" s="97">
        <f t="shared" si="111"/>
        <v>4</v>
      </c>
      <c r="BS202" s="62">
        <f>IF(AND(BQ202=0,BR202=0),"",IF(AND(BQ202=0,BR202&lt;&gt;0),Desplegable!$B$444,(BR202*100/BQ202)))</f>
        <v>80</v>
      </c>
      <c r="BT202" s="97">
        <v>1</v>
      </c>
      <c r="BU202" s="97"/>
      <c r="BV202" s="97"/>
      <c r="BW202" s="62" t="str">
        <f>IF(AND(BT202=0,BU202=0),Desplegable!$B$446,IF(AND(BT202&lt;&gt;0,BU202=""),Desplegable!$B$446,IF(AND('Metas por Proyecto'!BT202=0,'Metas por Proyecto'!BU202&gt;0),Desplegable!$B$444,IF(AND('Metas por Proyecto'!BT202&gt;0,'Metas por Proyecto'!BU202=0),Desplegable!$B$445,IF(AND('Metas por Proyecto'!BT202&gt;0,'Metas por Proyecto'!BU202&gt;0),((BU202*100)/BT202))))))</f>
        <v/>
      </c>
      <c r="BX202" s="97">
        <f t="shared" si="112"/>
        <v>6</v>
      </c>
      <c r="BY202" s="97">
        <f t="shared" si="113"/>
        <v>4</v>
      </c>
      <c r="BZ202" s="62">
        <f>IF(AND(BX202=0,BY202=0),"",IF(AND(BX202=0,BY202&lt;&gt;0),Desplegable!$B$444,(BY202*100/BX202)))</f>
        <v>66.666666666666671</v>
      </c>
      <c r="CA202" s="97">
        <v>1</v>
      </c>
      <c r="CB202" s="97"/>
      <c r="CC202" s="97"/>
      <c r="CD202" s="62" t="str">
        <f>IF(AND(CA202=0,CB202=0),Desplegable!$B$446,IF(AND(CA202&lt;&gt;0,CB202=""),Desplegable!$B$446,IF(AND('Metas por Proyecto'!CA202=0,'Metas por Proyecto'!CB202&gt;0),Desplegable!$B$444,IF(AND('Metas por Proyecto'!CA202&gt;0,'Metas por Proyecto'!CB202=0),Desplegable!$B$445,IF(AND('Metas por Proyecto'!CA202&gt;0,'Metas por Proyecto'!CB202&gt;0),((CB202*100)/CA202))))))</f>
        <v/>
      </c>
      <c r="CE202" s="97">
        <f t="shared" si="114"/>
        <v>7</v>
      </c>
      <c r="CF202" s="97">
        <f t="shared" si="115"/>
        <v>4</v>
      </c>
      <c r="CG202" s="62">
        <f>IF(AND(CE202=0,CF202=0),"",IF(AND(CE202=0,CF202&lt;&gt;0),Desplegable!$B$444,(CF202*100/CE202)))</f>
        <v>57.142857142857146</v>
      </c>
      <c r="CH202" s="243">
        <v>1</v>
      </c>
      <c r="CI202" s="97"/>
      <c r="CJ202" s="97"/>
      <c r="CK202" s="62" t="str">
        <f>IF(AND(CH202=0,CI202=0),Desplegable!$B$446,IF(AND(CH202&lt;&gt;0,CI202=""),Desplegable!$B$446,IF(AND('Metas por Proyecto'!CH202=0,'Metas por Proyecto'!CI202&gt;0),Desplegable!$B$444,IF(AND('Metas por Proyecto'!CH202&gt;0,'Metas por Proyecto'!CI202=0),Desplegable!$B$445,IF(AND('Metas por Proyecto'!CH202&gt;0,'Metas por Proyecto'!CI202&gt;0),((CI202*100)/CH202))))))</f>
        <v/>
      </c>
      <c r="CL202" s="97">
        <f t="shared" si="116"/>
        <v>8</v>
      </c>
      <c r="CM202" s="97">
        <f t="shared" si="117"/>
        <v>4</v>
      </c>
      <c r="CN202" s="62">
        <f>IF(AND(CL202=0,CM202=0),"",IF(AND(CL202=0,CM202&lt;&gt;0),Desplegable!$B$444,(CM202*100/CL202)))</f>
        <v>50</v>
      </c>
      <c r="CO202" s="243">
        <v>1</v>
      </c>
      <c r="CP202" s="97"/>
      <c r="CQ202" s="97"/>
      <c r="CR202" s="62" t="str">
        <f>IF(AND(CO202=0,CP202=0),Desplegable!$B$446,IF(AND(CO202&lt;&gt;0,CP202=""),Desplegable!$B$446,IF(AND('Metas por Proyecto'!CO202=0,'Metas por Proyecto'!CP202&gt;0),Desplegable!$B$444,IF(AND('Metas por Proyecto'!CO202&gt;0,'Metas por Proyecto'!CP202=0),Desplegable!$B$445,IF(AND('Metas por Proyecto'!CO202&gt;0,'Metas por Proyecto'!CP202&gt;0),((CP202*100)/CO202))))))</f>
        <v/>
      </c>
      <c r="CS202" s="97">
        <f t="shared" si="118"/>
        <v>9</v>
      </c>
      <c r="CT202" s="97">
        <f t="shared" si="119"/>
        <v>4</v>
      </c>
      <c r="CU202" s="62">
        <f>IF(AND(CS202=0,CT202=0),"",IF(AND(CS202=0,CT202&lt;&gt;0),Desplegable!$B$444,(CT202*100/CS202)))</f>
        <v>44.444444444444443</v>
      </c>
      <c r="CV202" s="243">
        <v>1</v>
      </c>
      <c r="CW202" s="97"/>
      <c r="CX202" s="97"/>
      <c r="CY202" s="62" t="str">
        <f>IF(AND(CV202=0,CW202=0),Desplegable!$B$446,IF(AND(CV202&lt;&gt;0,CW202=""),Desplegable!$B$446,IF(AND('Metas por Proyecto'!CV202=0,'Metas por Proyecto'!CW202&gt;0),Desplegable!$B$444,IF(AND('Metas por Proyecto'!CV202&gt;0,'Metas por Proyecto'!CW202=0),Desplegable!$B$445,IF(AND('Metas por Proyecto'!CV202&gt;0,'Metas por Proyecto'!CW202&gt;0),((CW202*100)/CV202))))))</f>
        <v/>
      </c>
      <c r="CZ202" s="97">
        <f t="shared" si="120"/>
        <v>10</v>
      </c>
      <c r="DA202" s="97">
        <f t="shared" si="121"/>
        <v>4</v>
      </c>
      <c r="DB202" s="62">
        <f>IF(AND(CZ202=0,DA202=0),"",IF(AND(CZ202=0,DA202&lt;&gt;0),Desplegable!$B$444,(DA202*100/CZ202)))</f>
        <v>40</v>
      </c>
      <c r="DC202" s="243">
        <v>1</v>
      </c>
      <c r="DD202" s="97"/>
      <c r="DE202" s="97"/>
      <c r="DF202" s="62" t="str">
        <f>IF(AND(DC202=0,DD202=0),Desplegable!$B$446,IF(AND(DC202&lt;&gt;0,DD202=""),Desplegable!$B$446,IF(AND('Metas por Proyecto'!DC202=0,'Metas por Proyecto'!DD202&gt;0),Desplegable!$B$444,IF(AND('Metas por Proyecto'!DC202&gt;0,'Metas por Proyecto'!DD202=0),Desplegable!$B$445,IF(AND('Metas por Proyecto'!DC202&gt;0,'Metas por Proyecto'!DD202&gt;0),((DD202*100)/DC202))))))</f>
        <v/>
      </c>
      <c r="DG202" s="97">
        <f t="shared" si="122"/>
        <v>11</v>
      </c>
      <c r="DH202" s="97">
        <f t="shared" si="123"/>
        <v>4</v>
      </c>
      <c r="DI202" s="62">
        <f>IF(AND(DG202=0,DH202=0),"",IF(AND(DG202=0,DH202&lt;&gt;0),Desplegable!$B$444,(DH202*100/DG202)))</f>
        <v>36.363636363636367</v>
      </c>
      <c r="DJ202" s="243">
        <v>1</v>
      </c>
      <c r="DK202" s="97"/>
      <c r="DL202" s="97"/>
      <c r="DM202" s="62" t="str">
        <f>IF(AND(DJ202=0,DK202=0),Desplegable!$B$446,IF(AND(DJ202&lt;&gt;0,DK202=""),Desplegable!$B$446,IF(AND('Metas por Proyecto'!DJ202=0,'Metas por Proyecto'!DK202&gt;0),Desplegable!$B$444,IF(AND('Metas por Proyecto'!DJ202&gt;0,'Metas por Proyecto'!DK202=0),Desplegable!$B$445,IF(AND('Metas por Proyecto'!DJ202&gt;0,'Metas por Proyecto'!DK202&gt;0),((DK202*100)/DJ202))))))</f>
        <v/>
      </c>
      <c r="DN202" s="97">
        <f t="shared" si="124"/>
        <v>12</v>
      </c>
      <c r="DO202" s="97">
        <f t="shared" si="125"/>
        <v>4</v>
      </c>
      <c r="DP202" s="63">
        <f>IF(AND(DN202=0,DO202=0),"",IF(AND(DN202=0,DO202&lt;&gt;0),Desplegable!$B$444,(DO202*100/DN202)))</f>
        <v>33.333333333333336</v>
      </c>
      <c r="DQ202" s="97">
        <f t="shared" si="126"/>
        <v>12</v>
      </c>
      <c r="DR202" s="97">
        <f t="shared" si="127"/>
        <v>-11</v>
      </c>
      <c r="DS202" s="97">
        <f t="shared" si="128"/>
        <v>4</v>
      </c>
      <c r="DT202" s="63">
        <f t="shared" si="129"/>
        <v>33.333333333333336</v>
      </c>
      <c r="DU202" s="97"/>
      <c r="DW202" s="68"/>
    </row>
    <row r="203" spans="1:128" s="65" customFormat="1" ht="409.5">
      <c r="A203" s="53">
        <v>202</v>
      </c>
      <c r="B203" s="84" t="s">
        <v>773</v>
      </c>
      <c r="C203" s="54" t="s">
        <v>79</v>
      </c>
      <c r="D203" s="55" t="s">
        <v>79</v>
      </c>
      <c r="E203" s="55" t="s">
        <v>790</v>
      </c>
      <c r="F203" s="56" t="s">
        <v>111</v>
      </c>
      <c r="G203" s="55" t="s">
        <v>115</v>
      </c>
      <c r="H203" s="56" t="s">
        <v>292</v>
      </c>
      <c r="I203" s="55" t="s">
        <v>790</v>
      </c>
      <c r="J203" s="56" t="s">
        <v>292</v>
      </c>
      <c r="K203" s="55" t="s">
        <v>790</v>
      </c>
      <c r="L203" s="56" t="s">
        <v>155</v>
      </c>
      <c r="M203" s="56" t="s">
        <v>155</v>
      </c>
      <c r="N203" s="59" t="s">
        <v>144</v>
      </c>
      <c r="O203" s="56" t="s">
        <v>153</v>
      </c>
      <c r="P203" s="57" t="s">
        <v>462</v>
      </c>
      <c r="Q203" s="57" t="s">
        <v>467</v>
      </c>
      <c r="R203" s="58" t="s">
        <v>474</v>
      </c>
      <c r="S203" s="59"/>
      <c r="T203" s="59" t="s">
        <v>417</v>
      </c>
      <c r="U203" s="60" t="s">
        <v>429</v>
      </c>
      <c r="V203" s="60" t="s">
        <v>447</v>
      </c>
      <c r="W203" s="59"/>
      <c r="X203" s="59"/>
      <c r="Y203" s="56"/>
      <c r="Z203" s="56"/>
      <c r="AA203" s="56"/>
      <c r="AB203" s="56"/>
      <c r="AC203" s="53"/>
      <c r="AD203" s="53"/>
      <c r="AE203" s="53"/>
      <c r="AF203" s="53"/>
      <c r="AG203" s="56"/>
      <c r="AH203" s="60"/>
      <c r="AI203" s="53"/>
      <c r="AJ203" s="61"/>
      <c r="AK203" s="53"/>
      <c r="AL203" s="53"/>
      <c r="AM203" s="222">
        <v>1</v>
      </c>
      <c r="AN203" s="97">
        <v>1</v>
      </c>
      <c r="AO203" s="97">
        <v>1</v>
      </c>
      <c r="AP203" s="97"/>
      <c r="AQ203" s="62">
        <f>IF(AND(AN203=0,AO203=0),Desplegable!$B$446,IF(AND(AN203&lt;&gt;0,AO203=""),Desplegable!$B$446,IF(AND('Metas por Proyecto'!AN203=0,'Metas por Proyecto'!AO203&gt;0),Desplegable!$B$444,IF(AND('Metas por Proyecto'!AN203&gt;0,'Metas por Proyecto'!AO203=0),Desplegable!$B$445,IF(AND('Metas por Proyecto'!AN203&gt;0,'Metas por Proyecto'!AO203&gt;0),((AO203*100)/AN203))))))</f>
        <v>100</v>
      </c>
      <c r="AR203" s="97">
        <v>1</v>
      </c>
      <c r="AS203" s="97">
        <v>1</v>
      </c>
      <c r="AT203" s="97"/>
      <c r="AU203" s="62">
        <f>IF(AND(AR203=0,AS203=0),Desplegable!$B$446,IF(AND(AR203&lt;&gt;0,AS203=""),Desplegable!$B$446,IF(AND('Metas por Proyecto'!AR203=0,'Metas por Proyecto'!AS203&gt;0),Desplegable!$B$444,IF(AND('Metas por Proyecto'!AR203&gt;0,'Metas por Proyecto'!AS203=0),Desplegable!$B$445,IF(AND('Metas por Proyecto'!AR203&gt;0,'Metas por Proyecto'!AS203&gt;0),((AS203*100)/AR203))))))</f>
        <v>100</v>
      </c>
      <c r="AV203" s="97">
        <f t="shared" si="104"/>
        <v>2</v>
      </c>
      <c r="AW203" s="97">
        <f t="shared" si="105"/>
        <v>2</v>
      </c>
      <c r="AX203" s="62">
        <f>IF(AND(AV203=0,AW203=0),"",IF(AND(AV203=0,AW203&lt;&gt;0),Desplegable!$B$444,(AW203*100/AV203)))</f>
        <v>100</v>
      </c>
      <c r="AY203" s="97">
        <v>1</v>
      </c>
      <c r="AZ203" s="97">
        <v>1</v>
      </c>
      <c r="BA203" s="97" t="s">
        <v>1272</v>
      </c>
      <c r="BB203" s="62">
        <f>IF(AND(AY203=0,AZ203=0),Desplegable!$B$446,IF(AND(AY203&lt;&gt;0,AZ203=""),Desplegable!$B$446,IF(AND('Metas por Proyecto'!AY203=0,'Metas por Proyecto'!AZ203&gt;0),Desplegable!$B$444,IF(AND('Metas por Proyecto'!AY203&gt;0,'Metas por Proyecto'!AZ203=0),Desplegable!$B$445,IF(AND('Metas por Proyecto'!AY203&gt;0,'Metas por Proyecto'!AZ203&gt;0),((AZ203*100)/AY203))))))</f>
        <v>100</v>
      </c>
      <c r="BC203" s="97">
        <f t="shared" si="106"/>
        <v>3</v>
      </c>
      <c r="BD203" s="97">
        <f t="shared" si="107"/>
        <v>3</v>
      </c>
      <c r="BE203" s="62">
        <f>IF(AND(BC203=0,BD203=0),"",IF(AND(BC203=0,BD203&lt;&gt;0),Desplegable!$B$444,(BD203*100/BC203)))</f>
        <v>100</v>
      </c>
      <c r="BF203" s="97">
        <v>1</v>
      </c>
      <c r="BG203" s="97">
        <v>1</v>
      </c>
      <c r="BH203" s="97" t="s">
        <v>1689</v>
      </c>
      <c r="BI203" s="62">
        <f>IF(AND(BF203=0,BG203=0),Desplegable!$B$446,IF(AND(BF203&lt;&gt;0,BG203=""),Desplegable!$B$446,IF(AND('Metas por Proyecto'!BF203=0,'Metas por Proyecto'!BG203&gt;0),Desplegable!$B$444,IF(AND('Metas por Proyecto'!BF203&gt;0,'Metas por Proyecto'!BG203=0),Desplegable!$B$445,IF(AND('Metas por Proyecto'!BF203&gt;0,'Metas por Proyecto'!BG203&gt;0),((BG203*100)/BF203))))))</f>
        <v>100</v>
      </c>
      <c r="BJ203" s="97">
        <f t="shared" si="108"/>
        <v>4</v>
      </c>
      <c r="BK203" s="97">
        <f t="shared" si="109"/>
        <v>4</v>
      </c>
      <c r="BL203" s="62">
        <f>IF(AND(BJ203=0,BK203=0),"",IF(AND(BJ203=0,BK203&lt;&gt;0),Desplegable!$B$444,(BK203*100/BJ203)))</f>
        <v>100</v>
      </c>
      <c r="BM203" s="97">
        <v>1</v>
      </c>
      <c r="BN203" s="97"/>
      <c r="BO203" s="97"/>
      <c r="BP203" s="62" t="str">
        <f>IF(AND(BM203=0,BN203=0),Desplegable!$B$446,IF(AND(BM203&lt;&gt;0,BN203=""),Desplegable!$B$446,IF(AND('Metas por Proyecto'!BM203=0,'Metas por Proyecto'!BN203&gt;0),Desplegable!$B$444,IF(AND('Metas por Proyecto'!BM203&gt;0,'Metas por Proyecto'!BN203=0),Desplegable!$B$445,IF(AND('Metas por Proyecto'!BM203&gt;0,'Metas por Proyecto'!BN203&gt;0),((BN203*100)/BM203))))))</f>
        <v/>
      </c>
      <c r="BQ203" s="97">
        <f t="shared" si="110"/>
        <v>5</v>
      </c>
      <c r="BR203" s="97">
        <f t="shared" si="111"/>
        <v>4</v>
      </c>
      <c r="BS203" s="62">
        <f>IF(AND(BQ203=0,BR203=0),"",IF(AND(BQ203=0,BR203&lt;&gt;0),Desplegable!$B$444,(BR203*100/BQ203)))</f>
        <v>80</v>
      </c>
      <c r="BT203" s="97">
        <v>1</v>
      </c>
      <c r="BU203" s="97"/>
      <c r="BV203" s="97"/>
      <c r="BW203" s="62" t="str">
        <f>IF(AND(BT203=0,BU203=0),Desplegable!$B$446,IF(AND(BT203&lt;&gt;0,BU203=""),Desplegable!$B$446,IF(AND('Metas por Proyecto'!BT203=0,'Metas por Proyecto'!BU203&gt;0),Desplegable!$B$444,IF(AND('Metas por Proyecto'!BT203&gt;0,'Metas por Proyecto'!BU203=0),Desplegable!$B$445,IF(AND('Metas por Proyecto'!BT203&gt;0,'Metas por Proyecto'!BU203&gt;0),((BU203*100)/BT203))))))</f>
        <v/>
      </c>
      <c r="BX203" s="97">
        <f t="shared" si="112"/>
        <v>6</v>
      </c>
      <c r="BY203" s="97">
        <f t="shared" si="113"/>
        <v>4</v>
      </c>
      <c r="BZ203" s="62">
        <f>IF(AND(BX203=0,BY203=0),"",IF(AND(BX203=0,BY203&lt;&gt;0),Desplegable!$B$444,(BY203*100/BX203)))</f>
        <v>66.666666666666671</v>
      </c>
      <c r="CA203" s="97">
        <v>1</v>
      </c>
      <c r="CB203" s="97"/>
      <c r="CC203" s="97"/>
      <c r="CD203" s="62" t="str">
        <f>IF(AND(CA203=0,CB203=0),Desplegable!$B$446,IF(AND(CA203&lt;&gt;0,CB203=""),Desplegable!$B$446,IF(AND('Metas por Proyecto'!CA203=0,'Metas por Proyecto'!CB203&gt;0),Desplegable!$B$444,IF(AND('Metas por Proyecto'!CA203&gt;0,'Metas por Proyecto'!CB203=0),Desplegable!$B$445,IF(AND('Metas por Proyecto'!CA203&gt;0,'Metas por Proyecto'!CB203&gt;0),((CB203*100)/CA203))))))</f>
        <v/>
      </c>
      <c r="CE203" s="97">
        <f t="shared" si="114"/>
        <v>7</v>
      </c>
      <c r="CF203" s="97">
        <f t="shared" si="115"/>
        <v>4</v>
      </c>
      <c r="CG203" s="62">
        <f>IF(AND(CE203=0,CF203=0),"",IF(AND(CE203=0,CF203&lt;&gt;0),Desplegable!$B$444,(CF203*100/CE203)))</f>
        <v>57.142857142857146</v>
      </c>
      <c r="CH203" s="243">
        <v>1</v>
      </c>
      <c r="CI203" s="97"/>
      <c r="CJ203" s="97"/>
      <c r="CK203" s="62" t="str">
        <f>IF(AND(CH203=0,CI203=0),Desplegable!$B$446,IF(AND(CH203&lt;&gt;0,CI203=""),Desplegable!$B$446,IF(AND('Metas por Proyecto'!CH203=0,'Metas por Proyecto'!CI203&gt;0),Desplegable!$B$444,IF(AND('Metas por Proyecto'!CH203&gt;0,'Metas por Proyecto'!CI203=0),Desplegable!$B$445,IF(AND('Metas por Proyecto'!CH203&gt;0,'Metas por Proyecto'!CI203&gt;0),((CI203*100)/CH203))))))</f>
        <v/>
      </c>
      <c r="CL203" s="97">
        <f t="shared" si="116"/>
        <v>8</v>
      </c>
      <c r="CM203" s="97">
        <f t="shared" si="117"/>
        <v>4</v>
      </c>
      <c r="CN203" s="62">
        <f>IF(AND(CL203=0,CM203=0),"",IF(AND(CL203=0,CM203&lt;&gt;0),Desplegable!$B$444,(CM203*100/CL203)))</f>
        <v>50</v>
      </c>
      <c r="CO203" s="243">
        <v>1</v>
      </c>
      <c r="CP203" s="97"/>
      <c r="CQ203" s="97"/>
      <c r="CR203" s="62" t="str">
        <f>IF(AND(CO203=0,CP203=0),Desplegable!$B$446,IF(AND(CO203&lt;&gt;0,CP203=""),Desplegable!$B$446,IF(AND('Metas por Proyecto'!CO203=0,'Metas por Proyecto'!CP203&gt;0),Desplegable!$B$444,IF(AND('Metas por Proyecto'!CO203&gt;0,'Metas por Proyecto'!CP203=0),Desplegable!$B$445,IF(AND('Metas por Proyecto'!CO203&gt;0,'Metas por Proyecto'!CP203&gt;0),((CP203*100)/CO203))))))</f>
        <v/>
      </c>
      <c r="CS203" s="97">
        <f t="shared" si="118"/>
        <v>9</v>
      </c>
      <c r="CT203" s="97">
        <f t="shared" si="119"/>
        <v>4</v>
      </c>
      <c r="CU203" s="62">
        <f>IF(AND(CS203=0,CT203=0),"",IF(AND(CS203=0,CT203&lt;&gt;0),Desplegable!$B$444,(CT203*100/CS203)))</f>
        <v>44.444444444444443</v>
      </c>
      <c r="CV203" s="243">
        <v>1</v>
      </c>
      <c r="CW203" s="97"/>
      <c r="CX203" s="97"/>
      <c r="CY203" s="62" t="str">
        <f>IF(AND(CV203=0,CW203=0),Desplegable!$B$446,IF(AND(CV203&lt;&gt;0,CW203=""),Desplegable!$B$446,IF(AND('Metas por Proyecto'!CV203=0,'Metas por Proyecto'!CW203&gt;0),Desplegable!$B$444,IF(AND('Metas por Proyecto'!CV203&gt;0,'Metas por Proyecto'!CW203=0),Desplegable!$B$445,IF(AND('Metas por Proyecto'!CV203&gt;0,'Metas por Proyecto'!CW203&gt;0),((CW203*100)/CV203))))))</f>
        <v/>
      </c>
      <c r="CZ203" s="97">
        <f t="shared" si="120"/>
        <v>10</v>
      </c>
      <c r="DA203" s="97">
        <f t="shared" si="121"/>
        <v>4</v>
      </c>
      <c r="DB203" s="62">
        <f>IF(AND(CZ203=0,DA203=0),"",IF(AND(CZ203=0,DA203&lt;&gt;0),Desplegable!$B$444,(DA203*100/CZ203)))</f>
        <v>40</v>
      </c>
      <c r="DC203" s="243">
        <v>1</v>
      </c>
      <c r="DD203" s="97"/>
      <c r="DE203" s="97"/>
      <c r="DF203" s="62" t="str">
        <f>IF(AND(DC203=0,DD203=0),Desplegable!$B$446,IF(AND(DC203&lt;&gt;0,DD203=""),Desplegable!$B$446,IF(AND('Metas por Proyecto'!DC203=0,'Metas por Proyecto'!DD203&gt;0),Desplegable!$B$444,IF(AND('Metas por Proyecto'!DC203&gt;0,'Metas por Proyecto'!DD203=0),Desplegable!$B$445,IF(AND('Metas por Proyecto'!DC203&gt;0,'Metas por Proyecto'!DD203&gt;0),((DD203*100)/DC203))))))</f>
        <v/>
      </c>
      <c r="DG203" s="97">
        <f t="shared" si="122"/>
        <v>11</v>
      </c>
      <c r="DH203" s="97">
        <f t="shared" si="123"/>
        <v>4</v>
      </c>
      <c r="DI203" s="62">
        <f>IF(AND(DG203=0,DH203=0),"",IF(AND(DG203=0,DH203&lt;&gt;0),Desplegable!$B$444,(DH203*100/DG203)))</f>
        <v>36.363636363636367</v>
      </c>
      <c r="DJ203" s="243">
        <v>1</v>
      </c>
      <c r="DK203" s="97"/>
      <c r="DL203" s="97"/>
      <c r="DM203" s="62" t="str">
        <f>IF(AND(DJ203=0,DK203=0),Desplegable!$B$446,IF(AND(DJ203&lt;&gt;0,DK203=""),Desplegable!$B$446,IF(AND('Metas por Proyecto'!DJ203=0,'Metas por Proyecto'!DK203&gt;0),Desplegable!$B$444,IF(AND('Metas por Proyecto'!DJ203&gt;0,'Metas por Proyecto'!DK203=0),Desplegable!$B$445,IF(AND('Metas por Proyecto'!DJ203&gt;0,'Metas por Proyecto'!DK203&gt;0),((DK203*100)/DJ203))))))</f>
        <v/>
      </c>
      <c r="DN203" s="97">
        <f t="shared" si="124"/>
        <v>12</v>
      </c>
      <c r="DO203" s="97">
        <f t="shared" si="125"/>
        <v>4</v>
      </c>
      <c r="DP203" s="63">
        <f>IF(AND(DN203=0,DO203=0),"",IF(AND(DN203=0,DO203&lt;&gt;0),Desplegable!$B$444,(DO203*100/DN203)))</f>
        <v>33.333333333333336</v>
      </c>
      <c r="DQ203" s="97">
        <f t="shared" si="126"/>
        <v>12</v>
      </c>
      <c r="DR203" s="97">
        <f t="shared" si="127"/>
        <v>-11</v>
      </c>
      <c r="DS203" s="97">
        <f t="shared" si="128"/>
        <v>4</v>
      </c>
      <c r="DT203" s="63">
        <f t="shared" si="129"/>
        <v>33.333333333333336</v>
      </c>
      <c r="DU203" s="97"/>
    </row>
    <row r="204" spans="1:128" s="65" customFormat="1" ht="409.5">
      <c r="A204" s="53">
        <v>203</v>
      </c>
      <c r="B204" s="84" t="s">
        <v>774</v>
      </c>
      <c r="C204" s="54" t="s">
        <v>346</v>
      </c>
      <c r="D204" s="55" t="s">
        <v>79</v>
      </c>
      <c r="E204" s="55" t="s">
        <v>790</v>
      </c>
      <c r="F204" s="56" t="s">
        <v>111</v>
      </c>
      <c r="G204" s="55" t="s">
        <v>115</v>
      </c>
      <c r="H204" s="56" t="s">
        <v>292</v>
      </c>
      <c r="I204" s="55" t="s">
        <v>790</v>
      </c>
      <c r="J204" s="56" t="s">
        <v>292</v>
      </c>
      <c r="K204" s="55" t="s">
        <v>790</v>
      </c>
      <c r="L204" s="56" t="s">
        <v>155</v>
      </c>
      <c r="M204" s="56" t="s">
        <v>155</v>
      </c>
      <c r="N204" s="59" t="s">
        <v>144</v>
      </c>
      <c r="O204" s="56" t="s">
        <v>153</v>
      </c>
      <c r="P204" s="57" t="s">
        <v>462</v>
      </c>
      <c r="Q204" s="57" t="s">
        <v>467</v>
      </c>
      <c r="R204" s="58" t="s">
        <v>474</v>
      </c>
      <c r="S204" s="59"/>
      <c r="T204" s="59" t="s">
        <v>417</v>
      </c>
      <c r="U204" s="60" t="s">
        <v>429</v>
      </c>
      <c r="V204" s="60" t="s">
        <v>447</v>
      </c>
      <c r="W204" s="59"/>
      <c r="X204" s="59"/>
      <c r="Y204" s="56"/>
      <c r="Z204" s="56"/>
      <c r="AA204" s="56"/>
      <c r="AB204" s="56"/>
      <c r="AC204" s="53"/>
      <c r="AD204" s="53"/>
      <c r="AE204" s="53"/>
      <c r="AF204" s="53"/>
      <c r="AG204" s="56"/>
      <c r="AH204" s="60"/>
      <c r="AI204" s="53"/>
      <c r="AJ204" s="61"/>
      <c r="AK204" s="53"/>
      <c r="AL204" s="53"/>
      <c r="AM204" s="222">
        <v>1</v>
      </c>
      <c r="AN204" s="97">
        <v>1</v>
      </c>
      <c r="AO204" s="97">
        <v>1</v>
      </c>
      <c r="AP204" s="97"/>
      <c r="AQ204" s="62">
        <f>IF(AND(AN204=0,AO204=0),Desplegable!$B$446,IF(AND(AN204&lt;&gt;0,AO204=""),Desplegable!$B$446,IF(AND('Metas por Proyecto'!AN204=0,'Metas por Proyecto'!AO204&gt;0),Desplegable!$B$444,IF(AND('Metas por Proyecto'!AN204&gt;0,'Metas por Proyecto'!AO204=0),Desplegable!$B$445,IF(AND('Metas por Proyecto'!AN204&gt;0,'Metas por Proyecto'!AO204&gt;0),((AO204*100)/AN204))))))</f>
        <v>100</v>
      </c>
      <c r="AR204" s="97">
        <v>1</v>
      </c>
      <c r="AS204" s="97">
        <v>1</v>
      </c>
      <c r="AT204" s="97"/>
      <c r="AU204" s="62">
        <f>IF(AND(AR204=0,AS204=0),Desplegable!$B$446,IF(AND(AR204&lt;&gt;0,AS204=""),Desplegable!$B$446,IF(AND('Metas por Proyecto'!AR204=0,'Metas por Proyecto'!AS204&gt;0),Desplegable!$B$444,IF(AND('Metas por Proyecto'!AR204&gt;0,'Metas por Proyecto'!AS204=0),Desplegable!$B$445,IF(AND('Metas por Proyecto'!AR204&gt;0,'Metas por Proyecto'!AS204&gt;0),((AS204*100)/AR204))))))</f>
        <v>100</v>
      </c>
      <c r="AV204" s="97">
        <f t="shared" si="104"/>
        <v>2</v>
      </c>
      <c r="AW204" s="97">
        <f t="shared" si="105"/>
        <v>2</v>
      </c>
      <c r="AX204" s="62">
        <f>IF(AND(AV204=0,AW204=0),"",IF(AND(AV204=0,AW204&lt;&gt;0),Desplegable!$B$444,(AW204*100/AV204)))</f>
        <v>100</v>
      </c>
      <c r="AY204" s="97">
        <v>1</v>
      </c>
      <c r="AZ204" s="97">
        <v>1</v>
      </c>
      <c r="BA204" s="97" t="s">
        <v>1273</v>
      </c>
      <c r="BB204" s="62">
        <f>IF(AND(AY204=0,AZ204=0),Desplegable!$B$446,IF(AND(AY204&lt;&gt;0,AZ204=""),Desplegable!$B$446,IF(AND('Metas por Proyecto'!AY204=0,'Metas por Proyecto'!AZ204&gt;0),Desplegable!$B$444,IF(AND('Metas por Proyecto'!AY204&gt;0,'Metas por Proyecto'!AZ204=0),Desplegable!$B$445,IF(AND('Metas por Proyecto'!AY204&gt;0,'Metas por Proyecto'!AZ204&gt;0),((AZ204*100)/AY204))))))</f>
        <v>100</v>
      </c>
      <c r="BC204" s="97">
        <f t="shared" si="106"/>
        <v>3</v>
      </c>
      <c r="BD204" s="97">
        <f t="shared" si="107"/>
        <v>3</v>
      </c>
      <c r="BE204" s="62">
        <f>IF(AND(BC204=0,BD204=0),"",IF(AND(BC204=0,BD204&lt;&gt;0),Desplegable!$B$444,(BD204*100/BC204)))</f>
        <v>100</v>
      </c>
      <c r="BF204" s="97">
        <v>1</v>
      </c>
      <c r="BG204" s="97">
        <v>1</v>
      </c>
      <c r="BH204" s="97" t="s">
        <v>1690</v>
      </c>
      <c r="BI204" s="62">
        <f>IF(AND(BF204=0,BG204=0),Desplegable!$B$446,IF(AND(BF204&lt;&gt;0,BG204=""),Desplegable!$B$446,IF(AND('Metas por Proyecto'!BF204=0,'Metas por Proyecto'!BG204&gt;0),Desplegable!$B$444,IF(AND('Metas por Proyecto'!BF204&gt;0,'Metas por Proyecto'!BG204=0),Desplegable!$B$445,IF(AND('Metas por Proyecto'!BF204&gt;0,'Metas por Proyecto'!BG204&gt;0),((BG204*100)/BF204))))))</f>
        <v>100</v>
      </c>
      <c r="BJ204" s="97">
        <f t="shared" si="108"/>
        <v>4</v>
      </c>
      <c r="BK204" s="97">
        <f t="shared" si="109"/>
        <v>4</v>
      </c>
      <c r="BL204" s="62">
        <f>IF(AND(BJ204=0,BK204=0),"",IF(AND(BJ204=0,BK204&lt;&gt;0),Desplegable!$B$444,(BK204*100/BJ204)))</f>
        <v>100</v>
      </c>
      <c r="BM204" s="97">
        <v>1</v>
      </c>
      <c r="BN204" s="97"/>
      <c r="BO204" s="97"/>
      <c r="BP204" s="62" t="str">
        <f>IF(AND(BM204=0,BN204=0),Desplegable!$B$446,IF(AND(BM204&lt;&gt;0,BN204=""),Desplegable!$B$446,IF(AND('Metas por Proyecto'!BM204=0,'Metas por Proyecto'!BN204&gt;0),Desplegable!$B$444,IF(AND('Metas por Proyecto'!BM204&gt;0,'Metas por Proyecto'!BN204=0),Desplegable!$B$445,IF(AND('Metas por Proyecto'!BM204&gt;0,'Metas por Proyecto'!BN204&gt;0),((BN204*100)/BM204))))))</f>
        <v/>
      </c>
      <c r="BQ204" s="97">
        <f t="shared" si="110"/>
        <v>5</v>
      </c>
      <c r="BR204" s="97">
        <f t="shared" si="111"/>
        <v>4</v>
      </c>
      <c r="BS204" s="62">
        <f>IF(AND(BQ204=0,BR204=0),"",IF(AND(BQ204=0,BR204&lt;&gt;0),Desplegable!$B$444,(BR204*100/BQ204)))</f>
        <v>80</v>
      </c>
      <c r="BT204" s="97">
        <v>1</v>
      </c>
      <c r="BU204" s="97"/>
      <c r="BV204" s="97"/>
      <c r="BW204" s="62" t="str">
        <f>IF(AND(BT204=0,BU204=0),Desplegable!$B$446,IF(AND(BT204&lt;&gt;0,BU204=""),Desplegable!$B$446,IF(AND('Metas por Proyecto'!BT204=0,'Metas por Proyecto'!BU204&gt;0),Desplegable!$B$444,IF(AND('Metas por Proyecto'!BT204&gt;0,'Metas por Proyecto'!BU204=0),Desplegable!$B$445,IF(AND('Metas por Proyecto'!BT204&gt;0,'Metas por Proyecto'!BU204&gt;0),((BU204*100)/BT204))))))</f>
        <v/>
      </c>
      <c r="BX204" s="97">
        <f t="shared" si="112"/>
        <v>6</v>
      </c>
      <c r="BY204" s="97">
        <f t="shared" si="113"/>
        <v>4</v>
      </c>
      <c r="BZ204" s="62">
        <f>IF(AND(BX204=0,BY204=0),"",IF(AND(BX204=0,BY204&lt;&gt;0),Desplegable!$B$444,(BY204*100/BX204)))</f>
        <v>66.666666666666671</v>
      </c>
      <c r="CA204" s="97">
        <v>1</v>
      </c>
      <c r="CB204" s="97"/>
      <c r="CC204" s="97"/>
      <c r="CD204" s="62" t="str">
        <f>IF(AND(CA204=0,CB204=0),Desplegable!$B$446,IF(AND(CA204&lt;&gt;0,CB204=""),Desplegable!$B$446,IF(AND('Metas por Proyecto'!CA204=0,'Metas por Proyecto'!CB204&gt;0),Desplegable!$B$444,IF(AND('Metas por Proyecto'!CA204&gt;0,'Metas por Proyecto'!CB204=0),Desplegable!$B$445,IF(AND('Metas por Proyecto'!CA204&gt;0,'Metas por Proyecto'!CB204&gt;0),((CB204*100)/CA204))))))</f>
        <v/>
      </c>
      <c r="CE204" s="97">
        <f t="shared" si="114"/>
        <v>7</v>
      </c>
      <c r="CF204" s="97">
        <f t="shared" si="115"/>
        <v>4</v>
      </c>
      <c r="CG204" s="62">
        <f>IF(AND(CE204=0,CF204=0),"",IF(AND(CE204=0,CF204&lt;&gt;0),Desplegable!$B$444,(CF204*100/CE204)))</f>
        <v>57.142857142857146</v>
      </c>
      <c r="CH204" s="243">
        <v>1</v>
      </c>
      <c r="CI204" s="97"/>
      <c r="CJ204" s="97"/>
      <c r="CK204" s="62" t="str">
        <f>IF(AND(CH204=0,CI204=0),Desplegable!$B$446,IF(AND(CH204&lt;&gt;0,CI204=""),Desplegable!$B$446,IF(AND('Metas por Proyecto'!CH204=0,'Metas por Proyecto'!CI204&gt;0),Desplegable!$B$444,IF(AND('Metas por Proyecto'!CH204&gt;0,'Metas por Proyecto'!CI204=0),Desplegable!$B$445,IF(AND('Metas por Proyecto'!CH204&gt;0,'Metas por Proyecto'!CI204&gt;0),((CI204*100)/CH204))))))</f>
        <v/>
      </c>
      <c r="CL204" s="97">
        <f t="shared" si="116"/>
        <v>8</v>
      </c>
      <c r="CM204" s="97">
        <f t="shared" si="117"/>
        <v>4</v>
      </c>
      <c r="CN204" s="62">
        <f>IF(AND(CL204=0,CM204=0),"",IF(AND(CL204=0,CM204&lt;&gt;0),Desplegable!$B$444,(CM204*100/CL204)))</f>
        <v>50</v>
      </c>
      <c r="CO204" s="243">
        <v>1</v>
      </c>
      <c r="CP204" s="97"/>
      <c r="CQ204" s="97"/>
      <c r="CR204" s="62" t="str">
        <f>IF(AND(CO204=0,CP204=0),Desplegable!$B$446,IF(AND(CO204&lt;&gt;0,CP204=""),Desplegable!$B$446,IF(AND('Metas por Proyecto'!CO204=0,'Metas por Proyecto'!CP204&gt;0),Desplegable!$B$444,IF(AND('Metas por Proyecto'!CO204&gt;0,'Metas por Proyecto'!CP204=0),Desplegable!$B$445,IF(AND('Metas por Proyecto'!CO204&gt;0,'Metas por Proyecto'!CP204&gt;0),((CP204*100)/CO204))))))</f>
        <v/>
      </c>
      <c r="CS204" s="97">
        <f t="shared" si="118"/>
        <v>9</v>
      </c>
      <c r="CT204" s="97">
        <f t="shared" si="119"/>
        <v>4</v>
      </c>
      <c r="CU204" s="62">
        <f>IF(AND(CS204=0,CT204=0),"",IF(AND(CS204=0,CT204&lt;&gt;0),Desplegable!$B$444,(CT204*100/CS204)))</f>
        <v>44.444444444444443</v>
      </c>
      <c r="CV204" s="243">
        <v>1</v>
      </c>
      <c r="CW204" s="97"/>
      <c r="CX204" s="97"/>
      <c r="CY204" s="62" t="str">
        <f>IF(AND(CV204=0,CW204=0),Desplegable!$B$446,IF(AND(CV204&lt;&gt;0,CW204=""),Desplegable!$B$446,IF(AND('Metas por Proyecto'!CV204=0,'Metas por Proyecto'!CW204&gt;0),Desplegable!$B$444,IF(AND('Metas por Proyecto'!CV204&gt;0,'Metas por Proyecto'!CW204=0),Desplegable!$B$445,IF(AND('Metas por Proyecto'!CV204&gt;0,'Metas por Proyecto'!CW204&gt;0),((CW204*100)/CV204))))))</f>
        <v/>
      </c>
      <c r="CZ204" s="97">
        <f t="shared" si="120"/>
        <v>10</v>
      </c>
      <c r="DA204" s="97">
        <f t="shared" si="121"/>
        <v>4</v>
      </c>
      <c r="DB204" s="62">
        <f>IF(AND(CZ204=0,DA204=0),"",IF(AND(CZ204=0,DA204&lt;&gt;0),Desplegable!$B$444,(DA204*100/CZ204)))</f>
        <v>40</v>
      </c>
      <c r="DC204" s="243">
        <v>1</v>
      </c>
      <c r="DD204" s="97"/>
      <c r="DE204" s="97"/>
      <c r="DF204" s="62" t="str">
        <f>IF(AND(DC204=0,DD204=0),Desplegable!$B$446,IF(AND(DC204&lt;&gt;0,DD204=""),Desplegable!$B$446,IF(AND('Metas por Proyecto'!DC204=0,'Metas por Proyecto'!DD204&gt;0),Desplegable!$B$444,IF(AND('Metas por Proyecto'!DC204&gt;0,'Metas por Proyecto'!DD204=0),Desplegable!$B$445,IF(AND('Metas por Proyecto'!DC204&gt;0,'Metas por Proyecto'!DD204&gt;0),((DD204*100)/DC204))))))</f>
        <v/>
      </c>
      <c r="DG204" s="97">
        <f t="shared" si="122"/>
        <v>11</v>
      </c>
      <c r="DH204" s="97">
        <f t="shared" si="123"/>
        <v>4</v>
      </c>
      <c r="DI204" s="62">
        <f>IF(AND(DG204=0,DH204=0),"",IF(AND(DG204=0,DH204&lt;&gt;0),Desplegable!$B$444,(DH204*100/DG204)))</f>
        <v>36.363636363636367</v>
      </c>
      <c r="DJ204" s="243">
        <v>1</v>
      </c>
      <c r="DK204" s="97"/>
      <c r="DL204" s="97"/>
      <c r="DM204" s="62" t="str">
        <f>IF(AND(DJ204=0,DK204=0),Desplegable!$B$446,IF(AND(DJ204&lt;&gt;0,DK204=""),Desplegable!$B$446,IF(AND('Metas por Proyecto'!DJ204=0,'Metas por Proyecto'!DK204&gt;0),Desplegable!$B$444,IF(AND('Metas por Proyecto'!DJ204&gt;0,'Metas por Proyecto'!DK204=0),Desplegable!$B$445,IF(AND('Metas por Proyecto'!DJ204&gt;0,'Metas por Proyecto'!DK204&gt;0),((DK204*100)/DJ204))))))</f>
        <v/>
      </c>
      <c r="DN204" s="97">
        <f t="shared" si="124"/>
        <v>12</v>
      </c>
      <c r="DO204" s="97">
        <f t="shared" si="125"/>
        <v>4</v>
      </c>
      <c r="DP204" s="63">
        <f>IF(AND(DN204=0,DO204=0),"",IF(AND(DN204=0,DO204&lt;&gt;0),Desplegable!$B$444,(DO204*100/DN204)))</f>
        <v>33.333333333333336</v>
      </c>
      <c r="DQ204" s="97">
        <f t="shared" si="126"/>
        <v>12</v>
      </c>
      <c r="DR204" s="97">
        <f t="shared" si="127"/>
        <v>-11</v>
      </c>
      <c r="DS204" s="97">
        <f t="shared" si="128"/>
        <v>4</v>
      </c>
      <c r="DT204" s="63">
        <f t="shared" si="129"/>
        <v>33.333333333333336</v>
      </c>
      <c r="DU204" s="97"/>
    </row>
    <row r="205" spans="1:128" s="65" customFormat="1" ht="409.5">
      <c r="A205" s="53">
        <v>204</v>
      </c>
      <c r="B205" s="84" t="s">
        <v>775</v>
      </c>
      <c r="C205" s="54" t="s">
        <v>65</v>
      </c>
      <c r="D205" s="55" t="s">
        <v>65</v>
      </c>
      <c r="E205" s="55" t="s">
        <v>790</v>
      </c>
      <c r="F205" s="56" t="s">
        <v>111</v>
      </c>
      <c r="G205" s="55" t="s">
        <v>115</v>
      </c>
      <c r="H205" s="56" t="s">
        <v>292</v>
      </c>
      <c r="I205" s="55" t="s">
        <v>790</v>
      </c>
      <c r="J205" s="56" t="s">
        <v>292</v>
      </c>
      <c r="K205" s="55" t="s">
        <v>790</v>
      </c>
      <c r="L205" s="56" t="s">
        <v>155</v>
      </c>
      <c r="M205" s="56" t="s">
        <v>155</v>
      </c>
      <c r="N205" s="59" t="s">
        <v>144</v>
      </c>
      <c r="O205" s="56" t="s">
        <v>153</v>
      </c>
      <c r="P205" s="57" t="s">
        <v>462</v>
      </c>
      <c r="Q205" s="57" t="s">
        <v>467</v>
      </c>
      <c r="R205" s="58" t="s">
        <v>474</v>
      </c>
      <c r="S205" s="59"/>
      <c r="T205" s="59" t="s">
        <v>417</v>
      </c>
      <c r="U205" s="60" t="s">
        <v>429</v>
      </c>
      <c r="V205" s="60" t="s">
        <v>447</v>
      </c>
      <c r="W205" s="59"/>
      <c r="X205" s="59"/>
      <c r="Y205" s="56"/>
      <c r="Z205" s="56"/>
      <c r="AA205" s="56"/>
      <c r="AB205" s="56"/>
      <c r="AC205" s="53"/>
      <c r="AD205" s="53"/>
      <c r="AE205" s="53"/>
      <c r="AF205" s="53"/>
      <c r="AG205" s="56"/>
      <c r="AH205" s="60"/>
      <c r="AI205" s="53"/>
      <c r="AJ205" s="61"/>
      <c r="AK205" s="53"/>
      <c r="AL205" s="53"/>
      <c r="AM205" s="222">
        <v>4</v>
      </c>
      <c r="AN205" s="97"/>
      <c r="AO205" s="97">
        <v>0</v>
      </c>
      <c r="AP205" s="97"/>
      <c r="AQ205" s="62" t="str">
        <f>IF(AND(AN205=0,AO205=0),Desplegable!$B$446,IF(AND(AN205&lt;&gt;0,AO205=""),Desplegable!$B$446,IF(AND('Metas por Proyecto'!AN205=0,'Metas por Proyecto'!AO205&gt;0),Desplegable!$B$444,IF(AND('Metas por Proyecto'!AN205&gt;0,'Metas por Proyecto'!AO205=0),Desplegable!$B$445,IF(AND('Metas por Proyecto'!AN205&gt;0,'Metas por Proyecto'!AO205&gt;0),((AO205*100)/AN205))))))</f>
        <v/>
      </c>
      <c r="AR205" s="97"/>
      <c r="AS205" s="97">
        <v>0</v>
      </c>
      <c r="AT205" s="97"/>
      <c r="AU205" s="62" t="str">
        <f>IF(AND(AR205=0,AS205=0),Desplegable!$B$446,IF(AND(AR205&lt;&gt;0,AS205=""),Desplegable!$B$446,IF(AND('Metas por Proyecto'!AR205=0,'Metas por Proyecto'!AS205&gt;0),Desplegable!$B$444,IF(AND('Metas por Proyecto'!AR205&gt;0,'Metas por Proyecto'!AS205=0),Desplegable!$B$445,IF(AND('Metas por Proyecto'!AR205&gt;0,'Metas por Proyecto'!AS205&gt;0),((AS205*100)/AR205))))))</f>
        <v/>
      </c>
      <c r="AV205" s="97">
        <f t="shared" si="104"/>
        <v>0</v>
      </c>
      <c r="AW205" s="97">
        <f t="shared" si="105"/>
        <v>0</v>
      </c>
      <c r="AX205" s="62" t="str">
        <f>IF(AND(AV205=0,AW205=0),"",IF(AND(AV205=0,AW205&lt;&gt;0),Desplegable!$B$444,(AW205*100/AV205)))</f>
        <v/>
      </c>
      <c r="AY205" s="97">
        <v>1</v>
      </c>
      <c r="AZ205" s="97">
        <v>1</v>
      </c>
      <c r="BA205" s="97" t="s">
        <v>1274</v>
      </c>
      <c r="BB205" s="62">
        <f>IF(AND(AY205=0,AZ205=0),Desplegable!$B$446,IF(AND(AY205&lt;&gt;0,AZ205=""),Desplegable!$B$446,IF(AND('Metas por Proyecto'!AY205=0,'Metas por Proyecto'!AZ205&gt;0),Desplegable!$B$444,IF(AND('Metas por Proyecto'!AY205&gt;0,'Metas por Proyecto'!AZ205=0),Desplegable!$B$445,IF(AND('Metas por Proyecto'!AY205&gt;0,'Metas por Proyecto'!AZ205&gt;0),((AZ205*100)/AY205))))))</f>
        <v>100</v>
      </c>
      <c r="BC205" s="97">
        <f t="shared" si="106"/>
        <v>1</v>
      </c>
      <c r="BD205" s="97">
        <f t="shared" si="107"/>
        <v>1</v>
      </c>
      <c r="BE205" s="62">
        <f>IF(AND(BC205=0,BD205=0),"",IF(AND(BC205=0,BD205&lt;&gt;0),Desplegable!$B$444,(BD205*100/BC205)))</f>
        <v>100</v>
      </c>
      <c r="BF205" s="97"/>
      <c r="BG205" s="97">
        <v>0</v>
      </c>
      <c r="BH205" s="97"/>
      <c r="BI205" s="62" t="str">
        <f>IF(AND(BF205=0,BG205=0),Desplegable!$B$446,IF(AND(BF205&lt;&gt;0,BG205=""),Desplegable!$B$446,IF(AND('Metas por Proyecto'!BF205=0,'Metas por Proyecto'!BG205&gt;0),Desplegable!$B$444,IF(AND('Metas por Proyecto'!BF205&gt;0,'Metas por Proyecto'!BG205=0),Desplegable!$B$445,IF(AND('Metas por Proyecto'!BF205&gt;0,'Metas por Proyecto'!BG205&gt;0),((BG205*100)/BF205))))))</f>
        <v/>
      </c>
      <c r="BJ205" s="97">
        <f t="shared" si="108"/>
        <v>1</v>
      </c>
      <c r="BK205" s="97">
        <f t="shared" si="109"/>
        <v>1</v>
      </c>
      <c r="BL205" s="62">
        <f>IF(AND(BJ205=0,BK205=0),"",IF(AND(BJ205=0,BK205&lt;&gt;0),Desplegable!$B$444,(BK205*100/BJ205)))</f>
        <v>100</v>
      </c>
      <c r="BM205" s="97"/>
      <c r="BN205" s="97"/>
      <c r="BO205" s="97"/>
      <c r="BP205" s="62" t="str">
        <f>IF(AND(BM205=0,BN205=0),Desplegable!$B$446,IF(AND(BM205&lt;&gt;0,BN205=""),Desplegable!$B$446,IF(AND('Metas por Proyecto'!BM205=0,'Metas por Proyecto'!BN205&gt;0),Desplegable!$B$444,IF(AND('Metas por Proyecto'!BM205&gt;0,'Metas por Proyecto'!BN205=0),Desplegable!$B$445,IF(AND('Metas por Proyecto'!BM205&gt;0,'Metas por Proyecto'!BN205&gt;0),((BN205*100)/BM205))))))</f>
        <v/>
      </c>
      <c r="BQ205" s="97">
        <f t="shared" si="110"/>
        <v>1</v>
      </c>
      <c r="BR205" s="97">
        <f t="shared" si="111"/>
        <v>1</v>
      </c>
      <c r="BS205" s="62">
        <f>IF(AND(BQ205=0,BR205=0),"",IF(AND(BQ205=0,BR205&lt;&gt;0),Desplegable!$B$444,(BR205*100/BQ205)))</f>
        <v>100</v>
      </c>
      <c r="BT205" s="97">
        <v>1</v>
      </c>
      <c r="BU205" s="97"/>
      <c r="BV205" s="97"/>
      <c r="BW205" s="62" t="str">
        <f>IF(AND(BT205=0,BU205=0),Desplegable!$B$446,IF(AND(BT205&lt;&gt;0,BU205=""),Desplegable!$B$446,IF(AND('Metas por Proyecto'!BT205=0,'Metas por Proyecto'!BU205&gt;0),Desplegable!$B$444,IF(AND('Metas por Proyecto'!BT205&gt;0,'Metas por Proyecto'!BU205=0),Desplegable!$B$445,IF(AND('Metas por Proyecto'!BT205&gt;0,'Metas por Proyecto'!BU205&gt;0),((BU205*100)/BT205))))))</f>
        <v/>
      </c>
      <c r="BX205" s="97">
        <f t="shared" si="112"/>
        <v>2</v>
      </c>
      <c r="BY205" s="97">
        <f t="shared" si="113"/>
        <v>1</v>
      </c>
      <c r="BZ205" s="62">
        <f>IF(AND(BX205=0,BY205=0),"",IF(AND(BX205=0,BY205&lt;&gt;0),Desplegable!$B$444,(BY205*100/BX205)))</f>
        <v>50</v>
      </c>
      <c r="CA205" s="97"/>
      <c r="CB205" s="97"/>
      <c r="CC205" s="97"/>
      <c r="CD205" s="62" t="str">
        <f>IF(AND(CA205=0,CB205=0),Desplegable!$B$446,IF(AND(CA205&lt;&gt;0,CB205=""),Desplegable!$B$446,IF(AND('Metas por Proyecto'!CA205=0,'Metas por Proyecto'!CB205&gt;0),Desplegable!$B$444,IF(AND('Metas por Proyecto'!CA205&gt;0,'Metas por Proyecto'!CB205=0),Desplegable!$B$445,IF(AND('Metas por Proyecto'!CA205&gt;0,'Metas por Proyecto'!CB205&gt;0),((CB205*100)/CA205))))))</f>
        <v/>
      </c>
      <c r="CE205" s="97">
        <f t="shared" si="114"/>
        <v>2</v>
      </c>
      <c r="CF205" s="97">
        <f t="shared" si="115"/>
        <v>1</v>
      </c>
      <c r="CG205" s="62">
        <f>IF(AND(CE205=0,CF205=0),"",IF(AND(CE205=0,CF205&lt;&gt;0),Desplegable!$B$444,(CF205*100/CE205)))</f>
        <v>50</v>
      </c>
      <c r="CH205" s="245"/>
      <c r="CI205" s="97"/>
      <c r="CJ205" s="97"/>
      <c r="CK205" s="62" t="str">
        <f>IF(AND(CH205=0,CI205=0),Desplegable!$B$446,IF(AND(CH205&lt;&gt;0,CI205=""),Desplegable!$B$446,IF(AND('Metas por Proyecto'!CH205=0,'Metas por Proyecto'!CI205&gt;0),Desplegable!$B$444,IF(AND('Metas por Proyecto'!CH205&gt;0,'Metas por Proyecto'!CI205=0),Desplegable!$B$445,IF(AND('Metas por Proyecto'!CH205&gt;0,'Metas por Proyecto'!CI205&gt;0),((CI205*100)/CH205))))))</f>
        <v/>
      </c>
      <c r="CL205" s="97">
        <f t="shared" si="116"/>
        <v>2</v>
      </c>
      <c r="CM205" s="97">
        <f t="shared" si="117"/>
        <v>1</v>
      </c>
      <c r="CN205" s="62">
        <f>IF(AND(CL205=0,CM205=0),"",IF(AND(CL205=0,CM205&lt;&gt;0),Desplegable!$B$444,(CM205*100/CL205)))</f>
        <v>50</v>
      </c>
      <c r="CO205" s="245">
        <v>1</v>
      </c>
      <c r="CP205" s="97"/>
      <c r="CQ205" s="97"/>
      <c r="CR205" s="62" t="str">
        <f>IF(AND(CO205=0,CP205=0),Desplegable!$B$446,IF(AND(CO205&lt;&gt;0,CP205=""),Desplegable!$B$446,IF(AND('Metas por Proyecto'!CO205=0,'Metas por Proyecto'!CP205&gt;0),Desplegable!$B$444,IF(AND('Metas por Proyecto'!CO205&gt;0,'Metas por Proyecto'!CP205=0),Desplegable!$B$445,IF(AND('Metas por Proyecto'!CO205&gt;0,'Metas por Proyecto'!CP205&gt;0),((CP205*100)/CO205))))))</f>
        <v/>
      </c>
      <c r="CS205" s="97">
        <f t="shared" si="118"/>
        <v>3</v>
      </c>
      <c r="CT205" s="97">
        <f t="shared" si="119"/>
        <v>1</v>
      </c>
      <c r="CU205" s="62">
        <f>IF(AND(CS205=0,CT205=0),"",IF(AND(CS205=0,CT205&lt;&gt;0),Desplegable!$B$444,(CT205*100/CS205)))</f>
        <v>33.333333333333336</v>
      </c>
      <c r="CV205" s="245"/>
      <c r="CW205" s="97"/>
      <c r="CX205" s="97"/>
      <c r="CY205" s="62" t="str">
        <f>IF(AND(CV205=0,CW205=0),Desplegable!$B$446,IF(AND(CV205&lt;&gt;0,CW205=""),Desplegable!$B$446,IF(AND('Metas por Proyecto'!CV205=0,'Metas por Proyecto'!CW205&gt;0),Desplegable!$B$444,IF(AND('Metas por Proyecto'!CV205&gt;0,'Metas por Proyecto'!CW205=0),Desplegable!$B$445,IF(AND('Metas por Proyecto'!CV205&gt;0,'Metas por Proyecto'!CW205&gt;0),((CW205*100)/CV205))))))</f>
        <v/>
      </c>
      <c r="CZ205" s="97">
        <f t="shared" si="120"/>
        <v>3</v>
      </c>
      <c r="DA205" s="97">
        <f t="shared" si="121"/>
        <v>1</v>
      </c>
      <c r="DB205" s="62">
        <f>IF(AND(CZ205=0,DA205=0),"",IF(AND(CZ205=0,DA205&lt;&gt;0),Desplegable!$B$444,(DA205*100/CZ205)))</f>
        <v>33.333333333333336</v>
      </c>
      <c r="DC205" s="245"/>
      <c r="DD205" s="97"/>
      <c r="DE205" s="97"/>
      <c r="DF205" s="62" t="str">
        <f>IF(AND(DC205=0,DD205=0),Desplegable!$B$446,IF(AND(DC205&lt;&gt;0,DD205=""),Desplegable!$B$446,IF(AND('Metas por Proyecto'!DC205=0,'Metas por Proyecto'!DD205&gt;0),Desplegable!$B$444,IF(AND('Metas por Proyecto'!DC205&gt;0,'Metas por Proyecto'!DD205=0),Desplegable!$B$445,IF(AND('Metas por Proyecto'!DC205&gt;0,'Metas por Proyecto'!DD205&gt;0),((DD205*100)/DC205))))))</f>
        <v/>
      </c>
      <c r="DG205" s="97">
        <f t="shared" si="122"/>
        <v>3</v>
      </c>
      <c r="DH205" s="97">
        <f t="shared" si="123"/>
        <v>1</v>
      </c>
      <c r="DI205" s="62">
        <f>IF(AND(DG205=0,DH205=0),"",IF(AND(DG205=0,DH205&lt;&gt;0),Desplegable!$B$444,(DH205*100/DG205)))</f>
        <v>33.333333333333336</v>
      </c>
      <c r="DJ205" s="245">
        <v>1</v>
      </c>
      <c r="DK205" s="97"/>
      <c r="DL205" s="97"/>
      <c r="DM205" s="62" t="str">
        <f>IF(AND(DJ205=0,DK205=0),Desplegable!$B$446,IF(AND(DJ205&lt;&gt;0,DK205=""),Desplegable!$B$446,IF(AND('Metas por Proyecto'!DJ205=0,'Metas por Proyecto'!DK205&gt;0),Desplegable!$B$444,IF(AND('Metas por Proyecto'!DJ205&gt;0,'Metas por Proyecto'!DK205=0),Desplegable!$B$445,IF(AND('Metas por Proyecto'!DJ205&gt;0,'Metas por Proyecto'!DK205&gt;0),((DK205*100)/DJ205))))))</f>
        <v/>
      </c>
      <c r="DN205" s="97">
        <f t="shared" si="124"/>
        <v>4</v>
      </c>
      <c r="DO205" s="97">
        <f t="shared" si="125"/>
        <v>1</v>
      </c>
      <c r="DP205" s="63">
        <f>IF(AND(DN205=0,DO205=0),"",IF(AND(DN205=0,DO205&lt;&gt;0),Desplegable!$B$444,(DO205*100/DN205)))</f>
        <v>25</v>
      </c>
      <c r="DQ205" s="97">
        <f t="shared" si="126"/>
        <v>4</v>
      </c>
      <c r="DR205" s="97">
        <f t="shared" si="127"/>
        <v>0</v>
      </c>
      <c r="DS205" s="97">
        <f t="shared" si="128"/>
        <v>1</v>
      </c>
      <c r="DT205" s="63">
        <f t="shared" si="129"/>
        <v>25</v>
      </c>
      <c r="DU205" s="97"/>
      <c r="DX205" s="68"/>
    </row>
    <row r="206" spans="1:128" s="65" customFormat="1" ht="409.5">
      <c r="A206" s="53">
        <v>205</v>
      </c>
      <c r="B206" s="84" t="s">
        <v>776</v>
      </c>
      <c r="C206" s="54" t="s">
        <v>65</v>
      </c>
      <c r="D206" s="55" t="s">
        <v>65</v>
      </c>
      <c r="E206" s="55" t="s">
        <v>790</v>
      </c>
      <c r="F206" s="56" t="s">
        <v>111</v>
      </c>
      <c r="G206" s="55" t="s">
        <v>115</v>
      </c>
      <c r="H206" s="56" t="s">
        <v>292</v>
      </c>
      <c r="I206" s="55" t="s">
        <v>790</v>
      </c>
      <c r="J206" s="56" t="s">
        <v>292</v>
      </c>
      <c r="K206" s="55" t="s">
        <v>790</v>
      </c>
      <c r="L206" s="56" t="s">
        <v>155</v>
      </c>
      <c r="M206" s="56" t="s">
        <v>155</v>
      </c>
      <c r="N206" s="59" t="s">
        <v>144</v>
      </c>
      <c r="O206" s="56" t="s">
        <v>153</v>
      </c>
      <c r="P206" s="57" t="s">
        <v>462</v>
      </c>
      <c r="Q206" s="57" t="s">
        <v>467</v>
      </c>
      <c r="R206" s="58" t="s">
        <v>474</v>
      </c>
      <c r="S206" s="59"/>
      <c r="T206" s="59" t="s">
        <v>417</v>
      </c>
      <c r="U206" s="60" t="s">
        <v>429</v>
      </c>
      <c r="V206" s="60" t="s">
        <v>447</v>
      </c>
      <c r="W206" s="59"/>
      <c r="X206" s="59"/>
      <c r="Y206" s="56"/>
      <c r="Z206" s="56"/>
      <c r="AA206" s="56"/>
      <c r="AB206" s="56"/>
      <c r="AC206" s="53"/>
      <c r="AD206" s="53"/>
      <c r="AE206" s="53"/>
      <c r="AF206" s="53"/>
      <c r="AG206" s="56"/>
      <c r="AH206" s="60"/>
      <c r="AI206" s="53"/>
      <c r="AJ206" s="61"/>
      <c r="AK206" s="53"/>
      <c r="AL206" s="53"/>
      <c r="AM206" s="222">
        <v>4</v>
      </c>
      <c r="AN206" s="97"/>
      <c r="AO206" s="97">
        <v>0</v>
      </c>
      <c r="AP206" s="97"/>
      <c r="AQ206" s="62" t="str">
        <f>IF(AND(AN206=0,AO206=0),Desplegable!$B$446,IF(AND(AN206&lt;&gt;0,AO206=""),Desplegable!$B$446,IF(AND('Metas por Proyecto'!AN206=0,'Metas por Proyecto'!AO206&gt;0),Desplegable!$B$444,IF(AND('Metas por Proyecto'!AN206&gt;0,'Metas por Proyecto'!AO206=0),Desplegable!$B$445,IF(AND('Metas por Proyecto'!AN206&gt;0,'Metas por Proyecto'!AO206&gt;0),((AO206*100)/AN206))))))</f>
        <v/>
      </c>
      <c r="AR206" s="97"/>
      <c r="AS206" s="97">
        <v>0</v>
      </c>
      <c r="AT206" s="97"/>
      <c r="AU206" s="62" t="str">
        <f>IF(AND(AR206=0,AS206=0),Desplegable!$B$446,IF(AND(AR206&lt;&gt;0,AS206=""),Desplegable!$B$446,IF(AND('Metas por Proyecto'!AR206=0,'Metas por Proyecto'!AS206&gt;0),Desplegable!$B$444,IF(AND('Metas por Proyecto'!AR206&gt;0,'Metas por Proyecto'!AS206=0),Desplegable!$B$445,IF(AND('Metas por Proyecto'!AR206&gt;0,'Metas por Proyecto'!AS206&gt;0),((AS206*100)/AR206))))))</f>
        <v/>
      </c>
      <c r="AV206" s="97">
        <f t="shared" si="104"/>
        <v>0</v>
      </c>
      <c r="AW206" s="97">
        <f t="shared" si="105"/>
        <v>0</v>
      </c>
      <c r="AX206" s="62" t="str">
        <f>IF(AND(AV206=0,AW206=0),"",IF(AND(AV206=0,AW206&lt;&gt;0),Desplegable!$B$444,(AW206*100/AV206)))</f>
        <v/>
      </c>
      <c r="AY206" s="97">
        <v>1</v>
      </c>
      <c r="AZ206" s="97">
        <v>1</v>
      </c>
      <c r="BA206" s="97" t="s">
        <v>1275</v>
      </c>
      <c r="BB206" s="62">
        <f>IF(AND(AY206=0,AZ206=0),Desplegable!$B$446,IF(AND(AY206&lt;&gt;0,AZ206=""),Desplegable!$B$446,IF(AND('Metas por Proyecto'!AY206=0,'Metas por Proyecto'!AZ206&gt;0),Desplegable!$B$444,IF(AND('Metas por Proyecto'!AY206&gt;0,'Metas por Proyecto'!AZ206=0),Desplegable!$B$445,IF(AND('Metas por Proyecto'!AY206&gt;0,'Metas por Proyecto'!AZ206&gt;0),((AZ206*100)/AY206))))))</f>
        <v>100</v>
      </c>
      <c r="BC206" s="97">
        <f t="shared" si="106"/>
        <v>1</v>
      </c>
      <c r="BD206" s="97">
        <f t="shared" si="107"/>
        <v>1</v>
      </c>
      <c r="BE206" s="62">
        <f>IF(AND(BC206=0,BD206=0),"",IF(AND(BC206=0,BD206&lt;&gt;0),Desplegable!$B$444,(BD206*100/BC206)))</f>
        <v>100</v>
      </c>
      <c r="BF206" s="97"/>
      <c r="BG206" s="97">
        <v>0</v>
      </c>
      <c r="BH206" s="97"/>
      <c r="BI206" s="62" t="str">
        <f>IF(AND(BF206=0,BG206=0),Desplegable!$B$446,IF(AND(BF206&lt;&gt;0,BG206=""),Desplegable!$B$446,IF(AND('Metas por Proyecto'!BF206=0,'Metas por Proyecto'!BG206&gt;0),Desplegable!$B$444,IF(AND('Metas por Proyecto'!BF206&gt;0,'Metas por Proyecto'!BG206=0),Desplegable!$B$445,IF(AND('Metas por Proyecto'!BF206&gt;0,'Metas por Proyecto'!BG206&gt;0),((BG206*100)/BF206))))))</f>
        <v/>
      </c>
      <c r="BJ206" s="97">
        <f t="shared" si="108"/>
        <v>1</v>
      </c>
      <c r="BK206" s="97">
        <f t="shared" si="109"/>
        <v>1</v>
      </c>
      <c r="BL206" s="62">
        <f>IF(AND(BJ206=0,BK206=0),"",IF(AND(BJ206=0,BK206&lt;&gt;0),Desplegable!$B$444,(BK206*100/BJ206)))</f>
        <v>100</v>
      </c>
      <c r="BM206" s="97"/>
      <c r="BN206" s="97"/>
      <c r="BO206" s="97"/>
      <c r="BP206" s="62" t="str">
        <f>IF(AND(BM206=0,BN206=0),Desplegable!$B$446,IF(AND(BM206&lt;&gt;0,BN206=""),Desplegable!$B$446,IF(AND('Metas por Proyecto'!BM206=0,'Metas por Proyecto'!BN206&gt;0),Desplegable!$B$444,IF(AND('Metas por Proyecto'!BM206&gt;0,'Metas por Proyecto'!BN206=0),Desplegable!$B$445,IF(AND('Metas por Proyecto'!BM206&gt;0,'Metas por Proyecto'!BN206&gt;0),((BN206*100)/BM206))))))</f>
        <v/>
      </c>
      <c r="BQ206" s="97">
        <f t="shared" si="110"/>
        <v>1</v>
      </c>
      <c r="BR206" s="97">
        <f t="shared" si="111"/>
        <v>1</v>
      </c>
      <c r="BS206" s="62">
        <f>IF(AND(BQ206=0,BR206=0),"",IF(AND(BQ206=0,BR206&lt;&gt;0),Desplegable!$B$444,(BR206*100/BQ206)))</f>
        <v>100</v>
      </c>
      <c r="BT206" s="97">
        <v>1</v>
      </c>
      <c r="BU206" s="97"/>
      <c r="BV206" s="97"/>
      <c r="BW206" s="62" t="str">
        <f>IF(AND(BT206=0,BU206=0),Desplegable!$B$446,IF(AND(BT206&lt;&gt;0,BU206=""),Desplegable!$B$446,IF(AND('Metas por Proyecto'!BT206=0,'Metas por Proyecto'!BU206&gt;0),Desplegable!$B$444,IF(AND('Metas por Proyecto'!BT206&gt;0,'Metas por Proyecto'!BU206=0),Desplegable!$B$445,IF(AND('Metas por Proyecto'!BT206&gt;0,'Metas por Proyecto'!BU206&gt;0),((BU206*100)/BT206))))))</f>
        <v/>
      </c>
      <c r="BX206" s="97">
        <f t="shared" si="112"/>
        <v>2</v>
      </c>
      <c r="BY206" s="97">
        <f t="shared" si="113"/>
        <v>1</v>
      </c>
      <c r="BZ206" s="62">
        <f>IF(AND(BX206=0,BY206=0),"",IF(AND(BX206=0,BY206&lt;&gt;0),Desplegable!$B$444,(BY206*100/BX206)))</f>
        <v>50</v>
      </c>
      <c r="CA206" s="97"/>
      <c r="CB206" s="97"/>
      <c r="CC206" s="97"/>
      <c r="CD206" s="62" t="str">
        <f>IF(AND(CA206=0,CB206=0),Desplegable!$B$446,IF(AND(CA206&lt;&gt;0,CB206=""),Desplegable!$B$446,IF(AND('Metas por Proyecto'!CA206=0,'Metas por Proyecto'!CB206&gt;0),Desplegable!$B$444,IF(AND('Metas por Proyecto'!CA206&gt;0,'Metas por Proyecto'!CB206=0),Desplegable!$B$445,IF(AND('Metas por Proyecto'!CA206&gt;0,'Metas por Proyecto'!CB206&gt;0),((CB206*100)/CA206))))))</f>
        <v/>
      </c>
      <c r="CE206" s="97">
        <f t="shared" si="114"/>
        <v>2</v>
      </c>
      <c r="CF206" s="97">
        <f t="shared" si="115"/>
        <v>1</v>
      </c>
      <c r="CG206" s="62">
        <f>IF(AND(CE206=0,CF206=0),"",IF(AND(CE206=0,CF206&lt;&gt;0),Desplegable!$B$444,(CF206*100/CE206)))</f>
        <v>50</v>
      </c>
      <c r="CH206" s="243"/>
      <c r="CI206" s="97"/>
      <c r="CJ206" s="97"/>
      <c r="CK206" s="62" t="str">
        <f>IF(AND(CH206=0,CI206=0),Desplegable!$B$446,IF(AND(CH206&lt;&gt;0,CI206=""),Desplegable!$B$446,IF(AND('Metas por Proyecto'!CH206=0,'Metas por Proyecto'!CI206&gt;0),Desplegable!$B$444,IF(AND('Metas por Proyecto'!CH206&gt;0,'Metas por Proyecto'!CI206=0),Desplegable!$B$445,IF(AND('Metas por Proyecto'!CH206&gt;0,'Metas por Proyecto'!CI206&gt;0),((CI206*100)/CH206))))))</f>
        <v/>
      </c>
      <c r="CL206" s="97">
        <f t="shared" si="116"/>
        <v>2</v>
      </c>
      <c r="CM206" s="97">
        <f t="shared" si="117"/>
        <v>1</v>
      </c>
      <c r="CN206" s="62">
        <f>IF(AND(CL206=0,CM206=0),"",IF(AND(CL206=0,CM206&lt;&gt;0),Desplegable!$B$444,(CM206*100/CL206)))</f>
        <v>50</v>
      </c>
      <c r="CO206" s="243">
        <v>1</v>
      </c>
      <c r="CP206" s="97"/>
      <c r="CQ206" s="97"/>
      <c r="CR206" s="62" t="str">
        <f>IF(AND(CO206=0,CP206=0),Desplegable!$B$446,IF(AND(CO206&lt;&gt;0,CP206=""),Desplegable!$B$446,IF(AND('Metas por Proyecto'!CO206=0,'Metas por Proyecto'!CP206&gt;0),Desplegable!$B$444,IF(AND('Metas por Proyecto'!CO206&gt;0,'Metas por Proyecto'!CP206=0),Desplegable!$B$445,IF(AND('Metas por Proyecto'!CO206&gt;0,'Metas por Proyecto'!CP206&gt;0),((CP206*100)/CO206))))))</f>
        <v/>
      </c>
      <c r="CS206" s="97">
        <f t="shared" si="118"/>
        <v>3</v>
      </c>
      <c r="CT206" s="97">
        <f t="shared" si="119"/>
        <v>1</v>
      </c>
      <c r="CU206" s="62">
        <f>IF(AND(CS206=0,CT206=0),"",IF(AND(CS206=0,CT206&lt;&gt;0),Desplegable!$B$444,(CT206*100/CS206)))</f>
        <v>33.333333333333336</v>
      </c>
      <c r="CV206" s="243"/>
      <c r="CW206" s="97"/>
      <c r="CX206" s="97"/>
      <c r="CY206" s="62" t="str">
        <f>IF(AND(CV206=0,CW206=0),Desplegable!$B$446,IF(AND(CV206&lt;&gt;0,CW206=""),Desplegable!$B$446,IF(AND('Metas por Proyecto'!CV206=0,'Metas por Proyecto'!CW206&gt;0),Desplegable!$B$444,IF(AND('Metas por Proyecto'!CV206&gt;0,'Metas por Proyecto'!CW206=0),Desplegable!$B$445,IF(AND('Metas por Proyecto'!CV206&gt;0,'Metas por Proyecto'!CW206&gt;0),((CW206*100)/CV206))))))</f>
        <v/>
      </c>
      <c r="CZ206" s="97">
        <f t="shared" si="120"/>
        <v>3</v>
      </c>
      <c r="DA206" s="97">
        <f t="shared" si="121"/>
        <v>1</v>
      </c>
      <c r="DB206" s="62">
        <f>IF(AND(CZ206=0,DA206=0),"",IF(AND(CZ206=0,DA206&lt;&gt;0),Desplegable!$B$444,(DA206*100/CZ206)))</f>
        <v>33.333333333333336</v>
      </c>
      <c r="DC206" s="243"/>
      <c r="DD206" s="97"/>
      <c r="DE206" s="97"/>
      <c r="DF206" s="62" t="str">
        <f>IF(AND(DC206=0,DD206=0),Desplegable!$B$446,IF(AND(DC206&lt;&gt;0,DD206=""),Desplegable!$B$446,IF(AND('Metas por Proyecto'!DC206=0,'Metas por Proyecto'!DD206&gt;0),Desplegable!$B$444,IF(AND('Metas por Proyecto'!DC206&gt;0,'Metas por Proyecto'!DD206=0),Desplegable!$B$445,IF(AND('Metas por Proyecto'!DC206&gt;0,'Metas por Proyecto'!DD206&gt;0),((DD206*100)/DC206))))))</f>
        <v/>
      </c>
      <c r="DG206" s="97">
        <f t="shared" si="122"/>
        <v>3</v>
      </c>
      <c r="DH206" s="97">
        <f t="shared" si="123"/>
        <v>1</v>
      </c>
      <c r="DI206" s="62">
        <f>IF(AND(DG206=0,DH206=0),"",IF(AND(DG206=0,DH206&lt;&gt;0),Desplegable!$B$444,(DH206*100/DG206)))</f>
        <v>33.333333333333336</v>
      </c>
      <c r="DJ206" s="243">
        <v>1</v>
      </c>
      <c r="DK206" s="97"/>
      <c r="DL206" s="97"/>
      <c r="DM206" s="62" t="str">
        <f>IF(AND(DJ206=0,DK206=0),Desplegable!$B$446,IF(AND(DJ206&lt;&gt;0,DK206=""),Desplegable!$B$446,IF(AND('Metas por Proyecto'!DJ206=0,'Metas por Proyecto'!DK206&gt;0),Desplegable!$B$444,IF(AND('Metas por Proyecto'!DJ206&gt;0,'Metas por Proyecto'!DK206=0),Desplegable!$B$445,IF(AND('Metas por Proyecto'!DJ206&gt;0,'Metas por Proyecto'!DK206&gt;0),((DK206*100)/DJ206))))))</f>
        <v/>
      </c>
      <c r="DN206" s="97">
        <f t="shared" si="124"/>
        <v>4</v>
      </c>
      <c r="DO206" s="97">
        <f t="shared" si="125"/>
        <v>1</v>
      </c>
      <c r="DP206" s="63">
        <f>IF(AND(DN206=0,DO206=0),"",IF(AND(DN206=0,DO206&lt;&gt;0),Desplegable!$B$444,(DO206*100/DN206)))</f>
        <v>25</v>
      </c>
      <c r="DQ206" s="97">
        <f t="shared" si="126"/>
        <v>4</v>
      </c>
      <c r="DR206" s="97">
        <f t="shared" si="127"/>
        <v>0</v>
      </c>
      <c r="DS206" s="97">
        <f t="shared" si="128"/>
        <v>1</v>
      </c>
      <c r="DT206" s="63">
        <f t="shared" si="129"/>
        <v>25</v>
      </c>
      <c r="DU206" s="97"/>
    </row>
    <row r="207" spans="1:128" s="65" customFormat="1" ht="225" customHeight="1">
      <c r="A207" s="53">
        <v>206</v>
      </c>
      <c r="B207" s="84" t="s">
        <v>777</v>
      </c>
      <c r="C207" s="54" t="s">
        <v>79</v>
      </c>
      <c r="D207" s="55" t="s">
        <v>79</v>
      </c>
      <c r="E207" s="55" t="s">
        <v>790</v>
      </c>
      <c r="F207" s="56" t="s">
        <v>111</v>
      </c>
      <c r="G207" s="55" t="s">
        <v>115</v>
      </c>
      <c r="H207" s="56" t="s">
        <v>292</v>
      </c>
      <c r="I207" s="55" t="s">
        <v>790</v>
      </c>
      <c r="J207" s="56" t="s">
        <v>292</v>
      </c>
      <c r="K207" s="55" t="s">
        <v>790</v>
      </c>
      <c r="L207" s="56" t="s">
        <v>155</v>
      </c>
      <c r="M207" s="56" t="s">
        <v>155</v>
      </c>
      <c r="N207" s="59" t="s">
        <v>144</v>
      </c>
      <c r="O207" s="56" t="s">
        <v>153</v>
      </c>
      <c r="P207" s="57" t="s">
        <v>462</v>
      </c>
      <c r="Q207" s="57" t="s">
        <v>467</v>
      </c>
      <c r="R207" s="58" t="s">
        <v>474</v>
      </c>
      <c r="S207" s="59"/>
      <c r="T207" s="59" t="s">
        <v>417</v>
      </c>
      <c r="U207" s="60" t="s">
        <v>429</v>
      </c>
      <c r="V207" s="60" t="s">
        <v>446</v>
      </c>
      <c r="W207" s="59"/>
      <c r="X207" s="59"/>
      <c r="Y207" s="56"/>
      <c r="Z207" s="56"/>
      <c r="AA207" s="56"/>
      <c r="AB207" s="56"/>
      <c r="AC207" s="53"/>
      <c r="AD207" s="53"/>
      <c r="AE207" s="53"/>
      <c r="AF207" s="53"/>
      <c r="AG207" s="56"/>
      <c r="AH207" s="60"/>
      <c r="AI207" s="53"/>
      <c r="AJ207" s="61"/>
      <c r="AK207" s="53"/>
      <c r="AL207" s="53"/>
      <c r="AM207" s="222">
        <v>1</v>
      </c>
      <c r="AN207" s="97">
        <v>1</v>
      </c>
      <c r="AO207" s="97">
        <v>1</v>
      </c>
      <c r="AP207" s="97"/>
      <c r="AQ207" s="62">
        <f>IF(AND(AN207=0,AO207=0),Desplegable!$B$446,IF(AND(AN207&lt;&gt;0,AO207=""),Desplegable!$B$446,IF(AND('Metas por Proyecto'!AN207=0,'Metas por Proyecto'!AO207&gt;0),Desplegable!$B$444,IF(AND('Metas por Proyecto'!AN207&gt;0,'Metas por Proyecto'!AO207=0),Desplegable!$B$445,IF(AND('Metas por Proyecto'!AN207&gt;0,'Metas por Proyecto'!AO207&gt;0),((AO207*100)/AN207))))))</f>
        <v>100</v>
      </c>
      <c r="AR207" s="97">
        <v>1</v>
      </c>
      <c r="AS207" s="97">
        <v>1</v>
      </c>
      <c r="AT207" s="97"/>
      <c r="AU207" s="62">
        <f>IF(AND(AR207=0,AS207=0),Desplegable!$B$446,IF(AND(AR207&lt;&gt;0,AS207=""),Desplegable!$B$446,IF(AND('Metas por Proyecto'!AR207=0,'Metas por Proyecto'!AS207&gt;0),Desplegable!$B$444,IF(AND('Metas por Proyecto'!AR207&gt;0,'Metas por Proyecto'!AS207=0),Desplegable!$B$445,IF(AND('Metas por Proyecto'!AR207&gt;0,'Metas por Proyecto'!AS207&gt;0),((AS207*100)/AR207))))))</f>
        <v>100</v>
      </c>
      <c r="AV207" s="97">
        <f t="shared" si="104"/>
        <v>2</v>
      </c>
      <c r="AW207" s="97">
        <f t="shared" si="105"/>
        <v>2</v>
      </c>
      <c r="AX207" s="62">
        <f>IF(AND(AV207=0,AW207=0),"",IF(AND(AV207=0,AW207&lt;&gt;0),Desplegable!$B$444,(AW207*100/AV207)))</f>
        <v>100</v>
      </c>
      <c r="AY207" s="97">
        <v>1</v>
      </c>
      <c r="AZ207" s="97">
        <v>1</v>
      </c>
      <c r="BA207" s="97" t="s">
        <v>1276</v>
      </c>
      <c r="BB207" s="62">
        <f>IF(AND(AY207=0,AZ207=0),Desplegable!$B$446,IF(AND(AY207&lt;&gt;0,AZ207=""),Desplegable!$B$446,IF(AND('Metas por Proyecto'!AY207=0,'Metas por Proyecto'!AZ207&gt;0),Desplegable!$B$444,IF(AND('Metas por Proyecto'!AY207&gt;0,'Metas por Proyecto'!AZ207=0),Desplegable!$B$445,IF(AND('Metas por Proyecto'!AY207&gt;0,'Metas por Proyecto'!AZ207&gt;0),((AZ207*100)/AY207))))))</f>
        <v>100</v>
      </c>
      <c r="BC207" s="97">
        <f t="shared" si="106"/>
        <v>3</v>
      </c>
      <c r="BD207" s="97">
        <f t="shared" si="107"/>
        <v>3</v>
      </c>
      <c r="BE207" s="62">
        <f>IF(AND(BC207=0,BD207=0),"",IF(AND(BC207=0,BD207&lt;&gt;0),Desplegable!$B$444,(BD207*100/BC207)))</f>
        <v>100</v>
      </c>
      <c r="BF207" s="97">
        <v>1</v>
      </c>
      <c r="BG207" s="97">
        <v>1</v>
      </c>
      <c r="BH207" s="97" t="s">
        <v>1276</v>
      </c>
      <c r="BI207" s="62">
        <f>IF(AND(BF207=0,BG207=0),Desplegable!$B$446,IF(AND(BF207&lt;&gt;0,BG207=""),Desplegable!$B$446,IF(AND('Metas por Proyecto'!BF207=0,'Metas por Proyecto'!BG207&gt;0),Desplegable!$B$444,IF(AND('Metas por Proyecto'!BF207&gt;0,'Metas por Proyecto'!BG207=0),Desplegable!$B$445,IF(AND('Metas por Proyecto'!BF207&gt;0,'Metas por Proyecto'!BG207&gt;0),((BG207*100)/BF207))))))</f>
        <v>100</v>
      </c>
      <c r="BJ207" s="97">
        <f t="shared" si="108"/>
        <v>4</v>
      </c>
      <c r="BK207" s="97">
        <f t="shared" si="109"/>
        <v>4</v>
      </c>
      <c r="BL207" s="62">
        <f>IF(AND(BJ207=0,BK207=0),"",IF(AND(BJ207=0,BK207&lt;&gt;0),Desplegable!$B$444,(BK207*100/BJ207)))</f>
        <v>100</v>
      </c>
      <c r="BM207" s="97">
        <v>1</v>
      </c>
      <c r="BN207" s="97"/>
      <c r="BO207" s="97"/>
      <c r="BP207" s="62" t="str">
        <f>IF(AND(BM207=0,BN207=0),Desplegable!$B$446,IF(AND(BM207&lt;&gt;0,BN207=""),Desplegable!$B$446,IF(AND('Metas por Proyecto'!BM207=0,'Metas por Proyecto'!BN207&gt;0),Desplegable!$B$444,IF(AND('Metas por Proyecto'!BM207&gt;0,'Metas por Proyecto'!BN207=0),Desplegable!$B$445,IF(AND('Metas por Proyecto'!BM207&gt;0,'Metas por Proyecto'!BN207&gt;0),((BN207*100)/BM207))))))</f>
        <v/>
      </c>
      <c r="BQ207" s="97">
        <f t="shared" si="110"/>
        <v>5</v>
      </c>
      <c r="BR207" s="97">
        <f t="shared" si="111"/>
        <v>4</v>
      </c>
      <c r="BS207" s="62">
        <f>IF(AND(BQ207=0,BR207=0),"",IF(AND(BQ207=0,BR207&lt;&gt;0),Desplegable!$B$444,(BR207*100/BQ207)))</f>
        <v>80</v>
      </c>
      <c r="BT207" s="97">
        <v>1</v>
      </c>
      <c r="BU207" s="97"/>
      <c r="BV207" s="97"/>
      <c r="BW207" s="62" t="str">
        <f>IF(AND(BT207=0,BU207=0),Desplegable!$B$446,IF(AND(BT207&lt;&gt;0,BU207=""),Desplegable!$B$446,IF(AND('Metas por Proyecto'!BT207=0,'Metas por Proyecto'!BU207&gt;0),Desplegable!$B$444,IF(AND('Metas por Proyecto'!BT207&gt;0,'Metas por Proyecto'!BU207=0),Desplegable!$B$445,IF(AND('Metas por Proyecto'!BT207&gt;0,'Metas por Proyecto'!BU207&gt;0),((BU207*100)/BT207))))))</f>
        <v/>
      </c>
      <c r="BX207" s="97">
        <f t="shared" si="112"/>
        <v>6</v>
      </c>
      <c r="BY207" s="97">
        <f t="shared" si="113"/>
        <v>4</v>
      </c>
      <c r="BZ207" s="62">
        <f>IF(AND(BX207=0,BY207=0),"",IF(AND(BX207=0,BY207&lt;&gt;0),Desplegable!$B$444,(BY207*100/BX207)))</f>
        <v>66.666666666666671</v>
      </c>
      <c r="CA207" s="97">
        <v>1</v>
      </c>
      <c r="CB207" s="97"/>
      <c r="CC207" s="97"/>
      <c r="CD207" s="62" t="str">
        <f>IF(AND(CA207=0,CB207=0),Desplegable!$B$446,IF(AND(CA207&lt;&gt;0,CB207=""),Desplegable!$B$446,IF(AND('Metas por Proyecto'!CA207=0,'Metas por Proyecto'!CB207&gt;0),Desplegable!$B$444,IF(AND('Metas por Proyecto'!CA207&gt;0,'Metas por Proyecto'!CB207=0),Desplegable!$B$445,IF(AND('Metas por Proyecto'!CA207&gt;0,'Metas por Proyecto'!CB207&gt;0),((CB207*100)/CA207))))))</f>
        <v/>
      </c>
      <c r="CE207" s="97">
        <f t="shared" si="114"/>
        <v>7</v>
      </c>
      <c r="CF207" s="97">
        <f t="shared" si="115"/>
        <v>4</v>
      </c>
      <c r="CG207" s="62">
        <f>IF(AND(CE207=0,CF207=0),"",IF(AND(CE207=0,CF207&lt;&gt;0),Desplegable!$B$444,(CF207*100/CE207)))</f>
        <v>57.142857142857146</v>
      </c>
      <c r="CH207" s="243">
        <v>1</v>
      </c>
      <c r="CI207" s="97"/>
      <c r="CJ207" s="97"/>
      <c r="CK207" s="62" t="str">
        <f>IF(AND(CH207=0,CI207=0),Desplegable!$B$446,IF(AND(CH207&lt;&gt;0,CI207=""),Desplegable!$B$446,IF(AND('Metas por Proyecto'!CH207=0,'Metas por Proyecto'!CI207&gt;0),Desplegable!$B$444,IF(AND('Metas por Proyecto'!CH207&gt;0,'Metas por Proyecto'!CI207=0),Desplegable!$B$445,IF(AND('Metas por Proyecto'!CH207&gt;0,'Metas por Proyecto'!CI207&gt;0),((CI207*100)/CH207))))))</f>
        <v/>
      </c>
      <c r="CL207" s="97">
        <f t="shared" si="116"/>
        <v>8</v>
      </c>
      <c r="CM207" s="97">
        <f t="shared" si="117"/>
        <v>4</v>
      </c>
      <c r="CN207" s="62">
        <f>IF(AND(CL207=0,CM207=0),"",IF(AND(CL207=0,CM207&lt;&gt;0),Desplegable!$B$444,(CM207*100/CL207)))</f>
        <v>50</v>
      </c>
      <c r="CO207" s="243">
        <v>1</v>
      </c>
      <c r="CP207" s="97"/>
      <c r="CQ207" s="97"/>
      <c r="CR207" s="62" t="str">
        <f>IF(AND(CO207=0,CP207=0),Desplegable!$B$446,IF(AND(CO207&lt;&gt;0,CP207=""),Desplegable!$B$446,IF(AND('Metas por Proyecto'!CO207=0,'Metas por Proyecto'!CP207&gt;0),Desplegable!$B$444,IF(AND('Metas por Proyecto'!CO207&gt;0,'Metas por Proyecto'!CP207=0),Desplegable!$B$445,IF(AND('Metas por Proyecto'!CO207&gt;0,'Metas por Proyecto'!CP207&gt;0),((CP207*100)/CO207))))))</f>
        <v/>
      </c>
      <c r="CS207" s="97">
        <f t="shared" si="118"/>
        <v>9</v>
      </c>
      <c r="CT207" s="97">
        <f t="shared" si="119"/>
        <v>4</v>
      </c>
      <c r="CU207" s="62">
        <f>IF(AND(CS207=0,CT207=0),"",IF(AND(CS207=0,CT207&lt;&gt;0),Desplegable!$B$444,(CT207*100/CS207)))</f>
        <v>44.444444444444443</v>
      </c>
      <c r="CV207" s="243">
        <v>1</v>
      </c>
      <c r="CW207" s="97"/>
      <c r="CX207" s="97"/>
      <c r="CY207" s="62" t="str">
        <f>IF(AND(CV207=0,CW207=0),Desplegable!$B$446,IF(AND(CV207&lt;&gt;0,CW207=""),Desplegable!$B$446,IF(AND('Metas por Proyecto'!CV207=0,'Metas por Proyecto'!CW207&gt;0),Desplegable!$B$444,IF(AND('Metas por Proyecto'!CV207&gt;0,'Metas por Proyecto'!CW207=0),Desplegable!$B$445,IF(AND('Metas por Proyecto'!CV207&gt;0,'Metas por Proyecto'!CW207&gt;0),((CW207*100)/CV207))))))</f>
        <v/>
      </c>
      <c r="CZ207" s="97">
        <f t="shared" si="120"/>
        <v>10</v>
      </c>
      <c r="DA207" s="97">
        <f t="shared" si="121"/>
        <v>4</v>
      </c>
      <c r="DB207" s="62">
        <f>IF(AND(CZ207=0,DA207=0),"",IF(AND(CZ207=0,DA207&lt;&gt;0),Desplegable!$B$444,(DA207*100/CZ207)))</f>
        <v>40</v>
      </c>
      <c r="DC207" s="243">
        <v>1</v>
      </c>
      <c r="DD207" s="97"/>
      <c r="DE207" s="97"/>
      <c r="DF207" s="62" t="str">
        <f>IF(AND(DC207=0,DD207=0),Desplegable!$B$446,IF(AND(DC207&lt;&gt;0,DD207=""),Desplegable!$B$446,IF(AND('Metas por Proyecto'!DC207=0,'Metas por Proyecto'!DD207&gt;0),Desplegable!$B$444,IF(AND('Metas por Proyecto'!DC207&gt;0,'Metas por Proyecto'!DD207=0),Desplegable!$B$445,IF(AND('Metas por Proyecto'!DC207&gt;0,'Metas por Proyecto'!DD207&gt;0),((DD207*100)/DC207))))))</f>
        <v/>
      </c>
      <c r="DG207" s="97">
        <f t="shared" si="122"/>
        <v>11</v>
      </c>
      <c r="DH207" s="97">
        <f t="shared" si="123"/>
        <v>4</v>
      </c>
      <c r="DI207" s="62">
        <f>IF(AND(DG207=0,DH207=0),"",IF(AND(DG207=0,DH207&lt;&gt;0),Desplegable!$B$444,(DH207*100/DG207)))</f>
        <v>36.363636363636367</v>
      </c>
      <c r="DJ207" s="243">
        <v>1</v>
      </c>
      <c r="DK207" s="97"/>
      <c r="DL207" s="97"/>
      <c r="DM207" s="62" t="str">
        <f>IF(AND(DJ207=0,DK207=0),Desplegable!$B$446,IF(AND(DJ207&lt;&gt;0,DK207=""),Desplegable!$B$446,IF(AND('Metas por Proyecto'!DJ207=0,'Metas por Proyecto'!DK207&gt;0),Desplegable!$B$444,IF(AND('Metas por Proyecto'!DJ207&gt;0,'Metas por Proyecto'!DK207=0),Desplegable!$B$445,IF(AND('Metas por Proyecto'!DJ207&gt;0,'Metas por Proyecto'!DK207&gt;0),((DK207*100)/DJ207))))))</f>
        <v/>
      </c>
      <c r="DN207" s="97">
        <f t="shared" si="124"/>
        <v>12</v>
      </c>
      <c r="DO207" s="97">
        <f t="shared" si="125"/>
        <v>4</v>
      </c>
      <c r="DP207" s="63">
        <f>IF(AND(DN207=0,DO207=0),"",IF(AND(DN207=0,DO207&lt;&gt;0),Desplegable!$B$444,(DO207*100/DN207)))</f>
        <v>33.333333333333336</v>
      </c>
      <c r="DQ207" s="97">
        <f t="shared" si="126"/>
        <v>12</v>
      </c>
      <c r="DR207" s="97">
        <f t="shared" si="127"/>
        <v>-11</v>
      </c>
      <c r="DS207" s="97">
        <f t="shared" si="128"/>
        <v>4</v>
      </c>
      <c r="DT207" s="63">
        <f t="shared" si="129"/>
        <v>33.333333333333336</v>
      </c>
      <c r="DU207" s="97"/>
    </row>
    <row r="208" spans="1:128" s="65" customFormat="1" ht="225">
      <c r="A208" s="53">
        <v>207</v>
      </c>
      <c r="B208" s="84" t="s">
        <v>778</v>
      </c>
      <c r="C208" s="54" t="s">
        <v>79</v>
      </c>
      <c r="D208" s="55" t="s">
        <v>79</v>
      </c>
      <c r="E208" s="55" t="s">
        <v>790</v>
      </c>
      <c r="F208" s="56" t="s">
        <v>111</v>
      </c>
      <c r="G208" s="55" t="s">
        <v>115</v>
      </c>
      <c r="H208" s="56" t="s">
        <v>292</v>
      </c>
      <c r="I208" s="55" t="s">
        <v>790</v>
      </c>
      <c r="J208" s="56" t="s">
        <v>292</v>
      </c>
      <c r="K208" s="55" t="s">
        <v>790</v>
      </c>
      <c r="L208" s="56" t="s">
        <v>155</v>
      </c>
      <c r="M208" s="56" t="s">
        <v>155</v>
      </c>
      <c r="N208" s="59" t="s">
        <v>144</v>
      </c>
      <c r="O208" s="56" t="s">
        <v>153</v>
      </c>
      <c r="P208" s="57" t="s">
        <v>462</v>
      </c>
      <c r="Q208" s="57" t="s">
        <v>467</v>
      </c>
      <c r="R208" s="58" t="s">
        <v>474</v>
      </c>
      <c r="S208" s="59"/>
      <c r="T208" s="59" t="s">
        <v>417</v>
      </c>
      <c r="U208" s="60" t="s">
        <v>429</v>
      </c>
      <c r="V208" s="60" t="s">
        <v>446</v>
      </c>
      <c r="W208" s="59"/>
      <c r="X208" s="59"/>
      <c r="Y208" s="56"/>
      <c r="Z208" s="56"/>
      <c r="AA208" s="56"/>
      <c r="AB208" s="56"/>
      <c r="AC208" s="53"/>
      <c r="AD208" s="53"/>
      <c r="AE208" s="53"/>
      <c r="AF208" s="53"/>
      <c r="AG208" s="56"/>
      <c r="AH208" s="60"/>
      <c r="AI208" s="53"/>
      <c r="AJ208" s="61"/>
      <c r="AK208" s="53"/>
      <c r="AL208" s="53"/>
      <c r="AM208" s="222">
        <v>1</v>
      </c>
      <c r="AN208" s="97">
        <v>1</v>
      </c>
      <c r="AO208" s="97">
        <v>1</v>
      </c>
      <c r="AP208" s="97"/>
      <c r="AQ208" s="62">
        <f>IF(AND(AN208=0,AO208=0),Desplegable!$B$446,IF(AND(AN208&lt;&gt;0,AO208=""),Desplegable!$B$446,IF(AND('Metas por Proyecto'!AN208=0,'Metas por Proyecto'!AO208&gt;0),Desplegable!$B$444,IF(AND('Metas por Proyecto'!AN208&gt;0,'Metas por Proyecto'!AO208=0),Desplegable!$B$445,IF(AND('Metas por Proyecto'!AN208&gt;0,'Metas por Proyecto'!AO208&gt;0),((AO208*100)/AN208))))))</f>
        <v>100</v>
      </c>
      <c r="AR208" s="97">
        <v>1</v>
      </c>
      <c r="AS208" s="97">
        <v>1</v>
      </c>
      <c r="AT208" s="97"/>
      <c r="AU208" s="62">
        <f>IF(AND(AR208=0,AS208=0),Desplegable!$B$446,IF(AND(AR208&lt;&gt;0,AS208=""),Desplegable!$B$446,IF(AND('Metas por Proyecto'!AR208=0,'Metas por Proyecto'!AS208&gt;0),Desplegable!$B$444,IF(AND('Metas por Proyecto'!AR208&gt;0,'Metas por Proyecto'!AS208=0),Desplegable!$B$445,IF(AND('Metas por Proyecto'!AR208&gt;0,'Metas por Proyecto'!AS208&gt;0),((AS208*100)/AR208))))))</f>
        <v>100</v>
      </c>
      <c r="AV208" s="97">
        <f t="shared" si="104"/>
        <v>2</v>
      </c>
      <c r="AW208" s="97">
        <f t="shared" si="105"/>
        <v>2</v>
      </c>
      <c r="AX208" s="62">
        <f>IF(AND(AV208=0,AW208=0),"",IF(AND(AV208=0,AW208&lt;&gt;0),Desplegable!$B$444,(AW208*100/AV208)))</f>
        <v>100</v>
      </c>
      <c r="AY208" s="97">
        <v>1</v>
      </c>
      <c r="AZ208" s="97">
        <v>1</v>
      </c>
      <c r="BA208" s="97" t="s">
        <v>1277</v>
      </c>
      <c r="BB208" s="62">
        <f>IF(AND(AY208=0,AZ208=0),Desplegable!$B$446,IF(AND(AY208&lt;&gt;0,AZ208=""),Desplegable!$B$446,IF(AND('Metas por Proyecto'!AY208=0,'Metas por Proyecto'!AZ208&gt;0),Desplegable!$B$444,IF(AND('Metas por Proyecto'!AY208&gt;0,'Metas por Proyecto'!AZ208=0),Desplegable!$B$445,IF(AND('Metas por Proyecto'!AY208&gt;0,'Metas por Proyecto'!AZ208&gt;0),((AZ208*100)/AY208))))))</f>
        <v>100</v>
      </c>
      <c r="BC208" s="97">
        <f t="shared" si="106"/>
        <v>3</v>
      </c>
      <c r="BD208" s="97">
        <f t="shared" si="107"/>
        <v>3</v>
      </c>
      <c r="BE208" s="62">
        <f>IF(AND(BC208=0,BD208=0),"",IF(AND(BC208=0,BD208&lt;&gt;0),Desplegable!$B$444,(BD208*100/BC208)))</f>
        <v>100</v>
      </c>
      <c r="BF208" s="97">
        <v>1</v>
      </c>
      <c r="BG208" s="97">
        <v>1</v>
      </c>
      <c r="BH208" s="97" t="s">
        <v>1277</v>
      </c>
      <c r="BI208" s="62">
        <f>IF(AND(BF208=0,BG208=0),Desplegable!$B$446,IF(AND(BF208&lt;&gt;0,BG208=""),Desplegable!$B$446,IF(AND('Metas por Proyecto'!BF208=0,'Metas por Proyecto'!BG208&gt;0),Desplegable!$B$444,IF(AND('Metas por Proyecto'!BF208&gt;0,'Metas por Proyecto'!BG208=0),Desplegable!$B$445,IF(AND('Metas por Proyecto'!BF208&gt;0,'Metas por Proyecto'!BG208&gt;0),((BG208*100)/BF208))))))</f>
        <v>100</v>
      </c>
      <c r="BJ208" s="97">
        <f t="shared" si="108"/>
        <v>4</v>
      </c>
      <c r="BK208" s="97">
        <f t="shared" si="109"/>
        <v>4</v>
      </c>
      <c r="BL208" s="62">
        <f>IF(AND(BJ208=0,BK208=0),"",IF(AND(BJ208=0,BK208&lt;&gt;0),Desplegable!$B$444,(BK208*100/BJ208)))</f>
        <v>100</v>
      </c>
      <c r="BM208" s="97">
        <v>1</v>
      </c>
      <c r="BN208" s="97"/>
      <c r="BO208" s="97"/>
      <c r="BP208" s="62" t="str">
        <f>IF(AND(BM208=0,BN208=0),Desplegable!$B$446,IF(AND(BM208&lt;&gt;0,BN208=""),Desplegable!$B$446,IF(AND('Metas por Proyecto'!BM208=0,'Metas por Proyecto'!BN208&gt;0),Desplegable!$B$444,IF(AND('Metas por Proyecto'!BM208&gt;0,'Metas por Proyecto'!BN208=0),Desplegable!$B$445,IF(AND('Metas por Proyecto'!BM208&gt;0,'Metas por Proyecto'!BN208&gt;0),((BN208*100)/BM208))))))</f>
        <v/>
      </c>
      <c r="BQ208" s="97">
        <f t="shared" si="110"/>
        <v>5</v>
      </c>
      <c r="BR208" s="97">
        <f t="shared" si="111"/>
        <v>4</v>
      </c>
      <c r="BS208" s="62">
        <f>IF(AND(BQ208=0,BR208=0),"",IF(AND(BQ208=0,BR208&lt;&gt;0),Desplegable!$B$444,(BR208*100/BQ208)))</f>
        <v>80</v>
      </c>
      <c r="BT208" s="97">
        <v>1</v>
      </c>
      <c r="BU208" s="97"/>
      <c r="BV208" s="97"/>
      <c r="BW208" s="62" t="str">
        <f>IF(AND(BT208=0,BU208=0),Desplegable!$B$446,IF(AND(BT208&lt;&gt;0,BU208=""),Desplegable!$B$446,IF(AND('Metas por Proyecto'!BT208=0,'Metas por Proyecto'!BU208&gt;0),Desplegable!$B$444,IF(AND('Metas por Proyecto'!BT208&gt;0,'Metas por Proyecto'!BU208=0),Desplegable!$B$445,IF(AND('Metas por Proyecto'!BT208&gt;0,'Metas por Proyecto'!BU208&gt;0),((BU208*100)/BT208))))))</f>
        <v/>
      </c>
      <c r="BX208" s="97">
        <f t="shared" si="112"/>
        <v>6</v>
      </c>
      <c r="BY208" s="97">
        <f t="shared" si="113"/>
        <v>4</v>
      </c>
      <c r="BZ208" s="62">
        <f>IF(AND(BX208=0,BY208=0),"",IF(AND(BX208=0,BY208&lt;&gt;0),Desplegable!$B$444,(BY208*100/BX208)))</f>
        <v>66.666666666666671</v>
      </c>
      <c r="CA208" s="97">
        <v>1</v>
      </c>
      <c r="CB208" s="97"/>
      <c r="CC208" s="97"/>
      <c r="CD208" s="62" t="str">
        <f>IF(AND(CA208=0,CB208=0),Desplegable!$B$446,IF(AND(CA208&lt;&gt;0,CB208=""),Desplegable!$B$446,IF(AND('Metas por Proyecto'!CA208=0,'Metas por Proyecto'!CB208&gt;0),Desplegable!$B$444,IF(AND('Metas por Proyecto'!CA208&gt;0,'Metas por Proyecto'!CB208=0),Desplegable!$B$445,IF(AND('Metas por Proyecto'!CA208&gt;0,'Metas por Proyecto'!CB208&gt;0),((CB208*100)/CA208))))))</f>
        <v/>
      </c>
      <c r="CE208" s="97">
        <f t="shared" si="114"/>
        <v>7</v>
      </c>
      <c r="CF208" s="97">
        <f t="shared" si="115"/>
        <v>4</v>
      </c>
      <c r="CG208" s="62">
        <f>IF(AND(CE208=0,CF208=0),"",IF(AND(CE208=0,CF208&lt;&gt;0),Desplegable!$B$444,(CF208*100/CE208)))</f>
        <v>57.142857142857146</v>
      </c>
      <c r="CH208" s="243">
        <v>1</v>
      </c>
      <c r="CI208" s="97"/>
      <c r="CJ208" s="97"/>
      <c r="CK208" s="62" t="str">
        <f>IF(AND(CH208=0,CI208=0),Desplegable!$B$446,IF(AND(CH208&lt;&gt;0,CI208=""),Desplegable!$B$446,IF(AND('Metas por Proyecto'!CH208=0,'Metas por Proyecto'!CI208&gt;0),Desplegable!$B$444,IF(AND('Metas por Proyecto'!CH208&gt;0,'Metas por Proyecto'!CI208=0),Desplegable!$B$445,IF(AND('Metas por Proyecto'!CH208&gt;0,'Metas por Proyecto'!CI208&gt;0),((CI208*100)/CH208))))))</f>
        <v/>
      </c>
      <c r="CL208" s="97">
        <f t="shared" si="116"/>
        <v>8</v>
      </c>
      <c r="CM208" s="97">
        <f t="shared" si="117"/>
        <v>4</v>
      </c>
      <c r="CN208" s="62">
        <f>IF(AND(CL208=0,CM208=0),"",IF(AND(CL208=0,CM208&lt;&gt;0),Desplegable!$B$444,(CM208*100/CL208)))</f>
        <v>50</v>
      </c>
      <c r="CO208" s="243">
        <v>1</v>
      </c>
      <c r="CP208" s="97"/>
      <c r="CQ208" s="97"/>
      <c r="CR208" s="62" t="str">
        <f>IF(AND(CO208=0,CP208=0),Desplegable!$B$446,IF(AND(CO208&lt;&gt;0,CP208=""),Desplegable!$B$446,IF(AND('Metas por Proyecto'!CO208=0,'Metas por Proyecto'!CP208&gt;0),Desplegable!$B$444,IF(AND('Metas por Proyecto'!CO208&gt;0,'Metas por Proyecto'!CP208=0),Desplegable!$B$445,IF(AND('Metas por Proyecto'!CO208&gt;0,'Metas por Proyecto'!CP208&gt;0),((CP208*100)/CO208))))))</f>
        <v/>
      </c>
      <c r="CS208" s="97">
        <f t="shared" si="118"/>
        <v>9</v>
      </c>
      <c r="CT208" s="97">
        <f t="shared" si="119"/>
        <v>4</v>
      </c>
      <c r="CU208" s="62">
        <f>IF(AND(CS208=0,CT208=0),"",IF(AND(CS208=0,CT208&lt;&gt;0),Desplegable!$B$444,(CT208*100/CS208)))</f>
        <v>44.444444444444443</v>
      </c>
      <c r="CV208" s="243">
        <v>1</v>
      </c>
      <c r="CW208" s="97"/>
      <c r="CX208" s="97"/>
      <c r="CY208" s="62" t="str">
        <f>IF(AND(CV208=0,CW208=0),Desplegable!$B$446,IF(AND(CV208&lt;&gt;0,CW208=""),Desplegable!$B$446,IF(AND('Metas por Proyecto'!CV208=0,'Metas por Proyecto'!CW208&gt;0),Desplegable!$B$444,IF(AND('Metas por Proyecto'!CV208&gt;0,'Metas por Proyecto'!CW208=0),Desplegable!$B$445,IF(AND('Metas por Proyecto'!CV208&gt;0,'Metas por Proyecto'!CW208&gt;0),((CW208*100)/CV208))))))</f>
        <v/>
      </c>
      <c r="CZ208" s="97">
        <f t="shared" si="120"/>
        <v>10</v>
      </c>
      <c r="DA208" s="97">
        <f t="shared" si="121"/>
        <v>4</v>
      </c>
      <c r="DB208" s="62">
        <f>IF(AND(CZ208=0,DA208=0),"",IF(AND(CZ208=0,DA208&lt;&gt;0),Desplegable!$B$444,(DA208*100/CZ208)))</f>
        <v>40</v>
      </c>
      <c r="DC208" s="243">
        <v>1</v>
      </c>
      <c r="DD208" s="97"/>
      <c r="DE208" s="97"/>
      <c r="DF208" s="62" t="str">
        <f>IF(AND(DC208=0,DD208=0),Desplegable!$B$446,IF(AND(DC208&lt;&gt;0,DD208=""),Desplegable!$B$446,IF(AND('Metas por Proyecto'!DC208=0,'Metas por Proyecto'!DD208&gt;0),Desplegable!$B$444,IF(AND('Metas por Proyecto'!DC208&gt;0,'Metas por Proyecto'!DD208=0),Desplegable!$B$445,IF(AND('Metas por Proyecto'!DC208&gt;0,'Metas por Proyecto'!DD208&gt;0),((DD208*100)/DC208))))))</f>
        <v/>
      </c>
      <c r="DG208" s="97">
        <f t="shared" si="122"/>
        <v>11</v>
      </c>
      <c r="DH208" s="97">
        <f t="shared" si="123"/>
        <v>4</v>
      </c>
      <c r="DI208" s="62">
        <f>IF(AND(DG208=0,DH208=0),"",IF(AND(DG208=0,DH208&lt;&gt;0),Desplegable!$B$444,(DH208*100/DG208)))</f>
        <v>36.363636363636367</v>
      </c>
      <c r="DJ208" s="243">
        <v>1</v>
      </c>
      <c r="DK208" s="97"/>
      <c r="DL208" s="97"/>
      <c r="DM208" s="62" t="str">
        <f>IF(AND(DJ208=0,DK208=0),Desplegable!$B$446,IF(AND(DJ208&lt;&gt;0,DK208=""),Desplegable!$B$446,IF(AND('Metas por Proyecto'!DJ208=0,'Metas por Proyecto'!DK208&gt;0),Desplegable!$B$444,IF(AND('Metas por Proyecto'!DJ208&gt;0,'Metas por Proyecto'!DK208=0),Desplegable!$B$445,IF(AND('Metas por Proyecto'!DJ208&gt;0,'Metas por Proyecto'!DK208&gt;0),((DK208*100)/DJ208))))))</f>
        <v/>
      </c>
      <c r="DN208" s="97">
        <f t="shared" si="124"/>
        <v>12</v>
      </c>
      <c r="DO208" s="97">
        <f t="shared" si="125"/>
        <v>4</v>
      </c>
      <c r="DP208" s="63">
        <f>IF(AND(DN208=0,DO208=0),"",IF(AND(DN208=0,DO208&lt;&gt;0),Desplegable!$B$444,(DO208*100/DN208)))</f>
        <v>33.333333333333336</v>
      </c>
      <c r="DQ208" s="97">
        <f t="shared" si="126"/>
        <v>12</v>
      </c>
      <c r="DR208" s="97">
        <f t="shared" si="127"/>
        <v>-11</v>
      </c>
      <c r="DS208" s="97">
        <f t="shared" si="128"/>
        <v>4</v>
      </c>
      <c r="DT208" s="63">
        <f t="shared" si="129"/>
        <v>33.333333333333336</v>
      </c>
      <c r="DU208" s="97"/>
    </row>
    <row r="209" spans="1:125" s="65" customFormat="1" ht="225">
      <c r="A209" s="53">
        <v>208</v>
      </c>
      <c r="B209" s="84" t="s">
        <v>779</v>
      </c>
      <c r="C209" s="54" t="s">
        <v>84</v>
      </c>
      <c r="D209" s="55" t="s">
        <v>65</v>
      </c>
      <c r="E209" s="55" t="s">
        <v>790</v>
      </c>
      <c r="F209" s="56" t="s">
        <v>111</v>
      </c>
      <c r="G209" s="55" t="s">
        <v>115</v>
      </c>
      <c r="H209" s="56" t="s">
        <v>292</v>
      </c>
      <c r="I209" s="55" t="s">
        <v>790</v>
      </c>
      <c r="J209" s="56" t="s">
        <v>292</v>
      </c>
      <c r="K209" s="55" t="s">
        <v>790</v>
      </c>
      <c r="L209" s="56" t="s">
        <v>155</v>
      </c>
      <c r="M209" s="56" t="s">
        <v>155</v>
      </c>
      <c r="N209" s="59" t="s">
        <v>144</v>
      </c>
      <c r="O209" s="56" t="s">
        <v>153</v>
      </c>
      <c r="P209" s="57" t="s">
        <v>462</v>
      </c>
      <c r="Q209" s="57" t="s">
        <v>467</v>
      </c>
      <c r="R209" s="58" t="s">
        <v>474</v>
      </c>
      <c r="S209" s="59"/>
      <c r="T209" s="59" t="s">
        <v>417</v>
      </c>
      <c r="U209" s="60" t="s">
        <v>429</v>
      </c>
      <c r="V209" s="60" t="s">
        <v>447</v>
      </c>
      <c r="W209" s="59"/>
      <c r="X209" s="59"/>
      <c r="Y209" s="56"/>
      <c r="Z209" s="56"/>
      <c r="AA209" s="56"/>
      <c r="AB209" s="56"/>
      <c r="AC209" s="53"/>
      <c r="AD209" s="53"/>
      <c r="AE209" s="53"/>
      <c r="AF209" s="53"/>
      <c r="AG209" s="56"/>
      <c r="AH209" s="60"/>
      <c r="AI209" s="53"/>
      <c r="AJ209" s="61"/>
      <c r="AK209" s="53"/>
      <c r="AL209" s="53"/>
      <c r="AM209" s="222">
        <v>2</v>
      </c>
      <c r="AN209" s="97"/>
      <c r="AO209" s="97">
        <v>0</v>
      </c>
      <c r="AP209" s="97"/>
      <c r="AQ209" s="62" t="str">
        <f>IF(AND(AN209=0,AO209=0),Desplegable!$B$446,IF(AND(AN209&lt;&gt;0,AO209=""),Desplegable!$B$446,IF(AND('Metas por Proyecto'!AN209=0,'Metas por Proyecto'!AO209&gt;0),Desplegable!$B$444,IF(AND('Metas por Proyecto'!AN209&gt;0,'Metas por Proyecto'!AO209=0),Desplegable!$B$445,IF(AND('Metas por Proyecto'!AN209&gt;0,'Metas por Proyecto'!AO209&gt;0),((AO209*100)/AN209))))))</f>
        <v/>
      </c>
      <c r="AR209" s="97"/>
      <c r="AS209" s="97">
        <v>0</v>
      </c>
      <c r="AT209" s="97"/>
      <c r="AU209" s="62" t="str">
        <f>IF(AND(AR209=0,AS209=0),Desplegable!$B$446,IF(AND(AR209&lt;&gt;0,AS209=""),Desplegable!$B$446,IF(AND('Metas por Proyecto'!AR209=0,'Metas por Proyecto'!AS209&gt;0),Desplegable!$B$444,IF(AND('Metas por Proyecto'!AR209&gt;0,'Metas por Proyecto'!AS209=0),Desplegable!$B$445,IF(AND('Metas por Proyecto'!AR209&gt;0,'Metas por Proyecto'!AS209&gt;0),((AS209*100)/AR209))))))</f>
        <v/>
      </c>
      <c r="AV209" s="97">
        <f t="shared" si="104"/>
        <v>0</v>
      </c>
      <c r="AW209" s="97">
        <f t="shared" si="105"/>
        <v>0</v>
      </c>
      <c r="AX209" s="62" t="str">
        <f>IF(AND(AV209=0,AW209=0),"",IF(AND(AV209=0,AW209&lt;&gt;0),Desplegable!$B$444,(AW209*100/AV209)))</f>
        <v/>
      </c>
      <c r="AY209" s="97"/>
      <c r="AZ209" s="97">
        <v>0</v>
      </c>
      <c r="BA209" s="97"/>
      <c r="BB209" s="62" t="str">
        <f>IF(AND(AY209=0,AZ209=0),Desplegable!$B$446,IF(AND(AY209&lt;&gt;0,AZ209=""),Desplegable!$B$446,IF(AND('Metas por Proyecto'!AY209=0,'Metas por Proyecto'!AZ209&gt;0),Desplegable!$B$444,IF(AND('Metas por Proyecto'!AY209&gt;0,'Metas por Proyecto'!AZ209=0),Desplegable!$B$445,IF(AND('Metas por Proyecto'!AY209&gt;0,'Metas por Proyecto'!AZ209&gt;0),((AZ209*100)/AY209))))))</f>
        <v/>
      </c>
      <c r="BC209" s="97">
        <f t="shared" si="106"/>
        <v>0</v>
      </c>
      <c r="BD209" s="97">
        <f t="shared" si="107"/>
        <v>0</v>
      </c>
      <c r="BE209" s="62" t="str">
        <f>IF(AND(BC209=0,BD209=0),"",IF(AND(BC209=0,BD209&lt;&gt;0),Desplegable!$B$444,(BD209*100/BC209)))</f>
        <v/>
      </c>
      <c r="BF209" s="97"/>
      <c r="BG209" s="97">
        <v>0</v>
      </c>
      <c r="BH209" s="97"/>
      <c r="BI209" s="62" t="str">
        <f>IF(AND(BF209=0,BG209=0),Desplegable!$B$446,IF(AND(BF209&lt;&gt;0,BG209=""),Desplegable!$B$446,IF(AND('Metas por Proyecto'!BF209=0,'Metas por Proyecto'!BG209&gt;0),Desplegable!$B$444,IF(AND('Metas por Proyecto'!BF209&gt;0,'Metas por Proyecto'!BG209=0),Desplegable!$B$445,IF(AND('Metas por Proyecto'!BF209&gt;0,'Metas por Proyecto'!BG209&gt;0),((BG209*100)/BF209))))))</f>
        <v/>
      </c>
      <c r="BJ209" s="97">
        <f t="shared" si="108"/>
        <v>0</v>
      </c>
      <c r="BK209" s="97">
        <f t="shared" si="109"/>
        <v>0</v>
      </c>
      <c r="BL209" s="62" t="str">
        <f>IF(AND(BJ209=0,BK209=0),"",IF(AND(BJ209=0,BK209&lt;&gt;0),Desplegable!$B$444,(BK209*100/BJ209)))</f>
        <v/>
      </c>
      <c r="BM209" s="97"/>
      <c r="BN209" s="97"/>
      <c r="BO209" s="97"/>
      <c r="BP209" s="62" t="str">
        <f>IF(AND(BM209=0,BN209=0),Desplegable!$B$446,IF(AND(BM209&lt;&gt;0,BN209=""),Desplegable!$B$446,IF(AND('Metas por Proyecto'!BM209=0,'Metas por Proyecto'!BN209&gt;0),Desplegable!$B$444,IF(AND('Metas por Proyecto'!BM209&gt;0,'Metas por Proyecto'!BN209=0),Desplegable!$B$445,IF(AND('Metas por Proyecto'!BM209&gt;0,'Metas por Proyecto'!BN209&gt;0),((BN209*100)/BM209))))))</f>
        <v/>
      </c>
      <c r="BQ209" s="97">
        <f t="shared" si="110"/>
        <v>0</v>
      </c>
      <c r="BR209" s="97">
        <f t="shared" si="111"/>
        <v>0</v>
      </c>
      <c r="BS209" s="62" t="str">
        <f>IF(AND(BQ209=0,BR209=0),"",IF(AND(BQ209=0,BR209&lt;&gt;0),Desplegable!$B$444,(BR209*100/BQ209)))</f>
        <v/>
      </c>
      <c r="BT209" s="97">
        <v>1</v>
      </c>
      <c r="BU209" s="97"/>
      <c r="BV209" s="97"/>
      <c r="BW209" s="62" t="str">
        <f>IF(AND(BT209=0,BU209=0),Desplegable!$B$446,IF(AND(BT209&lt;&gt;0,BU209=""),Desplegable!$B$446,IF(AND('Metas por Proyecto'!BT209=0,'Metas por Proyecto'!BU209&gt;0),Desplegable!$B$444,IF(AND('Metas por Proyecto'!BT209&gt;0,'Metas por Proyecto'!BU209=0),Desplegable!$B$445,IF(AND('Metas por Proyecto'!BT209&gt;0,'Metas por Proyecto'!BU209&gt;0),((BU209*100)/BT209))))))</f>
        <v/>
      </c>
      <c r="BX209" s="97">
        <f t="shared" si="112"/>
        <v>1</v>
      </c>
      <c r="BY209" s="97">
        <f t="shared" si="113"/>
        <v>0</v>
      </c>
      <c r="BZ209" s="62">
        <f>IF(AND(BX209=0,BY209=0),"",IF(AND(BX209=0,BY209&lt;&gt;0),Desplegable!$B$444,(BY209*100/BX209)))</f>
        <v>0</v>
      </c>
      <c r="CA209" s="97"/>
      <c r="CB209" s="97"/>
      <c r="CC209" s="97"/>
      <c r="CD209" s="62" t="str">
        <f>IF(AND(CA209=0,CB209=0),Desplegable!$B$446,IF(AND(CA209&lt;&gt;0,CB209=""),Desplegable!$B$446,IF(AND('Metas por Proyecto'!CA209=0,'Metas por Proyecto'!CB209&gt;0),Desplegable!$B$444,IF(AND('Metas por Proyecto'!CA209&gt;0,'Metas por Proyecto'!CB209=0),Desplegable!$B$445,IF(AND('Metas por Proyecto'!CA209&gt;0,'Metas por Proyecto'!CB209&gt;0),((CB209*100)/CA209))))))</f>
        <v/>
      </c>
      <c r="CE209" s="97">
        <f t="shared" si="114"/>
        <v>1</v>
      </c>
      <c r="CF209" s="97">
        <f t="shared" si="115"/>
        <v>0</v>
      </c>
      <c r="CG209" s="62">
        <f>IF(AND(CE209=0,CF209=0),"",IF(AND(CE209=0,CF209&lt;&gt;0),Desplegable!$B$444,(CF209*100/CE209)))</f>
        <v>0</v>
      </c>
      <c r="CH209" s="246"/>
      <c r="CI209" s="97"/>
      <c r="CJ209" s="97"/>
      <c r="CK209" s="62" t="str">
        <f>IF(AND(CH209=0,CI209=0),Desplegable!$B$446,IF(AND(CH209&lt;&gt;0,CI209=""),Desplegable!$B$446,IF(AND('Metas por Proyecto'!CH209=0,'Metas por Proyecto'!CI209&gt;0),Desplegable!$B$444,IF(AND('Metas por Proyecto'!CH209&gt;0,'Metas por Proyecto'!CI209=0),Desplegable!$B$445,IF(AND('Metas por Proyecto'!CH209&gt;0,'Metas por Proyecto'!CI209&gt;0),((CI209*100)/CH209))))))</f>
        <v/>
      </c>
      <c r="CL209" s="97">
        <f t="shared" si="116"/>
        <v>1</v>
      </c>
      <c r="CM209" s="97">
        <f t="shared" si="117"/>
        <v>0</v>
      </c>
      <c r="CN209" s="62">
        <f>IF(AND(CL209=0,CM209=0),"",IF(AND(CL209=0,CM209&lt;&gt;0),Desplegable!$B$444,(CM209*100/CL209)))</f>
        <v>0</v>
      </c>
      <c r="CO209" s="246"/>
      <c r="CP209" s="97"/>
      <c r="CQ209" s="97"/>
      <c r="CR209" s="62" t="str">
        <f>IF(AND(CO209=0,CP209=0),Desplegable!$B$446,IF(AND(CO209&lt;&gt;0,CP209=""),Desplegable!$B$446,IF(AND('Metas por Proyecto'!CO209=0,'Metas por Proyecto'!CP209&gt;0),Desplegable!$B$444,IF(AND('Metas por Proyecto'!CO209&gt;0,'Metas por Proyecto'!CP209=0),Desplegable!$B$445,IF(AND('Metas por Proyecto'!CO209&gt;0,'Metas por Proyecto'!CP209&gt;0),((CP209*100)/CO209))))))</f>
        <v/>
      </c>
      <c r="CS209" s="97">
        <f t="shared" si="118"/>
        <v>1</v>
      </c>
      <c r="CT209" s="97">
        <f t="shared" si="119"/>
        <v>0</v>
      </c>
      <c r="CU209" s="62">
        <f>IF(AND(CS209=0,CT209=0),"",IF(AND(CS209=0,CT209&lt;&gt;0),Desplegable!$B$444,(CT209*100/CS209)))</f>
        <v>0</v>
      </c>
      <c r="CV209" s="246"/>
      <c r="CW209" s="97"/>
      <c r="CX209" s="97"/>
      <c r="CY209" s="62" t="str">
        <f>IF(AND(CV209=0,CW209=0),Desplegable!$B$446,IF(AND(CV209&lt;&gt;0,CW209=""),Desplegable!$B$446,IF(AND('Metas por Proyecto'!CV209=0,'Metas por Proyecto'!CW209&gt;0),Desplegable!$B$444,IF(AND('Metas por Proyecto'!CV209&gt;0,'Metas por Proyecto'!CW209=0),Desplegable!$B$445,IF(AND('Metas por Proyecto'!CV209&gt;0,'Metas por Proyecto'!CW209&gt;0),((CW209*100)/CV209))))))</f>
        <v/>
      </c>
      <c r="CZ209" s="97">
        <f t="shared" si="120"/>
        <v>1</v>
      </c>
      <c r="DA209" s="97">
        <f t="shared" si="121"/>
        <v>0</v>
      </c>
      <c r="DB209" s="62">
        <f>IF(AND(CZ209=0,DA209=0),"",IF(AND(CZ209=0,DA209&lt;&gt;0),Desplegable!$B$444,(DA209*100/CZ209)))</f>
        <v>0</v>
      </c>
      <c r="DC209" s="246"/>
      <c r="DD209" s="97"/>
      <c r="DE209" s="97"/>
      <c r="DF209" s="62" t="str">
        <f>IF(AND(DC209=0,DD209=0),Desplegable!$B$446,IF(AND(DC209&lt;&gt;0,DD209=""),Desplegable!$B$446,IF(AND('Metas por Proyecto'!DC209=0,'Metas por Proyecto'!DD209&gt;0),Desplegable!$B$444,IF(AND('Metas por Proyecto'!DC209&gt;0,'Metas por Proyecto'!DD209=0),Desplegable!$B$445,IF(AND('Metas por Proyecto'!DC209&gt;0,'Metas por Proyecto'!DD209&gt;0),((DD209*100)/DC209))))))</f>
        <v/>
      </c>
      <c r="DG209" s="97">
        <f t="shared" si="122"/>
        <v>1</v>
      </c>
      <c r="DH209" s="97">
        <f t="shared" si="123"/>
        <v>0</v>
      </c>
      <c r="DI209" s="62">
        <f>IF(AND(DG209=0,DH209=0),"",IF(AND(DG209=0,DH209&lt;&gt;0),Desplegable!$B$444,(DH209*100/DG209)))</f>
        <v>0</v>
      </c>
      <c r="DJ209" s="246">
        <v>1</v>
      </c>
      <c r="DK209" s="97"/>
      <c r="DL209" s="97"/>
      <c r="DM209" s="62" t="str">
        <f>IF(AND(DJ209=0,DK209=0),Desplegable!$B$446,IF(AND(DJ209&lt;&gt;0,DK209=""),Desplegable!$B$446,IF(AND('Metas por Proyecto'!DJ209=0,'Metas por Proyecto'!DK209&gt;0),Desplegable!$B$444,IF(AND('Metas por Proyecto'!DJ209&gt;0,'Metas por Proyecto'!DK209=0),Desplegable!$B$445,IF(AND('Metas por Proyecto'!DJ209&gt;0,'Metas por Proyecto'!DK209&gt;0),((DK209*100)/DJ209))))))</f>
        <v/>
      </c>
      <c r="DN209" s="97">
        <f t="shared" si="124"/>
        <v>2</v>
      </c>
      <c r="DO209" s="97">
        <f t="shared" si="125"/>
        <v>0</v>
      </c>
      <c r="DP209" s="63">
        <f>IF(AND(DN209=0,DO209=0),"",IF(AND(DN209=0,DO209&lt;&gt;0),Desplegable!$B$444,(DO209*100/DN209)))</f>
        <v>0</v>
      </c>
      <c r="DQ209" s="97">
        <f t="shared" si="126"/>
        <v>2</v>
      </c>
      <c r="DR209" s="97">
        <f t="shared" si="127"/>
        <v>0</v>
      </c>
      <c r="DS209" s="97">
        <f t="shared" si="128"/>
        <v>0</v>
      </c>
      <c r="DT209" s="63">
        <f t="shared" si="129"/>
        <v>0</v>
      </c>
      <c r="DU209" s="97"/>
    </row>
    <row r="210" spans="1:125" s="65" customFormat="1" ht="225">
      <c r="A210" s="53">
        <v>209</v>
      </c>
      <c r="B210" s="84" t="s">
        <v>780</v>
      </c>
      <c r="C210" s="54" t="s">
        <v>84</v>
      </c>
      <c r="D210" s="55" t="s">
        <v>65</v>
      </c>
      <c r="E210" s="55" t="s">
        <v>790</v>
      </c>
      <c r="F210" s="56" t="s">
        <v>111</v>
      </c>
      <c r="G210" s="55" t="s">
        <v>115</v>
      </c>
      <c r="H210" s="56" t="s">
        <v>292</v>
      </c>
      <c r="I210" s="55" t="s">
        <v>790</v>
      </c>
      <c r="J210" s="56" t="s">
        <v>292</v>
      </c>
      <c r="K210" s="55" t="s">
        <v>790</v>
      </c>
      <c r="L210" s="56" t="s">
        <v>155</v>
      </c>
      <c r="M210" s="56" t="s">
        <v>155</v>
      </c>
      <c r="N210" s="59" t="s">
        <v>144</v>
      </c>
      <c r="O210" s="56" t="s">
        <v>153</v>
      </c>
      <c r="P210" s="57" t="s">
        <v>462</v>
      </c>
      <c r="Q210" s="57" t="s">
        <v>467</v>
      </c>
      <c r="R210" s="58" t="s">
        <v>474</v>
      </c>
      <c r="S210" s="59"/>
      <c r="T210" s="59" t="s">
        <v>417</v>
      </c>
      <c r="U210" s="60" t="s">
        <v>429</v>
      </c>
      <c r="V210" s="60" t="s">
        <v>446</v>
      </c>
      <c r="W210" s="59"/>
      <c r="X210" s="59"/>
      <c r="Y210" s="56"/>
      <c r="Z210" s="56"/>
      <c r="AA210" s="56"/>
      <c r="AB210" s="56"/>
      <c r="AC210" s="53"/>
      <c r="AD210" s="53"/>
      <c r="AE210" s="53"/>
      <c r="AF210" s="53"/>
      <c r="AG210" s="56"/>
      <c r="AH210" s="60"/>
      <c r="AI210" s="53"/>
      <c r="AJ210" s="61"/>
      <c r="AK210" s="53"/>
      <c r="AL210" s="53"/>
      <c r="AM210" s="222">
        <v>1</v>
      </c>
      <c r="AN210" s="97"/>
      <c r="AO210" s="97">
        <v>0</v>
      </c>
      <c r="AP210" s="97"/>
      <c r="AQ210" s="62" t="str">
        <f>IF(AND(AN210=0,AO210=0),Desplegable!$B$446,IF(AND(AN210&lt;&gt;0,AO210=""),Desplegable!$B$446,IF(AND('Metas por Proyecto'!AN210=0,'Metas por Proyecto'!AO210&gt;0),Desplegable!$B$444,IF(AND('Metas por Proyecto'!AN210&gt;0,'Metas por Proyecto'!AO210=0),Desplegable!$B$445,IF(AND('Metas por Proyecto'!AN210&gt;0,'Metas por Proyecto'!AO210&gt;0),((AO210*100)/AN210))))))</f>
        <v/>
      </c>
      <c r="AR210" s="97"/>
      <c r="AS210" s="97">
        <v>0</v>
      </c>
      <c r="AT210" s="97"/>
      <c r="AU210" s="62" t="str">
        <f>IF(AND(AR210=0,AS210=0),Desplegable!$B$446,IF(AND(AR210&lt;&gt;0,AS210=""),Desplegable!$B$446,IF(AND('Metas por Proyecto'!AR210=0,'Metas por Proyecto'!AS210&gt;0),Desplegable!$B$444,IF(AND('Metas por Proyecto'!AR210&gt;0,'Metas por Proyecto'!AS210=0),Desplegable!$B$445,IF(AND('Metas por Proyecto'!AR210&gt;0,'Metas por Proyecto'!AS210&gt;0),((AS210*100)/AR210))))))</f>
        <v/>
      </c>
      <c r="AV210" s="97">
        <f t="shared" si="104"/>
        <v>0</v>
      </c>
      <c r="AW210" s="97">
        <f t="shared" si="105"/>
        <v>0</v>
      </c>
      <c r="AX210" s="62" t="str">
        <f>IF(AND(AV210=0,AW210=0),"",IF(AND(AV210=0,AW210&lt;&gt;0),Desplegable!$B$444,(AW210*100/AV210)))</f>
        <v/>
      </c>
      <c r="AY210" s="97"/>
      <c r="AZ210" s="97">
        <v>0</v>
      </c>
      <c r="BA210" s="97"/>
      <c r="BB210" s="62" t="str">
        <f>IF(AND(AY210=0,AZ210=0),Desplegable!$B$446,IF(AND(AY210&lt;&gt;0,AZ210=""),Desplegable!$B$446,IF(AND('Metas por Proyecto'!AY210=0,'Metas por Proyecto'!AZ210&gt;0),Desplegable!$B$444,IF(AND('Metas por Proyecto'!AY210&gt;0,'Metas por Proyecto'!AZ210=0),Desplegable!$B$445,IF(AND('Metas por Proyecto'!AY210&gt;0,'Metas por Proyecto'!AZ210&gt;0),((AZ210*100)/AY210))))))</f>
        <v/>
      </c>
      <c r="BC210" s="97">
        <f t="shared" si="106"/>
        <v>0</v>
      </c>
      <c r="BD210" s="97">
        <f t="shared" si="107"/>
        <v>0</v>
      </c>
      <c r="BE210" s="62" t="str">
        <f>IF(AND(BC210=0,BD210=0),"",IF(AND(BC210=0,BD210&lt;&gt;0),Desplegable!$B$444,(BD210*100/BC210)))</f>
        <v/>
      </c>
      <c r="BF210" s="97"/>
      <c r="BG210" s="97">
        <v>0</v>
      </c>
      <c r="BH210" s="97"/>
      <c r="BI210" s="62" t="str">
        <f>IF(AND(BF210=0,BG210=0),Desplegable!$B$446,IF(AND(BF210&lt;&gt;0,BG210=""),Desplegable!$B$446,IF(AND('Metas por Proyecto'!BF210=0,'Metas por Proyecto'!BG210&gt;0),Desplegable!$B$444,IF(AND('Metas por Proyecto'!BF210&gt;0,'Metas por Proyecto'!BG210=0),Desplegable!$B$445,IF(AND('Metas por Proyecto'!BF210&gt;0,'Metas por Proyecto'!BG210&gt;0),((BG210*100)/BF210))))))</f>
        <v/>
      </c>
      <c r="BJ210" s="97">
        <f t="shared" si="108"/>
        <v>0</v>
      </c>
      <c r="BK210" s="97">
        <f t="shared" si="109"/>
        <v>0</v>
      </c>
      <c r="BL210" s="62" t="str">
        <f>IF(AND(BJ210=0,BK210=0),"",IF(AND(BJ210=0,BK210&lt;&gt;0),Desplegable!$B$444,(BK210*100/BJ210)))</f>
        <v/>
      </c>
      <c r="BM210" s="97"/>
      <c r="BN210" s="97"/>
      <c r="BO210" s="97"/>
      <c r="BP210" s="62" t="str">
        <f>IF(AND(BM210=0,BN210=0),Desplegable!$B$446,IF(AND(BM210&lt;&gt;0,BN210=""),Desplegable!$B$446,IF(AND('Metas por Proyecto'!BM210=0,'Metas por Proyecto'!BN210&gt;0),Desplegable!$B$444,IF(AND('Metas por Proyecto'!BM210&gt;0,'Metas por Proyecto'!BN210=0),Desplegable!$B$445,IF(AND('Metas por Proyecto'!BM210&gt;0,'Metas por Proyecto'!BN210&gt;0),((BN210*100)/BM210))))))</f>
        <v/>
      </c>
      <c r="BQ210" s="97">
        <f t="shared" si="110"/>
        <v>0</v>
      </c>
      <c r="BR210" s="97">
        <f t="shared" si="111"/>
        <v>0</v>
      </c>
      <c r="BS210" s="62" t="str">
        <f>IF(AND(BQ210=0,BR210=0),"",IF(AND(BQ210=0,BR210&lt;&gt;0),Desplegable!$B$444,(BR210*100/BQ210)))</f>
        <v/>
      </c>
      <c r="BT210" s="97"/>
      <c r="BU210" s="97"/>
      <c r="BV210" s="97"/>
      <c r="BW210" s="62" t="str">
        <f>IF(AND(BT210=0,BU210=0),Desplegable!$B$446,IF(AND(BT210&lt;&gt;0,BU210=""),Desplegable!$B$446,IF(AND('Metas por Proyecto'!BT210=0,'Metas por Proyecto'!BU210&gt;0),Desplegable!$B$444,IF(AND('Metas por Proyecto'!BT210&gt;0,'Metas por Proyecto'!BU210=0),Desplegable!$B$445,IF(AND('Metas por Proyecto'!BT210&gt;0,'Metas por Proyecto'!BU210&gt;0),((BU210*100)/BT210))))))</f>
        <v/>
      </c>
      <c r="BX210" s="97">
        <f t="shared" si="112"/>
        <v>0</v>
      </c>
      <c r="BY210" s="97">
        <f t="shared" si="113"/>
        <v>0</v>
      </c>
      <c r="BZ210" s="62" t="str">
        <f>IF(AND(BX210=0,BY210=0),"",IF(AND(BX210=0,BY210&lt;&gt;0),Desplegable!$B$444,(BY210*100/BX210)))</f>
        <v/>
      </c>
      <c r="CA210" s="97"/>
      <c r="CB210" s="97"/>
      <c r="CC210" s="97"/>
      <c r="CD210" s="62" t="str">
        <f>IF(AND(CA210=0,CB210=0),Desplegable!$B$446,IF(AND(CA210&lt;&gt;0,CB210=""),Desplegable!$B$446,IF(AND('Metas por Proyecto'!CA210=0,'Metas por Proyecto'!CB210&gt;0),Desplegable!$B$444,IF(AND('Metas por Proyecto'!CA210&gt;0,'Metas por Proyecto'!CB210=0),Desplegable!$B$445,IF(AND('Metas por Proyecto'!CA210&gt;0,'Metas por Proyecto'!CB210&gt;0),((CB210*100)/CA210))))))</f>
        <v/>
      </c>
      <c r="CE210" s="97">
        <f t="shared" si="114"/>
        <v>0</v>
      </c>
      <c r="CF210" s="97">
        <f t="shared" si="115"/>
        <v>0</v>
      </c>
      <c r="CG210" s="62" t="str">
        <f>IF(AND(CE210=0,CF210=0),"",IF(AND(CE210=0,CF210&lt;&gt;0),Desplegable!$B$444,(CF210*100/CE210)))</f>
        <v/>
      </c>
      <c r="CH210" s="243"/>
      <c r="CI210" s="97"/>
      <c r="CJ210" s="97"/>
      <c r="CK210" s="62" t="str">
        <f>IF(AND(CH210=0,CI210=0),Desplegable!$B$446,IF(AND(CH210&lt;&gt;0,CI210=""),Desplegable!$B$446,IF(AND('Metas por Proyecto'!CH210=0,'Metas por Proyecto'!CI210&gt;0),Desplegable!$B$444,IF(AND('Metas por Proyecto'!CH210&gt;0,'Metas por Proyecto'!CI210=0),Desplegable!$B$445,IF(AND('Metas por Proyecto'!CH210&gt;0,'Metas por Proyecto'!CI210&gt;0),((CI210*100)/CH210))))))</f>
        <v/>
      </c>
      <c r="CL210" s="97">
        <f t="shared" si="116"/>
        <v>0</v>
      </c>
      <c r="CM210" s="97">
        <f t="shared" si="117"/>
        <v>0</v>
      </c>
      <c r="CN210" s="62" t="str">
        <f>IF(AND(CL210=0,CM210=0),"",IF(AND(CL210=0,CM210&lt;&gt;0),Desplegable!$B$444,(CM210*100/CL210)))</f>
        <v/>
      </c>
      <c r="CO210" s="243"/>
      <c r="CP210" s="97"/>
      <c r="CQ210" s="97"/>
      <c r="CR210" s="62" t="str">
        <f>IF(AND(CO210=0,CP210=0),Desplegable!$B$446,IF(AND(CO210&lt;&gt;0,CP210=""),Desplegable!$B$446,IF(AND('Metas por Proyecto'!CO210=0,'Metas por Proyecto'!CP210&gt;0),Desplegable!$B$444,IF(AND('Metas por Proyecto'!CO210&gt;0,'Metas por Proyecto'!CP210=0),Desplegable!$B$445,IF(AND('Metas por Proyecto'!CO210&gt;0,'Metas por Proyecto'!CP210&gt;0),((CP210*100)/CO210))))))</f>
        <v/>
      </c>
      <c r="CS210" s="97">
        <f t="shared" si="118"/>
        <v>0</v>
      </c>
      <c r="CT210" s="97">
        <f t="shared" si="119"/>
        <v>0</v>
      </c>
      <c r="CU210" s="62" t="str">
        <f>IF(AND(CS210=0,CT210=0),"",IF(AND(CS210=0,CT210&lt;&gt;0),Desplegable!$B$444,(CT210*100/CS210)))</f>
        <v/>
      </c>
      <c r="CV210" s="243"/>
      <c r="CW210" s="97"/>
      <c r="CX210" s="97"/>
      <c r="CY210" s="62" t="str">
        <f>IF(AND(CV210=0,CW210=0),Desplegable!$B$446,IF(AND(CV210&lt;&gt;0,CW210=""),Desplegable!$B$446,IF(AND('Metas por Proyecto'!CV210=0,'Metas por Proyecto'!CW210&gt;0),Desplegable!$B$444,IF(AND('Metas por Proyecto'!CV210&gt;0,'Metas por Proyecto'!CW210=0),Desplegable!$B$445,IF(AND('Metas por Proyecto'!CV210&gt;0,'Metas por Proyecto'!CW210&gt;0),((CW210*100)/CV210))))))</f>
        <v/>
      </c>
      <c r="CZ210" s="97">
        <f t="shared" si="120"/>
        <v>0</v>
      </c>
      <c r="DA210" s="97">
        <f t="shared" si="121"/>
        <v>0</v>
      </c>
      <c r="DB210" s="62" t="str">
        <f>IF(AND(CZ210=0,DA210=0),"",IF(AND(CZ210=0,DA210&lt;&gt;0),Desplegable!$B$444,(DA210*100/CZ210)))</f>
        <v/>
      </c>
      <c r="DC210" s="243"/>
      <c r="DD210" s="97"/>
      <c r="DE210" s="97"/>
      <c r="DF210" s="62" t="str">
        <f>IF(AND(DC210=0,DD210=0),Desplegable!$B$446,IF(AND(DC210&lt;&gt;0,DD210=""),Desplegable!$B$446,IF(AND('Metas por Proyecto'!DC210=0,'Metas por Proyecto'!DD210&gt;0),Desplegable!$B$444,IF(AND('Metas por Proyecto'!DC210&gt;0,'Metas por Proyecto'!DD210=0),Desplegable!$B$445,IF(AND('Metas por Proyecto'!DC210&gt;0,'Metas por Proyecto'!DD210&gt;0),((DD210*100)/DC210))))))</f>
        <v/>
      </c>
      <c r="DG210" s="97">
        <f t="shared" si="122"/>
        <v>0</v>
      </c>
      <c r="DH210" s="97">
        <f t="shared" si="123"/>
        <v>0</v>
      </c>
      <c r="DI210" s="62" t="str">
        <f>IF(AND(DG210=0,DH210=0),"",IF(AND(DG210=0,DH210&lt;&gt;0),Desplegable!$B$444,(DH210*100/DG210)))</f>
        <v/>
      </c>
      <c r="DJ210" s="243">
        <v>1</v>
      </c>
      <c r="DK210" s="97"/>
      <c r="DL210" s="97"/>
      <c r="DM210" s="62" t="str">
        <f>IF(AND(DJ210=0,DK210=0),Desplegable!$B$446,IF(AND(DJ210&lt;&gt;0,DK210=""),Desplegable!$B$446,IF(AND('Metas por Proyecto'!DJ210=0,'Metas por Proyecto'!DK210&gt;0),Desplegable!$B$444,IF(AND('Metas por Proyecto'!DJ210&gt;0,'Metas por Proyecto'!DK210=0),Desplegable!$B$445,IF(AND('Metas por Proyecto'!DJ210&gt;0,'Metas por Proyecto'!DK210&gt;0),((DK210*100)/DJ210))))))</f>
        <v/>
      </c>
      <c r="DN210" s="97">
        <f t="shared" si="124"/>
        <v>1</v>
      </c>
      <c r="DO210" s="97">
        <f t="shared" si="125"/>
        <v>0</v>
      </c>
      <c r="DP210" s="63">
        <f>IF(AND(DN210=0,DO210=0),"",IF(AND(DN210=0,DO210&lt;&gt;0),Desplegable!$B$444,(DO210*100/DN210)))</f>
        <v>0</v>
      </c>
      <c r="DQ210" s="97">
        <f t="shared" si="126"/>
        <v>1</v>
      </c>
      <c r="DR210" s="97">
        <f t="shared" si="127"/>
        <v>0</v>
      </c>
      <c r="DS210" s="97">
        <f t="shared" si="128"/>
        <v>0</v>
      </c>
      <c r="DT210" s="63">
        <f t="shared" si="129"/>
        <v>0</v>
      </c>
      <c r="DU210" s="97"/>
    </row>
    <row r="211" spans="1:125" s="65" customFormat="1" ht="225">
      <c r="A211" s="53">
        <v>210</v>
      </c>
      <c r="B211" s="84" t="s">
        <v>781</v>
      </c>
      <c r="C211" s="54" t="s">
        <v>84</v>
      </c>
      <c r="D211" s="55" t="s">
        <v>65</v>
      </c>
      <c r="E211" s="55" t="s">
        <v>790</v>
      </c>
      <c r="F211" s="56" t="s">
        <v>111</v>
      </c>
      <c r="G211" s="55" t="s">
        <v>115</v>
      </c>
      <c r="H211" s="56" t="s">
        <v>292</v>
      </c>
      <c r="I211" s="55" t="s">
        <v>790</v>
      </c>
      <c r="J211" s="56" t="s">
        <v>292</v>
      </c>
      <c r="K211" s="55" t="s">
        <v>790</v>
      </c>
      <c r="L211" s="56" t="s">
        <v>155</v>
      </c>
      <c r="M211" s="56" t="s">
        <v>155</v>
      </c>
      <c r="N211" s="59" t="s">
        <v>144</v>
      </c>
      <c r="O211" s="56" t="s">
        <v>153</v>
      </c>
      <c r="P211" s="57" t="s">
        <v>462</v>
      </c>
      <c r="Q211" s="57" t="s">
        <v>467</v>
      </c>
      <c r="R211" s="58" t="s">
        <v>474</v>
      </c>
      <c r="S211" s="59"/>
      <c r="T211" s="59" t="s">
        <v>417</v>
      </c>
      <c r="U211" s="60" t="s">
        <v>429</v>
      </c>
      <c r="V211" s="60" t="s">
        <v>446</v>
      </c>
      <c r="W211" s="59"/>
      <c r="X211" s="59"/>
      <c r="Y211" s="56"/>
      <c r="Z211" s="56"/>
      <c r="AA211" s="56"/>
      <c r="AB211" s="56"/>
      <c r="AC211" s="53"/>
      <c r="AD211" s="53"/>
      <c r="AE211" s="53"/>
      <c r="AF211" s="53"/>
      <c r="AG211" s="56"/>
      <c r="AH211" s="60"/>
      <c r="AI211" s="53"/>
      <c r="AJ211" s="61"/>
      <c r="AK211" s="53"/>
      <c r="AL211" s="53"/>
      <c r="AM211" s="222">
        <v>1</v>
      </c>
      <c r="AN211" s="97"/>
      <c r="AO211" s="97">
        <v>0</v>
      </c>
      <c r="AP211" s="97"/>
      <c r="AQ211" s="62" t="str">
        <f>IF(AND(AN211=0,AO211=0),Desplegable!$B$446,IF(AND(AN211&lt;&gt;0,AO211=""),Desplegable!$B$446,IF(AND('Metas por Proyecto'!AN211=0,'Metas por Proyecto'!AO211&gt;0),Desplegable!$B$444,IF(AND('Metas por Proyecto'!AN211&gt;0,'Metas por Proyecto'!AO211=0),Desplegable!$B$445,IF(AND('Metas por Proyecto'!AN211&gt;0,'Metas por Proyecto'!AO211&gt;0),((AO211*100)/AN211))))))</f>
        <v/>
      </c>
      <c r="AR211" s="97"/>
      <c r="AS211" s="97">
        <v>0</v>
      </c>
      <c r="AT211" s="97"/>
      <c r="AU211" s="62" t="str">
        <f>IF(AND(AR211=0,AS211=0),Desplegable!$B$446,IF(AND(AR211&lt;&gt;0,AS211=""),Desplegable!$B$446,IF(AND('Metas por Proyecto'!AR211=0,'Metas por Proyecto'!AS211&gt;0),Desplegable!$B$444,IF(AND('Metas por Proyecto'!AR211&gt;0,'Metas por Proyecto'!AS211=0),Desplegable!$B$445,IF(AND('Metas por Proyecto'!AR211&gt;0,'Metas por Proyecto'!AS211&gt;0),((AS211*100)/AR211))))))</f>
        <v/>
      </c>
      <c r="AV211" s="97">
        <f t="shared" si="104"/>
        <v>0</v>
      </c>
      <c r="AW211" s="97">
        <f t="shared" si="105"/>
        <v>0</v>
      </c>
      <c r="AX211" s="62" t="str">
        <f>IF(AND(AV211=0,AW211=0),"",IF(AND(AV211=0,AW211&lt;&gt;0),Desplegable!$B$444,(AW211*100/AV211)))</f>
        <v/>
      </c>
      <c r="AY211" s="97"/>
      <c r="AZ211" s="97">
        <v>0</v>
      </c>
      <c r="BA211" s="97"/>
      <c r="BB211" s="62" t="str">
        <f>IF(AND(AY211=0,AZ211=0),Desplegable!$B$446,IF(AND(AY211&lt;&gt;0,AZ211=""),Desplegable!$B$446,IF(AND('Metas por Proyecto'!AY211=0,'Metas por Proyecto'!AZ211&gt;0),Desplegable!$B$444,IF(AND('Metas por Proyecto'!AY211&gt;0,'Metas por Proyecto'!AZ211=0),Desplegable!$B$445,IF(AND('Metas por Proyecto'!AY211&gt;0,'Metas por Proyecto'!AZ211&gt;0),((AZ211*100)/AY211))))))</f>
        <v/>
      </c>
      <c r="BC211" s="97">
        <f t="shared" si="106"/>
        <v>0</v>
      </c>
      <c r="BD211" s="97">
        <f t="shared" si="107"/>
        <v>0</v>
      </c>
      <c r="BE211" s="62" t="str">
        <f>IF(AND(BC211=0,BD211=0),"",IF(AND(BC211=0,BD211&lt;&gt;0),Desplegable!$B$444,(BD211*100/BC211)))</f>
        <v/>
      </c>
      <c r="BF211" s="97"/>
      <c r="BG211" s="97">
        <v>0</v>
      </c>
      <c r="BH211" s="97"/>
      <c r="BI211" s="62" t="str">
        <f>IF(AND(BF211=0,BG211=0),Desplegable!$B$446,IF(AND(BF211&lt;&gt;0,BG211=""),Desplegable!$B$446,IF(AND('Metas por Proyecto'!BF211=0,'Metas por Proyecto'!BG211&gt;0),Desplegable!$B$444,IF(AND('Metas por Proyecto'!BF211&gt;0,'Metas por Proyecto'!BG211=0),Desplegable!$B$445,IF(AND('Metas por Proyecto'!BF211&gt;0,'Metas por Proyecto'!BG211&gt;0),((BG211*100)/BF211))))))</f>
        <v/>
      </c>
      <c r="BJ211" s="97">
        <f t="shared" si="108"/>
        <v>0</v>
      </c>
      <c r="BK211" s="97">
        <f t="shared" si="109"/>
        <v>0</v>
      </c>
      <c r="BL211" s="62" t="str">
        <f>IF(AND(BJ211=0,BK211=0),"",IF(AND(BJ211=0,BK211&lt;&gt;0),Desplegable!$B$444,(BK211*100/BJ211)))</f>
        <v/>
      </c>
      <c r="BM211" s="97"/>
      <c r="BN211" s="97"/>
      <c r="BO211" s="97"/>
      <c r="BP211" s="62" t="str">
        <f>IF(AND(BM211=0,BN211=0),Desplegable!$B$446,IF(AND(BM211&lt;&gt;0,BN211=""),Desplegable!$B$446,IF(AND('Metas por Proyecto'!BM211=0,'Metas por Proyecto'!BN211&gt;0),Desplegable!$B$444,IF(AND('Metas por Proyecto'!BM211&gt;0,'Metas por Proyecto'!BN211=0),Desplegable!$B$445,IF(AND('Metas por Proyecto'!BM211&gt;0,'Metas por Proyecto'!BN211&gt;0),((BN211*100)/BM211))))))</f>
        <v/>
      </c>
      <c r="BQ211" s="97">
        <f t="shared" si="110"/>
        <v>0</v>
      </c>
      <c r="BR211" s="97">
        <f t="shared" si="111"/>
        <v>0</v>
      </c>
      <c r="BS211" s="62" t="str">
        <f>IF(AND(BQ211=0,BR211=0),"",IF(AND(BQ211=0,BR211&lt;&gt;0),Desplegable!$B$444,(BR211*100/BQ211)))</f>
        <v/>
      </c>
      <c r="BT211" s="97"/>
      <c r="BU211" s="97"/>
      <c r="BV211" s="97"/>
      <c r="BW211" s="62" t="str">
        <f>IF(AND(BT211=0,BU211=0),Desplegable!$B$446,IF(AND(BT211&lt;&gt;0,BU211=""),Desplegable!$B$446,IF(AND('Metas por Proyecto'!BT211=0,'Metas por Proyecto'!BU211&gt;0),Desplegable!$B$444,IF(AND('Metas por Proyecto'!BT211&gt;0,'Metas por Proyecto'!BU211=0),Desplegable!$B$445,IF(AND('Metas por Proyecto'!BT211&gt;0,'Metas por Proyecto'!BU211&gt;0),((BU211*100)/BT211))))))</f>
        <v/>
      </c>
      <c r="BX211" s="97">
        <f t="shared" si="112"/>
        <v>0</v>
      </c>
      <c r="BY211" s="97">
        <f t="shared" si="113"/>
        <v>0</v>
      </c>
      <c r="BZ211" s="62" t="str">
        <f>IF(AND(BX211=0,BY211=0),"",IF(AND(BX211=0,BY211&lt;&gt;0),Desplegable!$B$444,(BY211*100/BX211)))</f>
        <v/>
      </c>
      <c r="CA211" s="97"/>
      <c r="CB211" s="97"/>
      <c r="CC211" s="97"/>
      <c r="CD211" s="62" t="str">
        <f>IF(AND(CA211=0,CB211=0),Desplegable!$B$446,IF(AND(CA211&lt;&gt;0,CB211=""),Desplegable!$B$446,IF(AND('Metas por Proyecto'!CA211=0,'Metas por Proyecto'!CB211&gt;0),Desplegable!$B$444,IF(AND('Metas por Proyecto'!CA211&gt;0,'Metas por Proyecto'!CB211=0),Desplegable!$B$445,IF(AND('Metas por Proyecto'!CA211&gt;0,'Metas por Proyecto'!CB211&gt;0),((CB211*100)/CA211))))))</f>
        <v/>
      </c>
      <c r="CE211" s="97">
        <f t="shared" si="114"/>
        <v>0</v>
      </c>
      <c r="CF211" s="97">
        <f t="shared" si="115"/>
        <v>0</v>
      </c>
      <c r="CG211" s="62" t="str">
        <f>IF(AND(CE211=0,CF211=0),"",IF(AND(CE211=0,CF211&lt;&gt;0),Desplegable!$B$444,(CF211*100/CE211)))</f>
        <v/>
      </c>
      <c r="CH211" s="243"/>
      <c r="CI211" s="97"/>
      <c r="CJ211" s="97"/>
      <c r="CK211" s="62" t="str">
        <f>IF(AND(CH211=0,CI211=0),Desplegable!$B$446,IF(AND(CH211&lt;&gt;0,CI211=""),Desplegable!$B$446,IF(AND('Metas por Proyecto'!CH211=0,'Metas por Proyecto'!CI211&gt;0),Desplegable!$B$444,IF(AND('Metas por Proyecto'!CH211&gt;0,'Metas por Proyecto'!CI211=0),Desplegable!$B$445,IF(AND('Metas por Proyecto'!CH211&gt;0,'Metas por Proyecto'!CI211&gt;0),((CI211*100)/CH211))))))</f>
        <v/>
      </c>
      <c r="CL211" s="97">
        <f t="shared" si="116"/>
        <v>0</v>
      </c>
      <c r="CM211" s="97">
        <f t="shared" si="117"/>
        <v>0</v>
      </c>
      <c r="CN211" s="62" t="str">
        <f>IF(AND(CL211=0,CM211=0),"",IF(AND(CL211=0,CM211&lt;&gt;0),Desplegable!$B$444,(CM211*100/CL211)))</f>
        <v/>
      </c>
      <c r="CO211" s="243"/>
      <c r="CP211" s="97"/>
      <c r="CQ211" s="97"/>
      <c r="CR211" s="62" t="str">
        <f>IF(AND(CO211=0,CP211=0),Desplegable!$B$446,IF(AND(CO211&lt;&gt;0,CP211=""),Desplegable!$B$446,IF(AND('Metas por Proyecto'!CO211=0,'Metas por Proyecto'!CP211&gt;0),Desplegable!$B$444,IF(AND('Metas por Proyecto'!CO211&gt;0,'Metas por Proyecto'!CP211=0),Desplegable!$B$445,IF(AND('Metas por Proyecto'!CO211&gt;0,'Metas por Proyecto'!CP211&gt;0),((CP211*100)/CO211))))))</f>
        <v/>
      </c>
      <c r="CS211" s="97">
        <f t="shared" si="118"/>
        <v>0</v>
      </c>
      <c r="CT211" s="97">
        <f t="shared" si="119"/>
        <v>0</v>
      </c>
      <c r="CU211" s="62" t="str">
        <f>IF(AND(CS211=0,CT211=0),"",IF(AND(CS211=0,CT211&lt;&gt;0),Desplegable!$B$444,(CT211*100/CS211)))</f>
        <v/>
      </c>
      <c r="CV211" s="243"/>
      <c r="CW211" s="97"/>
      <c r="CX211" s="97"/>
      <c r="CY211" s="62" t="str">
        <f>IF(AND(CV211=0,CW211=0),Desplegable!$B$446,IF(AND(CV211&lt;&gt;0,CW211=""),Desplegable!$B$446,IF(AND('Metas por Proyecto'!CV211=0,'Metas por Proyecto'!CW211&gt;0),Desplegable!$B$444,IF(AND('Metas por Proyecto'!CV211&gt;0,'Metas por Proyecto'!CW211=0),Desplegable!$B$445,IF(AND('Metas por Proyecto'!CV211&gt;0,'Metas por Proyecto'!CW211&gt;0),((CW211*100)/CV211))))))</f>
        <v/>
      </c>
      <c r="CZ211" s="97">
        <f t="shared" si="120"/>
        <v>0</v>
      </c>
      <c r="DA211" s="97">
        <f t="shared" si="121"/>
        <v>0</v>
      </c>
      <c r="DB211" s="62" t="str">
        <f>IF(AND(CZ211=0,DA211=0),"",IF(AND(CZ211=0,DA211&lt;&gt;0),Desplegable!$B$444,(DA211*100/CZ211)))</f>
        <v/>
      </c>
      <c r="DC211" s="243"/>
      <c r="DD211" s="97"/>
      <c r="DE211" s="97"/>
      <c r="DF211" s="62" t="str">
        <f>IF(AND(DC211=0,DD211=0),Desplegable!$B$446,IF(AND(DC211&lt;&gt;0,DD211=""),Desplegable!$B$446,IF(AND('Metas por Proyecto'!DC211=0,'Metas por Proyecto'!DD211&gt;0),Desplegable!$B$444,IF(AND('Metas por Proyecto'!DC211&gt;0,'Metas por Proyecto'!DD211=0),Desplegable!$B$445,IF(AND('Metas por Proyecto'!DC211&gt;0,'Metas por Proyecto'!DD211&gt;0),((DD211*100)/DC211))))))</f>
        <v/>
      </c>
      <c r="DG211" s="97">
        <f t="shared" si="122"/>
        <v>0</v>
      </c>
      <c r="DH211" s="97">
        <f t="shared" si="123"/>
        <v>0</v>
      </c>
      <c r="DI211" s="62" t="str">
        <f>IF(AND(DG211=0,DH211=0),"",IF(AND(DG211=0,DH211&lt;&gt;0),Desplegable!$B$444,(DH211*100/DG211)))</f>
        <v/>
      </c>
      <c r="DJ211" s="243">
        <v>1</v>
      </c>
      <c r="DK211" s="97"/>
      <c r="DL211" s="97"/>
      <c r="DM211" s="62" t="str">
        <f>IF(AND(DJ211=0,DK211=0),Desplegable!$B$446,IF(AND(DJ211&lt;&gt;0,DK211=""),Desplegable!$B$446,IF(AND('Metas por Proyecto'!DJ211=0,'Metas por Proyecto'!DK211&gt;0),Desplegable!$B$444,IF(AND('Metas por Proyecto'!DJ211&gt;0,'Metas por Proyecto'!DK211=0),Desplegable!$B$445,IF(AND('Metas por Proyecto'!DJ211&gt;0,'Metas por Proyecto'!DK211&gt;0),((DK211*100)/DJ211))))))</f>
        <v/>
      </c>
      <c r="DN211" s="97">
        <f t="shared" si="124"/>
        <v>1</v>
      </c>
      <c r="DO211" s="97">
        <f t="shared" si="125"/>
        <v>0</v>
      </c>
      <c r="DP211" s="63">
        <f>IF(AND(DN211=0,DO211=0),"",IF(AND(DN211=0,DO211&lt;&gt;0),Desplegable!$B$444,(DO211*100/DN211)))</f>
        <v>0</v>
      </c>
      <c r="DQ211" s="97">
        <f t="shared" si="126"/>
        <v>1</v>
      </c>
      <c r="DR211" s="97">
        <f t="shared" si="127"/>
        <v>0</v>
      </c>
      <c r="DS211" s="97">
        <f t="shared" si="128"/>
        <v>0</v>
      </c>
      <c r="DT211" s="63">
        <f t="shared" si="129"/>
        <v>0</v>
      </c>
      <c r="DU211" s="97"/>
    </row>
    <row r="212" spans="1:125" s="65" customFormat="1" ht="225">
      <c r="A212" s="53">
        <v>211</v>
      </c>
      <c r="B212" s="84" t="s">
        <v>782</v>
      </c>
      <c r="C212" s="54" t="s">
        <v>65</v>
      </c>
      <c r="D212" s="55" t="s">
        <v>65</v>
      </c>
      <c r="E212" s="55" t="s">
        <v>790</v>
      </c>
      <c r="F212" s="56" t="s">
        <v>111</v>
      </c>
      <c r="G212" s="55" t="s">
        <v>115</v>
      </c>
      <c r="H212" s="56" t="s">
        <v>292</v>
      </c>
      <c r="I212" s="55" t="s">
        <v>790</v>
      </c>
      <c r="J212" s="56" t="s">
        <v>292</v>
      </c>
      <c r="K212" s="55" t="s">
        <v>790</v>
      </c>
      <c r="L212" s="56" t="s">
        <v>155</v>
      </c>
      <c r="M212" s="56" t="s">
        <v>155</v>
      </c>
      <c r="N212" s="59" t="s">
        <v>144</v>
      </c>
      <c r="O212" s="56" t="s">
        <v>153</v>
      </c>
      <c r="P212" s="57" t="s">
        <v>462</v>
      </c>
      <c r="Q212" s="57" t="s">
        <v>467</v>
      </c>
      <c r="R212" s="58" t="s">
        <v>474</v>
      </c>
      <c r="S212" s="59"/>
      <c r="T212" s="59" t="s">
        <v>417</v>
      </c>
      <c r="U212" s="60" t="s">
        <v>429</v>
      </c>
      <c r="V212" s="60" t="s">
        <v>446</v>
      </c>
      <c r="W212" s="59"/>
      <c r="X212" s="59"/>
      <c r="Y212" s="56"/>
      <c r="Z212" s="56"/>
      <c r="AA212" s="56"/>
      <c r="AB212" s="56"/>
      <c r="AC212" s="53"/>
      <c r="AD212" s="53"/>
      <c r="AE212" s="53"/>
      <c r="AF212" s="53"/>
      <c r="AG212" s="56"/>
      <c r="AH212" s="60"/>
      <c r="AI212" s="53"/>
      <c r="AJ212" s="61"/>
      <c r="AK212" s="53"/>
      <c r="AL212" s="53"/>
      <c r="AM212" s="222">
        <v>2</v>
      </c>
      <c r="AN212" s="97"/>
      <c r="AO212" s="97">
        <v>0</v>
      </c>
      <c r="AP212" s="97"/>
      <c r="AQ212" s="62" t="str">
        <f>IF(AND(AN212=0,AO212=0),Desplegable!$B$446,IF(AND(AN212&lt;&gt;0,AO212=""),Desplegable!$B$446,IF(AND('Metas por Proyecto'!AN212=0,'Metas por Proyecto'!AO212&gt;0),Desplegable!$B$444,IF(AND('Metas por Proyecto'!AN212&gt;0,'Metas por Proyecto'!AO212=0),Desplegable!$B$445,IF(AND('Metas por Proyecto'!AN212&gt;0,'Metas por Proyecto'!AO212&gt;0),((AO212*100)/AN212))))))</f>
        <v/>
      </c>
      <c r="AR212" s="97"/>
      <c r="AS212" s="97">
        <v>0</v>
      </c>
      <c r="AT212" s="97"/>
      <c r="AU212" s="62" t="str">
        <f>IF(AND(AR212=0,AS212=0),Desplegable!$B$446,IF(AND(AR212&lt;&gt;0,AS212=""),Desplegable!$B$446,IF(AND('Metas por Proyecto'!AR212=0,'Metas por Proyecto'!AS212&gt;0),Desplegable!$B$444,IF(AND('Metas por Proyecto'!AR212&gt;0,'Metas por Proyecto'!AS212=0),Desplegable!$B$445,IF(AND('Metas por Proyecto'!AR212&gt;0,'Metas por Proyecto'!AS212&gt;0),((AS212*100)/AR212))))))</f>
        <v/>
      </c>
      <c r="AV212" s="97">
        <f t="shared" si="104"/>
        <v>0</v>
      </c>
      <c r="AW212" s="97">
        <f t="shared" si="105"/>
        <v>0</v>
      </c>
      <c r="AX212" s="62" t="str">
        <f>IF(AND(AV212=0,AW212=0),"",IF(AND(AV212=0,AW212&lt;&gt;0),Desplegable!$B$444,(AW212*100/AV212)))</f>
        <v/>
      </c>
      <c r="AY212" s="97"/>
      <c r="AZ212" s="97"/>
      <c r="BA212" s="97"/>
      <c r="BB212" s="62" t="str">
        <f>IF(AND(AY212=0,AZ212=0),Desplegable!$B$446,IF(AND(AY212&lt;&gt;0,AZ212=""),Desplegable!$B$446,IF(AND('Metas por Proyecto'!AY212=0,'Metas por Proyecto'!AZ212&gt;0),Desplegable!$B$444,IF(AND('Metas por Proyecto'!AY212&gt;0,'Metas por Proyecto'!AZ212=0),Desplegable!$B$445,IF(AND('Metas por Proyecto'!AY212&gt;0,'Metas por Proyecto'!AZ212&gt;0),((AZ212*100)/AY212))))))</f>
        <v/>
      </c>
      <c r="BC212" s="97">
        <f t="shared" si="106"/>
        <v>0</v>
      </c>
      <c r="BD212" s="97">
        <f t="shared" si="107"/>
        <v>0</v>
      </c>
      <c r="BE212" s="62" t="str">
        <f>IF(AND(BC212=0,BD212=0),"",IF(AND(BC212=0,BD212&lt;&gt;0),Desplegable!$B$444,(BD212*100/BC212)))</f>
        <v/>
      </c>
      <c r="BF212" s="97"/>
      <c r="BG212" s="97">
        <v>0</v>
      </c>
      <c r="BH212" s="97"/>
      <c r="BI212" s="62" t="str">
        <f>IF(AND(BF212=0,BG212=0),Desplegable!$B$446,IF(AND(BF212&lt;&gt;0,BG212=""),Desplegable!$B$446,IF(AND('Metas por Proyecto'!BF212=0,'Metas por Proyecto'!BG212&gt;0),Desplegable!$B$444,IF(AND('Metas por Proyecto'!BF212&gt;0,'Metas por Proyecto'!BG212=0),Desplegable!$B$445,IF(AND('Metas por Proyecto'!BF212&gt;0,'Metas por Proyecto'!BG212&gt;0),((BG212*100)/BF212))))))</f>
        <v/>
      </c>
      <c r="BJ212" s="97">
        <f t="shared" si="108"/>
        <v>0</v>
      </c>
      <c r="BK212" s="97">
        <f t="shared" si="109"/>
        <v>0</v>
      </c>
      <c r="BL212" s="62" t="str">
        <f>IF(AND(BJ212=0,BK212=0),"",IF(AND(BJ212=0,BK212&lt;&gt;0),Desplegable!$B$444,(BK212*100/BJ212)))</f>
        <v/>
      </c>
      <c r="BM212" s="97"/>
      <c r="BN212" s="97"/>
      <c r="BO212" s="97"/>
      <c r="BP212" s="62" t="str">
        <f>IF(AND(BM212=0,BN212=0),Desplegable!$B$446,IF(AND(BM212&lt;&gt;0,BN212=""),Desplegable!$B$446,IF(AND('Metas por Proyecto'!BM212=0,'Metas por Proyecto'!BN212&gt;0),Desplegable!$B$444,IF(AND('Metas por Proyecto'!BM212&gt;0,'Metas por Proyecto'!BN212=0),Desplegable!$B$445,IF(AND('Metas por Proyecto'!BM212&gt;0,'Metas por Proyecto'!BN212&gt;0),((BN212*100)/BM212))))))</f>
        <v/>
      </c>
      <c r="BQ212" s="97">
        <f t="shared" si="110"/>
        <v>0</v>
      </c>
      <c r="BR212" s="97">
        <f t="shared" si="111"/>
        <v>0</v>
      </c>
      <c r="BS212" s="62" t="str">
        <f>IF(AND(BQ212=0,BR212=0),"",IF(AND(BQ212=0,BR212&lt;&gt;0),Desplegable!$B$444,(BR212*100/BQ212)))</f>
        <v/>
      </c>
      <c r="BT212" s="97">
        <v>1</v>
      </c>
      <c r="BU212" s="97"/>
      <c r="BV212" s="97"/>
      <c r="BW212" s="62" t="str">
        <f>IF(AND(BT212=0,BU212=0),Desplegable!$B$446,IF(AND(BT212&lt;&gt;0,BU212=""),Desplegable!$B$446,IF(AND('Metas por Proyecto'!BT212=0,'Metas por Proyecto'!BU212&gt;0),Desplegable!$B$444,IF(AND('Metas por Proyecto'!BT212&gt;0,'Metas por Proyecto'!BU212=0),Desplegable!$B$445,IF(AND('Metas por Proyecto'!BT212&gt;0,'Metas por Proyecto'!BU212&gt;0),((BU212*100)/BT212))))))</f>
        <v/>
      </c>
      <c r="BX212" s="97">
        <f t="shared" si="112"/>
        <v>1</v>
      </c>
      <c r="BY212" s="97">
        <f t="shared" si="113"/>
        <v>0</v>
      </c>
      <c r="BZ212" s="62">
        <f>IF(AND(BX212=0,BY212=0),"",IF(AND(BX212=0,BY212&lt;&gt;0),Desplegable!$B$444,(BY212*100/BX212)))</f>
        <v>0</v>
      </c>
      <c r="CA212" s="97"/>
      <c r="CB212" s="97"/>
      <c r="CC212" s="97"/>
      <c r="CD212" s="62" t="str">
        <f>IF(AND(CA212=0,CB212=0),Desplegable!$B$446,IF(AND(CA212&lt;&gt;0,CB212=""),Desplegable!$B$446,IF(AND('Metas por Proyecto'!CA212=0,'Metas por Proyecto'!CB212&gt;0),Desplegable!$B$444,IF(AND('Metas por Proyecto'!CA212&gt;0,'Metas por Proyecto'!CB212=0),Desplegable!$B$445,IF(AND('Metas por Proyecto'!CA212&gt;0,'Metas por Proyecto'!CB212&gt;0),((CB212*100)/CA212))))))</f>
        <v/>
      </c>
      <c r="CE212" s="97">
        <f t="shared" si="114"/>
        <v>1</v>
      </c>
      <c r="CF212" s="97">
        <f t="shared" si="115"/>
        <v>0</v>
      </c>
      <c r="CG212" s="62">
        <f>IF(AND(CE212=0,CF212=0),"",IF(AND(CE212=0,CF212&lt;&gt;0),Desplegable!$B$444,(CF212*100/CE212)))</f>
        <v>0</v>
      </c>
      <c r="CH212" s="243"/>
      <c r="CI212" s="97"/>
      <c r="CJ212" s="97"/>
      <c r="CK212" s="62" t="str">
        <f>IF(AND(CH212=0,CI212=0),Desplegable!$B$446,IF(AND(CH212&lt;&gt;0,CI212=""),Desplegable!$B$446,IF(AND('Metas por Proyecto'!CH212=0,'Metas por Proyecto'!CI212&gt;0),Desplegable!$B$444,IF(AND('Metas por Proyecto'!CH212&gt;0,'Metas por Proyecto'!CI212=0),Desplegable!$B$445,IF(AND('Metas por Proyecto'!CH212&gt;0,'Metas por Proyecto'!CI212&gt;0),((CI212*100)/CH212))))))</f>
        <v/>
      </c>
      <c r="CL212" s="97">
        <f t="shared" si="116"/>
        <v>1</v>
      </c>
      <c r="CM212" s="97">
        <f t="shared" si="117"/>
        <v>0</v>
      </c>
      <c r="CN212" s="62">
        <f>IF(AND(CL212=0,CM212=0),"",IF(AND(CL212=0,CM212&lt;&gt;0),Desplegable!$B$444,(CM212*100/CL212)))</f>
        <v>0</v>
      </c>
      <c r="CO212" s="243"/>
      <c r="CP212" s="97"/>
      <c r="CQ212" s="97"/>
      <c r="CR212" s="62" t="str">
        <f>IF(AND(CO212=0,CP212=0),Desplegable!$B$446,IF(AND(CO212&lt;&gt;0,CP212=""),Desplegable!$B$446,IF(AND('Metas por Proyecto'!CO212=0,'Metas por Proyecto'!CP212&gt;0),Desplegable!$B$444,IF(AND('Metas por Proyecto'!CO212&gt;0,'Metas por Proyecto'!CP212=0),Desplegable!$B$445,IF(AND('Metas por Proyecto'!CO212&gt;0,'Metas por Proyecto'!CP212&gt;0),((CP212*100)/CO212))))))</f>
        <v/>
      </c>
      <c r="CS212" s="97">
        <f t="shared" si="118"/>
        <v>1</v>
      </c>
      <c r="CT212" s="97">
        <f t="shared" si="119"/>
        <v>0</v>
      </c>
      <c r="CU212" s="62">
        <f>IF(AND(CS212=0,CT212=0),"",IF(AND(CS212=0,CT212&lt;&gt;0),Desplegable!$B$444,(CT212*100/CS212)))</f>
        <v>0</v>
      </c>
      <c r="CV212" s="243"/>
      <c r="CW212" s="97"/>
      <c r="CX212" s="97"/>
      <c r="CY212" s="62" t="str">
        <f>IF(AND(CV212=0,CW212=0),Desplegable!$B$446,IF(AND(CV212&lt;&gt;0,CW212=""),Desplegable!$B$446,IF(AND('Metas por Proyecto'!CV212=0,'Metas por Proyecto'!CW212&gt;0),Desplegable!$B$444,IF(AND('Metas por Proyecto'!CV212&gt;0,'Metas por Proyecto'!CW212=0),Desplegable!$B$445,IF(AND('Metas por Proyecto'!CV212&gt;0,'Metas por Proyecto'!CW212&gt;0),((CW212*100)/CV212))))))</f>
        <v/>
      </c>
      <c r="CZ212" s="97">
        <f t="shared" si="120"/>
        <v>1</v>
      </c>
      <c r="DA212" s="97">
        <f t="shared" si="121"/>
        <v>0</v>
      </c>
      <c r="DB212" s="62">
        <f>IF(AND(CZ212=0,DA212=0),"",IF(AND(CZ212=0,DA212&lt;&gt;0),Desplegable!$B$444,(DA212*100/CZ212)))</f>
        <v>0</v>
      </c>
      <c r="DC212" s="243"/>
      <c r="DD212" s="97"/>
      <c r="DE212" s="97"/>
      <c r="DF212" s="62" t="str">
        <f>IF(AND(DC212=0,DD212=0),Desplegable!$B$446,IF(AND(DC212&lt;&gt;0,DD212=""),Desplegable!$B$446,IF(AND('Metas por Proyecto'!DC212=0,'Metas por Proyecto'!DD212&gt;0),Desplegable!$B$444,IF(AND('Metas por Proyecto'!DC212&gt;0,'Metas por Proyecto'!DD212=0),Desplegable!$B$445,IF(AND('Metas por Proyecto'!DC212&gt;0,'Metas por Proyecto'!DD212&gt;0),((DD212*100)/DC212))))))</f>
        <v/>
      </c>
      <c r="DG212" s="97">
        <f t="shared" si="122"/>
        <v>1</v>
      </c>
      <c r="DH212" s="97">
        <f t="shared" si="123"/>
        <v>0</v>
      </c>
      <c r="DI212" s="62">
        <f>IF(AND(DG212=0,DH212=0),"",IF(AND(DG212=0,DH212&lt;&gt;0),Desplegable!$B$444,(DH212*100/DG212)))</f>
        <v>0</v>
      </c>
      <c r="DJ212" s="243">
        <v>1</v>
      </c>
      <c r="DK212" s="97"/>
      <c r="DL212" s="97"/>
      <c r="DM212" s="62" t="str">
        <f>IF(AND(DJ212=0,DK212=0),Desplegable!$B$446,IF(AND(DJ212&lt;&gt;0,DK212=""),Desplegable!$B$446,IF(AND('Metas por Proyecto'!DJ212=0,'Metas por Proyecto'!DK212&gt;0),Desplegable!$B$444,IF(AND('Metas por Proyecto'!DJ212&gt;0,'Metas por Proyecto'!DK212=0),Desplegable!$B$445,IF(AND('Metas por Proyecto'!DJ212&gt;0,'Metas por Proyecto'!DK212&gt;0),((DK212*100)/DJ212))))))</f>
        <v/>
      </c>
      <c r="DN212" s="97">
        <f t="shared" si="124"/>
        <v>2</v>
      </c>
      <c r="DO212" s="97">
        <f t="shared" si="125"/>
        <v>0</v>
      </c>
      <c r="DP212" s="63">
        <f>IF(AND(DN212=0,DO212=0),"",IF(AND(DN212=0,DO212&lt;&gt;0),Desplegable!$B$444,(DO212*100/DN212)))</f>
        <v>0</v>
      </c>
      <c r="DQ212" s="97">
        <f t="shared" si="126"/>
        <v>2</v>
      </c>
      <c r="DR212" s="97">
        <f t="shared" si="127"/>
        <v>0</v>
      </c>
      <c r="DS212" s="97">
        <f t="shared" si="128"/>
        <v>0</v>
      </c>
      <c r="DT212" s="63">
        <f t="shared" si="129"/>
        <v>0</v>
      </c>
      <c r="DU212" s="97"/>
    </row>
    <row r="213" spans="1:125" s="65" customFormat="1" ht="409.5">
      <c r="A213" s="53">
        <v>212</v>
      </c>
      <c r="B213" s="84" t="s">
        <v>783</v>
      </c>
      <c r="C213" s="54" t="s">
        <v>79</v>
      </c>
      <c r="D213" s="55" t="s">
        <v>79</v>
      </c>
      <c r="E213" s="55" t="s">
        <v>790</v>
      </c>
      <c r="F213" s="56" t="s">
        <v>111</v>
      </c>
      <c r="G213" s="55" t="s">
        <v>115</v>
      </c>
      <c r="H213" s="56" t="s">
        <v>292</v>
      </c>
      <c r="I213" s="55" t="s">
        <v>790</v>
      </c>
      <c r="J213" s="56" t="s">
        <v>292</v>
      </c>
      <c r="K213" s="55" t="s">
        <v>790</v>
      </c>
      <c r="L213" s="56" t="s">
        <v>155</v>
      </c>
      <c r="M213" s="56" t="s">
        <v>155</v>
      </c>
      <c r="N213" s="59" t="s">
        <v>144</v>
      </c>
      <c r="O213" s="56" t="s">
        <v>153</v>
      </c>
      <c r="P213" s="57" t="s">
        <v>461</v>
      </c>
      <c r="Q213" s="57" t="s">
        <v>465</v>
      </c>
      <c r="R213" s="58" t="s">
        <v>469</v>
      </c>
      <c r="S213" s="59"/>
      <c r="T213" s="59" t="s">
        <v>417</v>
      </c>
      <c r="U213" s="60" t="s">
        <v>429</v>
      </c>
      <c r="V213" s="60" t="s">
        <v>447</v>
      </c>
      <c r="W213" s="59"/>
      <c r="X213" s="59"/>
      <c r="Y213" s="56"/>
      <c r="Z213" s="56"/>
      <c r="AA213" s="56"/>
      <c r="AB213" s="56"/>
      <c r="AC213" s="53"/>
      <c r="AD213" s="53"/>
      <c r="AE213" s="53"/>
      <c r="AF213" s="53"/>
      <c r="AG213" s="56"/>
      <c r="AH213" s="60"/>
      <c r="AI213" s="53"/>
      <c r="AJ213" s="61"/>
      <c r="AK213" s="53"/>
      <c r="AL213" s="53"/>
      <c r="AM213" s="222">
        <v>1</v>
      </c>
      <c r="AN213" s="97">
        <v>1</v>
      </c>
      <c r="AO213" s="97">
        <v>1</v>
      </c>
      <c r="AP213" s="97"/>
      <c r="AQ213" s="62">
        <f>IF(AND(AN213=0,AO213=0),Desplegable!$B$446,IF(AND(AN213&lt;&gt;0,AO213=""),Desplegable!$B$446,IF(AND('Metas por Proyecto'!AN213=0,'Metas por Proyecto'!AO213&gt;0),Desplegable!$B$444,IF(AND('Metas por Proyecto'!AN213&gt;0,'Metas por Proyecto'!AO213=0),Desplegable!$B$445,IF(AND('Metas por Proyecto'!AN213&gt;0,'Metas por Proyecto'!AO213&gt;0),((AO213*100)/AN213))))))</f>
        <v>100</v>
      </c>
      <c r="AR213" s="97">
        <v>1</v>
      </c>
      <c r="AS213" s="97">
        <v>1</v>
      </c>
      <c r="AT213" s="97"/>
      <c r="AU213" s="62">
        <f>IF(AND(AR213=0,AS213=0),Desplegable!$B$446,IF(AND(AR213&lt;&gt;0,AS213=""),Desplegable!$B$446,IF(AND('Metas por Proyecto'!AR213=0,'Metas por Proyecto'!AS213&gt;0),Desplegable!$B$444,IF(AND('Metas por Proyecto'!AR213&gt;0,'Metas por Proyecto'!AS213=0),Desplegable!$B$445,IF(AND('Metas por Proyecto'!AR213&gt;0,'Metas por Proyecto'!AS213&gt;0),((AS213*100)/AR213))))))</f>
        <v>100</v>
      </c>
      <c r="AV213" s="97">
        <f t="shared" si="104"/>
        <v>2</v>
      </c>
      <c r="AW213" s="97">
        <f t="shared" si="105"/>
        <v>2</v>
      </c>
      <c r="AX213" s="62">
        <f>IF(AND(AV213=0,AW213=0),"",IF(AND(AV213=0,AW213&lt;&gt;0),Desplegable!$B$444,(AW213*100/AV213)))</f>
        <v>100</v>
      </c>
      <c r="AY213" s="97">
        <v>1</v>
      </c>
      <c r="AZ213" s="97">
        <v>1</v>
      </c>
      <c r="BA213" s="97" t="s">
        <v>1278</v>
      </c>
      <c r="BB213" s="62">
        <f>IF(AND(AY213=0,AZ213=0),Desplegable!$B$446,IF(AND(AY213&lt;&gt;0,AZ213=""),Desplegable!$B$446,IF(AND('Metas por Proyecto'!AY213=0,'Metas por Proyecto'!AZ213&gt;0),Desplegable!$B$444,IF(AND('Metas por Proyecto'!AY213&gt;0,'Metas por Proyecto'!AZ213=0),Desplegable!$B$445,IF(AND('Metas por Proyecto'!AY213&gt;0,'Metas por Proyecto'!AZ213&gt;0),((AZ213*100)/AY213))))))</f>
        <v>100</v>
      </c>
      <c r="BC213" s="97">
        <f t="shared" si="106"/>
        <v>3</v>
      </c>
      <c r="BD213" s="97">
        <f t="shared" si="107"/>
        <v>3</v>
      </c>
      <c r="BE213" s="62">
        <f>IF(AND(BC213=0,BD213=0),"",IF(AND(BC213=0,BD213&lt;&gt;0),Desplegable!$B$444,(BD213*100/BC213)))</f>
        <v>100</v>
      </c>
      <c r="BF213" s="97">
        <v>1</v>
      </c>
      <c r="BG213" s="97">
        <v>1</v>
      </c>
      <c r="BH213" s="97" t="s">
        <v>1691</v>
      </c>
      <c r="BI213" s="62">
        <f>IF(AND(BF213=0,BG213=0),Desplegable!$B$446,IF(AND(BF213&lt;&gt;0,BG213=""),Desplegable!$B$446,IF(AND('Metas por Proyecto'!BF213=0,'Metas por Proyecto'!BG213&gt;0),Desplegable!$B$444,IF(AND('Metas por Proyecto'!BF213&gt;0,'Metas por Proyecto'!BG213=0),Desplegable!$B$445,IF(AND('Metas por Proyecto'!BF213&gt;0,'Metas por Proyecto'!BG213&gt;0),((BG213*100)/BF213))))))</f>
        <v>100</v>
      </c>
      <c r="BJ213" s="97">
        <f t="shared" si="108"/>
        <v>4</v>
      </c>
      <c r="BK213" s="97">
        <f t="shared" si="109"/>
        <v>4</v>
      </c>
      <c r="BL213" s="62">
        <f>IF(AND(BJ213=0,BK213=0),"",IF(AND(BJ213=0,BK213&lt;&gt;0),Desplegable!$B$444,(BK213*100/BJ213)))</f>
        <v>100</v>
      </c>
      <c r="BM213" s="97">
        <v>1</v>
      </c>
      <c r="BN213" s="97"/>
      <c r="BO213" s="97"/>
      <c r="BP213" s="62" t="str">
        <f>IF(AND(BM213=0,BN213=0),Desplegable!$B$446,IF(AND(BM213&lt;&gt;0,BN213=""),Desplegable!$B$446,IF(AND('Metas por Proyecto'!BM213=0,'Metas por Proyecto'!BN213&gt;0),Desplegable!$B$444,IF(AND('Metas por Proyecto'!BM213&gt;0,'Metas por Proyecto'!BN213=0),Desplegable!$B$445,IF(AND('Metas por Proyecto'!BM213&gt;0,'Metas por Proyecto'!BN213&gt;0),((BN213*100)/BM213))))))</f>
        <v/>
      </c>
      <c r="BQ213" s="97">
        <f t="shared" si="110"/>
        <v>5</v>
      </c>
      <c r="BR213" s="97">
        <f t="shared" si="111"/>
        <v>4</v>
      </c>
      <c r="BS213" s="62">
        <f>IF(AND(BQ213=0,BR213=0),"",IF(AND(BQ213=0,BR213&lt;&gt;0),Desplegable!$B$444,(BR213*100/BQ213)))</f>
        <v>80</v>
      </c>
      <c r="BT213" s="97">
        <v>1</v>
      </c>
      <c r="BU213" s="97"/>
      <c r="BV213" s="97"/>
      <c r="BW213" s="62" t="str">
        <f>IF(AND(BT213=0,BU213=0),Desplegable!$B$446,IF(AND(BT213&lt;&gt;0,BU213=""),Desplegable!$B$446,IF(AND('Metas por Proyecto'!BT213=0,'Metas por Proyecto'!BU213&gt;0),Desplegable!$B$444,IF(AND('Metas por Proyecto'!BT213&gt;0,'Metas por Proyecto'!BU213=0),Desplegable!$B$445,IF(AND('Metas por Proyecto'!BT213&gt;0,'Metas por Proyecto'!BU213&gt;0),((BU213*100)/BT213))))))</f>
        <v/>
      </c>
      <c r="BX213" s="97">
        <f t="shared" si="112"/>
        <v>6</v>
      </c>
      <c r="BY213" s="97">
        <f t="shared" si="113"/>
        <v>4</v>
      </c>
      <c r="BZ213" s="62">
        <f>IF(AND(BX213=0,BY213=0),"",IF(AND(BX213=0,BY213&lt;&gt;0),Desplegable!$B$444,(BY213*100/BX213)))</f>
        <v>66.666666666666671</v>
      </c>
      <c r="CA213" s="97">
        <v>1</v>
      </c>
      <c r="CB213" s="97"/>
      <c r="CC213" s="97"/>
      <c r="CD213" s="62" t="str">
        <f>IF(AND(CA213=0,CB213=0),Desplegable!$B$446,IF(AND(CA213&lt;&gt;0,CB213=""),Desplegable!$B$446,IF(AND('Metas por Proyecto'!CA213=0,'Metas por Proyecto'!CB213&gt;0),Desplegable!$B$444,IF(AND('Metas por Proyecto'!CA213&gt;0,'Metas por Proyecto'!CB213=0),Desplegable!$B$445,IF(AND('Metas por Proyecto'!CA213&gt;0,'Metas por Proyecto'!CB213&gt;0),((CB213*100)/CA213))))))</f>
        <v/>
      </c>
      <c r="CE213" s="97">
        <f t="shared" si="114"/>
        <v>7</v>
      </c>
      <c r="CF213" s="97">
        <f t="shared" si="115"/>
        <v>4</v>
      </c>
      <c r="CG213" s="62">
        <f>IF(AND(CE213=0,CF213=0),"",IF(AND(CE213=0,CF213&lt;&gt;0),Desplegable!$B$444,(CF213*100/CE213)))</f>
        <v>57.142857142857146</v>
      </c>
      <c r="CH213" s="243">
        <v>1</v>
      </c>
      <c r="CI213" s="97"/>
      <c r="CJ213" s="97"/>
      <c r="CK213" s="62" t="str">
        <f>IF(AND(CH213=0,CI213=0),Desplegable!$B$446,IF(AND(CH213&lt;&gt;0,CI213=""),Desplegable!$B$446,IF(AND('Metas por Proyecto'!CH213=0,'Metas por Proyecto'!CI213&gt;0),Desplegable!$B$444,IF(AND('Metas por Proyecto'!CH213&gt;0,'Metas por Proyecto'!CI213=0),Desplegable!$B$445,IF(AND('Metas por Proyecto'!CH213&gt;0,'Metas por Proyecto'!CI213&gt;0),((CI213*100)/CH213))))))</f>
        <v/>
      </c>
      <c r="CL213" s="97">
        <f t="shared" si="116"/>
        <v>8</v>
      </c>
      <c r="CM213" s="97">
        <f t="shared" si="117"/>
        <v>4</v>
      </c>
      <c r="CN213" s="62">
        <f>IF(AND(CL213=0,CM213=0),"",IF(AND(CL213=0,CM213&lt;&gt;0),Desplegable!$B$444,(CM213*100/CL213)))</f>
        <v>50</v>
      </c>
      <c r="CO213" s="243">
        <v>1</v>
      </c>
      <c r="CP213" s="97"/>
      <c r="CQ213" s="97"/>
      <c r="CR213" s="62" t="str">
        <f>IF(AND(CO213=0,CP213=0),Desplegable!$B$446,IF(AND(CO213&lt;&gt;0,CP213=""),Desplegable!$B$446,IF(AND('Metas por Proyecto'!CO213=0,'Metas por Proyecto'!CP213&gt;0),Desplegable!$B$444,IF(AND('Metas por Proyecto'!CO213&gt;0,'Metas por Proyecto'!CP213=0),Desplegable!$B$445,IF(AND('Metas por Proyecto'!CO213&gt;0,'Metas por Proyecto'!CP213&gt;0),((CP213*100)/CO213))))))</f>
        <v/>
      </c>
      <c r="CS213" s="97">
        <f t="shared" si="118"/>
        <v>9</v>
      </c>
      <c r="CT213" s="97">
        <f t="shared" si="119"/>
        <v>4</v>
      </c>
      <c r="CU213" s="62">
        <f>IF(AND(CS213=0,CT213=0),"",IF(AND(CS213=0,CT213&lt;&gt;0),Desplegable!$B$444,(CT213*100/CS213)))</f>
        <v>44.444444444444443</v>
      </c>
      <c r="CV213" s="243">
        <v>1</v>
      </c>
      <c r="CW213" s="97"/>
      <c r="CX213" s="97"/>
      <c r="CY213" s="62" t="str">
        <f>IF(AND(CV213=0,CW213=0),Desplegable!$B$446,IF(AND(CV213&lt;&gt;0,CW213=""),Desplegable!$B$446,IF(AND('Metas por Proyecto'!CV213=0,'Metas por Proyecto'!CW213&gt;0),Desplegable!$B$444,IF(AND('Metas por Proyecto'!CV213&gt;0,'Metas por Proyecto'!CW213=0),Desplegable!$B$445,IF(AND('Metas por Proyecto'!CV213&gt;0,'Metas por Proyecto'!CW213&gt;0),((CW213*100)/CV213))))))</f>
        <v/>
      </c>
      <c r="CZ213" s="97">
        <f t="shared" si="120"/>
        <v>10</v>
      </c>
      <c r="DA213" s="97">
        <f t="shared" si="121"/>
        <v>4</v>
      </c>
      <c r="DB213" s="62">
        <f>IF(AND(CZ213=0,DA213=0),"",IF(AND(CZ213=0,DA213&lt;&gt;0),Desplegable!$B$444,(DA213*100/CZ213)))</f>
        <v>40</v>
      </c>
      <c r="DC213" s="243">
        <v>1</v>
      </c>
      <c r="DD213" s="97"/>
      <c r="DE213" s="97"/>
      <c r="DF213" s="62" t="str">
        <f>IF(AND(DC213=0,DD213=0),Desplegable!$B$446,IF(AND(DC213&lt;&gt;0,DD213=""),Desplegable!$B$446,IF(AND('Metas por Proyecto'!DC213=0,'Metas por Proyecto'!DD213&gt;0),Desplegable!$B$444,IF(AND('Metas por Proyecto'!DC213&gt;0,'Metas por Proyecto'!DD213=0),Desplegable!$B$445,IF(AND('Metas por Proyecto'!DC213&gt;0,'Metas por Proyecto'!DD213&gt;0),((DD213*100)/DC213))))))</f>
        <v/>
      </c>
      <c r="DG213" s="97">
        <f t="shared" si="122"/>
        <v>11</v>
      </c>
      <c r="DH213" s="97">
        <f t="shared" si="123"/>
        <v>4</v>
      </c>
      <c r="DI213" s="62">
        <f>IF(AND(DG213=0,DH213=0),"",IF(AND(DG213=0,DH213&lt;&gt;0),Desplegable!$B$444,(DH213*100/DG213)))</f>
        <v>36.363636363636367</v>
      </c>
      <c r="DJ213" s="243">
        <v>1</v>
      </c>
      <c r="DK213" s="97"/>
      <c r="DL213" s="97"/>
      <c r="DM213" s="62" t="str">
        <f>IF(AND(DJ213=0,DK213=0),Desplegable!$B$446,IF(AND(DJ213&lt;&gt;0,DK213=""),Desplegable!$B$446,IF(AND('Metas por Proyecto'!DJ213=0,'Metas por Proyecto'!DK213&gt;0),Desplegable!$B$444,IF(AND('Metas por Proyecto'!DJ213&gt;0,'Metas por Proyecto'!DK213=0),Desplegable!$B$445,IF(AND('Metas por Proyecto'!DJ213&gt;0,'Metas por Proyecto'!DK213&gt;0),((DK213*100)/DJ213))))))</f>
        <v/>
      </c>
      <c r="DN213" s="97">
        <f t="shared" si="124"/>
        <v>12</v>
      </c>
      <c r="DO213" s="97">
        <f t="shared" si="125"/>
        <v>4</v>
      </c>
      <c r="DP213" s="63">
        <f>IF(AND(DN213=0,DO213=0),"",IF(AND(DN213=0,DO213&lt;&gt;0),Desplegable!$B$444,(DO213*100/DN213)))</f>
        <v>33.333333333333336</v>
      </c>
      <c r="DQ213" s="97">
        <f t="shared" si="126"/>
        <v>12</v>
      </c>
      <c r="DR213" s="97">
        <f t="shared" si="127"/>
        <v>-11</v>
      </c>
      <c r="DS213" s="97">
        <f t="shared" si="128"/>
        <v>4</v>
      </c>
      <c r="DT213" s="63">
        <f t="shared" si="129"/>
        <v>33.333333333333336</v>
      </c>
      <c r="DU213" s="97"/>
    </row>
    <row r="214" spans="1:125" s="65" customFormat="1" ht="262.5">
      <c r="A214" s="53">
        <v>213</v>
      </c>
      <c r="B214" s="84" t="s">
        <v>784</v>
      </c>
      <c r="C214" s="54" t="s">
        <v>96</v>
      </c>
      <c r="D214" s="55" t="s">
        <v>79</v>
      </c>
      <c r="E214" s="55" t="s">
        <v>790</v>
      </c>
      <c r="F214" s="56" t="s">
        <v>111</v>
      </c>
      <c r="G214" s="55" t="s">
        <v>115</v>
      </c>
      <c r="H214" s="56" t="s">
        <v>292</v>
      </c>
      <c r="I214" s="55" t="s">
        <v>790</v>
      </c>
      <c r="J214" s="56" t="s">
        <v>292</v>
      </c>
      <c r="K214" s="55" t="s">
        <v>790</v>
      </c>
      <c r="L214" s="56" t="s">
        <v>155</v>
      </c>
      <c r="M214" s="56" t="s">
        <v>155</v>
      </c>
      <c r="N214" s="59" t="s">
        <v>144</v>
      </c>
      <c r="O214" s="56" t="s">
        <v>153</v>
      </c>
      <c r="P214" s="57" t="s">
        <v>461</v>
      </c>
      <c r="Q214" s="57" t="s">
        <v>465</v>
      </c>
      <c r="R214" s="58" t="s">
        <v>469</v>
      </c>
      <c r="S214" s="59"/>
      <c r="T214" s="59" t="s">
        <v>417</v>
      </c>
      <c r="U214" s="60" t="s">
        <v>429</v>
      </c>
      <c r="V214" s="60" t="s">
        <v>447</v>
      </c>
      <c r="W214" s="59"/>
      <c r="X214" s="59"/>
      <c r="Y214" s="56" t="s">
        <v>1134</v>
      </c>
      <c r="Z214" s="56" t="s">
        <v>513</v>
      </c>
      <c r="AA214" s="56"/>
      <c r="AB214" s="56"/>
      <c r="AC214" s="53"/>
      <c r="AD214" s="53"/>
      <c r="AE214" s="53"/>
      <c r="AF214" s="53"/>
      <c r="AG214" s="56"/>
      <c r="AH214" s="60"/>
      <c r="AI214" s="53"/>
      <c r="AJ214" s="61"/>
      <c r="AK214" s="53"/>
      <c r="AL214" s="53"/>
      <c r="AM214" s="222">
        <v>1</v>
      </c>
      <c r="AN214" s="97">
        <v>1</v>
      </c>
      <c r="AO214" s="97">
        <v>1</v>
      </c>
      <c r="AP214" s="97"/>
      <c r="AQ214" s="62">
        <f>IF(AND(AN214=0,AO214=0),Desplegable!$B$446,IF(AND(AN214&lt;&gt;0,AO214=""),Desplegable!$B$446,IF(AND('Metas por Proyecto'!AN214=0,'Metas por Proyecto'!AO214&gt;0),Desplegable!$B$444,IF(AND('Metas por Proyecto'!AN214&gt;0,'Metas por Proyecto'!AO214=0),Desplegable!$B$445,IF(AND('Metas por Proyecto'!AN214&gt;0,'Metas por Proyecto'!AO214&gt;0),((AO214*100)/AN214))))))</f>
        <v>100</v>
      </c>
      <c r="AR214" s="97"/>
      <c r="AS214" s="97">
        <v>1</v>
      </c>
      <c r="AT214" s="97"/>
      <c r="AU214" s="62">
        <f>IF(AND(AR214=0,AS214=0),Desplegable!$B$446,IF(AND(AR214&lt;&gt;0,AS214=""),Desplegable!$B$446,IF(AND('Metas por Proyecto'!AR214=0,'Metas por Proyecto'!AS214&gt;0),Desplegable!$B$444,IF(AND('Metas por Proyecto'!AR214&gt;0,'Metas por Proyecto'!AS214=0),Desplegable!$B$445,IF(AND('Metas por Proyecto'!AR214&gt;0,'Metas por Proyecto'!AS214&gt;0),((AS214*100)/AR214))))))</f>
        <v>100</v>
      </c>
      <c r="AV214" s="97">
        <f t="shared" si="104"/>
        <v>1</v>
      </c>
      <c r="AW214" s="97">
        <f t="shared" si="105"/>
        <v>2</v>
      </c>
      <c r="AX214" s="62">
        <f>IF(AND(AV214=0,AW214=0),"",IF(AND(AV214=0,AW214&lt;&gt;0),Desplegable!$B$444,(AW214*100/AV214)))</f>
        <v>200</v>
      </c>
      <c r="AY214" s="97"/>
      <c r="AZ214" s="97">
        <v>0</v>
      </c>
      <c r="BA214" s="97" t="s">
        <v>1279</v>
      </c>
      <c r="BB214" s="62" t="str">
        <f>IF(AND(AY214=0,AZ214=0),Desplegable!$B$446,IF(AND(AY214&lt;&gt;0,AZ214=""),Desplegable!$B$446,IF(AND('Metas por Proyecto'!AY214=0,'Metas por Proyecto'!AZ214&gt;0),Desplegable!$B$444,IF(AND('Metas por Proyecto'!AY214&gt;0,'Metas por Proyecto'!AZ214=0),Desplegable!$B$445,IF(AND('Metas por Proyecto'!AY214&gt;0,'Metas por Proyecto'!AZ214&gt;0),((AZ214*100)/AY214))))))</f>
        <v/>
      </c>
      <c r="BC214" s="97">
        <f t="shared" si="106"/>
        <v>1</v>
      </c>
      <c r="BD214" s="97">
        <f t="shared" si="107"/>
        <v>2</v>
      </c>
      <c r="BE214" s="62">
        <f>IF(AND(BC214=0,BD214=0),"",IF(AND(BC214=0,BD214&lt;&gt;0),Desplegable!$B$444,(BD214*100/BC214)))</f>
        <v>200</v>
      </c>
      <c r="BF214" s="97"/>
      <c r="BG214" s="97">
        <v>0</v>
      </c>
      <c r="BH214" s="97"/>
      <c r="BI214" s="62" t="str">
        <f>IF(AND(BF214=0,BG214=0),Desplegable!$B$446,IF(AND(BF214&lt;&gt;0,BG214=""),Desplegable!$B$446,IF(AND('Metas por Proyecto'!BF214=0,'Metas por Proyecto'!BG214&gt;0),Desplegable!$B$444,IF(AND('Metas por Proyecto'!BF214&gt;0,'Metas por Proyecto'!BG214=0),Desplegable!$B$445,IF(AND('Metas por Proyecto'!BF214&gt;0,'Metas por Proyecto'!BG214&gt;0),((BG214*100)/BF214))))))</f>
        <v/>
      </c>
      <c r="BJ214" s="97">
        <f t="shared" si="108"/>
        <v>1</v>
      </c>
      <c r="BK214" s="97">
        <f t="shared" si="109"/>
        <v>2</v>
      </c>
      <c r="BL214" s="62">
        <f>IF(AND(BJ214=0,BK214=0),"",IF(AND(BJ214=0,BK214&lt;&gt;0),Desplegable!$B$444,(BK214*100/BJ214)))</f>
        <v>200</v>
      </c>
      <c r="BM214" s="97"/>
      <c r="BN214" s="97"/>
      <c r="BO214" s="97"/>
      <c r="BP214" s="62" t="str">
        <f>IF(AND(BM214=0,BN214=0),Desplegable!$B$446,IF(AND(BM214&lt;&gt;0,BN214=""),Desplegable!$B$446,IF(AND('Metas por Proyecto'!BM214=0,'Metas por Proyecto'!BN214&gt;0),Desplegable!$B$444,IF(AND('Metas por Proyecto'!BM214&gt;0,'Metas por Proyecto'!BN214=0),Desplegable!$B$445,IF(AND('Metas por Proyecto'!BM214&gt;0,'Metas por Proyecto'!BN214&gt;0),((BN214*100)/BM214))))))</f>
        <v/>
      </c>
      <c r="BQ214" s="97">
        <f t="shared" si="110"/>
        <v>1</v>
      </c>
      <c r="BR214" s="97">
        <f t="shared" si="111"/>
        <v>2</v>
      </c>
      <c r="BS214" s="62">
        <f>IF(AND(BQ214=0,BR214=0),"",IF(AND(BQ214=0,BR214&lt;&gt;0),Desplegable!$B$444,(BR214*100/BQ214)))</f>
        <v>200</v>
      </c>
      <c r="BT214" s="97"/>
      <c r="BU214" s="97"/>
      <c r="BV214" s="97"/>
      <c r="BW214" s="62" t="str">
        <f>IF(AND(BT214=0,BU214=0),Desplegable!$B$446,IF(AND(BT214&lt;&gt;0,BU214=""),Desplegable!$B$446,IF(AND('Metas por Proyecto'!BT214=0,'Metas por Proyecto'!BU214&gt;0),Desplegable!$B$444,IF(AND('Metas por Proyecto'!BT214&gt;0,'Metas por Proyecto'!BU214=0),Desplegable!$B$445,IF(AND('Metas por Proyecto'!BT214&gt;0,'Metas por Proyecto'!BU214&gt;0),((BU214*100)/BT214))))))</f>
        <v/>
      </c>
      <c r="BX214" s="97">
        <f t="shared" si="112"/>
        <v>1</v>
      </c>
      <c r="BY214" s="97">
        <f t="shared" si="113"/>
        <v>2</v>
      </c>
      <c r="BZ214" s="62">
        <f>IF(AND(BX214=0,BY214=0),"",IF(AND(BX214=0,BY214&lt;&gt;0),Desplegable!$B$444,(BY214*100/BX214)))</f>
        <v>200</v>
      </c>
      <c r="CA214" s="97"/>
      <c r="CB214" s="97"/>
      <c r="CC214" s="97"/>
      <c r="CD214" s="62" t="str">
        <f>IF(AND(CA214=0,CB214=0),Desplegable!$B$446,IF(AND(CA214&lt;&gt;0,CB214=""),Desplegable!$B$446,IF(AND('Metas por Proyecto'!CA214=0,'Metas por Proyecto'!CB214&gt;0),Desplegable!$B$444,IF(AND('Metas por Proyecto'!CA214&gt;0,'Metas por Proyecto'!CB214=0),Desplegable!$B$445,IF(AND('Metas por Proyecto'!CA214&gt;0,'Metas por Proyecto'!CB214&gt;0),((CB214*100)/CA214))))))</f>
        <v/>
      </c>
      <c r="CE214" s="97">
        <f t="shared" si="114"/>
        <v>1</v>
      </c>
      <c r="CF214" s="97">
        <f t="shared" si="115"/>
        <v>2</v>
      </c>
      <c r="CG214" s="62">
        <f>IF(AND(CE214=0,CF214=0),"",IF(AND(CE214=0,CF214&lt;&gt;0),Desplegable!$B$444,(CF214*100/CE214)))</f>
        <v>200</v>
      </c>
      <c r="CH214" s="243"/>
      <c r="CI214" s="97"/>
      <c r="CJ214" s="97"/>
      <c r="CK214" s="62" t="str">
        <f>IF(AND(CH214=0,CI214=0),Desplegable!$B$446,IF(AND(CH214&lt;&gt;0,CI214=""),Desplegable!$B$446,IF(AND('Metas por Proyecto'!CH214=0,'Metas por Proyecto'!CI214&gt;0),Desplegable!$B$444,IF(AND('Metas por Proyecto'!CH214&gt;0,'Metas por Proyecto'!CI214=0),Desplegable!$B$445,IF(AND('Metas por Proyecto'!CH214&gt;0,'Metas por Proyecto'!CI214&gt;0),((CI214*100)/CH214))))))</f>
        <v/>
      </c>
      <c r="CL214" s="97">
        <f t="shared" si="116"/>
        <v>1</v>
      </c>
      <c r="CM214" s="97">
        <f t="shared" si="117"/>
        <v>2</v>
      </c>
      <c r="CN214" s="62">
        <f>IF(AND(CL214=0,CM214=0),"",IF(AND(CL214=0,CM214&lt;&gt;0),Desplegable!$B$444,(CM214*100/CL214)))</f>
        <v>200</v>
      </c>
      <c r="CO214" s="243"/>
      <c r="CP214" s="97"/>
      <c r="CQ214" s="97"/>
      <c r="CR214" s="62" t="str">
        <f>IF(AND(CO214=0,CP214=0),Desplegable!$B$446,IF(AND(CO214&lt;&gt;0,CP214=""),Desplegable!$B$446,IF(AND('Metas por Proyecto'!CO214=0,'Metas por Proyecto'!CP214&gt;0),Desplegable!$B$444,IF(AND('Metas por Proyecto'!CO214&gt;0,'Metas por Proyecto'!CP214=0),Desplegable!$B$445,IF(AND('Metas por Proyecto'!CO214&gt;0,'Metas por Proyecto'!CP214&gt;0),((CP214*100)/CO214))))))</f>
        <v/>
      </c>
      <c r="CS214" s="97">
        <f t="shared" si="118"/>
        <v>1</v>
      </c>
      <c r="CT214" s="97">
        <f t="shared" si="119"/>
        <v>2</v>
      </c>
      <c r="CU214" s="62">
        <f>IF(AND(CS214=0,CT214=0),"",IF(AND(CS214=0,CT214&lt;&gt;0),Desplegable!$B$444,(CT214*100/CS214)))</f>
        <v>200</v>
      </c>
      <c r="CV214" s="243"/>
      <c r="CW214" s="97"/>
      <c r="CX214" s="97"/>
      <c r="CY214" s="62" t="str">
        <f>IF(AND(CV214=0,CW214=0),Desplegable!$B$446,IF(AND(CV214&lt;&gt;0,CW214=""),Desplegable!$B$446,IF(AND('Metas por Proyecto'!CV214=0,'Metas por Proyecto'!CW214&gt;0),Desplegable!$B$444,IF(AND('Metas por Proyecto'!CV214&gt;0,'Metas por Proyecto'!CW214=0),Desplegable!$B$445,IF(AND('Metas por Proyecto'!CV214&gt;0,'Metas por Proyecto'!CW214&gt;0),((CW214*100)/CV214))))))</f>
        <v/>
      </c>
      <c r="CZ214" s="97">
        <f t="shared" si="120"/>
        <v>1</v>
      </c>
      <c r="DA214" s="97">
        <f t="shared" si="121"/>
        <v>2</v>
      </c>
      <c r="DB214" s="62">
        <f>IF(AND(CZ214=0,DA214=0),"",IF(AND(CZ214=0,DA214&lt;&gt;0),Desplegable!$B$444,(DA214*100/CZ214)))</f>
        <v>200</v>
      </c>
      <c r="DC214" s="243"/>
      <c r="DD214" s="97"/>
      <c r="DE214" s="97"/>
      <c r="DF214" s="62" t="str">
        <f>IF(AND(DC214=0,DD214=0),Desplegable!$B$446,IF(AND(DC214&lt;&gt;0,DD214=""),Desplegable!$B$446,IF(AND('Metas por Proyecto'!DC214=0,'Metas por Proyecto'!DD214&gt;0),Desplegable!$B$444,IF(AND('Metas por Proyecto'!DC214&gt;0,'Metas por Proyecto'!DD214=0),Desplegable!$B$445,IF(AND('Metas por Proyecto'!DC214&gt;0,'Metas por Proyecto'!DD214&gt;0),((DD214*100)/DC214))))))</f>
        <v/>
      </c>
      <c r="DG214" s="97">
        <f t="shared" si="122"/>
        <v>1</v>
      </c>
      <c r="DH214" s="97">
        <f t="shared" si="123"/>
        <v>2</v>
      </c>
      <c r="DI214" s="62">
        <f>IF(AND(DG214=0,DH214=0),"",IF(AND(DG214=0,DH214&lt;&gt;0),Desplegable!$B$444,(DH214*100/DG214)))</f>
        <v>200</v>
      </c>
      <c r="DJ214" s="243"/>
      <c r="DK214" s="97"/>
      <c r="DL214" s="97"/>
      <c r="DM214" s="62" t="str">
        <f>IF(AND(DJ214=0,DK214=0),Desplegable!$B$446,IF(AND(DJ214&lt;&gt;0,DK214=""),Desplegable!$B$446,IF(AND('Metas por Proyecto'!DJ214=0,'Metas por Proyecto'!DK214&gt;0),Desplegable!$B$444,IF(AND('Metas por Proyecto'!DJ214&gt;0,'Metas por Proyecto'!DK214=0),Desplegable!$B$445,IF(AND('Metas por Proyecto'!DJ214&gt;0,'Metas por Proyecto'!DK214&gt;0),((DK214*100)/DJ214))))))</f>
        <v/>
      </c>
      <c r="DN214" s="97">
        <f t="shared" si="124"/>
        <v>1</v>
      </c>
      <c r="DO214" s="97">
        <f t="shared" si="125"/>
        <v>2</v>
      </c>
      <c r="DP214" s="63">
        <f>IF(AND(DN214=0,DO214=0),"",IF(AND(DN214=0,DO214&lt;&gt;0),Desplegable!$B$444,(DO214*100/DN214)))</f>
        <v>200</v>
      </c>
      <c r="DQ214" s="97">
        <f t="shared" si="126"/>
        <v>1</v>
      </c>
      <c r="DR214" s="97">
        <f t="shared" si="127"/>
        <v>0</v>
      </c>
      <c r="DS214" s="97">
        <f t="shared" si="128"/>
        <v>2</v>
      </c>
      <c r="DT214" s="63">
        <f t="shared" si="129"/>
        <v>200</v>
      </c>
      <c r="DU214" s="97"/>
    </row>
    <row r="215" spans="1:125" s="65" customFormat="1" ht="409.5">
      <c r="A215" s="53">
        <v>214</v>
      </c>
      <c r="B215" s="84" t="s">
        <v>785</v>
      </c>
      <c r="C215" s="54" t="s">
        <v>96</v>
      </c>
      <c r="D215" s="55" t="s">
        <v>79</v>
      </c>
      <c r="E215" s="55" t="s">
        <v>790</v>
      </c>
      <c r="F215" s="56" t="s">
        <v>111</v>
      </c>
      <c r="G215" s="55" t="s">
        <v>115</v>
      </c>
      <c r="H215" s="56" t="s">
        <v>292</v>
      </c>
      <c r="I215" s="55" t="s">
        <v>790</v>
      </c>
      <c r="J215" s="56" t="s">
        <v>292</v>
      </c>
      <c r="K215" s="55" t="s">
        <v>790</v>
      </c>
      <c r="L215" s="56" t="s">
        <v>155</v>
      </c>
      <c r="M215" s="56" t="s">
        <v>155</v>
      </c>
      <c r="N215" s="59" t="s">
        <v>144</v>
      </c>
      <c r="O215" s="56" t="s">
        <v>153</v>
      </c>
      <c r="P215" s="57" t="s">
        <v>461</v>
      </c>
      <c r="Q215" s="57" t="s">
        <v>465</v>
      </c>
      <c r="R215" s="58" t="s">
        <v>469</v>
      </c>
      <c r="S215" s="59"/>
      <c r="T215" s="59" t="s">
        <v>417</v>
      </c>
      <c r="U215" s="60" t="s">
        <v>429</v>
      </c>
      <c r="V215" s="60" t="s">
        <v>447</v>
      </c>
      <c r="W215" s="59"/>
      <c r="X215" s="59"/>
      <c r="Y215" s="56" t="s">
        <v>1134</v>
      </c>
      <c r="Z215" s="56" t="s">
        <v>513</v>
      </c>
      <c r="AA215" s="56"/>
      <c r="AB215" s="56"/>
      <c r="AC215" s="53"/>
      <c r="AD215" s="53"/>
      <c r="AE215" s="53"/>
      <c r="AF215" s="53"/>
      <c r="AG215" s="56"/>
      <c r="AH215" s="60"/>
      <c r="AI215" s="53"/>
      <c r="AJ215" s="61"/>
      <c r="AK215" s="53"/>
      <c r="AL215" s="53"/>
      <c r="AM215" s="222">
        <v>1</v>
      </c>
      <c r="AN215" s="97">
        <v>1</v>
      </c>
      <c r="AO215" s="97">
        <v>1</v>
      </c>
      <c r="AP215" s="97"/>
      <c r="AQ215" s="62">
        <f>IF(AND(AN215=0,AO215=0),Desplegable!$B$446,IF(AND(AN215&lt;&gt;0,AO215=""),Desplegable!$B$446,IF(AND('Metas por Proyecto'!AN215=0,'Metas por Proyecto'!AO215&gt;0),Desplegable!$B$444,IF(AND('Metas por Proyecto'!AN215&gt;0,'Metas por Proyecto'!AO215=0),Desplegable!$B$445,IF(AND('Metas por Proyecto'!AN215&gt;0,'Metas por Proyecto'!AO215&gt;0),((AO215*100)/AN215))))))</f>
        <v>100</v>
      </c>
      <c r="AR215" s="97">
        <v>1</v>
      </c>
      <c r="AS215" s="97">
        <v>1</v>
      </c>
      <c r="AT215" s="97"/>
      <c r="AU215" s="62">
        <f>IF(AND(AR215=0,AS215=0),Desplegable!$B$446,IF(AND(AR215&lt;&gt;0,AS215=""),Desplegable!$B$446,IF(AND('Metas por Proyecto'!AR215=0,'Metas por Proyecto'!AS215&gt;0),Desplegable!$B$444,IF(AND('Metas por Proyecto'!AR215&gt;0,'Metas por Proyecto'!AS215=0),Desplegable!$B$445,IF(AND('Metas por Proyecto'!AR215&gt;0,'Metas por Proyecto'!AS215&gt;0),((AS215*100)/AR215))))))</f>
        <v>100</v>
      </c>
      <c r="AV215" s="97">
        <f t="shared" si="104"/>
        <v>2</v>
      </c>
      <c r="AW215" s="97">
        <f t="shared" si="105"/>
        <v>2</v>
      </c>
      <c r="AX215" s="62">
        <f>IF(AND(AV215=0,AW215=0),"",IF(AND(AV215=0,AW215&lt;&gt;0),Desplegable!$B$444,(AW215*100/AV215)))</f>
        <v>100</v>
      </c>
      <c r="AY215" s="97">
        <v>1</v>
      </c>
      <c r="AZ215" s="97">
        <v>1</v>
      </c>
      <c r="BA215" s="97" t="s">
        <v>1280</v>
      </c>
      <c r="BB215" s="62">
        <f>IF(AND(AY215=0,AZ215=0),Desplegable!$B$446,IF(AND(AY215&lt;&gt;0,AZ215=""),Desplegable!$B$446,IF(AND('Metas por Proyecto'!AY215=0,'Metas por Proyecto'!AZ215&gt;0),Desplegable!$B$444,IF(AND('Metas por Proyecto'!AY215&gt;0,'Metas por Proyecto'!AZ215=0),Desplegable!$B$445,IF(AND('Metas por Proyecto'!AY215&gt;0,'Metas por Proyecto'!AZ215&gt;0),((AZ215*100)/AY215))))))</f>
        <v>100</v>
      </c>
      <c r="BC215" s="97">
        <f t="shared" si="106"/>
        <v>3</v>
      </c>
      <c r="BD215" s="97">
        <f t="shared" si="107"/>
        <v>3</v>
      </c>
      <c r="BE215" s="62">
        <f>IF(AND(BC215=0,BD215=0),"",IF(AND(BC215=0,BD215&lt;&gt;0),Desplegable!$B$444,(BD215*100/BC215)))</f>
        <v>100</v>
      </c>
      <c r="BF215" s="97">
        <v>1</v>
      </c>
      <c r="BG215" s="97">
        <v>0</v>
      </c>
      <c r="BH215" s="97" t="s">
        <v>1280</v>
      </c>
      <c r="BI215" s="62">
        <f>IF(AND(BF215=0,BG215=0),Desplegable!$B$446,IF(AND(BF215&lt;&gt;0,BG215=""),Desplegable!$B$446,IF(AND('Metas por Proyecto'!BF215=0,'Metas por Proyecto'!BG215&gt;0),Desplegable!$B$444,IF(AND('Metas por Proyecto'!BF215&gt;0,'Metas por Proyecto'!BG215=0),Desplegable!$B$445,IF(AND('Metas por Proyecto'!BF215&gt;0,'Metas por Proyecto'!BG215&gt;0),((BG215*100)/BF215))))))</f>
        <v>0</v>
      </c>
      <c r="BJ215" s="97">
        <f t="shared" si="108"/>
        <v>4</v>
      </c>
      <c r="BK215" s="97">
        <f t="shared" si="109"/>
        <v>3</v>
      </c>
      <c r="BL215" s="62">
        <f>IF(AND(BJ215=0,BK215=0),"",IF(AND(BJ215=0,BK215&lt;&gt;0),Desplegable!$B$444,(BK215*100/BJ215)))</f>
        <v>75</v>
      </c>
      <c r="BM215" s="97">
        <v>1</v>
      </c>
      <c r="BN215" s="97"/>
      <c r="BO215" s="97"/>
      <c r="BP215" s="62" t="str">
        <f>IF(AND(BM215=0,BN215=0),Desplegable!$B$446,IF(AND(BM215&lt;&gt;0,BN215=""),Desplegable!$B$446,IF(AND('Metas por Proyecto'!BM215=0,'Metas por Proyecto'!BN215&gt;0),Desplegable!$B$444,IF(AND('Metas por Proyecto'!BM215&gt;0,'Metas por Proyecto'!BN215=0),Desplegable!$B$445,IF(AND('Metas por Proyecto'!BM215&gt;0,'Metas por Proyecto'!BN215&gt;0),((BN215*100)/BM215))))))</f>
        <v/>
      </c>
      <c r="BQ215" s="97">
        <f t="shared" si="110"/>
        <v>5</v>
      </c>
      <c r="BR215" s="97">
        <f t="shared" si="111"/>
        <v>3</v>
      </c>
      <c r="BS215" s="62">
        <f>IF(AND(BQ215=0,BR215=0),"",IF(AND(BQ215=0,BR215&lt;&gt;0),Desplegable!$B$444,(BR215*100/BQ215)))</f>
        <v>60</v>
      </c>
      <c r="BT215" s="97">
        <v>1</v>
      </c>
      <c r="BU215" s="97"/>
      <c r="BV215" s="97"/>
      <c r="BW215" s="62" t="str">
        <f>IF(AND(BT215=0,BU215=0),Desplegable!$B$446,IF(AND(BT215&lt;&gt;0,BU215=""),Desplegable!$B$446,IF(AND('Metas por Proyecto'!BT215=0,'Metas por Proyecto'!BU215&gt;0),Desplegable!$B$444,IF(AND('Metas por Proyecto'!BT215&gt;0,'Metas por Proyecto'!BU215=0),Desplegable!$B$445,IF(AND('Metas por Proyecto'!BT215&gt;0,'Metas por Proyecto'!BU215&gt;0),((BU215*100)/BT215))))))</f>
        <v/>
      </c>
      <c r="BX215" s="97">
        <f t="shared" si="112"/>
        <v>6</v>
      </c>
      <c r="BY215" s="97">
        <f t="shared" si="113"/>
        <v>3</v>
      </c>
      <c r="BZ215" s="62">
        <f>IF(AND(BX215=0,BY215=0),"",IF(AND(BX215=0,BY215&lt;&gt;0),Desplegable!$B$444,(BY215*100/BX215)))</f>
        <v>50</v>
      </c>
      <c r="CA215" s="97">
        <v>1</v>
      </c>
      <c r="CB215" s="97"/>
      <c r="CC215" s="97"/>
      <c r="CD215" s="62" t="str">
        <f>IF(AND(CA215=0,CB215=0),Desplegable!$B$446,IF(AND(CA215&lt;&gt;0,CB215=""),Desplegable!$B$446,IF(AND('Metas por Proyecto'!CA215=0,'Metas por Proyecto'!CB215&gt;0),Desplegable!$B$444,IF(AND('Metas por Proyecto'!CA215&gt;0,'Metas por Proyecto'!CB215=0),Desplegable!$B$445,IF(AND('Metas por Proyecto'!CA215&gt;0,'Metas por Proyecto'!CB215&gt;0),((CB215*100)/CA215))))))</f>
        <v/>
      </c>
      <c r="CE215" s="97">
        <f t="shared" si="114"/>
        <v>7</v>
      </c>
      <c r="CF215" s="97">
        <f t="shared" si="115"/>
        <v>3</v>
      </c>
      <c r="CG215" s="62">
        <f>IF(AND(CE215=0,CF215=0),"",IF(AND(CE215=0,CF215&lt;&gt;0),Desplegable!$B$444,(CF215*100/CE215)))</f>
        <v>42.857142857142854</v>
      </c>
      <c r="CH215" s="243">
        <v>1</v>
      </c>
      <c r="CI215" s="97"/>
      <c r="CJ215" s="97"/>
      <c r="CK215" s="62" t="str">
        <f>IF(AND(CH215=0,CI215=0),Desplegable!$B$446,IF(AND(CH215&lt;&gt;0,CI215=""),Desplegable!$B$446,IF(AND('Metas por Proyecto'!CH215=0,'Metas por Proyecto'!CI215&gt;0),Desplegable!$B$444,IF(AND('Metas por Proyecto'!CH215&gt;0,'Metas por Proyecto'!CI215=0),Desplegable!$B$445,IF(AND('Metas por Proyecto'!CH215&gt;0,'Metas por Proyecto'!CI215&gt;0),((CI215*100)/CH215))))))</f>
        <v/>
      </c>
      <c r="CL215" s="97">
        <f t="shared" si="116"/>
        <v>8</v>
      </c>
      <c r="CM215" s="97">
        <f t="shared" si="117"/>
        <v>3</v>
      </c>
      <c r="CN215" s="62">
        <f>IF(AND(CL215=0,CM215=0),"",IF(AND(CL215=0,CM215&lt;&gt;0),Desplegable!$B$444,(CM215*100/CL215)))</f>
        <v>37.5</v>
      </c>
      <c r="CO215" s="243">
        <v>1</v>
      </c>
      <c r="CP215" s="97"/>
      <c r="CQ215" s="97"/>
      <c r="CR215" s="62" t="str">
        <f>IF(AND(CO215=0,CP215=0),Desplegable!$B$446,IF(AND(CO215&lt;&gt;0,CP215=""),Desplegable!$B$446,IF(AND('Metas por Proyecto'!CO215=0,'Metas por Proyecto'!CP215&gt;0),Desplegable!$B$444,IF(AND('Metas por Proyecto'!CO215&gt;0,'Metas por Proyecto'!CP215=0),Desplegable!$B$445,IF(AND('Metas por Proyecto'!CO215&gt;0,'Metas por Proyecto'!CP215&gt;0),((CP215*100)/CO215))))))</f>
        <v/>
      </c>
      <c r="CS215" s="97">
        <f t="shared" si="118"/>
        <v>9</v>
      </c>
      <c r="CT215" s="97">
        <f t="shared" si="119"/>
        <v>3</v>
      </c>
      <c r="CU215" s="62">
        <f>IF(AND(CS215=0,CT215=0),"",IF(AND(CS215=0,CT215&lt;&gt;0),Desplegable!$B$444,(CT215*100/CS215)))</f>
        <v>33.333333333333336</v>
      </c>
      <c r="CV215" s="243">
        <v>1</v>
      </c>
      <c r="CW215" s="97"/>
      <c r="CX215" s="97"/>
      <c r="CY215" s="62" t="str">
        <f>IF(AND(CV215=0,CW215=0),Desplegable!$B$446,IF(AND(CV215&lt;&gt;0,CW215=""),Desplegable!$B$446,IF(AND('Metas por Proyecto'!CV215=0,'Metas por Proyecto'!CW215&gt;0),Desplegable!$B$444,IF(AND('Metas por Proyecto'!CV215&gt;0,'Metas por Proyecto'!CW215=0),Desplegable!$B$445,IF(AND('Metas por Proyecto'!CV215&gt;0,'Metas por Proyecto'!CW215&gt;0),((CW215*100)/CV215))))))</f>
        <v/>
      </c>
      <c r="CZ215" s="97">
        <f t="shared" si="120"/>
        <v>10</v>
      </c>
      <c r="DA215" s="97">
        <f t="shared" si="121"/>
        <v>3</v>
      </c>
      <c r="DB215" s="62">
        <f>IF(AND(CZ215=0,DA215=0),"",IF(AND(CZ215=0,DA215&lt;&gt;0),Desplegable!$B$444,(DA215*100/CZ215)))</f>
        <v>30</v>
      </c>
      <c r="DC215" s="243">
        <v>1</v>
      </c>
      <c r="DD215" s="97"/>
      <c r="DE215" s="97"/>
      <c r="DF215" s="62" t="str">
        <f>IF(AND(DC215=0,DD215=0),Desplegable!$B$446,IF(AND(DC215&lt;&gt;0,DD215=""),Desplegable!$B$446,IF(AND('Metas por Proyecto'!DC215=0,'Metas por Proyecto'!DD215&gt;0),Desplegable!$B$444,IF(AND('Metas por Proyecto'!DC215&gt;0,'Metas por Proyecto'!DD215=0),Desplegable!$B$445,IF(AND('Metas por Proyecto'!DC215&gt;0,'Metas por Proyecto'!DD215&gt;0),((DD215*100)/DC215))))))</f>
        <v/>
      </c>
      <c r="DG215" s="97">
        <f t="shared" si="122"/>
        <v>11</v>
      </c>
      <c r="DH215" s="97">
        <f t="shared" si="123"/>
        <v>3</v>
      </c>
      <c r="DI215" s="62">
        <f>IF(AND(DG215=0,DH215=0),"",IF(AND(DG215=0,DH215&lt;&gt;0),Desplegable!$B$444,(DH215*100/DG215)))</f>
        <v>27.272727272727273</v>
      </c>
      <c r="DJ215" s="243">
        <v>1</v>
      </c>
      <c r="DK215" s="97"/>
      <c r="DL215" s="97"/>
      <c r="DM215" s="62" t="str">
        <f>IF(AND(DJ215=0,DK215=0),Desplegable!$B$446,IF(AND(DJ215&lt;&gt;0,DK215=""),Desplegable!$B$446,IF(AND('Metas por Proyecto'!DJ215=0,'Metas por Proyecto'!DK215&gt;0),Desplegable!$B$444,IF(AND('Metas por Proyecto'!DJ215&gt;0,'Metas por Proyecto'!DK215=0),Desplegable!$B$445,IF(AND('Metas por Proyecto'!DJ215&gt;0,'Metas por Proyecto'!DK215&gt;0),((DK215*100)/DJ215))))))</f>
        <v/>
      </c>
      <c r="DN215" s="97">
        <f t="shared" si="124"/>
        <v>12</v>
      </c>
      <c r="DO215" s="97">
        <f t="shared" si="125"/>
        <v>3</v>
      </c>
      <c r="DP215" s="63">
        <f>IF(AND(DN215=0,DO215=0),"",IF(AND(DN215=0,DO215&lt;&gt;0),Desplegable!$B$444,(DO215*100/DN215)))</f>
        <v>25</v>
      </c>
      <c r="DQ215" s="97">
        <f t="shared" si="126"/>
        <v>12</v>
      </c>
      <c r="DR215" s="97">
        <f t="shared" si="127"/>
        <v>-11</v>
      </c>
      <c r="DS215" s="97">
        <f t="shared" si="128"/>
        <v>3</v>
      </c>
      <c r="DT215" s="63">
        <f t="shared" si="129"/>
        <v>25</v>
      </c>
      <c r="DU215" s="97"/>
    </row>
    <row r="216" spans="1:125" s="65" customFormat="1" ht="409.5">
      <c r="A216" s="53">
        <v>215</v>
      </c>
      <c r="B216" s="84" t="s">
        <v>791</v>
      </c>
      <c r="C216" s="54" t="s">
        <v>798</v>
      </c>
      <c r="D216" s="55" t="s">
        <v>65</v>
      </c>
      <c r="E216" s="55" t="s">
        <v>807</v>
      </c>
      <c r="F216" s="56" t="s">
        <v>111</v>
      </c>
      <c r="G216" s="55" t="s">
        <v>115</v>
      </c>
      <c r="H216" s="56" t="s">
        <v>293</v>
      </c>
      <c r="I216" s="55" t="s">
        <v>807</v>
      </c>
      <c r="J216" s="56" t="s">
        <v>293</v>
      </c>
      <c r="K216" s="55" t="s">
        <v>807</v>
      </c>
      <c r="L216" s="56" t="s">
        <v>155</v>
      </c>
      <c r="M216" s="56" t="s">
        <v>155</v>
      </c>
      <c r="N216" s="59" t="s">
        <v>144</v>
      </c>
      <c r="O216" s="56" t="s">
        <v>322</v>
      </c>
      <c r="P216" s="57" t="s">
        <v>461</v>
      </c>
      <c r="Q216" s="57" t="s">
        <v>465</v>
      </c>
      <c r="R216" s="58" t="s">
        <v>469</v>
      </c>
      <c r="S216" s="59"/>
      <c r="T216" s="59" t="s">
        <v>417</v>
      </c>
      <c r="U216" s="60" t="s">
        <v>429</v>
      </c>
      <c r="V216" s="60" t="s">
        <v>447</v>
      </c>
      <c r="W216" s="59"/>
      <c r="X216" s="59"/>
      <c r="Y216" s="56"/>
      <c r="Z216" s="56"/>
      <c r="AA216" s="56"/>
      <c r="AB216" s="56"/>
      <c r="AC216" s="53"/>
      <c r="AD216" s="53"/>
      <c r="AE216" s="53"/>
      <c r="AF216" s="53"/>
      <c r="AG216" s="56"/>
      <c r="AH216" s="60"/>
      <c r="AI216" s="53"/>
      <c r="AJ216" s="61"/>
      <c r="AK216" s="53"/>
      <c r="AL216" s="53"/>
      <c r="AM216" s="222"/>
      <c r="AN216" s="97"/>
      <c r="AO216" s="97">
        <v>0</v>
      </c>
      <c r="AP216" s="97"/>
      <c r="AQ216" s="62" t="str">
        <f>IF(AND(AN216=0,AO216=0),Desplegable!$B$446,IF(AND(AN216&lt;&gt;0,AO216=""),Desplegable!$B$446,IF(AND('Metas por Proyecto'!AN216=0,'Metas por Proyecto'!AO216&gt;0),Desplegable!$B$444,IF(AND('Metas por Proyecto'!AN216&gt;0,'Metas por Proyecto'!AO216=0),Desplegable!$B$445,IF(AND('Metas por Proyecto'!AN216&gt;0,'Metas por Proyecto'!AO216&gt;0),((AO216*100)/AN216))))))</f>
        <v/>
      </c>
      <c r="AR216" s="97"/>
      <c r="AS216" s="97">
        <v>0</v>
      </c>
      <c r="AT216" s="97"/>
      <c r="AU216" s="62" t="str">
        <f>IF(AND(AR216=0,AS216=0),Desplegable!$B$446,IF(AND(AR216&lt;&gt;0,AS216=""),Desplegable!$B$446,IF(AND('Metas por Proyecto'!AR216=0,'Metas por Proyecto'!AS216&gt;0),Desplegable!$B$444,IF(AND('Metas por Proyecto'!AR216&gt;0,'Metas por Proyecto'!AS216=0),Desplegable!$B$445,IF(AND('Metas por Proyecto'!AR216&gt;0,'Metas por Proyecto'!AS216&gt;0),((AS216*100)/AR216))))))</f>
        <v/>
      </c>
      <c r="AV216" s="97">
        <f t="shared" si="104"/>
        <v>0</v>
      </c>
      <c r="AW216" s="97">
        <f t="shared" si="105"/>
        <v>0</v>
      </c>
      <c r="AX216" s="62" t="str">
        <f>IF(AND(AV216=0,AW216=0),"",IF(AND(AV216=0,AW216&lt;&gt;0),Desplegable!$B$444,(AW216*100/AV216)))</f>
        <v/>
      </c>
      <c r="AY216" s="97"/>
      <c r="AZ216" s="97">
        <v>0.23</v>
      </c>
      <c r="BA216" s="97"/>
      <c r="BB216" s="62">
        <f>IF(AND(AY216=0,AZ216=0),Desplegable!$B$446,IF(AND(AY216&lt;&gt;0,AZ216=""),Desplegable!$B$446,IF(AND('Metas por Proyecto'!AY216=0,'Metas por Proyecto'!AZ216&gt;0),Desplegable!$B$444,IF(AND('Metas por Proyecto'!AY216&gt;0,'Metas por Proyecto'!AZ216=0),Desplegable!$B$445,IF(AND('Metas por Proyecto'!AY216&gt;0,'Metas por Proyecto'!AZ216&gt;0),((AZ216*100)/AY216))))))</f>
        <v>100</v>
      </c>
      <c r="BC216" s="97">
        <f t="shared" si="106"/>
        <v>0</v>
      </c>
      <c r="BD216" s="97">
        <f t="shared" si="107"/>
        <v>0.23</v>
      </c>
      <c r="BE216" s="62">
        <f>IF(AND(BC216=0,BD216=0),"",IF(AND(BC216=0,BD216&lt;&gt;0),Desplegable!$B$444,(BD216*100/BC216)))</f>
        <v>100</v>
      </c>
      <c r="BF216" s="97"/>
      <c r="BG216" s="97"/>
      <c r="BH216" s="97" t="s">
        <v>1674</v>
      </c>
      <c r="BI216" s="62" t="str">
        <f>IF(AND(BF216=0,BG216=0),Desplegable!$B$446,IF(AND(BF216&lt;&gt;0,BG216=""),Desplegable!$B$446,IF(AND('Metas por Proyecto'!BF216=0,'Metas por Proyecto'!BG216&gt;0),Desplegable!$B$444,IF(AND('Metas por Proyecto'!BF216&gt;0,'Metas por Proyecto'!BG216=0),Desplegable!$B$445,IF(AND('Metas por Proyecto'!BF216&gt;0,'Metas por Proyecto'!BG216&gt;0),((BG216*100)/BF216))))))</f>
        <v/>
      </c>
      <c r="BJ216" s="97">
        <f t="shared" si="108"/>
        <v>0</v>
      </c>
      <c r="BK216" s="97">
        <f t="shared" si="109"/>
        <v>0.23</v>
      </c>
      <c r="BL216" s="62">
        <f>IF(AND(BJ216=0,BK216=0),"",IF(AND(BJ216=0,BK216&lt;&gt;0),Desplegable!$B$444,(BK216*100/BJ216)))</f>
        <v>100</v>
      </c>
      <c r="BM216" s="97"/>
      <c r="BN216" s="97"/>
      <c r="BO216" s="97"/>
      <c r="BP216" s="62" t="str">
        <f>IF(AND(BM216=0,BN216=0),Desplegable!$B$446,IF(AND(BM216&lt;&gt;0,BN216=""),Desplegable!$B$446,IF(AND('Metas por Proyecto'!BM216=0,'Metas por Proyecto'!BN216&gt;0),Desplegable!$B$444,IF(AND('Metas por Proyecto'!BM216&gt;0,'Metas por Proyecto'!BN216=0),Desplegable!$B$445,IF(AND('Metas por Proyecto'!BM216&gt;0,'Metas por Proyecto'!BN216&gt;0),((BN216*100)/BM216))))))</f>
        <v/>
      </c>
      <c r="BQ216" s="97">
        <f t="shared" si="110"/>
        <v>0</v>
      </c>
      <c r="BR216" s="97">
        <f t="shared" si="111"/>
        <v>0.23</v>
      </c>
      <c r="BS216" s="62">
        <f>IF(AND(BQ216=0,BR216=0),"",IF(AND(BQ216=0,BR216&lt;&gt;0),Desplegable!$B$444,(BR216*100/BQ216)))</f>
        <v>100</v>
      </c>
      <c r="BT216" s="97"/>
      <c r="BU216" s="97"/>
      <c r="BV216" s="97"/>
      <c r="BW216" s="62" t="str">
        <f>IF(AND(BT216=0,BU216=0),Desplegable!$B$446,IF(AND(BT216&lt;&gt;0,BU216=""),Desplegable!$B$446,IF(AND('Metas por Proyecto'!BT216=0,'Metas por Proyecto'!BU216&gt;0),Desplegable!$B$444,IF(AND('Metas por Proyecto'!BT216&gt;0,'Metas por Proyecto'!BU216=0),Desplegable!$B$445,IF(AND('Metas por Proyecto'!BT216&gt;0,'Metas por Proyecto'!BU216&gt;0),((BU216*100)/BT216))))))</f>
        <v/>
      </c>
      <c r="BX216" s="97">
        <f t="shared" si="112"/>
        <v>0</v>
      </c>
      <c r="BY216" s="97">
        <f t="shared" si="113"/>
        <v>0.23</v>
      </c>
      <c r="BZ216" s="62">
        <f>IF(AND(BX216=0,BY216=0),"",IF(AND(BX216=0,BY216&lt;&gt;0),Desplegable!$B$444,(BY216*100/BX216)))</f>
        <v>100</v>
      </c>
      <c r="CA216" s="97"/>
      <c r="CB216" s="97"/>
      <c r="CC216" s="97"/>
      <c r="CD216" s="62" t="str">
        <f>IF(AND(CA216=0,CB216=0),Desplegable!$B$446,IF(AND(CA216&lt;&gt;0,CB216=""),Desplegable!$B$446,IF(AND('Metas por Proyecto'!CA216=0,'Metas por Proyecto'!CB216&gt;0),Desplegable!$B$444,IF(AND('Metas por Proyecto'!CA216&gt;0,'Metas por Proyecto'!CB216=0),Desplegable!$B$445,IF(AND('Metas por Proyecto'!CA216&gt;0,'Metas por Proyecto'!CB216&gt;0),((CB216*100)/CA216))))))</f>
        <v/>
      </c>
      <c r="CE216" s="97">
        <f t="shared" si="114"/>
        <v>0</v>
      </c>
      <c r="CF216" s="97">
        <f t="shared" si="115"/>
        <v>0.23</v>
      </c>
      <c r="CG216" s="62">
        <f>IF(AND(CE216=0,CF216=0),"",IF(AND(CE216=0,CF216&lt;&gt;0),Desplegable!$B$444,(CF216*100/CE216)))</f>
        <v>100</v>
      </c>
      <c r="CH216" s="97"/>
      <c r="CI216" s="97"/>
      <c r="CJ216" s="97"/>
      <c r="CK216" s="62" t="str">
        <f>IF(AND(CH216=0,CI216=0),Desplegable!$B$446,IF(AND(CH216&lt;&gt;0,CI216=""),Desplegable!$B$446,IF(AND('Metas por Proyecto'!CH216=0,'Metas por Proyecto'!CI216&gt;0),Desplegable!$B$444,IF(AND('Metas por Proyecto'!CH216&gt;0,'Metas por Proyecto'!CI216=0),Desplegable!$B$445,IF(AND('Metas por Proyecto'!CH216&gt;0,'Metas por Proyecto'!CI216&gt;0),((CI216*100)/CH216))))))</f>
        <v/>
      </c>
      <c r="CL216" s="97">
        <f t="shared" si="116"/>
        <v>0</v>
      </c>
      <c r="CM216" s="97">
        <f t="shared" si="117"/>
        <v>0.23</v>
      </c>
      <c r="CN216" s="62">
        <f>IF(AND(CL216=0,CM216=0),"",IF(AND(CL216=0,CM216&lt;&gt;0),Desplegable!$B$444,(CM216*100/CL216)))</f>
        <v>100</v>
      </c>
      <c r="CO216" s="97"/>
      <c r="CP216" s="97"/>
      <c r="CQ216" s="97"/>
      <c r="CR216" s="62" t="str">
        <f>IF(AND(CO216=0,CP216=0),Desplegable!$B$446,IF(AND(CO216&lt;&gt;0,CP216=""),Desplegable!$B$446,IF(AND('Metas por Proyecto'!CO216=0,'Metas por Proyecto'!CP216&gt;0),Desplegable!$B$444,IF(AND('Metas por Proyecto'!CO216&gt;0,'Metas por Proyecto'!CP216=0),Desplegable!$B$445,IF(AND('Metas por Proyecto'!CO216&gt;0,'Metas por Proyecto'!CP216&gt;0),((CP216*100)/CO216))))))</f>
        <v/>
      </c>
      <c r="CS216" s="97">
        <f t="shared" si="118"/>
        <v>0</v>
      </c>
      <c r="CT216" s="97">
        <f t="shared" si="119"/>
        <v>0.23</v>
      </c>
      <c r="CU216" s="62">
        <f>IF(AND(CS216=0,CT216=0),"",IF(AND(CS216=0,CT216&lt;&gt;0),Desplegable!$B$444,(CT216*100/CS216)))</f>
        <v>100</v>
      </c>
      <c r="CV216" s="97"/>
      <c r="CW216" s="97"/>
      <c r="CX216" s="97"/>
      <c r="CY216" s="62" t="str">
        <f>IF(AND(CV216=0,CW216=0),Desplegable!$B$446,IF(AND(CV216&lt;&gt;0,CW216=""),Desplegable!$B$446,IF(AND('Metas por Proyecto'!CV216=0,'Metas por Proyecto'!CW216&gt;0),Desplegable!$B$444,IF(AND('Metas por Proyecto'!CV216&gt;0,'Metas por Proyecto'!CW216=0),Desplegable!$B$445,IF(AND('Metas por Proyecto'!CV216&gt;0,'Metas por Proyecto'!CW216&gt;0),((CW216*100)/CV216))))))</f>
        <v/>
      </c>
      <c r="CZ216" s="97">
        <f t="shared" si="120"/>
        <v>0</v>
      </c>
      <c r="DA216" s="97">
        <f t="shared" si="121"/>
        <v>0.23</v>
      </c>
      <c r="DB216" s="62">
        <f>IF(AND(CZ216=0,DA216=0),"",IF(AND(CZ216=0,DA216&lt;&gt;0),Desplegable!$B$444,(DA216*100/CZ216)))</f>
        <v>100</v>
      </c>
      <c r="DC216" s="97"/>
      <c r="DD216" s="97"/>
      <c r="DE216" s="97"/>
      <c r="DF216" s="62" t="str">
        <f>IF(AND(DC216=0,DD216=0),Desplegable!$B$446,IF(AND(DC216&lt;&gt;0,DD216=""),Desplegable!$B$446,IF(AND('Metas por Proyecto'!DC216=0,'Metas por Proyecto'!DD216&gt;0),Desplegable!$B$444,IF(AND('Metas por Proyecto'!DC216&gt;0,'Metas por Proyecto'!DD216=0),Desplegable!$B$445,IF(AND('Metas por Proyecto'!DC216&gt;0,'Metas por Proyecto'!DD216&gt;0),((DD216*100)/DC216))))))</f>
        <v/>
      </c>
      <c r="DG216" s="97">
        <f t="shared" si="122"/>
        <v>0</v>
      </c>
      <c r="DH216" s="97">
        <f t="shared" si="123"/>
        <v>0.23</v>
      </c>
      <c r="DI216" s="62">
        <f>IF(AND(DG216=0,DH216=0),"",IF(AND(DG216=0,DH216&lt;&gt;0),Desplegable!$B$444,(DH216*100/DG216)))</f>
        <v>100</v>
      </c>
      <c r="DJ216" s="97"/>
      <c r="DK216" s="97"/>
      <c r="DL216" s="97"/>
      <c r="DM216" s="62" t="str">
        <f>IF(AND(DJ216=0,DK216=0),Desplegable!$B$446,IF(AND(DJ216&lt;&gt;0,DK216=""),Desplegable!$B$446,IF(AND('Metas por Proyecto'!DJ216=0,'Metas por Proyecto'!DK216&gt;0),Desplegable!$B$444,IF(AND('Metas por Proyecto'!DJ216&gt;0,'Metas por Proyecto'!DK216=0),Desplegable!$B$445,IF(AND('Metas por Proyecto'!DJ216&gt;0,'Metas por Proyecto'!DK216&gt;0),((DK216*100)/DJ216))))))</f>
        <v/>
      </c>
      <c r="DN216" s="97">
        <f t="shared" si="124"/>
        <v>0</v>
      </c>
      <c r="DO216" s="97">
        <f t="shared" si="125"/>
        <v>0.23</v>
      </c>
      <c r="DP216" s="63">
        <f>IF(AND(DN216=0,DO216=0),"",IF(AND(DN216=0,DO216&lt;&gt;0),Desplegable!$B$444,(DO216*100/DN216)))</f>
        <v>100</v>
      </c>
      <c r="DQ216" s="97">
        <f t="shared" si="126"/>
        <v>0</v>
      </c>
      <c r="DR216" s="97">
        <f t="shared" si="127"/>
        <v>0</v>
      </c>
      <c r="DS216" s="97">
        <f t="shared" si="128"/>
        <v>0.23</v>
      </c>
      <c r="DT216" s="63">
        <f t="shared" si="129"/>
        <v>100</v>
      </c>
      <c r="DU216" s="97"/>
    </row>
    <row r="217" spans="1:125" s="65" customFormat="1" ht="225">
      <c r="A217" s="53">
        <v>216</v>
      </c>
      <c r="B217" s="84" t="s">
        <v>1620</v>
      </c>
      <c r="C217" s="54" t="s">
        <v>799</v>
      </c>
      <c r="D217" s="55" t="s">
        <v>65</v>
      </c>
      <c r="E217" s="55" t="s">
        <v>807</v>
      </c>
      <c r="F217" s="56" t="s">
        <v>111</v>
      </c>
      <c r="G217" s="55" t="s">
        <v>115</v>
      </c>
      <c r="H217" s="56" t="s">
        <v>293</v>
      </c>
      <c r="I217" s="55" t="s">
        <v>807</v>
      </c>
      <c r="J217" s="56" t="s">
        <v>293</v>
      </c>
      <c r="K217" s="55" t="s">
        <v>807</v>
      </c>
      <c r="L217" s="56" t="s">
        <v>155</v>
      </c>
      <c r="M217" s="56" t="s">
        <v>155</v>
      </c>
      <c r="N217" s="59" t="s">
        <v>144</v>
      </c>
      <c r="O217" s="56" t="s">
        <v>322</v>
      </c>
      <c r="P217" s="57" t="s">
        <v>461</v>
      </c>
      <c r="Q217" s="57" t="s">
        <v>465</v>
      </c>
      <c r="R217" s="58" t="s">
        <v>469</v>
      </c>
      <c r="S217" s="59"/>
      <c r="T217" s="59" t="s">
        <v>417</v>
      </c>
      <c r="U217" s="60" t="s">
        <v>429</v>
      </c>
      <c r="V217" s="60" t="s">
        <v>447</v>
      </c>
      <c r="W217" s="59"/>
      <c r="X217" s="59" t="s">
        <v>159</v>
      </c>
      <c r="Y217" s="56"/>
      <c r="Z217" s="56"/>
      <c r="AA217" s="56"/>
      <c r="AB217" s="56"/>
      <c r="AC217" s="53"/>
      <c r="AD217" s="53"/>
      <c r="AE217" s="53"/>
      <c r="AF217" s="53"/>
      <c r="AG217" s="56"/>
      <c r="AH217" s="60"/>
      <c r="AI217" s="53"/>
      <c r="AJ217" s="61"/>
      <c r="AK217" s="53"/>
      <c r="AL217" s="53"/>
      <c r="AM217" s="222">
        <v>2</v>
      </c>
      <c r="AN217" s="97"/>
      <c r="AO217" s="97">
        <v>0</v>
      </c>
      <c r="AP217" s="97"/>
      <c r="AQ217" s="62" t="str">
        <f>IF(AND(AN217=0,AO217=0),Desplegable!$B$446,IF(AND(AN217&lt;&gt;0,AO217=""),Desplegable!$B$446,IF(AND('Metas por Proyecto'!AN217=0,'Metas por Proyecto'!AO217&gt;0),Desplegable!$B$444,IF(AND('Metas por Proyecto'!AN217&gt;0,'Metas por Proyecto'!AO217=0),Desplegable!$B$445,IF(AND('Metas por Proyecto'!AN217&gt;0,'Metas por Proyecto'!AO217&gt;0),((AO217*100)/AN217))))))</f>
        <v/>
      </c>
      <c r="AR217" s="97"/>
      <c r="AS217" s="97">
        <v>0</v>
      </c>
      <c r="AT217" s="97"/>
      <c r="AU217" s="62" t="str">
        <f>IF(AND(AR217=0,AS217=0),Desplegable!$B$446,IF(AND(AR217&lt;&gt;0,AS217=""),Desplegable!$B$446,IF(AND('Metas por Proyecto'!AR217=0,'Metas por Proyecto'!AS217&gt;0),Desplegable!$B$444,IF(AND('Metas por Proyecto'!AR217&gt;0,'Metas por Proyecto'!AS217=0),Desplegable!$B$445,IF(AND('Metas por Proyecto'!AR217&gt;0,'Metas por Proyecto'!AS217&gt;0),((AS217*100)/AR217))))))</f>
        <v/>
      </c>
      <c r="AV217" s="97">
        <f t="shared" si="104"/>
        <v>0</v>
      </c>
      <c r="AW217" s="97">
        <f t="shared" si="105"/>
        <v>0</v>
      </c>
      <c r="AX217" s="62" t="str">
        <f>IF(AND(AV217=0,AW217=0),"",IF(AND(AV217=0,AW217&lt;&gt;0),Desplegable!$B$444,(AW217*100/AV217)))</f>
        <v/>
      </c>
      <c r="AY217" s="229"/>
      <c r="AZ217" s="97">
        <v>0.5</v>
      </c>
      <c r="BA217" s="97"/>
      <c r="BB217" s="62">
        <f>IF(AND(AY217=0,AZ217=0),Desplegable!$B$446,IF(AND(AY217&lt;&gt;0,AZ217=""),Desplegable!$B$446,IF(AND('Metas por Proyecto'!AY217=0,'Metas por Proyecto'!AZ217&gt;0),Desplegable!$B$444,IF(AND('Metas por Proyecto'!AY217&gt;0,'Metas por Proyecto'!AZ217=0),Desplegable!$B$445,IF(AND('Metas por Proyecto'!AY217&gt;0,'Metas por Proyecto'!AZ217&gt;0),((AZ217*100)/AY217))))))</f>
        <v>100</v>
      </c>
      <c r="BC217" s="97">
        <f t="shared" si="106"/>
        <v>0</v>
      </c>
      <c r="BD217" s="97">
        <f t="shared" si="107"/>
        <v>0.5</v>
      </c>
      <c r="BE217" s="62">
        <f>IF(AND(BC217=0,BD217=0),"",IF(AND(BC217=0,BD217&lt;&gt;0),Desplegable!$B$444,(BD217*100/BC217)))</f>
        <v>100</v>
      </c>
      <c r="BF217" s="229"/>
      <c r="BG217" s="97">
        <v>0.28999999999999998</v>
      </c>
      <c r="BH217" s="97" t="s">
        <v>1675</v>
      </c>
      <c r="BI217" s="62">
        <f>IF(AND(BF217=0,BG217=0),Desplegable!$B$446,IF(AND(BF217&lt;&gt;0,BG217=""),Desplegable!$B$446,IF(AND('Metas por Proyecto'!BF217=0,'Metas por Proyecto'!BG217&gt;0),Desplegable!$B$444,IF(AND('Metas por Proyecto'!BF217&gt;0,'Metas por Proyecto'!BG217=0),Desplegable!$B$445,IF(AND('Metas por Proyecto'!BF217&gt;0,'Metas por Proyecto'!BG217&gt;0),((BG217*100)/BF217))))))</f>
        <v>100</v>
      </c>
      <c r="BJ217" s="97">
        <f t="shared" si="108"/>
        <v>0</v>
      </c>
      <c r="BK217" s="97">
        <f t="shared" si="109"/>
        <v>0.79</v>
      </c>
      <c r="BL217" s="62">
        <f>IF(AND(BJ217=0,BK217=0),"",IF(AND(BJ217=0,BK217&lt;&gt;0),Desplegable!$B$444,(BK217*100/BJ217)))</f>
        <v>100</v>
      </c>
      <c r="BM217" s="229"/>
      <c r="BN217" s="97"/>
      <c r="BO217" s="97"/>
      <c r="BP217" s="62" t="str">
        <f>IF(AND(BM217=0,BN217=0),Desplegable!$B$446,IF(AND(BM217&lt;&gt;0,BN217=""),Desplegable!$B$446,IF(AND('Metas por Proyecto'!BM217=0,'Metas por Proyecto'!BN217&gt;0),Desplegable!$B$444,IF(AND('Metas por Proyecto'!BM217&gt;0,'Metas por Proyecto'!BN217=0),Desplegable!$B$445,IF(AND('Metas por Proyecto'!BM217&gt;0,'Metas por Proyecto'!BN217&gt;0),((BN217*100)/BM217))))))</f>
        <v/>
      </c>
      <c r="BQ217" s="97">
        <f t="shared" si="110"/>
        <v>0</v>
      </c>
      <c r="BR217" s="97">
        <f t="shared" si="111"/>
        <v>0.79</v>
      </c>
      <c r="BS217" s="62">
        <f>IF(AND(BQ217=0,BR217=0),"",IF(AND(BQ217=0,BR217&lt;&gt;0),Desplegable!$B$444,(BR217*100/BQ217)))</f>
        <v>100</v>
      </c>
      <c r="BT217" s="229"/>
      <c r="BU217" s="97"/>
      <c r="BV217" s="97"/>
      <c r="BW217" s="62" t="str">
        <f>IF(AND(BT217=0,BU217=0),Desplegable!$B$446,IF(AND(BT217&lt;&gt;0,BU217=""),Desplegable!$B$446,IF(AND('Metas por Proyecto'!BT217=0,'Metas por Proyecto'!BU217&gt;0),Desplegable!$B$444,IF(AND('Metas por Proyecto'!BT217&gt;0,'Metas por Proyecto'!BU217=0),Desplegable!$B$445,IF(AND('Metas por Proyecto'!BT217&gt;0,'Metas por Proyecto'!BU217&gt;0),((BU217*100)/BT217))))))</f>
        <v/>
      </c>
      <c r="BX217" s="97">
        <f t="shared" si="112"/>
        <v>0</v>
      </c>
      <c r="BY217" s="97">
        <f t="shared" si="113"/>
        <v>0.79</v>
      </c>
      <c r="BZ217" s="62">
        <f>IF(AND(BX217=0,BY217=0),"",IF(AND(BX217=0,BY217&lt;&gt;0),Desplegable!$B$444,(BY217*100/BX217)))</f>
        <v>100</v>
      </c>
      <c r="CA217" s="229"/>
      <c r="CB217" s="97"/>
      <c r="CC217" s="97"/>
      <c r="CD217" s="62" t="str">
        <f>IF(AND(CA217=0,CB217=0),Desplegable!$B$446,IF(AND(CA217&lt;&gt;0,CB217=""),Desplegable!$B$446,IF(AND('Metas por Proyecto'!CA217=0,'Metas por Proyecto'!CB217&gt;0),Desplegable!$B$444,IF(AND('Metas por Proyecto'!CA217&gt;0,'Metas por Proyecto'!CB217=0),Desplegable!$B$445,IF(AND('Metas por Proyecto'!CA217&gt;0,'Metas por Proyecto'!CB217&gt;0),((CB217*100)/CA217))))))</f>
        <v/>
      </c>
      <c r="CE217" s="97">
        <f t="shared" si="114"/>
        <v>0</v>
      </c>
      <c r="CF217" s="97">
        <f t="shared" si="115"/>
        <v>0.79</v>
      </c>
      <c r="CG217" s="62">
        <f>IF(AND(CE217=0,CF217=0),"",IF(AND(CE217=0,CF217&lt;&gt;0),Desplegable!$B$444,(CF217*100/CE217)))</f>
        <v>100</v>
      </c>
      <c r="CH217" s="229"/>
      <c r="CI217" s="97"/>
      <c r="CJ217" s="97"/>
      <c r="CK217" s="62" t="str">
        <f>IF(AND(CH217=0,CI217=0),Desplegable!$B$446,IF(AND(CH217&lt;&gt;0,CI217=""),Desplegable!$B$446,IF(AND('Metas por Proyecto'!CH217=0,'Metas por Proyecto'!CI217&gt;0),Desplegable!$B$444,IF(AND('Metas por Proyecto'!CH217&gt;0,'Metas por Proyecto'!CI217=0),Desplegable!$B$445,IF(AND('Metas por Proyecto'!CH217&gt;0,'Metas por Proyecto'!CI217&gt;0),((CI217*100)/CH217))))))</f>
        <v/>
      </c>
      <c r="CL217" s="97">
        <f t="shared" si="116"/>
        <v>0</v>
      </c>
      <c r="CM217" s="97">
        <f t="shared" si="117"/>
        <v>0.79</v>
      </c>
      <c r="CN217" s="62">
        <f>IF(AND(CL217=0,CM217=0),"",IF(AND(CL217=0,CM217&lt;&gt;0),Desplegable!$B$444,(CM217*100/CL217)))</f>
        <v>100</v>
      </c>
      <c r="CO217" s="229"/>
      <c r="CP217" s="97"/>
      <c r="CQ217" s="97"/>
      <c r="CR217" s="62" t="str">
        <f>IF(AND(CO217=0,CP217=0),Desplegable!$B$446,IF(AND(CO217&lt;&gt;0,CP217=""),Desplegable!$B$446,IF(AND('Metas por Proyecto'!CO217=0,'Metas por Proyecto'!CP217&gt;0),Desplegable!$B$444,IF(AND('Metas por Proyecto'!CO217&gt;0,'Metas por Proyecto'!CP217=0),Desplegable!$B$445,IF(AND('Metas por Proyecto'!CO217&gt;0,'Metas por Proyecto'!CP217&gt;0),((CP217*100)/CO217))))))</f>
        <v/>
      </c>
      <c r="CS217" s="97">
        <f t="shared" si="118"/>
        <v>0</v>
      </c>
      <c r="CT217" s="97">
        <f t="shared" si="119"/>
        <v>0.79</v>
      </c>
      <c r="CU217" s="62">
        <f>IF(AND(CS217=0,CT217=0),"",IF(AND(CS217=0,CT217&lt;&gt;0),Desplegable!$B$444,(CT217*100/CS217)))</f>
        <v>100</v>
      </c>
      <c r="CV217" s="230">
        <v>1</v>
      </c>
      <c r="CW217" s="97"/>
      <c r="CX217" s="97"/>
      <c r="CY217" s="62" t="str">
        <f>IF(AND(CV217=0,CW217=0),Desplegable!$B$446,IF(AND(CV217&lt;&gt;0,CW217=""),Desplegable!$B$446,IF(AND('Metas por Proyecto'!CV217=0,'Metas por Proyecto'!CW217&gt;0),Desplegable!$B$444,IF(AND('Metas por Proyecto'!CV217&gt;0,'Metas por Proyecto'!CW217=0),Desplegable!$B$445,IF(AND('Metas por Proyecto'!CV217&gt;0,'Metas por Proyecto'!CW217&gt;0),((CW217*100)/CV217))))))</f>
        <v/>
      </c>
      <c r="CZ217" s="97">
        <f t="shared" si="120"/>
        <v>1</v>
      </c>
      <c r="DA217" s="97">
        <f t="shared" si="121"/>
        <v>0.79</v>
      </c>
      <c r="DB217" s="62">
        <f>IF(AND(CZ217=0,DA217=0),"",IF(AND(CZ217=0,DA217&lt;&gt;0),Desplegable!$B$444,(DA217*100/CZ217)))</f>
        <v>79</v>
      </c>
      <c r="DC217" s="230"/>
      <c r="DD217" s="97"/>
      <c r="DE217" s="97"/>
      <c r="DF217" s="62" t="str">
        <f>IF(AND(DC217=0,DD217=0),Desplegable!$B$446,IF(AND(DC217&lt;&gt;0,DD217=""),Desplegable!$B$446,IF(AND('Metas por Proyecto'!DC217=0,'Metas por Proyecto'!DD217&gt;0),Desplegable!$B$444,IF(AND('Metas por Proyecto'!DC217&gt;0,'Metas por Proyecto'!DD217=0),Desplegable!$B$445,IF(AND('Metas por Proyecto'!DC217&gt;0,'Metas por Proyecto'!DD217&gt;0),((DD217*100)/DC217))))))</f>
        <v/>
      </c>
      <c r="DG217" s="97">
        <f t="shared" si="122"/>
        <v>1</v>
      </c>
      <c r="DH217" s="97">
        <f t="shared" si="123"/>
        <v>0.79</v>
      </c>
      <c r="DI217" s="62">
        <f>IF(AND(DG217=0,DH217=0),"",IF(AND(DG217=0,DH217&lt;&gt;0),Desplegable!$B$444,(DH217*100/DG217)))</f>
        <v>79</v>
      </c>
      <c r="DJ217" s="231">
        <v>1</v>
      </c>
      <c r="DK217" s="97"/>
      <c r="DL217" s="97"/>
      <c r="DM217" s="62" t="str">
        <f>IF(AND(DJ217=0,DK217=0),Desplegable!$B$446,IF(AND(DJ217&lt;&gt;0,DK217=""),Desplegable!$B$446,IF(AND('Metas por Proyecto'!DJ217=0,'Metas por Proyecto'!DK217&gt;0),Desplegable!$B$444,IF(AND('Metas por Proyecto'!DJ217&gt;0,'Metas por Proyecto'!DK217=0),Desplegable!$B$445,IF(AND('Metas por Proyecto'!DJ217&gt;0,'Metas por Proyecto'!DK217&gt;0),((DK217*100)/DJ217))))))</f>
        <v/>
      </c>
      <c r="DN217" s="97">
        <f t="shared" si="124"/>
        <v>2</v>
      </c>
      <c r="DO217" s="97">
        <f t="shared" si="125"/>
        <v>0.79</v>
      </c>
      <c r="DP217" s="63">
        <f>IF(AND(DN217=0,DO217=0),"",IF(AND(DN217=0,DO217&lt;&gt;0),Desplegable!$B$444,(DO217*100/DN217)))</f>
        <v>39.5</v>
      </c>
      <c r="DQ217" s="97">
        <f t="shared" si="126"/>
        <v>2</v>
      </c>
      <c r="DR217" s="97">
        <f t="shared" si="127"/>
        <v>0</v>
      </c>
      <c r="DS217" s="97">
        <f t="shared" si="128"/>
        <v>0.79</v>
      </c>
      <c r="DT217" s="63">
        <f t="shared" si="129"/>
        <v>39.5</v>
      </c>
      <c r="DU217" s="97"/>
    </row>
    <row r="218" spans="1:125" s="65" customFormat="1" ht="300">
      <c r="A218" s="53">
        <v>217</v>
      </c>
      <c r="B218" s="84" t="s">
        <v>792</v>
      </c>
      <c r="C218" s="54" t="s">
        <v>800</v>
      </c>
      <c r="D218" s="55" t="s">
        <v>347</v>
      </c>
      <c r="E218" s="55" t="s">
        <v>807</v>
      </c>
      <c r="F218" s="56" t="s">
        <v>111</v>
      </c>
      <c r="G218" s="55" t="s">
        <v>115</v>
      </c>
      <c r="H218" s="56" t="s">
        <v>293</v>
      </c>
      <c r="I218" s="55" t="s">
        <v>807</v>
      </c>
      <c r="J218" s="56" t="s">
        <v>293</v>
      </c>
      <c r="K218" s="55" t="s">
        <v>807</v>
      </c>
      <c r="L218" s="56" t="s">
        <v>155</v>
      </c>
      <c r="M218" s="56" t="s">
        <v>155</v>
      </c>
      <c r="N218" s="59" t="s">
        <v>144</v>
      </c>
      <c r="O218" s="56" t="s">
        <v>322</v>
      </c>
      <c r="P218" s="57" t="s">
        <v>461</v>
      </c>
      <c r="Q218" s="57" t="s">
        <v>465</v>
      </c>
      <c r="R218" s="58" t="s">
        <v>469</v>
      </c>
      <c r="S218" s="59"/>
      <c r="T218" s="59" t="s">
        <v>417</v>
      </c>
      <c r="U218" s="60" t="s">
        <v>429</v>
      </c>
      <c r="V218" s="60" t="s">
        <v>447</v>
      </c>
      <c r="W218" s="59"/>
      <c r="X218" s="59"/>
      <c r="Y218" s="56"/>
      <c r="Z218" s="56"/>
      <c r="AA218" s="56"/>
      <c r="AB218" s="56"/>
      <c r="AC218" s="53"/>
      <c r="AD218" s="53"/>
      <c r="AE218" s="53"/>
      <c r="AF218" s="53"/>
      <c r="AG218" s="56"/>
      <c r="AH218" s="60"/>
      <c r="AI218" s="53"/>
      <c r="AJ218" s="61"/>
      <c r="AK218" s="53"/>
      <c r="AL218" s="53"/>
      <c r="AM218" s="222">
        <v>4</v>
      </c>
      <c r="AN218" s="97"/>
      <c r="AO218" s="97">
        <v>0</v>
      </c>
      <c r="AP218" s="97"/>
      <c r="AQ218" s="62" t="str">
        <f>IF(AND(AN218=0,AO218=0),Desplegable!$B$446,IF(AND(AN218&lt;&gt;0,AO218=""),Desplegable!$B$446,IF(AND('Metas por Proyecto'!AN218=0,'Metas por Proyecto'!AO218&gt;0),Desplegable!$B$444,IF(AND('Metas por Proyecto'!AN218&gt;0,'Metas por Proyecto'!AO218=0),Desplegable!$B$445,IF(AND('Metas por Proyecto'!AN218&gt;0,'Metas por Proyecto'!AO218&gt;0),((AO218*100)/AN218))))))</f>
        <v/>
      </c>
      <c r="AR218" s="97"/>
      <c r="AS218" s="97">
        <v>0</v>
      </c>
      <c r="AT218" s="97"/>
      <c r="AU218" s="62" t="str">
        <f>IF(AND(AR218=0,AS218=0),Desplegable!$B$446,IF(AND(AR218&lt;&gt;0,AS218=""),Desplegable!$B$446,IF(AND('Metas por Proyecto'!AR218=0,'Metas por Proyecto'!AS218&gt;0),Desplegable!$B$444,IF(AND('Metas por Proyecto'!AR218&gt;0,'Metas por Proyecto'!AS218=0),Desplegable!$B$445,IF(AND('Metas por Proyecto'!AR218&gt;0,'Metas por Proyecto'!AS218&gt;0),((AS218*100)/AR218))))))</f>
        <v/>
      </c>
      <c r="AV218" s="97">
        <f t="shared" si="104"/>
        <v>0</v>
      </c>
      <c r="AW218" s="97">
        <f t="shared" si="105"/>
        <v>0</v>
      </c>
      <c r="AX218" s="62" t="str">
        <f>IF(AND(AV218=0,AW218=0),"",IF(AND(AV218=0,AW218&lt;&gt;0),Desplegable!$B$444,(AW218*100/AV218)))</f>
        <v/>
      </c>
      <c r="AY218" s="225"/>
      <c r="AZ218" s="97">
        <v>0.3</v>
      </c>
      <c r="BA218" s="97"/>
      <c r="BB218" s="62">
        <f>IF(AND(AY218=0,AZ218=0),Desplegable!$B$446,IF(AND(AY218&lt;&gt;0,AZ218=""),Desplegable!$B$446,IF(AND('Metas por Proyecto'!AY218=0,'Metas por Proyecto'!AZ218&gt;0),Desplegable!$B$444,IF(AND('Metas por Proyecto'!AY218&gt;0,'Metas por Proyecto'!AZ218=0),Desplegable!$B$445,IF(AND('Metas por Proyecto'!AY218&gt;0,'Metas por Proyecto'!AZ218&gt;0),((AZ218*100)/AY218))))))</f>
        <v>100</v>
      </c>
      <c r="BC218" s="97">
        <f t="shared" si="106"/>
        <v>0</v>
      </c>
      <c r="BD218" s="97">
        <f t="shared" si="107"/>
        <v>0.3</v>
      </c>
      <c r="BE218" s="62">
        <f>IF(AND(BC218=0,BD218=0),"",IF(AND(BC218=0,BD218&lt;&gt;0),Desplegable!$B$444,(BD218*100/BC218)))</f>
        <v>100</v>
      </c>
      <c r="BF218" s="225">
        <v>1</v>
      </c>
      <c r="BG218" s="97">
        <v>0.44</v>
      </c>
      <c r="BH218" s="97" t="s">
        <v>1676</v>
      </c>
      <c r="BI218" s="62">
        <f>IF(AND(BF218=0,BG218=0),Desplegable!$B$446,IF(AND(BF218&lt;&gt;0,BG218=""),Desplegable!$B$446,IF(AND('Metas por Proyecto'!BF218=0,'Metas por Proyecto'!BG218&gt;0),Desplegable!$B$444,IF(AND('Metas por Proyecto'!BF218&gt;0,'Metas por Proyecto'!BG218=0),Desplegable!$B$445,IF(AND('Metas por Proyecto'!BF218&gt;0,'Metas por Proyecto'!BG218&gt;0),((BG218*100)/BF218))))))</f>
        <v>44</v>
      </c>
      <c r="BJ218" s="97">
        <f t="shared" si="108"/>
        <v>1</v>
      </c>
      <c r="BK218" s="97">
        <f t="shared" si="109"/>
        <v>0.74</v>
      </c>
      <c r="BL218" s="62">
        <f>IF(AND(BJ218=0,BK218=0),"",IF(AND(BJ218=0,BK218&lt;&gt;0),Desplegable!$B$444,(BK218*100/BJ218)))</f>
        <v>74</v>
      </c>
      <c r="BM218" s="225">
        <v>1</v>
      </c>
      <c r="BN218" s="97"/>
      <c r="BO218" s="97"/>
      <c r="BP218" s="62" t="str">
        <f>IF(AND(BM218=0,BN218=0),Desplegable!$B$446,IF(AND(BM218&lt;&gt;0,BN218=""),Desplegable!$B$446,IF(AND('Metas por Proyecto'!BM218=0,'Metas por Proyecto'!BN218&gt;0),Desplegable!$B$444,IF(AND('Metas por Proyecto'!BM218&gt;0,'Metas por Proyecto'!BN218=0),Desplegable!$B$445,IF(AND('Metas por Proyecto'!BM218&gt;0,'Metas por Proyecto'!BN218&gt;0),((BN218*100)/BM218))))))</f>
        <v/>
      </c>
      <c r="BQ218" s="97">
        <f t="shared" si="110"/>
        <v>2</v>
      </c>
      <c r="BR218" s="97">
        <f t="shared" si="111"/>
        <v>0.74</v>
      </c>
      <c r="BS218" s="62">
        <f>IF(AND(BQ218=0,BR218=0),"",IF(AND(BQ218=0,BR218&lt;&gt;0),Desplegable!$B$444,(BR218*100/BQ218)))</f>
        <v>37</v>
      </c>
      <c r="BT218" s="225">
        <v>1</v>
      </c>
      <c r="BU218" s="97"/>
      <c r="BV218" s="97"/>
      <c r="BW218" s="62" t="str">
        <f>IF(AND(BT218=0,BU218=0),Desplegable!$B$446,IF(AND(BT218&lt;&gt;0,BU218=""),Desplegable!$B$446,IF(AND('Metas por Proyecto'!BT218=0,'Metas por Proyecto'!BU218&gt;0),Desplegable!$B$444,IF(AND('Metas por Proyecto'!BT218&gt;0,'Metas por Proyecto'!BU218=0),Desplegable!$B$445,IF(AND('Metas por Proyecto'!BT218&gt;0,'Metas por Proyecto'!BU218&gt;0),((BU218*100)/BT218))))))</f>
        <v/>
      </c>
      <c r="BX218" s="97">
        <f t="shared" si="112"/>
        <v>3</v>
      </c>
      <c r="BY218" s="97">
        <f t="shared" si="113"/>
        <v>0.74</v>
      </c>
      <c r="BZ218" s="62">
        <f>IF(AND(BX218=0,BY218=0),"",IF(AND(BX218=0,BY218&lt;&gt;0),Desplegable!$B$444,(BY218*100/BX218)))</f>
        <v>24.666666666666668</v>
      </c>
      <c r="CA218" s="225"/>
      <c r="CB218" s="97"/>
      <c r="CC218" s="97"/>
      <c r="CD218" s="62" t="str">
        <f>IF(AND(CA218=0,CB218=0),Desplegable!$B$446,IF(AND(CA218&lt;&gt;0,CB218=""),Desplegable!$B$446,IF(AND('Metas por Proyecto'!CA218=0,'Metas por Proyecto'!CB218&gt;0),Desplegable!$B$444,IF(AND('Metas por Proyecto'!CA218&gt;0,'Metas por Proyecto'!CB218=0),Desplegable!$B$445,IF(AND('Metas por Proyecto'!CA218&gt;0,'Metas por Proyecto'!CB218&gt;0),((CB218*100)/CA218))))))</f>
        <v/>
      </c>
      <c r="CE218" s="97">
        <f t="shared" si="114"/>
        <v>3</v>
      </c>
      <c r="CF218" s="97">
        <f t="shared" si="115"/>
        <v>0.74</v>
      </c>
      <c r="CG218" s="62">
        <f>IF(AND(CE218=0,CF218=0),"",IF(AND(CE218=0,CF218&lt;&gt;0),Desplegable!$B$444,(CF218*100/CE218)))</f>
        <v>24.666666666666668</v>
      </c>
      <c r="CH218" s="225"/>
      <c r="CI218" s="97"/>
      <c r="CJ218" s="97"/>
      <c r="CK218" s="62" t="str">
        <f>IF(AND(CH218=0,CI218=0),Desplegable!$B$446,IF(AND(CH218&lt;&gt;0,CI218=""),Desplegable!$B$446,IF(AND('Metas por Proyecto'!CH218=0,'Metas por Proyecto'!CI218&gt;0),Desplegable!$B$444,IF(AND('Metas por Proyecto'!CH218&gt;0,'Metas por Proyecto'!CI218=0),Desplegable!$B$445,IF(AND('Metas por Proyecto'!CH218&gt;0,'Metas por Proyecto'!CI218&gt;0),((CI218*100)/CH218))))))</f>
        <v/>
      </c>
      <c r="CL218" s="97">
        <f t="shared" si="116"/>
        <v>3</v>
      </c>
      <c r="CM218" s="97">
        <f t="shared" si="117"/>
        <v>0.74</v>
      </c>
      <c r="CN218" s="62">
        <f>IF(AND(CL218=0,CM218=0),"",IF(AND(CL218=0,CM218&lt;&gt;0),Desplegable!$B$444,(CM218*100/CL218)))</f>
        <v>24.666666666666668</v>
      </c>
      <c r="CO218" s="225"/>
      <c r="CP218" s="97"/>
      <c r="CQ218" s="97"/>
      <c r="CR218" s="62" t="str">
        <f>IF(AND(CO218=0,CP218=0),Desplegable!$B$446,IF(AND(CO218&lt;&gt;0,CP218=""),Desplegable!$B$446,IF(AND('Metas por Proyecto'!CO218=0,'Metas por Proyecto'!CP218&gt;0),Desplegable!$B$444,IF(AND('Metas por Proyecto'!CO218&gt;0,'Metas por Proyecto'!CP218=0),Desplegable!$B$445,IF(AND('Metas por Proyecto'!CO218&gt;0,'Metas por Proyecto'!CP218&gt;0),((CP218*100)/CO218))))))</f>
        <v/>
      </c>
      <c r="CS218" s="97">
        <f t="shared" si="118"/>
        <v>3</v>
      </c>
      <c r="CT218" s="97">
        <f t="shared" si="119"/>
        <v>0.74</v>
      </c>
      <c r="CU218" s="62">
        <f>IF(AND(CS218=0,CT218=0),"",IF(AND(CS218=0,CT218&lt;&gt;0),Desplegable!$B$444,(CT218*100/CS218)))</f>
        <v>24.666666666666668</v>
      </c>
      <c r="CV218" s="225"/>
      <c r="CW218" s="97"/>
      <c r="CX218" s="97"/>
      <c r="CY218" s="62" t="str">
        <f>IF(AND(CV218=0,CW218=0),Desplegable!$B$446,IF(AND(CV218&lt;&gt;0,CW218=""),Desplegable!$B$446,IF(AND('Metas por Proyecto'!CV218=0,'Metas por Proyecto'!CW218&gt;0),Desplegable!$B$444,IF(AND('Metas por Proyecto'!CV218&gt;0,'Metas por Proyecto'!CW218=0),Desplegable!$B$445,IF(AND('Metas por Proyecto'!CV218&gt;0,'Metas por Proyecto'!CW218&gt;0),((CW218*100)/CV218))))))</f>
        <v/>
      </c>
      <c r="CZ218" s="97">
        <f t="shared" si="120"/>
        <v>3</v>
      </c>
      <c r="DA218" s="97">
        <f t="shared" si="121"/>
        <v>0.74</v>
      </c>
      <c r="DB218" s="62">
        <f>IF(AND(CZ218=0,DA218=0),"",IF(AND(CZ218=0,DA218&lt;&gt;0),Desplegable!$B$444,(DA218*100/CZ218)))</f>
        <v>24.666666666666668</v>
      </c>
      <c r="DC218" s="225">
        <v>1</v>
      </c>
      <c r="DD218" s="97"/>
      <c r="DE218" s="97"/>
      <c r="DF218" s="62" t="str">
        <f>IF(AND(DC218=0,DD218=0),Desplegable!$B$446,IF(AND(DC218&lt;&gt;0,DD218=""),Desplegable!$B$446,IF(AND('Metas por Proyecto'!DC218=0,'Metas por Proyecto'!DD218&gt;0),Desplegable!$B$444,IF(AND('Metas por Proyecto'!DC218&gt;0,'Metas por Proyecto'!DD218=0),Desplegable!$B$445,IF(AND('Metas por Proyecto'!DC218&gt;0,'Metas por Proyecto'!DD218&gt;0),((DD218*100)/DC218))))))</f>
        <v/>
      </c>
      <c r="DG218" s="97">
        <f t="shared" si="122"/>
        <v>4</v>
      </c>
      <c r="DH218" s="97">
        <f t="shared" si="123"/>
        <v>0.74</v>
      </c>
      <c r="DI218" s="62">
        <f>IF(AND(DG218=0,DH218=0),"",IF(AND(DG218=0,DH218&lt;&gt;0),Desplegable!$B$444,(DH218*100/DG218)))</f>
        <v>18.5</v>
      </c>
      <c r="DJ218" s="232"/>
      <c r="DK218" s="97"/>
      <c r="DL218" s="97"/>
      <c r="DM218" s="62" t="str">
        <f>IF(AND(DJ218=0,DK218=0),Desplegable!$B$446,IF(AND(DJ218&lt;&gt;0,DK218=""),Desplegable!$B$446,IF(AND('Metas por Proyecto'!DJ218=0,'Metas por Proyecto'!DK218&gt;0),Desplegable!$B$444,IF(AND('Metas por Proyecto'!DJ218&gt;0,'Metas por Proyecto'!DK218=0),Desplegable!$B$445,IF(AND('Metas por Proyecto'!DJ218&gt;0,'Metas por Proyecto'!DK218&gt;0),((DK218*100)/DJ218))))))</f>
        <v/>
      </c>
      <c r="DN218" s="97">
        <f t="shared" si="124"/>
        <v>4</v>
      </c>
      <c r="DO218" s="97">
        <f t="shared" si="125"/>
        <v>0.74</v>
      </c>
      <c r="DP218" s="63">
        <f>IF(AND(DN218=0,DO218=0),"",IF(AND(DN218=0,DO218&lt;&gt;0),Desplegable!$B$444,(DO218*100/DN218)))</f>
        <v>18.5</v>
      </c>
      <c r="DQ218" s="97">
        <f t="shared" si="126"/>
        <v>4</v>
      </c>
      <c r="DR218" s="97">
        <f t="shared" si="127"/>
        <v>0</v>
      </c>
      <c r="DS218" s="97">
        <f t="shared" si="128"/>
        <v>0.74</v>
      </c>
      <c r="DT218" s="63">
        <f t="shared" si="129"/>
        <v>18.5</v>
      </c>
      <c r="DU218" s="97"/>
    </row>
    <row r="219" spans="1:125" s="65" customFormat="1" ht="300">
      <c r="A219" s="53">
        <v>218</v>
      </c>
      <c r="B219" s="84" t="s">
        <v>793</v>
      </c>
      <c r="C219" s="54" t="s">
        <v>801</v>
      </c>
      <c r="D219" s="55" t="s">
        <v>347</v>
      </c>
      <c r="E219" s="55" t="s">
        <v>807</v>
      </c>
      <c r="F219" s="56" t="s">
        <v>111</v>
      </c>
      <c r="G219" s="55" t="s">
        <v>115</v>
      </c>
      <c r="H219" s="56" t="s">
        <v>293</v>
      </c>
      <c r="I219" s="55" t="s">
        <v>807</v>
      </c>
      <c r="J219" s="56" t="s">
        <v>293</v>
      </c>
      <c r="K219" s="55" t="s">
        <v>807</v>
      </c>
      <c r="L219" s="56" t="s">
        <v>155</v>
      </c>
      <c r="M219" s="56" t="s">
        <v>155</v>
      </c>
      <c r="N219" s="59" t="s">
        <v>144</v>
      </c>
      <c r="O219" s="56" t="s">
        <v>322</v>
      </c>
      <c r="P219" s="57" t="s">
        <v>461</v>
      </c>
      <c r="Q219" s="57" t="s">
        <v>465</v>
      </c>
      <c r="R219" s="58" t="s">
        <v>469</v>
      </c>
      <c r="S219" s="59"/>
      <c r="T219" s="59" t="s">
        <v>417</v>
      </c>
      <c r="U219" s="60" t="s">
        <v>429</v>
      </c>
      <c r="V219" s="60" t="s">
        <v>447</v>
      </c>
      <c r="W219" s="59"/>
      <c r="X219" s="59"/>
      <c r="Y219" s="56"/>
      <c r="Z219" s="56"/>
      <c r="AA219" s="56"/>
      <c r="AB219" s="56"/>
      <c r="AC219" s="53"/>
      <c r="AD219" s="53"/>
      <c r="AE219" s="53"/>
      <c r="AF219" s="53"/>
      <c r="AG219" s="56"/>
      <c r="AH219" s="60"/>
      <c r="AI219" s="53"/>
      <c r="AJ219" s="61"/>
      <c r="AK219" s="53"/>
      <c r="AL219" s="53"/>
      <c r="AM219" s="222">
        <v>2</v>
      </c>
      <c r="AN219" s="97"/>
      <c r="AO219" s="97">
        <v>0</v>
      </c>
      <c r="AP219" s="97"/>
      <c r="AQ219" s="62" t="str">
        <f>IF(AND(AN219=0,AO219=0),Desplegable!$B$446,IF(AND(AN219&lt;&gt;0,AO219=""),Desplegable!$B$446,IF(AND('Metas por Proyecto'!AN219=0,'Metas por Proyecto'!AO219&gt;0),Desplegable!$B$444,IF(AND('Metas por Proyecto'!AN219&gt;0,'Metas por Proyecto'!AO219=0),Desplegable!$B$445,IF(AND('Metas por Proyecto'!AN219&gt;0,'Metas por Proyecto'!AO219&gt;0),((AO219*100)/AN219))))))</f>
        <v/>
      </c>
      <c r="AR219" s="97"/>
      <c r="AS219" s="97">
        <v>0</v>
      </c>
      <c r="AT219" s="97"/>
      <c r="AU219" s="62" t="str">
        <f>IF(AND(AR219=0,AS219=0),Desplegable!$B$446,IF(AND(AR219&lt;&gt;0,AS219=""),Desplegable!$B$446,IF(AND('Metas por Proyecto'!AR219=0,'Metas por Proyecto'!AS219&gt;0),Desplegable!$B$444,IF(AND('Metas por Proyecto'!AR219&gt;0,'Metas por Proyecto'!AS219=0),Desplegable!$B$445,IF(AND('Metas por Proyecto'!AR219&gt;0,'Metas por Proyecto'!AS219&gt;0),((AS219*100)/AR219))))))</f>
        <v/>
      </c>
      <c r="AV219" s="97">
        <f t="shared" si="104"/>
        <v>0</v>
      </c>
      <c r="AW219" s="97">
        <f t="shared" si="105"/>
        <v>0</v>
      </c>
      <c r="AX219" s="62" t="str">
        <f>IF(AND(AV219=0,AW219=0),"",IF(AND(AV219=0,AW219&lt;&gt;0),Desplegable!$B$444,(AW219*100/AV219)))</f>
        <v/>
      </c>
      <c r="AY219" s="225"/>
      <c r="AZ219" s="97">
        <v>0.4</v>
      </c>
      <c r="BA219" s="97" t="s">
        <v>1290</v>
      </c>
      <c r="BB219" s="62">
        <f>IF(AND(AY219=0,AZ219=0),Desplegable!$B$446,IF(AND(AY219&lt;&gt;0,AZ219=""),Desplegable!$B$446,IF(AND('Metas por Proyecto'!AY219=0,'Metas por Proyecto'!AZ219&gt;0),Desplegable!$B$444,IF(AND('Metas por Proyecto'!AY219&gt;0,'Metas por Proyecto'!AZ219=0),Desplegable!$B$445,IF(AND('Metas por Proyecto'!AY219&gt;0,'Metas por Proyecto'!AZ219&gt;0),((AZ219*100)/AY219))))))</f>
        <v>100</v>
      </c>
      <c r="BC219" s="97">
        <f t="shared" si="106"/>
        <v>0</v>
      </c>
      <c r="BD219" s="97">
        <f t="shared" si="107"/>
        <v>0.4</v>
      </c>
      <c r="BE219" s="62">
        <f>IF(AND(BC219=0,BD219=0),"",IF(AND(BC219=0,BD219&lt;&gt;0),Desplegable!$B$444,(BD219*100/BC219)))</f>
        <v>100</v>
      </c>
      <c r="BF219" s="225"/>
      <c r="BG219" s="97">
        <v>0.4</v>
      </c>
      <c r="BH219" s="97" t="s">
        <v>1290</v>
      </c>
      <c r="BI219" s="62">
        <f>IF(AND(BF219=0,BG219=0),Desplegable!$B$446,IF(AND(BF219&lt;&gt;0,BG219=""),Desplegable!$B$446,IF(AND('Metas por Proyecto'!BF219=0,'Metas por Proyecto'!BG219&gt;0),Desplegable!$B$444,IF(AND('Metas por Proyecto'!BF219&gt;0,'Metas por Proyecto'!BG219=0),Desplegable!$B$445,IF(AND('Metas por Proyecto'!BF219&gt;0,'Metas por Proyecto'!BG219&gt;0),((BG219*100)/BF219))))))</f>
        <v>100</v>
      </c>
      <c r="BJ219" s="97">
        <f t="shared" si="108"/>
        <v>0</v>
      </c>
      <c r="BK219" s="97">
        <f t="shared" si="109"/>
        <v>0.8</v>
      </c>
      <c r="BL219" s="62">
        <f>IF(AND(BJ219=0,BK219=0),"",IF(AND(BJ219=0,BK219&lt;&gt;0),Desplegable!$B$444,(BK219*100/BJ219)))</f>
        <v>100</v>
      </c>
      <c r="BM219" s="225"/>
      <c r="BN219" s="97"/>
      <c r="BO219" s="97"/>
      <c r="BP219" s="62" t="str">
        <f>IF(AND(BM219=0,BN219=0),Desplegable!$B$446,IF(AND(BM219&lt;&gt;0,BN219=""),Desplegable!$B$446,IF(AND('Metas por Proyecto'!BM219=0,'Metas por Proyecto'!BN219&gt;0),Desplegable!$B$444,IF(AND('Metas por Proyecto'!BM219&gt;0,'Metas por Proyecto'!BN219=0),Desplegable!$B$445,IF(AND('Metas por Proyecto'!BM219&gt;0,'Metas por Proyecto'!BN219&gt;0),((BN219*100)/BM219))))))</f>
        <v/>
      </c>
      <c r="BQ219" s="97">
        <f t="shared" si="110"/>
        <v>0</v>
      </c>
      <c r="BR219" s="97">
        <f t="shared" si="111"/>
        <v>0.8</v>
      </c>
      <c r="BS219" s="62">
        <f>IF(AND(BQ219=0,BR219=0),"",IF(AND(BQ219=0,BR219&lt;&gt;0),Desplegable!$B$444,(BR219*100/BQ219)))</f>
        <v>100</v>
      </c>
      <c r="BT219" s="225">
        <v>2</v>
      </c>
      <c r="BU219" s="97"/>
      <c r="BV219" s="97"/>
      <c r="BW219" s="62" t="str">
        <f>IF(AND(BT219=0,BU219=0),Desplegable!$B$446,IF(AND(BT219&lt;&gt;0,BU219=""),Desplegable!$B$446,IF(AND('Metas por Proyecto'!BT219=0,'Metas por Proyecto'!BU219&gt;0),Desplegable!$B$444,IF(AND('Metas por Proyecto'!BT219&gt;0,'Metas por Proyecto'!BU219=0),Desplegable!$B$445,IF(AND('Metas por Proyecto'!BT219&gt;0,'Metas por Proyecto'!BU219&gt;0),((BU219*100)/BT219))))))</f>
        <v/>
      </c>
      <c r="BX219" s="97">
        <f t="shared" si="112"/>
        <v>2</v>
      </c>
      <c r="BY219" s="97">
        <f t="shared" si="113"/>
        <v>0.8</v>
      </c>
      <c r="BZ219" s="62">
        <f>IF(AND(BX219=0,BY219=0),"",IF(AND(BX219=0,BY219&lt;&gt;0),Desplegable!$B$444,(BY219*100/BX219)))</f>
        <v>40</v>
      </c>
      <c r="CA219" s="225"/>
      <c r="CB219" s="97"/>
      <c r="CC219" s="97"/>
      <c r="CD219" s="62" t="str">
        <f>IF(AND(CA219=0,CB219=0),Desplegable!$B$446,IF(AND(CA219&lt;&gt;0,CB219=""),Desplegable!$B$446,IF(AND('Metas por Proyecto'!CA219=0,'Metas por Proyecto'!CB219&gt;0),Desplegable!$B$444,IF(AND('Metas por Proyecto'!CA219&gt;0,'Metas por Proyecto'!CB219=0),Desplegable!$B$445,IF(AND('Metas por Proyecto'!CA219&gt;0,'Metas por Proyecto'!CB219&gt;0),((CB219*100)/CA219))))))</f>
        <v/>
      </c>
      <c r="CE219" s="97">
        <f t="shared" si="114"/>
        <v>2</v>
      </c>
      <c r="CF219" s="97">
        <f t="shared" si="115"/>
        <v>0.8</v>
      </c>
      <c r="CG219" s="62">
        <f>IF(AND(CE219=0,CF219=0),"",IF(AND(CE219=0,CF219&lt;&gt;0),Desplegable!$B$444,(CF219*100/CE219)))</f>
        <v>40</v>
      </c>
      <c r="CH219" s="225"/>
      <c r="CI219" s="97"/>
      <c r="CJ219" s="97"/>
      <c r="CK219" s="62" t="str">
        <f>IF(AND(CH219=0,CI219=0),Desplegable!$B$446,IF(AND(CH219&lt;&gt;0,CI219=""),Desplegable!$B$446,IF(AND('Metas por Proyecto'!CH219=0,'Metas por Proyecto'!CI219&gt;0),Desplegable!$B$444,IF(AND('Metas por Proyecto'!CH219&gt;0,'Metas por Proyecto'!CI219=0),Desplegable!$B$445,IF(AND('Metas por Proyecto'!CH219&gt;0,'Metas por Proyecto'!CI219&gt;0),((CI219*100)/CH219))))))</f>
        <v/>
      </c>
      <c r="CL219" s="97">
        <f t="shared" si="116"/>
        <v>2</v>
      </c>
      <c r="CM219" s="97">
        <f t="shared" si="117"/>
        <v>0.8</v>
      </c>
      <c r="CN219" s="62">
        <f>IF(AND(CL219=0,CM219=0),"",IF(AND(CL219=0,CM219&lt;&gt;0),Desplegable!$B$444,(CM219*100/CL219)))</f>
        <v>40</v>
      </c>
      <c r="CO219" s="225"/>
      <c r="CP219" s="97"/>
      <c r="CQ219" s="97"/>
      <c r="CR219" s="62" t="str">
        <f>IF(AND(CO219=0,CP219=0),Desplegable!$B$446,IF(AND(CO219&lt;&gt;0,CP219=""),Desplegable!$B$446,IF(AND('Metas por Proyecto'!CO219=0,'Metas por Proyecto'!CP219&gt;0),Desplegable!$B$444,IF(AND('Metas por Proyecto'!CO219&gt;0,'Metas por Proyecto'!CP219=0),Desplegable!$B$445,IF(AND('Metas por Proyecto'!CO219&gt;0,'Metas por Proyecto'!CP219&gt;0),((CP219*100)/CO219))))))</f>
        <v/>
      </c>
      <c r="CS219" s="97">
        <f t="shared" si="118"/>
        <v>2</v>
      </c>
      <c r="CT219" s="97">
        <f t="shared" si="119"/>
        <v>0.8</v>
      </c>
      <c r="CU219" s="62">
        <f>IF(AND(CS219=0,CT219=0),"",IF(AND(CS219=0,CT219&lt;&gt;0),Desplegable!$B$444,(CT219*100/CS219)))</f>
        <v>40</v>
      </c>
      <c r="CV219" s="225"/>
      <c r="CW219" s="97"/>
      <c r="CX219" s="97"/>
      <c r="CY219" s="62" t="str">
        <f>IF(AND(CV219=0,CW219=0),Desplegable!$B$446,IF(AND(CV219&lt;&gt;0,CW219=""),Desplegable!$B$446,IF(AND('Metas por Proyecto'!CV219=0,'Metas por Proyecto'!CW219&gt;0),Desplegable!$B$444,IF(AND('Metas por Proyecto'!CV219&gt;0,'Metas por Proyecto'!CW219=0),Desplegable!$B$445,IF(AND('Metas por Proyecto'!CV219&gt;0,'Metas por Proyecto'!CW219&gt;0),((CW219*100)/CV219))))))</f>
        <v/>
      </c>
      <c r="CZ219" s="97">
        <f t="shared" si="120"/>
        <v>2</v>
      </c>
      <c r="DA219" s="97">
        <f t="shared" si="121"/>
        <v>0.8</v>
      </c>
      <c r="DB219" s="62">
        <f>IF(AND(CZ219=0,DA219=0),"",IF(AND(CZ219=0,DA219&lt;&gt;0),Desplegable!$B$444,(DA219*100/CZ219)))</f>
        <v>40</v>
      </c>
      <c r="DC219" s="225"/>
      <c r="DD219" s="97"/>
      <c r="DE219" s="97"/>
      <c r="DF219" s="62" t="str">
        <f>IF(AND(DC219=0,DD219=0),Desplegable!$B$446,IF(AND(DC219&lt;&gt;0,DD219=""),Desplegable!$B$446,IF(AND('Metas por Proyecto'!DC219=0,'Metas por Proyecto'!DD219&gt;0),Desplegable!$B$444,IF(AND('Metas por Proyecto'!DC219&gt;0,'Metas por Proyecto'!DD219=0),Desplegable!$B$445,IF(AND('Metas por Proyecto'!DC219&gt;0,'Metas por Proyecto'!DD219&gt;0),((DD219*100)/DC219))))))</f>
        <v/>
      </c>
      <c r="DG219" s="97">
        <f t="shared" si="122"/>
        <v>2</v>
      </c>
      <c r="DH219" s="97">
        <f t="shared" si="123"/>
        <v>0.8</v>
      </c>
      <c r="DI219" s="62">
        <f>IF(AND(DG219=0,DH219=0),"",IF(AND(DG219=0,DH219&lt;&gt;0),Desplegable!$B$444,(DH219*100/DG219)))</f>
        <v>40</v>
      </c>
      <c r="DJ219" s="232"/>
      <c r="DK219" s="97"/>
      <c r="DL219" s="97"/>
      <c r="DM219" s="62" t="str">
        <f>IF(AND(DJ219=0,DK219=0),Desplegable!$B$446,IF(AND(DJ219&lt;&gt;0,DK219=""),Desplegable!$B$446,IF(AND('Metas por Proyecto'!DJ219=0,'Metas por Proyecto'!DK219&gt;0),Desplegable!$B$444,IF(AND('Metas por Proyecto'!DJ219&gt;0,'Metas por Proyecto'!DK219=0),Desplegable!$B$445,IF(AND('Metas por Proyecto'!DJ219&gt;0,'Metas por Proyecto'!DK219&gt;0),((DK219*100)/DJ219))))))</f>
        <v/>
      </c>
      <c r="DN219" s="97">
        <f t="shared" si="124"/>
        <v>2</v>
      </c>
      <c r="DO219" s="97">
        <f t="shared" si="125"/>
        <v>0.8</v>
      </c>
      <c r="DP219" s="63">
        <f>IF(AND(DN219=0,DO219=0),"",IF(AND(DN219=0,DO219&lt;&gt;0),Desplegable!$B$444,(DO219*100/DN219)))</f>
        <v>40</v>
      </c>
      <c r="DQ219" s="97">
        <f t="shared" si="126"/>
        <v>2</v>
      </c>
      <c r="DR219" s="97">
        <f t="shared" si="127"/>
        <v>0</v>
      </c>
      <c r="DS219" s="97">
        <f t="shared" si="128"/>
        <v>0.8</v>
      </c>
      <c r="DT219" s="63">
        <f t="shared" si="129"/>
        <v>40</v>
      </c>
      <c r="DU219" s="97"/>
    </row>
    <row r="220" spans="1:125" s="65" customFormat="1" ht="225">
      <c r="A220" s="53">
        <v>219</v>
      </c>
      <c r="B220" s="84" t="s">
        <v>794</v>
      </c>
      <c r="C220" s="54" t="s">
        <v>802</v>
      </c>
      <c r="D220" s="55" t="s">
        <v>347</v>
      </c>
      <c r="E220" s="55" t="s">
        <v>807</v>
      </c>
      <c r="F220" s="56" t="s">
        <v>111</v>
      </c>
      <c r="G220" s="55" t="s">
        <v>115</v>
      </c>
      <c r="H220" s="56" t="s">
        <v>293</v>
      </c>
      <c r="I220" s="55" t="s">
        <v>807</v>
      </c>
      <c r="J220" s="56" t="s">
        <v>293</v>
      </c>
      <c r="K220" s="55" t="s">
        <v>807</v>
      </c>
      <c r="L220" s="56" t="s">
        <v>155</v>
      </c>
      <c r="M220" s="56" t="s">
        <v>155</v>
      </c>
      <c r="N220" s="59" t="s">
        <v>144</v>
      </c>
      <c r="O220" s="56" t="s">
        <v>322</v>
      </c>
      <c r="P220" s="57" t="s">
        <v>461</v>
      </c>
      <c r="Q220" s="57" t="s">
        <v>465</v>
      </c>
      <c r="R220" s="58" t="s">
        <v>469</v>
      </c>
      <c r="S220" s="59"/>
      <c r="T220" s="59" t="s">
        <v>417</v>
      </c>
      <c r="U220" s="60" t="s">
        <v>429</v>
      </c>
      <c r="V220" s="60" t="s">
        <v>447</v>
      </c>
      <c r="W220" s="59"/>
      <c r="X220" s="59"/>
      <c r="Y220" s="56"/>
      <c r="Z220" s="56"/>
      <c r="AA220" s="56"/>
      <c r="AB220" s="56"/>
      <c r="AC220" s="53"/>
      <c r="AD220" s="53"/>
      <c r="AE220" s="53"/>
      <c r="AF220" s="53"/>
      <c r="AG220" s="56"/>
      <c r="AH220" s="60"/>
      <c r="AI220" s="53"/>
      <c r="AJ220" s="61"/>
      <c r="AK220" s="53"/>
      <c r="AL220" s="53"/>
      <c r="AM220" s="222">
        <v>2</v>
      </c>
      <c r="AN220" s="97"/>
      <c r="AO220" s="97">
        <v>0</v>
      </c>
      <c r="AP220" s="97"/>
      <c r="AQ220" s="62" t="str">
        <f>IF(AND(AN220=0,AO220=0),Desplegable!$B$446,IF(AND(AN220&lt;&gt;0,AO220=""),Desplegable!$B$446,IF(AND('Metas por Proyecto'!AN220=0,'Metas por Proyecto'!AO220&gt;0),Desplegable!$B$444,IF(AND('Metas por Proyecto'!AN220&gt;0,'Metas por Proyecto'!AO220=0),Desplegable!$B$445,IF(AND('Metas por Proyecto'!AN220&gt;0,'Metas por Proyecto'!AO220&gt;0),((AO220*100)/AN220))))))</f>
        <v/>
      </c>
      <c r="AR220" s="97"/>
      <c r="AS220" s="97">
        <v>0</v>
      </c>
      <c r="AT220" s="97"/>
      <c r="AU220" s="62" t="str">
        <f>IF(AND(AR220=0,AS220=0),Desplegable!$B$446,IF(AND(AR220&lt;&gt;0,AS220=""),Desplegable!$B$446,IF(AND('Metas por Proyecto'!AR220=0,'Metas por Proyecto'!AS220&gt;0),Desplegable!$B$444,IF(AND('Metas por Proyecto'!AR220&gt;0,'Metas por Proyecto'!AS220=0),Desplegable!$B$445,IF(AND('Metas por Proyecto'!AR220&gt;0,'Metas por Proyecto'!AS220&gt;0),((AS220*100)/AR220))))))</f>
        <v/>
      </c>
      <c r="AV220" s="97">
        <f t="shared" si="104"/>
        <v>0</v>
      </c>
      <c r="AW220" s="97">
        <f t="shared" si="105"/>
        <v>0</v>
      </c>
      <c r="AX220" s="62" t="str">
        <f>IF(AND(AV220=0,AW220=0),"",IF(AND(AV220=0,AW220&lt;&gt;0),Desplegable!$B$444,(AW220*100/AV220)))</f>
        <v/>
      </c>
      <c r="AY220" s="225"/>
      <c r="AZ220" s="97">
        <v>0</v>
      </c>
      <c r="BA220" s="97" t="s">
        <v>1291</v>
      </c>
      <c r="BB220" s="62" t="str">
        <f>IF(AND(AY220=0,AZ220=0),Desplegable!$B$446,IF(AND(AY220&lt;&gt;0,AZ220=""),Desplegable!$B$446,IF(AND('Metas por Proyecto'!AY220=0,'Metas por Proyecto'!AZ220&gt;0),Desplegable!$B$444,IF(AND('Metas por Proyecto'!AY220&gt;0,'Metas por Proyecto'!AZ220=0),Desplegable!$B$445,IF(AND('Metas por Proyecto'!AY220&gt;0,'Metas por Proyecto'!AZ220&gt;0),((AZ220*100)/AY220))))))</f>
        <v/>
      </c>
      <c r="BC220" s="97">
        <f t="shared" si="106"/>
        <v>0</v>
      </c>
      <c r="BD220" s="97">
        <f t="shared" si="107"/>
        <v>0</v>
      </c>
      <c r="BE220" s="62" t="str">
        <f>IF(AND(BC220=0,BD220=0),"",IF(AND(BC220=0,BD220&lt;&gt;0),Desplegable!$B$444,(BD220*100/BC220)))</f>
        <v/>
      </c>
      <c r="BF220" s="225"/>
      <c r="BG220" s="97">
        <v>0</v>
      </c>
      <c r="BH220" s="97" t="s">
        <v>1291</v>
      </c>
      <c r="BI220" s="62" t="str">
        <f>IF(AND(BF220=0,BG220=0),Desplegable!$B$446,IF(AND(BF220&lt;&gt;0,BG220=""),Desplegable!$B$446,IF(AND('Metas por Proyecto'!BF220=0,'Metas por Proyecto'!BG220&gt;0),Desplegable!$B$444,IF(AND('Metas por Proyecto'!BF220&gt;0,'Metas por Proyecto'!BG220=0),Desplegable!$B$445,IF(AND('Metas por Proyecto'!BF220&gt;0,'Metas por Proyecto'!BG220&gt;0),((BG220*100)/BF220))))))</f>
        <v/>
      </c>
      <c r="BJ220" s="97">
        <f t="shared" si="108"/>
        <v>0</v>
      </c>
      <c r="BK220" s="97">
        <f t="shared" si="109"/>
        <v>0</v>
      </c>
      <c r="BL220" s="62" t="str">
        <f>IF(AND(BJ220=0,BK220=0),"",IF(AND(BJ220=0,BK220&lt;&gt;0),Desplegable!$B$444,(BK220*100/BJ220)))</f>
        <v/>
      </c>
      <c r="BM220" s="225"/>
      <c r="BN220" s="97"/>
      <c r="BO220" s="97"/>
      <c r="BP220" s="62" t="str">
        <f>IF(AND(BM220=0,BN220=0),Desplegable!$B$446,IF(AND(BM220&lt;&gt;0,BN220=""),Desplegable!$B$446,IF(AND('Metas por Proyecto'!BM220=0,'Metas por Proyecto'!BN220&gt;0),Desplegable!$B$444,IF(AND('Metas por Proyecto'!BM220&gt;0,'Metas por Proyecto'!BN220=0),Desplegable!$B$445,IF(AND('Metas por Proyecto'!BM220&gt;0,'Metas por Proyecto'!BN220&gt;0),((BN220*100)/BM220))))))</f>
        <v/>
      </c>
      <c r="BQ220" s="97">
        <f t="shared" si="110"/>
        <v>0</v>
      </c>
      <c r="BR220" s="97">
        <f t="shared" si="111"/>
        <v>0</v>
      </c>
      <c r="BS220" s="62" t="str">
        <f>IF(AND(BQ220=0,BR220=0),"",IF(AND(BQ220=0,BR220&lt;&gt;0),Desplegable!$B$444,(BR220*100/BQ220)))</f>
        <v/>
      </c>
      <c r="BT220" s="225"/>
      <c r="BU220" s="97"/>
      <c r="BV220" s="97"/>
      <c r="BW220" s="62" t="str">
        <f>IF(AND(BT220=0,BU220=0),Desplegable!$B$446,IF(AND(BT220&lt;&gt;0,BU220=""),Desplegable!$B$446,IF(AND('Metas por Proyecto'!BT220=0,'Metas por Proyecto'!BU220&gt;0),Desplegable!$B$444,IF(AND('Metas por Proyecto'!BT220&gt;0,'Metas por Proyecto'!BU220=0),Desplegable!$B$445,IF(AND('Metas por Proyecto'!BT220&gt;0,'Metas por Proyecto'!BU220&gt;0),((BU220*100)/BT220))))))</f>
        <v/>
      </c>
      <c r="BX220" s="97">
        <f t="shared" si="112"/>
        <v>0</v>
      </c>
      <c r="BY220" s="97">
        <f t="shared" si="113"/>
        <v>0</v>
      </c>
      <c r="BZ220" s="62" t="str">
        <f>IF(AND(BX220=0,BY220=0),"",IF(AND(BX220=0,BY220&lt;&gt;0),Desplegable!$B$444,(BY220*100/BX220)))</f>
        <v/>
      </c>
      <c r="CA220" s="225">
        <v>2</v>
      </c>
      <c r="CB220" s="97"/>
      <c r="CC220" s="97"/>
      <c r="CD220" s="62" t="str">
        <f>IF(AND(CA220=0,CB220=0),Desplegable!$B$446,IF(AND(CA220&lt;&gt;0,CB220=""),Desplegable!$B$446,IF(AND('Metas por Proyecto'!CA220=0,'Metas por Proyecto'!CB220&gt;0),Desplegable!$B$444,IF(AND('Metas por Proyecto'!CA220&gt;0,'Metas por Proyecto'!CB220=0),Desplegable!$B$445,IF(AND('Metas por Proyecto'!CA220&gt;0,'Metas por Proyecto'!CB220&gt;0),((CB220*100)/CA220))))))</f>
        <v/>
      </c>
      <c r="CE220" s="97">
        <f t="shared" si="114"/>
        <v>2</v>
      </c>
      <c r="CF220" s="97">
        <f t="shared" si="115"/>
        <v>0</v>
      </c>
      <c r="CG220" s="62">
        <f>IF(AND(CE220=0,CF220=0),"",IF(AND(CE220=0,CF220&lt;&gt;0),Desplegable!$B$444,(CF220*100/CE220)))</f>
        <v>0</v>
      </c>
      <c r="CH220" s="225"/>
      <c r="CI220" s="97"/>
      <c r="CJ220" s="97"/>
      <c r="CK220" s="62" t="str">
        <f>IF(AND(CH220=0,CI220=0),Desplegable!$B$446,IF(AND(CH220&lt;&gt;0,CI220=""),Desplegable!$B$446,IF(AND('Metas por Proyecto'!CH220=0,'Metas por Proyecto'!CI220&gt;0),Desplegable!$B$444,IF(AND('Metas por Proyecto'!CH220&gt;0,'Metas por Proyecto'!CI220=0),Desplegable!$B$445,IF(AND('Metas por Proyecto'!CH220&gt;0,'Metas por Proyecto'!CI220&gt;0),((CI220*100)/CH220))))))</f>
        <v/>
      </c>
      <c r="CL220" s="97">
        <f t="shared" si="116"/>
        <v>2</v>
      </c>
      <c r="CM220" s="97">
        <f t="shared" si="117"/>
        <v>0</v>
      </c>
      <c r="CN220" s="62">
        <f>IF(AND(CL220=0,CM220=0),"",IF(AND(CL220=0,CM220&lt;&gt;0),Desplegable!$B$444,(CM220*100/CL220)))</f>
        <v>0</v>
      </c>
      <c r="CO220" s="225"/>
      <c r="CP220" s="97"/>
      <c r="CQ220" s="97"/>
      <c r="CR220" s="62" t="str">
        <f>IF(AND(CO220=0,CP220=0),Desplegable!$B$446,IF(AND(CO220&lt;&gt;0,CP220=""),Desplegable!$B$446,IF(AND('Metas por Proyecto'!CO220=0,'Metas por Proyecto'!CP220&gt;0),Desplegable!$B$444,IF(AND('Metas por Proyecto'!CO220&gt;0,'Metas por Proyecto'!CP220=0),Desplegable!$B$445,IF(AND('Metas por Proyecto'!CO220&gt;0,'Metas por Proyecto'!CP220&gt;0),((CP220*100)/CO220))))))</f>
        <v/>
      </c>
      <c r="CS220" s="97">
        <f t="shared" si="118"/>
        <v>2</v>
      </c>
      <c r="CT220" s="97">
        <f t="shared" si="119"/>
        <v>0</v>
      </c>
      <c r="CU220" s="62">
        <f>IF(AND(CS220=0,CT220=0),"",IF(AND(CS220=0,CT220&lt;&gt;0),Desplegable!$B$444,(CT220*100/CS220)))</f>
        <v>0</v>
      </c>
      <c r="CV220" s="225"/>
      <c r="CW220" s="97"/>
      <c r="CX220" s="97"/>
      <c r="CY220" s="62" t="str">
        <f>IF(AND(CV220=0,CW220=0),Desplegable!$B$446,IF(AND(CV220&lt;&gt;0,CW220=""),Desplegable!$B$446,IF(AND('Metas por Proyecto'!CV220=0,'Metas por Proyecto'!CW220&gt;0),Desplegable!$B$444,IF(AND('Metas por Proyecto'!CV220&gt;0,'Metas por Proyecto'!CW220=0),Desplegable!$B$445,IF(AND('Metas por Proyecto'!CV220&gt;0,'Metas por Proyecto'!CW220&gt;0),((CW220*100)/CV220))))))</f>
        <v/>
      </c>
      <c r="CZ220" s="97">
        <f t="shared" si="120"/>
        <v>2</v>
      </c>
      <c r="DA220" s="97">
        <f t="shared" si="121"/>
        <v>0</v>
      </c>
      <c r="DB220" s="62">
        <f>IF(AND(CZ220=0,DA220=0),"",IF(AND(CZ220=0,DA220&lt;&gt;0),Desplegable!$B$444,(DA220*100/CZ220)))</f>
        <v>0</v>
      </c>
      <c r="DC220" s="225"/>
      <c r="DD220" s="97"/>
      <c r="DE220" s="97"/>
      <c r="DF220" s="62" t="str">
        <f>IF(AND(DC220=0,DD220=0),Desplegable!$B$446,IF(AND(DC220&lt;&gt;0,DD220=""),Desplegable!$B$446,IF(AND('Metas por Proyecto'!DC220=0,'Metas por Proyecto'!DD220&gt;0),Desplegable!$B$444,IF(AND('Metas por Proyecto'!DC220&gt;0,'Metas por Proyecto'!DD220=0),Desplegable!$B$445,IF(AND('Metas por Proyecto'!DC220&gt;0,'Metas por Proyecto'!DD220&gt;0),((DD220*100)/DC220))))))</f>
        <v/>
      </c>
      <c r="DG220" s="97">
        <f t="shared" si="122"/>
        <v>2</v>
      </c>
      <c r="DH220" s="97">
        <f t="shared" si="123"/>
        <v>0</v>
      </c>
      <c r="DI220" s="62">
        <f>IF(AND(DG220=0,DH220=0),"",IF(AND(DG220=0,DH220&lt;&gt;0),Desplegable!$B$444,(DH220*100/DG220)))</f>
        <v>0</v>
      </c>
      <c r="DJ220" s="232"/>
      <c r="DK220" s="97"/>
      <c r="DL220" s="97"/>
      <c r="DM220" s="62" t="str">
        <f>IF(AND(DJ220=0,DK220=0),Desplegable!$B$446,IF(AND(DJ220&lt;&gt;0,DK220=""),Desplegable!$B$446,IF(AND('Metas por Proyecto'!DJ220=0,'Metas por Proyecto'!DK220&gt;0),Desplegable!$B$444,IF(AND('Metas por Proyecto'!DJ220&gt;0,'Metas por Proyecto'!DK220=0),Desplegable!$B$445,IF(AND('Metas por Proyecto'!DJ220&gt;0,'Metas por Proyecto'!DK220&gt;0),((DK220*100)/DJ220))))))</f>
        <v/>
      </c>
      <c r="DN220" s="97">
        <f t="shared" si="124"/>
        <v>2</v>
      </c>
      <c r="DO220" s="97">
        <f t="shared" si="125"/>
        <v>0</v>
      </c>
      <c r="DP220" s="63">
        <f>IF(AND(DN220=0,DO220=0),"",IF(AND(DN220=0,DO220&lt;&gt;0),Desplegable!$B$444,(DO220*100/DN220)))</f>
        <v>0</v>
      </c>
      <c r="DQ220" s="97">
        <f t="shared" si="126"/>
        <v>2</v>
      </c>
      <c r="DR220" s="97">
        <f t="shared" si="127"/>
        <v>0</v>
      </c>
      <c r="DS220" s="97">
        <f t="shared" si="128"/>
        <v>0</v>
      </c>
      <c r="DT220" s="63">
        <f t="shared" si="129"/>
        <v>0</v>
      </c>
      <c r="DU220" s="97"/>
    </row>
    <row r="221" spans="1:125" s="65" customFormat="1" ht="225">
      <c r="A221" s="53">
        <v>220</v>
      </c>
      <c r="B221" s="84" t="s">
        <v>795</v>
      </c>
      <c r="C221" s="54" t="s">
        <v>803</v>
      </c>
      <c r="D221" s="55" t="s">
        <v>347</v>
      </c>
      <c r="E221" s="55" t="s">
        <v>807</v>
      </c>
      <c r="F221" s="56" t="s">
        <v>111</v>
      </c>
      <c r="G221" s="55" t="s">
        <v>115</v>
      </c>
      <c r="H221" s="56" t="s">
        <v>293</v>
      </c>
      <c r="I221" s="55" t="s">
        <v>807</v>
      </c>
      <c r="J221" s="56" t="s">
        <v>293</v>
      </c>
      <c r="K221" s="55" t="s">
        <v>807</v>
      </c>
      <c r="L221" s="56" t="s">
        <v>155</v>
      </c>
      <c r="M221" s="56" t="s">
        <v>155</v>
      </c>
      <c r="N221" s="59" t="s">
        <v>144</v>
      </c>
      <c r="O221" s="56" t="s">
        <v>322</v>
      </c>
      <c r="P221" s="57" t="s">
        <v>461</v>
      </c>
      <c r="Q221" s="57" t="s">
        <v>465</v>
      </c>
      <c r="R221" s="58" t="s">
        <v>469</v>
      </c>
      <c r="S221" s="59"/>
      <c r="T221" s="59" t="s">
        <v>417</v>
      </c>
      <c r="U221" s="60" t="s">
        <v>429</v>
      </c>
      <c r="V221" s="60" t="s">
        <v>447</v>
      </c>
      <c r="W221" s="59"/>
      <c r="X221" s="59"/>
      <c r="Y221" s="56"/>
      <c r="Z221" s="56"/>
      <c r="AA221" s="56"/>
      <c r="AB221" s="56"/>
      <c r="AC221" s="53"/>
      <c r="AD221" s="53"/>
      <c r="AE221" s="53"/>
      <c r="AF221" s="53"/>
      <c r="AG221" s="56"/>
      <c r="AH221" s="60"/>
      <c r="AI221" s="53"/>
      <c r="AJ221" s="61"/>
      <c r="AK221" s="53"/>
      <c r="AL221" s="53"/>
      <c r="AM221" s="222">
        <v>1</v>
      </c>
      <c r="AN221" s="97"/>
      <c r="AO221" s="97">
        <v>0</v>
      </c>
      <c r="AP221" s="97"/>
      <c r="AQ221" s="62" t="str">
        <f>IF(AND(AN221=0,AO221=0),Desplegable!$B$446,IF(AND(AN221&lt;&gt;0,AO221=""),Desplegable!$B$446,IF(AND('Metas por Proyecto'!AN221=0,'Metas por Proyecto'!AO221&gt;0),Desplegable!$B$444,IF(AND('Metas por Proyecto'!AN221&gt;0,'Metas por Proyecto'!AO221=0),Desplegable!$B$445,IF(AND('Metas por Proyecto'!AN221&gt;0,'Metas por Proyecto'!AO221&gt;0),((AO221*100)/AN221))))))</f>
        <v/>
      </c>
      <c r="AR221" s="97"/>
      <c r="AS221" s="97">
        <v>0</v>
      </c>
      <c r="AT221" s="97"/>
      <c r="AU221" s="62" t="str">
        <f>IF(AND(AR221=0,AS221=0),Desplegable!$B$446,IF(AND(AR221&lt;&gt;0,AS221=""),Desplegable!$B$446,IF(AND('Metas por Proyecto'!AR221=0,'Metas por Proyecto'!AS221&gt;0),Desplegable!$B$444,IF(AND('Metas por Proyecto'!AR221&gt;0,'Metas por Proyecto'!AS221=0),Desplegable!$B$445,IF(AND('Metas por Proyecto'!AR221&gt;0,'Metas por Proyecto'!AS221&gt;0),((AS221*100)/AR221))))))</f>
        <v/>
      </c>
      <c r="AV221" s="97">
        <f t="shared" si="104"/>
        <v>0</v>
      </c>
      <c r="AW221" s="97">
        <f t="shared" si="105"/>
        <v>0</v>
      </c>
      <c r="AX221" s="62" t="str">
        <f>IF(AND(AV221=0,AW221=0),"",IF(AND(AV221=0,AW221&lt;&gt;0),Desplegable!$B$444,(AW221*100/AV221)))</f>
        <v/>
      </c>
      <c r="AY221" s="225"/>
      <c r="AZ221" s="97">
        <v>0.8</v>
      </c>
      <c r="BA221" s="97" t="s">
        <v>1292</v>
      </c>
      <c r="BB221" s="62">
        <f>IF(AND(AY221=0,AZ221=0),Desplegable!$B$446,IF(AND(AY221&lt;&gt;0,AZ221=""),Desplegable!$B$446,IF(AND('Metas por Proyecto'!AY221=0,'Metas por Proyecto'!AZ221&gt;0),Desplegable!$B$444,IF(AND('Metas por Proyecto'!AY221&gt;0,'Metas por Proyecto'!AZ221=0),Desplegable!$B$445,IF(AND('Metas por Proyecto'!AY221&gt;0,'Metas por Proyecto'!AZ221&gt;0),((AZ221*100)/AY221))))))</f>
        <v>100</v>
      </c>
      <c r="BC221" s="97">
        <f t="shared" si="106"/>
        <v>0</v>
      </c>
      <c r="BD221" s="97">
        <f t="shared" si="107"/>
        <v>0.8</v>
      </c>
      <c r="BE221" s="62">
        <f>IF(AND(BC221=0,BD221=0),"",IF(AND(BC221=0,BD221&lt;&gt;0),Desplegable!$B$444,(BD221*100/BC221)))</f>
        <v>100</v>
      </c>
      <c r="BF221" s="225"/>
      <c r="BG221" s="97">
        <v>0.1</v>
      </c>
      <c r="BH221" s="97" t="s">
        <v>1677</v>
      </c>
      <c r="BI221" s="62">
        <f>IF(AND(BF221=0,BG221=0),Desplegable!$B$446,IF(AND(BF221&lt;&gt;0,BG221=""),Desplegable!$B$446,IF(AND('Metas por Proyecto'!BF221=0,'Metas por Proyecto'!BG221&gt;0),Desplegable!$B$444,IF(AND('Metas por Proyecto'!BF221&gt;0,'Metas por Proyecto'!BG221=0),Desplegable!$B$445,IF(AND('Metas por Proyecto'!BF221&gt;0,'Metas por Proyecto'!BG221&gt;0),((BG221*100)/BF221))))))</f>
        <v>100</v>
      </c>
      <c r="BJ221" s="97">
        <f t="shared" si="108"/>
        <v>0</v>
      </c>
      <c r="BK221" s="97">
        <f t="shared" si="109"/>
        <v>0.9</v>
      </c>
      <c r="BL221" s="62">
        <f>IF(AND(BJ221=0,BK221=0),"",IF(AND(BJ221=0,BK221&lt;&gt;0),Desplegable!$B$444,(BK221*100/BJ221)))</f>
        <v>100</v>
      </c>
      <c r="BM221" s="225">
        <v>1</v>
      </c>
      <c r="BN221" s="97"/>
      <c r="BO221" s="97"/>
      <c r="BP221" s="62" t="str">
        <f>IF(AND(BM221=0,BN221=0),Desplegable!$B$446,IF(AND(BM221&lt;&gt;0,BN221=""),Desplegable!$B$446,IF(AND('Metas por Proyecto'!BM221=0,'Metas por Proyecto'!BN221&gt;0),Desplegable!$B$444,IF(AND('Metas por Proyecto'!BM221&gt;0,'Metas por Proyecto'!BN221=0),Desplegable!$B$445,IF(AND('Metas por Proyecto'!BM221&gt;0,'Metas por Proyecto'!BN221&gt;0),((BN221*100)/BM221))))))</f>
        <v/>
      </c>
      <c r="BQ221" s="97">
        <f t="shared" si="110"/>
        <v>1</v>
      </c>
      <c r="BR221" s="97">
        <f t="shared" si="111"/>
        <v>0.9</v>
      </c>
      <c r="BS221" s="62">
        <f>IF(AND(BQ221=0,BR221=0),"",IF(AND(BQ221=0,BR221&lt;&gt;0),Desplegable!$B$444,(BR221*100/BQ221)))</f>
        <v>90</v>
      </c>
      <c r="BT221" s="225"/>
      <c r="BU221" s="97"/>
      <c r="BV221" s="97"/>
      <c r="BW221" s="62" t="str">
        <f>IF(AND(BT221=0,BU221=0),Desplegable!$B$446,IF(AND(BT221&lt;&gt;0,BU221=""),Desplegable!$B$446,IF(AND('Metas por Proyecto'!BT221=0,'Metas por Proyecto'!BU221&gt;0),Desplegable!$B$444,IF(AND('Metas por Proyecto'!BT221&gt;0,'Metas por Proyecto'!BU221=0),Desplegable!$B$445,IF(AND('Metas por Proyecto'!BT221&gt;0,'Metas por Proyecto'!BU221&gt;0),((BU221*100)/BT221))))))</f>
        <v/>
      </c>
      <c r="BX221" s="97">
        <f t="shared" si="112"/>
        <v>1</v>
      </c>
      <c r="BY221" s="97">
        <f t="shared" si="113"/>
        <v>0.9</v>
      </c>
      <c r="BZ221" s="62">
        <f>IF(AND(BX221=0,BY221=0),"",IF(AND(BX221=0,BY221&lt;&gt;0),Desplegable!$B$444,(BY221*100/BX221)))</f>
        <v>90</v>
      </c>
      <c r="CA221" s="225"/>
      <c r="CB221" s="97"/>
      <c r="CC221" s="97"/>
      <c r="CD221" s="62" t="str">
        <f>IF(AND(CA221=0,CB221=0),Desplegable!$B$446,IF(AND(CA221&lt;&gt;0,CB221=""),Desplegable!$B$446,IF(AND('Metas por Proyecto'!CA221=0,'Metas por Proyecto'!CB221&gt;0),Desplegable!$B$444,IF(AND('Metas por Proyecto'!CA221&gt;0,'Metas por Proyecto'!CB221=0),Desplegable!$B$445,IF(AND('Metas por Proyecto'!CA221&gt;0,'Metas por Proyecto'!CB221&gt;0),((CB221*100)/CA221))))))</f>
        <v/>
      </c>
      <c r="CE221" s="97">
        <f t="shared" si="114"/>
        <v>1</v>
      </c>
      <c r="CF221" s="97">
        <f t="shared" si="115"/>
        <v>0.9</v>
      </c>
      <c r="CG221" s="62">
        <f>IF(AND(CE221=0,CF221=0),"",IF(AND(CE221=0,CF221&lt;&gt;0),Desplegable!$B$444,(CF221*100/CE221)))</f>
        <v>90</v>
      </c>
      <c r="CH221" s="225"/>
      <c r="CI221" s="97"/>
      <c r="CJ221" s="97"/>
      <c r="CK221" s="62" t="str">
        <f>IF(AND(CH221=0,CI221=0),Desplegable!$B$446,IF(AND(CH221&lt;&gt;0,CI221=""),Desplegable!$B$446,IF(AND('Metas por Proyecto'!CH221=0,'Metas por Proyecto'!CI221&gt;0),Desplegable!$B$444,IF(AND('Metas por Proyecto'!CH221&gt;0,'Metas por Proyecto'!CI221=0),Desplegable!$B$445,IF(AND('Metas por Proyecto'!CH221&gt;0,'Metas por Proyecto'!CI221&gt;0),((CI221*100)/CH221))))))</f>
        <v/>
      </c>
      <c r="CL221" s="97">
        <f t="shared" si="116"/>
        <v>1</v>
      </c>
      <c r="CM221" s="97">
        <f t="shared" si="117"/>
        <v>0.9</v>
      </c>
      <c r="CN221" s="62">
        <f>IF(AND(CL221=0,CM221=0),"",IF(AND(CL221=0,CM221&lt;&gt;0),Desplegable!$B$444,(CM221*100/CL221)))</f>
        <v>90</v>
      </c>
      <c r="CO221" s="225"/>
      <c r="CP221" s="97"/>
      <c r="CQ221" s="97"/>
      <c r="CR221" s="62" t="str">
        <f>IF(AND(CO221=0,CP221=0),Desplegable!$B$446,IF(AND(CO221&lt;&gt;0,CP221=""),Desplegable!$B$446,IF(AND('Metas por Proyecto'!CO221=0,'Metas por Proyecto'!CP221&gt;0),Desplegable!$B$444,IF(AND('Metas por Proyecto'!CO221&gt;0,'Metas por Proyecto'!CP221=0),Desplegable!$B$445,IF(AND('Metas por Proyecto'!CO221&gt;0,'Metas por Proyecto'!CP221&gt;0),((CP221*100)/CO221))))))</f>
        <v/>
      </c>
      <c r="CS221" s="97">
        <f t="shared" si="118"/>
        <v>1</v>
      </c>
      <c r="CT221" s="97">
        <f t="shared" si="119"/>
        <v>0.9</v>
      </c>
      <c r="CU221" s="62">
        <f>IF(AND(CS221=0,CT221=0),"",IF(AND(CS221=0,CT221&lt;&gt;0),Desplegable!$B$444,(CT221*100/CS221)))</f>
        <v>90</v>
      </c>
      <c r="CV221" s="225"/>
      <c r="CW221" s="97"/>
      <c r="CX221" s="97"/>
      <c r="CY221" s="62" t="str">
        <f>IF(AND(CV221=0,CW221=0),Desplegable!$B$446,IF(AND(CV221&lt;&gt;0,CW221=""),Desplegable!$B$446,IF(AND('Metas por Proyecto'!CV221=0,'Metas por Proyecto'!CW221&gt;0),Desplegable!$B$444,IF(AND('Metas por Proyecto'!CV221&gt;0,'Metas por Proyecto'!CW221=0),Desplegable!$B$445,IF(AND('Metas por Proyecto'!CV221&gt;0,'Metas por Proyecto'!CW221&gt;0),((CW221*100)/CV221))))))</f>
        <v/>
      </c>
      <c r="CZ221" s="97">
        <f t="shared" si="120"/>
        <v>1</v>
      </c>
      <c r="DA221" s="97">
        <f t="shared" si="121"/>
        <v>0.9</v>
      </c>
      <c r="DB221" s="62">
        <f>IF(AND(CZ221=0,DA221=0),"",IF(AND(CZ221=0,DA221&lt;&gt;0),Desplegable!$B$444,(DA221*100/CZ221)))</f>
        <v>90</v>
      </c>
      <c r="DC221" s="225"/>
      <c r="DD221" s="97"/>
      <c r="DE221" s="97"/>
      <c r="DF221" s="62" t="str">
        <f>IF(AND(DC221=0,DD221=0),Desplegable!$B$446,IF(AND(DC221&lt;&gt;0,DD221=""),Desplegable!$B$446,IF(AND('Metas por Proyecto'!DC221=0,'Metas por Proyecto'!DD221&gt;0),Desplegable!$B$444,IF(AND('Metas por Proyecto'!DC221&gt;0,'Metas por Proyecto'!DD221=0),Desplegable!$B$445,IF(AND('Metas por Proyecto'!DC221&gt;0,'Metas por Proyecto'!DD221&gt;0),((DD221*100)/DC221))))))</f>
        <v/>
      </c>
      <c r="DG221" s="97">
        <f t="shared" si="122"/>
        <v>1</v>
      </c>
      <c r="DH221" s="97">
        <f t="shared" si="123"/>
        <v>0.9</v>
      </c>
      <c r="DI221" s="62">
        <f>IF(AND(DG221=0,DH221=0),"",IF(AND(DG221=0,DH221&lt;&gt;0),Desplegable!$B$444,(DH221*100/DG221)))</f>
        <v>90</v>
      </c>
      <c r="DJ221" s="232"/>
      <c r="DK221" s="97"/>
      <c r="DL221" s="97"/>
      <c r="DM221" s="62" t="str">
        <f>IF(AND(DJ221=0,DK221=0),Desplegable!$B$446,IF(AND(DJ221&lt;&gt;0,DK221=""),Desplegable!$B$446,IF(AND('Metas por Proyecto'!DJ221=0,'Metas por Proyecto'!DK221&gt;0),Desplegable!$B$444,IF(AND('Metas por Proyecto'!DJ221&gt;0,'Metas por Proyecto'!DK221=0),Desplegable!$B$445,IF(AND('Metas por Proyecto'!DJ221&gt;0,'Metas por Proyecto'!DK221&gt;0),((DK221*100)/DJ221))))))</f>
        <v/>
      </c>
      <c r="DN221" s="97">
        <f t="shared" si="124"/>
        <v>1</v>
      </c>
      <c r="DO221" s="97">
        <f t="shared" si="125"/>
        <v>0.9</v>
      </c>
      <c r="DP221" s="63">
        <f>IF(AND(DN221=0,DO221=0),"",IF(AND(DN221=0,DO221&lt;&gt;0),Desplegable!$B$444,(DO221*100/DN221)))</f>
        <v>90</v>
      </c>
      <c r="DQ221" s="97">
        <f t="shared" si="126"/>
        <v>1</v>
      </c>
      <c r="DR221" s="97">
        <f t="shared" si="127"/>
        <v>0</v>
      </c>
      <c r="DS221" s="97">
        <f t="shared" si="128"/>
        <v>0.9</v>
      </c>
      <c r="DT221" s="63">
        <f t="shared" si="129"/>
        <v>90</v>
      </c>
      <c r="DU221" s="97"/>
    </row>
    <row r="222" spans="1:125" s="65" customFormat="1" ht="225">
      <c r="A222" s="53">
        <v>221</v>
      </c>
      <c r="B222" s="84" t="s">
        <v>796</v>
      </c>
      <c r="C222" s="54" t="s">
        <v>804</v>
      </c>
      <c r="D222" s="55" t="s">
        <v>65</v>
      </c>
      <c r="E222" s="55" t="s">
        <v>807</v>
      </c>
      <c r="F222" s="56" t="s">
        <v>111</v>
      </c>
      <c r="G222" s="55" t="s">
        <v>115</v>
      </c>
      <c r="H222" s="56" t="s">
        <v>293</v>
      </c>
      <c r="I222" s="55" t="s">
        <v>807</v>
      </c>
      <c r="J222" s="56" t="s">
        <v>293</v>
      </c>
      <c r="K222" s="55" t="s">
        <v>807</v>
      </c>
      <c r="L222" s="56" t="s">
        <v>155</v>
      </c>
      <c r="M222" s="56" t="s">
        <v>155</v>
      </c>
      <c r="N222" s="59" t="s">
        <v>144</v>
      </c>
      <c r="O222" s="56" t="s">
        <v>322</v>
      </c>
      <c r="P222" s="57" t="s">
        <v>461</v>
      </c>
      <c r="Q222" s="57" t="s">
        <v>465</v>
      </c>
      <c r="R222" s="58" t="s">
        <v>469</v>
      </c>
      <c r="S222" s="59"/>
      <c r="T222" s="59" t="s">
        <v>417</v>
      </c>
      <c r="U222" s="60" t="s">
        <v>429</v>
      </c>
      <c r="V222" s="60" t="s">
        <v>447</v>
      </c>
      <c r="W222" s="59"/>
      <c r="X222" s="59"/>
      <c r="Y222" s="56"/>
      <c r="Z222" s="56"/>
      <c r="AA222" s="56"/>
      <c r="AB222" s="56"/>
      <c r="AC222" s="53"/>
      <c r="AD222" s="53"/>
      <c r="AE222" s="53"/>
      <c r="AF222" s="53"/>
      <c r="AG222" s="56"/>
      <c r="AH222" s="60"/>
      <c r="AI222" s="53"/>
      <c r="AJ222" s="61"/>
      <c r="AK222" s="53"/>
      <c r="AL222" s="53"/>
      <c r="AM222" s="222">
        <v>1</v>
      </c>
      <c r="AN222" s="97"/>
      <c r="AO222" s="97">
        <v>0</v>
      </c>
      <c r="AP222" s="97"/>
      <c r="AQ222" s="62" t="str">
        <f>IF(AND(AN222=0,AO222=0),Desplegable!$B$446,IF(AND(AN222&lt;&gt;0,AO222=""),Desplegable!$B$446,IF(AND('Metas por Proyecto'!AN222=0,'Metas por Proyecto'!AO222&gt;0),Desplegable!$B$444,IF(AND('Metas por Proyecto'!AN222&gt;0,'Metas por Proyecto'!AO222=0),Desplegable!$B$445,IF(AND('Metas por Proyecto'!AN222&gt;0,'Metas por Proyecto'!AO222&gt;0),((AO222*100)/AN222))))))</f>
        <v/>
      </c>
      <c r="AR222" s="97"/>
      <c r="AS222" s="97">
        <v>0</v>
      </c>
      <c r="AT222" s="97"/>
      <c r="AU222" s="62" t="str">
        <f>IF(AND(AR222=0,AS222=0),Desplegable!$B$446,IF(AND(AR222&lt;&gt;0,AS222=""),Desplegable!$B$446,IF(AND('Metas por Proyecto'!AR222=0,'Metas por Proyecto'!AS222&gt;0),Desplegable!$B$444,IF(AND('Metas por Proyecto'!AR222&gt;0,'Metas por Proyecto'!AS222=0),Desplegable!$B$445,IF(AND('Metas por Proyecto'!AR222&gt;0,'Metas por Proyecto'!AS222&gt;0),((AS222*100)/AR222))))))</f>
        <v/>
      </c>
      <c r="AV222" s="97">
        <f t="shared" si="104"/>
        <v>0</v>
      </c>
      <c r="AW222" s="97">
        <f t="shared" si="105"/>
        <v>0</v>
      </c>
      <c r="AX222" s="62" t="str">
        <f>IF(AND(AV222=0,AW222=0),"",IF(AND(AV222=0,AW222&lt;&gt;0),Desplegable!$B$444,(AW222*100/AV222)))</f>
        <v/>
      </c>
      <c r="AY222" s="225">
        <v>1</v>
      </c>
      <c r="AZ222" s="97">
        <v>0.3</v>
      </c>
      <c r="BA222" s="97" t="s">
        <v>1293</v>
      </c>
      <c r="BB222" s="62">
        <f>IF(AND(AY222=0,AZ222=0),Desplegable!$B$446,IF(AND(AY222&lt;&gt;0,AZ222=""),Desplegable!$B$446,IF(AND('Metas por Proyecto'!AY222=0,'Metas por Proyecto'!AZ222&gt;0),Desplegable!$B$444,IF(AND('Metas por Proyecto'!AY222&gt;0,'Metas por Proyecto'!AZ222=0),Desplegable!$B$445,IF(AND('Metas por Proyecto'!AY222&gt;0,'Metas por Proyecto'!AZ222&gt;0),((AZ222*100)/AY222))))))</f>
        <v>30</v>
      </c>
      <c r="BC222" s="97">
        <f t="shared" si="106"/>
        <v>1</v>
      </c>
      <c r="BD222" s="97">
        <f t="shared" si="107"/>
        <v>0.3</v>
      </c>
      <c r="BE222" s="62">
        <f>IF(AND(BC222=0,BD222=0),"",IF(AND(BC222=0,BD222&lt;&gt;0),Desplegable!$B$444,(BD222*100/BC222)))</f>
        <v>30</v>
      </c>
      <c r="BF222" s="225"/>
      <c r="BG222" s="97">
        <v>0.1</v>
      </c>
      <c r="BH222" s="97" t="s">
        <v>1293</v>
      </c>
      <c r="BI222" s="62">
        <f>IF(AND(BF222=0,BG222=0),Desplegable!$B$446,IF(AND(BF222&lt;&gt;0,BG222=""),Desplegable!$B$446,IF(AND('Metas por Proyecto'!BF222=0,'Metas por Proyecto'!BG222&gt;0),Desplegable!$B$444,IF(AND('Metas por Proyecto'!BF222&gt;0,'Metas por Proyecto'!BG222=0),Desplegable!$B$445,IF(AND('Metas por Proyecto'!BF222&gt;0,'Metas por Proyecto'!BG222&gt;0),((BG222*100)/BF222))))))</f>
        <v>100</v>
      </c>
      <c r="BJ222" s="97">
        <f t="shared" si="108"/>
        <v>1</v>
      </c>
      <c r="BK222" s="97">
        <f t="shared" si="109"/>
        <v>0.4</v>
      </c>
      <c r="BL222" s="62">
        <f>IF(AND(BJ222=0,BK222=0),"",IF(AND(BJ222=0,BK222&lt;&gt;0),Desplegable!$B$444,(BK222*100/BJ222)))</f>
        <v>40</v>
      </c>
      <c r="BM222" s="225"/>
      <c r="BN222" s="97"/>
      <c r="BO222" s="97"/>
      <c r="BP222" s="62" t="str">
        <f>IF(AND(BM222=0,BN222=0),Desplegable!$B$446,IF(AND(BM222&lt;&gt;0,BN222=""),Desplegable!$B$446,IF(AND('Metas por Proyecto'!BM222=0,'Metas por Proyecto'!BN222&gt;0),Desplegable!$B$444,IF(AND('Metas por Proyecto'!BM222&gt;0,'Metas por Proyecto'!BN222=0),Desplegable!$B$445,IF(AND('Metas por Proyecto'!BM222&gt;0,'Metas por Proyecto'!BN222&gt;0),((BN222*100)/BM222))))))</f>
        <v/>
      </c>
      <c r="BQ222" s="97">
        <f t="shared" si="110"/>
        <v>1</v>
      </c>
      <c r="BR222" s="97">
        <f t="shared" si="111"/>
        <v>0.4</v>
      </c>
      <c r="BS222" s="62">
        <f>IF(AND(BQ222=0,BR222=0),"",IF(AND(BQ222=0,BR222&lt;&gt;0),Desplegable!$B$444,(BR222*100/BQ222)))</f>
        <v>40</v>
      </c>
      <c r="BT222" s="225"/>
      <c r="BU222" s="97"/>
      <c r="BV222" s="97"/>
      <c r="BW222" s="62" t="str">
        <f>IF(AND(BT222=0,BU222=0),Desplegable!$B$446,IF(AND(BT222&lt;&gt;0,BU222=""),Desplegable!$B$446,IF(AND('Metas por Proyecto'!BT222=0,'Metas por Proyecto'!BU222&gt;0),Desplegable!$B$444,IF(AND('Metas por Proyecto'!BT222&gt;0,'Metas por Proyecto'!BU222=0),Desplegable!$B$445,IF(AND('Metas por Proyecto'!BT222&gt;0,'Metas por Proyecto'!BU222&gt;0),((BU222*100)/BT222))))))</f>
        <v/>
      </c>
      <c r="BX222" s="97">
        <f t="shared" si="112"/>
        <v>1</v>
      </c>
      <c r="BY222" s="97">
        <f t="shared" si="113"/>
        <v>0.4</v>
      </c>
      <c r="BZ222" s="62">
        <f>IF(AND(BX222=0,BY222=0),"",IF(AND(BX222=0,BY222&lt;&gt;0),Desplegable!$B$444,(BY222*100/BX222)))</f>
        <v>40</v>
      </c>
      <c r="CA222" s="225"/>
      <c r="CB222" s="97"/>
      <c r="CC222" s="97"/>
      <c r="CD222" s="62" t="str">
        <f>IF(AND(CA222=0,CB222=0),Desplegable!$B$446,IF(AND(CA222&lt;&gt;0,CB222=""),Desplegable!$B$446,IF(AND('Metas por Proyecto'!CA222=0,'Metas por Proyecto'!CB222&gt;0),Desplegable!$B$444,IF(AND('Metas por Proyecto'!CA222&gt;0,'Metas por Proyecto'!CB222=0),Desplegable!$B$445,IF(AND('Metas por Proyecto'!CA222&gt;0,'Metas por Proyecto'!CB222&gt;0),((CB222*100)/CA222))))))</f>
        <v/>
      </c>
      <c r="CE222" s="97">
        <f t="shared" si="114"/>
        <v>1</v>
      </c>
      <c r="CF222" s="97">
        <f t="shared" si="115"/>
        <v>0.4</v>
      </c>
      <c r="CG222" s="62">
        <f>IF(AND(CE222=0,CF222=0),"",IF(AND(CE222=0,CF222&lt;&gt;0),Desplegable!$B$444,(CF222*100/CE222)))</f>
        <v>40</v>
      </c>
      <c r="CH222" s="225"/>
      <c r="CI222" s="97"/>
      <c r="CJ222" s="97"/>
      <c r="CK222" s="62" t="str">
        <f>IF(AND(CH222=0,CI222=0),Desplegable!$B$446,IF(AND(CH222&lt;&gt;0,CI222=""),Desplegable!$B$446,IF(AND('Metas por Proyecto'!CH222=0,'Metas por Proyecto'!CI222&gt;0),Desplegable!$B$444,IF(AND('Metas por Proyecto'!CH222&gt;0,'Metas por Proyecto'!CI222=0),Desplegable!$B$445,IF(AND('Metas por Proyecto'!CH222&gt;0,'Metas por Proyecto'!CI222&gt;0),((CI222*100)/CH222))))))</f>
        <v/>
      </c>
      <c r="CL222" s="97">
        <f t="shared" si="116"/>
        <v>1</v>
      </c>
      <c r="CM222" s="97">
        <f t="shared" si="117"/>
        <v>0.4</v>
      </c>
      <c r="CN222" s="62">
        <f>IF(AND(CL222=0,CM222=0),"",IF(AND(CL222=0,CM222&lt;&gt;0),Desplegable!$B$444,(CM222*100/CL222)))</f>
        <v>40</v>
      </c>
      <c r="CO222" s="225"/>
      <c r="CP222" s="97"/>
      <c r="CQ222" s="97"/>
      <c r="CR222" s="62" t="str">
        <f>IF(AND(CO222=0,CP222=0),Desplegable!$B$446,IF(AND(CO222&lt;&gt;0,CP222=""),Desplegable!$B$446,IF(AND('Metas por Proyecto'!CO222=0,'Metas por Proyecto'!CP222&gt;0),Desplegable!$B$444,IF(AND('Metas por Proyecto'!CO222&gt;0,'Metas por Proyecto'!CP222=0),Desplegable!$B$445,IF(AND('Metas por Proyecto'!CO222&gt;0,'Metas por Proyecto'!CP222&gt;0),((CP222*100)/CO222))))))</f>
        <v/>
      </c>
      <c r="CS222" s="97">
        <f t="shared" si="118"/>
        <v>1</v>
      </c>
      <c r="CT222" s="97">
        <f t="shared" si="119"/>
        <v>0.4</v>
      </c>
      <c r="CU222" s="62">
        <f>IF(AND(CS222=0,CT222=0),"",IF(AND(CS222=0,CT222&lt;&gt;0),Desplegable!$B$444,(CT222*100/CS222)))</f>
        <v>40</v>
      </c>
      <c r="CV222" s="225"/>
      <c r="CW222" s="97"/>
      <c r="CX222" s="97"/>
      <c r="CY222" s="62" t="str">
        <f>IF(AND(CV222=0,CW222=0),Desplegable!$B$446,IF(AND(CV222&lt;&gt;0,CW222=""),Desplegable!$B$446,IF(AND('Metas por Proyecto'!CV222=0,'Metas por Proyecto'!CW222&gt;0),Desplegable!$B$444,IF(AND('Metas por Proyecto'!CV222&gt;0,'Metas por Proyecto'!CW222=0),Desplegable!$B$445,IF(AND('Metas por Proyecto'!CV222&gt;0,'Metas por Proyecto'!CW222&gt;0),((CW222*100)/CV222))))))</f>
        <v/>
      </c>
      <c r="CZ222" s="97">
        <f t="shared" si="120"/>
        <v>1</v>
      </c>
      <c r="DA222" s="97">
        <f t="shared" si="121"/>
        <v>0.4</v>
      </c>
      <c r="DB222" s="62">
        <f>IF(AND(CZ222=0,DA222=0),"",IF(AND(CZ222=0,DA222&lt;&gt;0),Desplegable!$B$444,(DA222*100/CZ222)))</f>
        <v>40</v>
      </c>
      <c r="DC222" s="225"/>
      <c r="DD222" s="97"/>
      <c r="DE222" s="97"/>
      <c r="DF222" s="62" t="str">
        <f>IF(AND(DC222=0,DD222=0),Desplegable!$B$446,IF(AND(DC222&lt;&gt;0,DD222=""),Desplegable!$B$446,IF(AND('Metas por Proyecto'!DC222=0,'Metas por Proyecto'!DD222&gt;0),Desplegable!$B$444,IF(AND('Metas por Proyecto'!DC222&gt;0,'Metas por Proyecto'!DD222=0),Desplegable!$B$445,IF(AND('Metas por Proyecto'!DC222&gt;0,'Metas por Proyecto'!DD222&gt;0),((DD222*100)/DC222))))))</f>
        <v/>
      </c>
      <c r="DG222" s="97">
        <f t="shared" si="122"/>
        <v>1</v>
      </c>
      <c r="DH222" s="97">
        <f t="shared" si="123"/>
        <v>0.4</v>
      </c>
      <c r="DI222" s="62">
        <f>IF(AND(DG222=0,DH222=0),"",IF(AND(DG222=0,DH222&lt;&gt;0),Desplegable!$B$444,(DH222*100/DG222)))</f>
        <v>40</v>
      </c>
      <c r="DJ222" s="232"/>
      <c r="DK222" s="97"/>
      <c r="DL222" s="97"/>
      <c r="DM222" s="62" t="str">
        <f>IF(AND(DJ222=0,DK222=0),Desplegable!$B$446,IF(AND(DJ222&lt;&gt;0,DK222=""),Desplegable!$B$446,IF(AND('Metas por Proyecto'!DJ222=0,'Metas por Proyecto'!DK222&gt;0),Desplegable!$B$444,IF(AND('Metas por Proyecto'!DJ222&gt;0,'Metas por Proyecto'!DK222=0),Desplegable!$B$445,IF(AND('Metas por Proyecto'!DJ222&gt;0,'Metas por Proyecto'!DK222&gt;0),((DK222*100)/DJ222))))))</f>
        <v/>
      </c>
      <c r="DN222" s="97">
        <f t="shared" si="124"/>
        <v>1</v>
      </c>
      <c r="DO222" s="97">
        <f t="shared" si="125"/>
        <v>0.4</v>
      </c>
      <c r="DP222" s="63">
        <f>IF(AND(DN222=0,DO222=0),"",IF(AND(DN222=0,DO222&lt;&gt;0),Desplegable!$B$444,(DO222*100/DN222)))</f>
        <v>40</v>
      </c>
      <c r="DQ222" s="97">
        <f t="shared" si="126"/>
        <v>1</v>
      </c>
      <c r="DR222" s="97">
        <f t="shared" si="127"/>
        <v>0</v>
      </c>
      <c r="DS222" s="97">
        <f t="shared" si="128"/>
        <v>0.4</v>
      </c>
      <c r="DT222" s="63">
        <f t="shared" si="129"/>
        <v>40</v>
      </c>
      <c r="DU222" s="97"/>
    </row>
    <row r="223" spans="1:125" s="65" customFormat="1" ht="263.25" thickBot="1">
      <c r="A223" s="53">
        <v>222</v>
      </c>
      <c r="B223" s="84" t="s">
        <v>1621</v>
      </c>
      <c r="C223" s="54" t="s">
        <v>805</v>
      </c>
      <c r="D223" s="55" t="s">
        <v>347</v>
      </c>
      <c r="E223" s="55" t="s">
        <v>807</v>
      </c>
      <c r="F223" s="56" t="s">
        <v>111</v>
      </c>
      <c r="G223" s="55" t="s">
        <v>115</v>
      </c>
      <c r="H223" s="56" t="s">
        <v>292</v>
      </c>
      <c r="I223" s="55" t="s">
        <v>790</v>
      </c>
      <c r="J223" s="56" t="s">
        <v>292</v>
      </c>
      <c r="K223" s="55" t="s">
        <v>790</v>
      </c>
      <c r="L223" s="56" t="s">
        <v>155</v>
      </c>
      <c r="M223" s="56" t="s">
        <v>155</v>
      </c>
      <c r="N223" s="59" t="s">
        <v>144</v>
      </c>
      <c r="O223" s="56" t="s">
        <v>322</v>
      </c>
      <c r="P223" s="57" t="s">
        <v>461</v>
      </c>
      <c r="Q223" s="57" t="s">
        <v>465</v>
      </c>
      <c r="R223" s="58" t="s">
        <v>469</v>
      </c>
      <c r="S223" s="59"/>
      <c r="T223" s="59" t="s">
        <v>417</v>
      </c>
      <c r="U223" s="60" t="s">
        <v>429</v>
      </c>
      <c r="V223" s="60" t="s">
        <v>447</v>
      </c>
      <c r="W223" s="59"/>
      <c r="X223" s="59" t="s">
        <v>159</v>
      </c>
      <c r="Y223" s="56"/>
      <c r="Z223" s="56"/>
      <c r="AA223" s="56"/>
      <c r="AB223" s="56"/>
      <c r="AC223" s="53"/>
      <c r="AD223" s="53"/>
      <c r="AE223" s="53"/>
      <c r="AF223" s="53"/>
      <c r="AG223" s="56"/>
      <c r="AH223" s="60"/>
      <c r="AI223" s="53"/>
      <c r="AJ223" s="61"/>
      <c r="AK223" s="53"/>
      <c r="AL223" s="53"/>
      <c r="AM223" s="222">
        <v>2</v>
      </c>
      <c r="AN223" s="97"/>
      <c r="AO223" s="97">
        <v>0</v>
      </c>
      <c r="AP223" s="97"/>
      <c r="AQ223" s="62" t="str">
        <f>IF(AND(AN223=0,AO223=0),Desplegable!$B$446,IF(AND(AN223&lt;&gt;0,AO223=""),Desplegable!$B$446,IF(AND('Metas por Proyecto'!AN223=0,'Metas por Proyecto'!AO223&gt;0),Desplegable!$B$444,IF(AND('Metas por Proyecto'!AN223&gt;0,'Metas por Proyecto'!AO223=0),Desplegable!$B$445,IF(AND('Metas por Proyecto'!AN223&gt;0,'Metas por Proyecto'!AO223&gt;0),((AO223*100)/AN223))))))</f>
        <v/>
      </c>
      <c r="AR223" s="97"/>
      <c r="AS223" s="97"/>
      <c r="AT223" s="97">
        <v>0</v>
      </c>
      <c r="AU223" s="62" t="str">
        <f>IF(AND(AR223=0,AS223=0),Desplegable!$B$446,IF(AND(AR223&lt;&gt;0,AS223=""),Desplegable!$B$446,IF(AND('Metas por Proyecto'!AR223=0,'Metas por Proyecto'!AS223&gt;0),Desplegable!$B$444,IF(AND('Metas por Proyecto'!AR223&gt;0,'Metas por Proyecto'!AS223=0),Desplegable!$B$445,IF(AND('Metas por Proyecto'!AR223&gt;0,'Metas por Proyecto'!AS223&gt;0),((AS223*100)/AR223))))))</f>
        <v/>
      </c>
      <c r="AV223" s="97">
        <f t="shared" si="104"/>
        <v>0</v>
      </c>
      <c r="AW223" s="97">
        <f t="shared" si="105"/>
        <v>0</v>
      </c>
      <c r="AX223" s="62" t="str">
        <f>IF(AND(AV223=0,AW223=0),"",IF(AND(AV223=0,AW223&lt;&gt;0),Desplegable!$B$444,(AW223*100/AV223)))</f>
        <v/>
      </c>
      <c r="AY223" s="247"/>
      <c r="AZ223" s="97">
        <v>0.15</v>
      </c>
      <c r="BA223" s="97" t="s">
        <v>1294</v>
      </c>
      <c r="BB223" s="62">
        <f>IF(AND(AY223=0,AZ223=0),Desplegable!$B$446,IF(AND(AY223&lt;&gt;0,AZ223=""),Desplegable!$B$446,IF(AND('Metas por Proyecto'!AY223=0,'Metas por Proyecto'!AZ223&gt;0),Desplegable!$B$444,IF(AND('Metas por Proyecto'!AY223&gt;0,'Metas por Proyecto'!AZ223=0),Desplegable!$B$445,IF(AND('Metas por Proyecto'!AY223&gt;0,'Metas por Proyecto'!AZ223&gt;0),((AZ223*100)/AY223))))))</f>
        <v>100</v>
      </c>
      <c r="BC223" s="97">
        <f t="shared" si="106"/>
        <v>0</v>
      </c>
      <c r="BD223" s="97">
        <f t="shared" si="107"/>
        <v>0.15</v>
      </c>
      <c r="BE223" s="62">
        <f>IF(AND(BC223=0,BD223=0),"",IF(AND(BC223=0,BD223&lt;&gt;0),Desplegable!$B$444,(BD223*100/BC223)))</f>
        <v>100</v>
      </c>
      <c r="BF223" s="247"/>
      <c r="BG223" s="97">
        <v>0</v>
      </c>
      <c r="BH223" s="97"/>
      <c r="BI223" s="62" t="str">
        <f>IF(AND(BF223=0,BG223=0),Desplegable!$B$446,IF(AND(BF223&lt;&gt;0,BG223=""),Desplegable!$B$446,IF(AND('Metas por Proyecto'!BF223=0,'Metas por Proyecto'!BG223&gt;0),Desplegable!$B$444,IF(AND('Metas por Proyecto'!BF223&gt;0,'Metas por Proyecto'!BG223=0),Desplegable!$B$445,IF(AND('Metas por Proyecto'!BF223&gt;0,'Metas por Proyecto'!BG223&gt;0),((BG223*100)/BF223))))))</f>
        <v/>
      </c>
      <c r="BJ223" s="97">
        <f t="shared" si="108"/>
        <v>0</v>
      </c>
      <c r="BK223" s="97">
        <f t="shared" si="109"/>
        <v>0.15</v>
      </c>
      <c r="BL223" s="62">
        <f>IF(AND(BJ223=0,BK223=0),"",IF(AND(BJ223=0,BK223&lt;&gt;0),Desplegable!$B$444,(BK223*100/BJ223)))</f>
        <v>100</v>
      </c>
      <c r="BM223" s="247"/>
      <c r="BN223" s="97"/>
      <c r="BO223" s="97"/>
      <c r="BP223" s="62" t="str">
        <f>IF(AND(BM223=0,BN223=0),Desplegable!$B$446,IF(AND(BM223&lt;&gt;0,BN223=""),Desplegable!$B$446,IF(AND('Metas por Proyecto'!BM223=0,'Metas por Proyecto'!BN223&gt;0),Desplegable!$B$444,IF(AND('Metas por Proyecto'!BM223&gt;0,'Metas por Proyecto'!BN223=0),Desplegable!$B$445,IF(AND('Metas por Proyecto'!BM223&gt;0,'Metas por Proyecto'!BN223&gt;0),((BN223*100)/BM223))))))</f>
        <v/>
      </c>
      <c r="BQ223" s="97">
        <f t="shared" si="110"/>
        <v>0</v>
      </c>
      <c r="BR223" s="97">
        <f t="shared" si="111"/>
        <v>0.15</v>
      </c>
      <c r="BS223" s="62">
        <f>IF(AND(BQ223=0,BR223=0),"",IF(AND(BQ223=0,BR223&lt;&gt;0),Desplegable!$B$444,(BR223*100/BQ223)))</f>
        <v>100</v>
      </c>
      <c r="BT223" s="247"/>
      <c r="BU223" s="97"/>
      <c r="BV223" s="97"/>
      <c r="BW223" s="62" t="str">
        <f>IF(AND(BT223=0,BU223=0),Desplegable!$B$446,IF(AND(BT223&lt;&gt;0,BU223=""),Desplegable!$B$446,IF(AND('Metas por Proyecto'!BT223=0,'Metas por Proyecto'!BU223&gt;0),Desplegable!$B$444,IF(AND('Metas por Proyecto'!BT223&gt;0,'Metas por Proyecto'!BU223=0),Desplegable!$B$445,IF(AND('Metas por Proyecto'!BT223&gt;0,'Metas por Proyecto'!BU223&gt;0),((BU223*100)/BT223))))))</f>
        <v/>
      </c>
      <c r="BX223" s="97">
        <f t="shared" si="112"/>
        <v>0</v>
      </c>
      <c r="BY223" s="97">
        <f t="shared" si="113"/>
        <v>0.15</v>
      </c>
      <c r="BZ223" s="62">
        <f>IF(AND(BX223=0,BY223=0),"",IF(AND(BX223=0,BY223&lt;&gt;0),Desplegable!$B$444,(BY223*100/BX223)))</f>
        <v>100</v>
      </c>
      <c r="CA223" s="247"/>
      <c r="CB223" s="97"/>
      <c r="CC223" s="97"/>
      <c r="CD223" s="62" t="str">
        <f>IF(AND(CA223=0,CB223=0),Desplegable!$B$446,IF(AND(CA223&lt;&gt;0,CB223=""),Desplegable!$B$446,IF(AND('Metas por Proyecto'!CA223=0,'Metas por Proyecto'!CB223&gt;0),Desplegable!$B$444,IF(AND('Metas por Proyecto'!CA223&gt;0,'Metas por Proyecto'!CB223=0),Desplegable!$B$445,IF(AND('Metas por Proyecto'!CA223&gt;0,'Metas por Proyecto'!CB223&gt;0),((CB223*100)/CA223))))))</f>
        <v/>
      </c>
      <c r="CE223" s="97">
        <f t="shared" si="114"/>
        <v>0</v>
      </c>
      <c r="CF223" s="97">
        <f t="shared" si="115"/>
        <v>0.15</v>
      </c>
      <c r="CG223" s="62">
        <f>IF(AND(CE223=0,CF223=0),"",IF(AND(CE223=0,CF223&lt;&gt;0),Desplegable!$B$444,(CF223*100/CE223)))</f>
        <v>100</v>
      </c>
      <c r="CH223" s="247"/>
      <c r="CI223" s="97"/>
      <c r="CJ223" s="97"/>
      <c r="CK223" s="62" t="str">
        <f>IF(AND(CH223=0,CI223=0),Desplegable!$B$446,IF(AND(CH223&lt;&gt;0,CI223=""),Desplegable!$B$446,IF(AND('Metas por Proyecto'!CH223=0,'Metas por Proyecto'!CI223&gt;0),Desplegable!$B$444,IF(AND('Metas por Proyecto'!CH223&gt;0,'Metas por Proyecto'!CI223=0),Desplegable!$B$445,IF(AND('Metas por Proyecto'!CH223&gt;0,'Metas por Proyecto'!CI223&gt;0),((CI223*100)/CH223))))))</f>
        <v/>
      </c>
      <c r="CL223" s="97">
        <f t="shared" si="116"/>
        <v>0</v>
      </c>
      <c r="CM223" s="97">
        <f t="shared" si="117"/>
        <v>0.15</v>
      </c>
      <c r="CN223" s="62">
        <f>IF(AND(CL223=0,CM223=0),"",IF(AND(CL223=0,CM223&lt;&gt;0),Desplegable!$B$444,(CM223*100/CL223)))</f>
        <v>100</v>
      </c>
      <c r="CO223" s="247"/>
      <c r="CP223" s="97"/>
      <c r="CQ223" s="97"/>
      <c r="CR223" s="62" t="str">
        <f>IF(AND(CO223=0,CP223=0),Desplegable!$B$446,IF(AND(CO223&lt;&gt;0,CP223=""),Desplegable!$B$446,IF(AND('Metas por Proyecto'!CO223=0,'Metas por Proyecto'!CP223&gt;0),Desplegable!$B$444,IF(AND('Metas por Proyecto'!CO223&gt;0,'Metas por Proyecto'!CP223=0),Desplegable!$B$445,IF(AND('Metas por Proyecto'!CO223&gt;0,'Metas por Proyecto'!CP223&gt;0),((CP223*100)/CO223))))))</f>
        <v/>
      </c>
      <c r="CS223" s="97">
        <f t="shared" si="118"/>
        <v>0</v>
      </c>
      <c r="CT223" s="97">
        <f t="shared" si="119"/>
        <v>0.15</v>
      </c>
      <c r="CU223" s="62">
        <f>IF(AND(CS223=0,CT223=0),"",IF(AND(CS223=0,CT223&lt;&gt;0),Desplegable!$B$444,(CT223*100/CS223)))</f>
        <v>100</v>
      </c>
      <c r="CV223" s="247">
        <v>1</v>
      </c>
      <c r="CW223" s="97"/>
      <c r="CX223" s="97"/>
      <c r="CY223" s="62" t="str">
        <f>IF(AND(CV223=0,CW223=0),Desplegable!$B$446,IF(AND(CV223&lt;&gt;0,CW223=""),Desplegable!$B$446,IF(AND('Metas por Proyecto'!CV223=0,'Metas por Proyecto'!CW223&gt;0),Desplegable!$B$444,IF(AND('Metas por Proyecto'!CV223&gt;0,'Metas por Proyecto'!CW223=0),Desplegable!$B$445,IF(AND('Metas por Proyecto'!CV223&gt;0,'Metas por Proyecto'!CW223&gt;0),((CW223*100)/CV223))))))</f>
        <v/>
      </c>
      <c r="CZ223" s="97">
        <f t="shared" si="120"/>
        <v>1</v>
      </c>
      <c r="DA223" s="97">
        <f t="shared" si="121"/>
        <v>0.15</v>
      </c>
      <c r="DB223" s="62">
        <f>IF(AND(CZ223=0,DA223=0),"",IF(AND(CZ223=0,DA223&lt;&gt;0),Desplegable!$B$444,(DA223*100/CZ223)))</f>
        <v>15</v>
      </c>
      <c r="DC223" s="247">
        <v>1</v>
      </c>
      <c r="DD223" s="97"/>
      <c r="DE223" s="97"/>
      <c r="DF223" s="62" t="str">
        <f>IF(AND(DC223=0,DD223=0),Desplegable!$B$446,IF(AND(DC223&lt;&gt;0,DD223=""),Desplegable!$B$446,IF(AND('Metas por Proyecto'!DC223=0,'Metas por Proyecto'!DD223&gt;0),Desplegable!$B$444,IF(AND('Metas por Proyecto'!DC223&gt;0,'Metas por Proyecto'!DD223=0),Desplegable!$B$445,IF(AND('Metas por Proyecto'!DC223&gt;0,'Metas por Proyecto'!DD223&gt;0),((DD223*100)/DC223))))))</f>
        <v/>
      </c>
      <c r="DG223" s="97">
        <f t="shared" si="122"/>
        <v>2</v>
      </c>
      <c r="DH223" s="97">
        <f t="shared" si="123"/>
        <v>0.15</v>
      </c>
      <c r="DI223" s="62">
        <f>IF(AND(DG223=0,DH223=0),"",IF(AND(DG223=0,DH223&lt;&gt;0),Desplegable!$B$444,(DH223*100/DG223)))</f>
        <v>7.5</v>
      </c>
      <c r="DJ223" s="248"/>
      <c r="DK223" s="97"/>
      <c r="DL223" s="97"/>
      <c r="DM223" s="62" t="str">
        <f>IF(AND(DJ223=0,DK223=0),Desplegable!$B$446,IF(AND(DJ223&lt;&gt;0,DK223=""),Desplegable!$B$446,IF(AND('Metas por Proyecto'!DJ223=0,'Metas por Proyecto'!DK223&gt;0),Desplegable!$B$444,IF(AND('Metas por Proyecto'!DJ223&gt;0,'Metas por Proyecto'!DK223=0),Desplegable!$B$445,IF(AND('Metas por Proyecto'!DJ223&gt;0,'Metas por Proyecto'!DK223&gt;0),((DK223*100)/DJ223))))))</f>
        <v/>
      </c>
      <c r="DN223" s="97">
        <f t="shared" si="124"/>
        <v>2</v>
      </c>
      <c r="DO223" s="97">
        <f t="shared" si="125"/>
        <v>0.15</v>
      </c>
      <c r="DP223" s="63">
        <f>IF(AND(DN223=0,DO223=0),"",IF(AND(DN223=0,DO223&lt;&gt;0),Desplegable!$B$444,(DO223*100/DN223)))</f>
        <v>7.5</v>
      </c>
      <c r="DQ223" s="97">
        <f t="shared" si="126"/>
        <v>2</v>
      </c>
      <c r="DR223" s="97">
        <f t="shared" si="127"/>
        <v>0</v>
      </c>
      <c r="DS223" s="97">
        <f t="shared" si="128"/>
        <v>0.15</v>
      </c>
      <c r="DT223" s="63">
        <f t="shared" si="129"/>
        <v>7.5</v>
      </c>
      <c r="DU223" s="97"/>
    </row>
    <row r="224" spans="1:125" s="65" customFormat="1" ht="337.5">
      <c r="A224" s="53">
        <v>223</v>
      </c>
      <c r="B224" s="84" t="s">
        <v>797</v>
      </c>
      <c r="C224" s="54" t="s">
        <v>806</v>
      </c>
      <c r="D224" s="55" t="s">
        <v>79</v>
      </c>
      <c r="E224" s="55" t="s">
        <v>807</v>
      </c>
      <c r="F224" s="56" t="s">
        <v>111</v>
      </c>
      <c r="G224" s="55" t="s">
        <v>115</v>
      </c>
      <c r="H224" s="56" t="s">
        <v>293</v>
      </c>
      <c r="I224" s="55" t="s">
        <v>807</v>
      </c>
      <c r="J224" s="56" t="s">
        <v>293</v>
      </c>
      <c r="K224" s="55" t="s">
        <v>807</v>
      </c>
      <c r="L224" s="56" t="s">
        <v>155</v>
      </c>
      <c r="M224" s="56" t="s">
        <v>155</v>
      </c>
      <c r="N224" s="59" t="s">
        <v>144</v>
      </c>
      <c r="O224" s="56" t="s">
        <v>322</v>
      </c>
      <c r="P224" s="57" t="s">
        <v>461</v>
      </c>
      <c r="Q224" s="57" t="s">
        <v>465</v>
      </c>
      <c r="R224" s="58" t="s">
        <v>470</v>
      </c>
      <c r="S224" s="59"/>
      <c r="T224" s="59" t="s">
        <v>417</v>
      </c>
      <c r="U224" s="60" t="s">
        <v>429</v>
      </c>
      <c r="V224" s="60" t="s">
        <v>447</v>
      </c>
      <c r="W224" s="59"/>
      <c r="X224" s="59"/>
      <c r="Y224" s="56"/>
      <c r="Z224" s="56"/>
      <c r="AA224" s="56"/>
      <c r="AB224" s="56"/>
      <c r="AC224" s="53"/>
      <c r="AD224" s="53"/>
      <c r="AE224" s="53"/>
      <c r="AF224" s="53"/>
      <c r="AG224" s="56"/>
      <c r="AH224" s="60"/>
      <c r="AI224" s="53"/>
      <c r="AJ224" s="61"/>
      <c r="AK224" s="53"/>
      <c r="AL224" s="53"/>
      <c r="AM224" s="222">
        <v>3</v>
      </c>
      <c r="AN224" s="97"/>
      <c r="AO224" s="97">
        <v>0</v>
      </c>
      <c r="AP224" s="97"/>
      <c r="AQ224" s="62" t="str">
        <f>IF(AND(AN224=0,AO224=0),Desplegable!$B$446,IF(AND(AN224&lt;&gt;0,AO224=""),Desplegable!$B$446,IF(AND('Metas por Proyecto'!AN224=0,'Metas por Proyecto'!AO224&gt;0),Desplegable!$B$444,IF(AND('Metas por Proyecto'!AN224&gt;0,'Metas por Proyecto'!AO224=0),Desplegable!$B$445,IF(AND('Metas por Proyecto'!AN224&gt;0,'Metas por Proyecto'!AO224&gt;0),((AO224*100)/AN224))))))</f>
        <v/>
      </c>
      <c r="AR224" s="97"/>
      <c r="AS224" s="97">
        <v>0</v>
      </c>
      <c r="AT224" s="97"/>
      <c r="AU224" s="62" t="str">
        <f>IF(AND(AR224=0,AS224=0),Desplegable!$B$446,IF(AND(AR224&lt;&gt;0,AS224=""),Desplegable!$B$446,IF(AND('Metas por Proyecto'!AR224=0,'Metas por Proyecto'!AS224&gt;0),Desplegable!$B$444,IF(AND('Metas por Proyecto'!AR224&gt;0,'Metas por Proyecto'!AS224=0),Desplegable!$B$445,IF(AND('Metas por Proyecto'!AR224&gt;0,'Metas por Proyecto'!AS224&gt;0),((AS224*100)/AR224))))))</f>
        <v/>
      </c>
      <c r="AV224" s="97">
        <f t="shared" si="104"/>
        <v>0</v>
      </c>
      <c r="AW224" s="97">
        <f t="shared" si="105"/>
        <v>0</v>
      </c>
      <c r="AX224" s="62" t="str">
        <f>IF(AND(AV224=0,AW224=0),"",IF(AND(AV224=0,AW224&lt;&gt;0),Desplegable!$B$444,(AW224*100/AV224)))</f>
        <v/>
      </c>
      <c r="AY224" s="229"/>
      <c r="AZ224" s="97">
        <v>0</v>
      </c>
      <c r="BA224" s="97" t="s">
        <v>1295</v>
      </c>
      <c r="BB224" s="62" t="str">
        <f>IF(AND(AY224=0,AZ224=0),Desplegable!$B$446,IF(AND(AY224&lt;&gt;0,AZ224=""),Desplegable!$B$446,IF(AND('Metas por Proyecto'!AY224=0,'Metas por Proyecto'!AZ224&gt;0),Desplegable!$B$444,IF(AND('Metas por Proyecto'!AY224&gt;0,'Metas por Proyecto'!AZ224=0),Desplegable!$B$445,IF(AND('Metas por Proyecto'!AY224&gt;0,'Metas por Proyecto'!AZ224&gt;0),((AZ224*100)/AY224))))))</f>
        <v/>
      </c>
      <c r="BC224" s="97">
        <f t="shared" si="106"/>
        <v>0</v>
      </c>
      <c r="BD224" s="97">
        <f t="shared" si="107"/>
        <v>0</v>
      </c>
      <c r="BE224" s="62" t="str">
        <f>IF(AND(BC224=0,BD224=0),"",IF(AND(BC224=0,BD224&lt;&gt;0),Desplegable!$B$444,(BD224*100/BC224)))</f>
        <v/>
      </c>
      <c r="BF224" s="229"/>
      <c r="BG224" s="97">
        <v>0</v>
      </c>
      <c r="BH224" s="97" t="s">
        <v>1678</v>
      </c>
      <c r="BI224" s="62" t="str">
        <f>IF(AND(BF224=0,BG224=0),Desplegable!$B$446,IF(AND(BF224&lt;&gt;0,BG224=""),Desplegable!$B$446,IF(AND('Metas por Proyecto'!BF224=0,'Metas por Proyecto'!BG224&gt;0),Desplegable!$B$444,IF(AND('Metas por Proyecto'!BF224&gt;0,'Metas por Proyecto'!BG224=0),Desplegable!$B$445,IF(AND('Metas por Proyecto'!BF224&gt;0,'Metas por Proyecto'!BG224&gt;0),((BG224*100)/BF224))))))</f>
        <v/>
      </c>
      <c r="BJ224" s="97">
        <f t="shared" si="108"/>
        <v>0</v>
      </c>
      <c r="BK224" s="97">
        <f t="shared" si="109"/>
        <v>0</v>
      </c>
      <c r="BL224" s="62" t="str">
        <f>IF(AND(BJ224=0,BK224=0),"",IF(AND(BJ224=0,BK224&lt;&gt;0),Desplegable!$B$444,(BK224*100/BJ224)))</f>
        <v/>
      </c>
      <c r="BM224" s="229"/>
      <c r="BN224" s="97"/>
      <c r="BO224" s="97"/>
      <c r="BP224" s="62" t="str">
        <f>IF(AND(BM224=0,BN224=0),Desplegable!$B$446,IF(AND(BM224&lt;&gt;0,BN224=""),Desplegable!$B$446,IF(AND('Metas por Proyecto'!BM224=0,'Metas por Proyecto'!BN224&gt;0),Desplegable!$B$444,IF(AND('Metas por Proyecto'!BM224&gt;0,'Metas por Proyecto'!BN224=0),Desplegable!$B$445,IF(AND('Metas por Proyecto'!BM224&gt;0,'Metas por Proyecto'!BN224&gt;0),((BN224*100)/BM224))))))</f>
        <v/>
      </c>
      <c r="BQ224" s="97">
        <f t="shared" si="110"/>
        <v>0</v>
      </c>
      <c r="BR224" s="97">
        <f t="shared" si="111"/>
        <v>0</v>
      </c>
      <c r="BS224" s="62" t="str">
        <f>IF(AND(BQ224=0,BR224=0),"",IF(AND(BQ224=0,BR224&lt;&gt;0),Desplegable!$B$444,(BR224*100/BQ224)))</f>
        <v/>
      </c>
      <c r="BT224" s="229"/>
      <c r="BU224" s="97"/>
      <c r="BV224" s="97"/>
      <c r="BW224" s="62" t="str">
        <f>IF(AND(BT224=0,BU224=0),Desplegable!$B$446,IF(AND(BT224&lt;&gt;0,BU224=""),Desplegable!$B$446,IF(AND('Metas por Proyecto'!BT224=0,'Metas por Proyecto'!BU224&gt;0),Desplegable!$B$444,IF(AND('Metas por Proyecto'!BT224&gt;0,'Metas por Proyecto'!BU224=0),Desplegable!$B$445,IF(AND('Metas por Proyecto'!BT224&gt;0,'Metas por Proyecto'!BU224&gt;0),((BU224*100)/BT224))))))</f>
        <v/>
      </c>
      <c r="BX224" s="97">
        <f t="shared" si="112"/>
        <v>0</v>
      </c>
      <c r="BY224" s="97">
        <f t="shared" si="113"/>
        <v>0</v>
      </c>
      <c r="BZ224" s="62" t="str">
        <f>IF(AND(BX224=0,BY224=0),"",IF(AND(BX224=0,BY224&lt;&gt;0),Desplegable!$B$444,(BY224*100/BX224)))</f>
        <v/>
      </c>
      <c r="CA224" s="229"/>
      <c r="CB224" s="97"/>
      <c r="CC224" s="97"/>
      <c r="CD224" s="62" t="str">
        <f>IF(AND(CA224=0,CB224=0),Desplegable!$B$446,IF(AND(CA224&lt;&gt;0,CB224=""),Desplegable!$B$446,IF(AND('Metas por Proyecto'!CA224=0,'Metas por Proyecto'!CB224&gt;0),Desplegable!$B$444,IF(AND('Metas por Proyecto'!CA224&gt;0,'Metas por Proyecto'!CB224=0),Desplegable!$B$445,IF(AND('Metas por Proyecto'!CA224&gt;0,'Metas por Proyecto'!CB224&gt;0),((CB224*100)/CA224))))))</f>
        <v/>
      </c>
      <c r="CE224" s="97">
        <f t="shared" si="114"/>
        <v>0</v>
      </c>
      <c r="CF224" s="97">
        <f t="shared" si="115"/>
        <v>0</v>
      </c>
      <c r="CG224" s="62" t="str">
        <f>IF(AND(CE224=0,CF224=0),"",IF(AND(CE224=0,CF224&lt;&gt;0),Desplegable!$B$444,(CF224*100/CE224)))</f>
        <v/>
      </c>
      <c r="CH224" s="229"/>
      <c r="CI224" s="97"/>
      <c r="CJ224" s="97"/>
      <c r="CK224" s="62" t="str">
        <f>IF(AND(CH224=0,CI224=0),Desplegable!$B$446,IF(AND(CH224&lt;&gt;0,CI224=""),Desplegable!$B$446,IF(AND('Metas por Proyecto'!CH224=0,'Metas por Proyecto'!CI224&gt;0),Desplegable!$B$444,IF(AND('Metas por Proyecto'!CH224&gt;0,'Metas por Proyecto'!CI224=0),Desplegable!$B$445,IF(AND('Metas por Proyecto'!CH224&gt;0,'Metas por Proyecto'!CI224&gt;0),((CI224*100)/CH224))))))</f>
        <v/>
      </c>
      <c r="CL224" s="97">
        <f t="shared" si="116"/>
        <v>0</v>
      </c>
      <c r="CM224" s="97">
        <f t="shared" si="117"/>
        <v>0</v>
      </c>
      <c r="CN224" s="62" t="str">
        <f>IF(AND(CL224=0,CM224=0),"",IF(AND(CL224=0,CM224&lt;&gt;0),Desplegable!$B$444,(CM224*100/CL224)))</f>
        <v/>
      </c>
      <c r="CO224" s="229">
        <v>1</v>
      </c>
      <c r="CP224" s="97"/>
      <c r="CQ224" s="97"/>
      <c r="CR224" s="62" t="str">
        <f>IF(AND(CO224=0,CP224=0),Desplegable!$B$446,IF(AND(CO224&lt;&gt;0,CP224=""),Desplegable!$B$446,IF(AND('Metas por Proyecto'!CO224=0,'Metas por Proyecto'!CP224&gt;0),Desplegable!$B$444,IF(AND('Metas por Proyecto'!CO224&gt;0,'Metas por Proyecto'!CP224=0),Desplegable!$B$445,IF(AND('Metas por Proyecto'!CO224&gt;0,'Metas por Proyecto'!CP224&gt;0),((CP224*100)/CO224))))))</f>
        <v/>
      </c>
      <c r="CS224" s="97">
        <f t="shared" si="118"/>
        <v>1</v>
      </c>
      <c r="CT224" s="97">
        <f t="shared" si="119"/>
        <v>0</v>
      </c>
      <c r="CU224" s="62">
        <f>IF(AND(CS224=0,CT224=0),"",IF(AND(CS224=0,CT224&lt;&gt;0),Desplegable!$B$444,(CT224*100/CS224)))</f>
        <v>0</v>
      </c>
      <c r="CV224" s="229"/>
      <c r="CW224" s="97"/>
      <c r="CX224" s="97"/>
      <c r="CY224" s="62" t="str">
        <f>IF(AND(CV224=0,CW224=0),Desplegable!$B$446,IF(AND(CV224&lt;&gt;0,CW224=""),Desplegable!$B$446,IF(AND('Metas por Proyecto'!CV224=0,'Metas por Proyecto'!CW224&gt;0),Desplegable!$B$444,IF(AND('Metas por Proyecto'!CV224&gt;0,'Metas por Proyecto'!CW224=0),Desplegable!$B$445,IF(AND('Metas por Proyecto'!CV224&gt;0,'Metas por Proyecto'!CW224&gt;0),((CW224*100)/CV224))))))</f>
        <v/>
      </c>
      <c r="CZ224" s="97">
        <f t="shared" si="120"/>
        <v>1</v>
      </c>
      <c r="DA224" s="97">
        <f t="shared" si="121"/>
        <v>0</v>
      </c>
      <c r="DB224" s="62">
        <f>IF(AND(CZ224=0,DA224=0),"",IF(AND(CZ224=0,DA224&lt;&gt;0),Desplegable!$B$444,(DA224*100/CZ224)))</f>
        <v>0</v>
      </c>
      <c r="DC224" s="229">
        <v>1</v>
      </c>
      <c r="DD224" s="97"/>
      <c r="DE224" s="97"/>
      <c r="DF224" s="62" t="str">
        <f>IF(AND(DC224=0,DD224=0),Desplegable!$B$446,IF(AND(DC224&lt;&gt;0,DD224=""),Desplegable!$B$446,IF(AND('Metas por Proyecto'!DC224=0,'Metas por Proyecto'!DD224&gt;0),Desplegable!$B$444,IF(AND('Metas por Proyecto'!DC224&gt;0,'Metas por Proyecto'!DD224=0),Desplegable!$B$445,IF(AND('Metas por Proyecto'!DC224&gt;0,'Metas por Proyecto'!DD224&gt;0),((DD224*100)/DC224))))))</f>
        <v/>
      </c>
      <c r="DG224" s="97">
        <f t="shared" si="122"/>
        <v>2</v>
      </c>
      <c r="DH224" s="97">
        <f t="shared" si="123"/>
        <v>0</v>
      </c>
      <c r="DI224" s="62">
        <f>IF(AND(DG224=0,DH224=0),"",IF(AND(DG224=0,DH224&lt;&gt;0),Desplegable!$B$444,(DH224*100/DG224)))</f>
        <v>0</v>
      </c>
      <c r="DJ224" s="231">
        <v>1</v>
      </c>
      <c r="DK224" s="97"/>
      <c r="DL224" s="97"/>
      <c r="DM224" s="62" t="str">
        <f>IF(AND(DJ224=0,DK224=0),Desplegable!$B$446,IF(AND(DJ224&lt;&gt;0,DK224=""),Desplegable!$B$446,IF(AND('Metas por Proyecto'!DJ224=0,'Metas por Proyecto'!DK224&gt;0),Desplegable!$B$444,IF(AND('Metas por Proyecto'!DJ224&gt;0,'Metas por Proyecto'!DK224=0),Desplegable!$B$445,IF(AND('Metas por Proyecto'!DJ224&gt;0,'Metas por Proyecto'!DK224&gt;0),((DK224*100)/DJ224))))))</f>
        <v/>
      </c>
      <c r="DN224" s="97">
        <f t="shared" si="124"/>
        <v>3</v>
      </c>
      <c r="DO224" s="97">
        <f t="shared" si="125"/>
        <v>0</v>
      </c>
      <c r="DP224" s="63">
        <f>IF(AND(DN224=0,DO224=0),"",IF(AND(DN224=0,DO224&lt;&gt;0),Desplegable!$B$444,(DO224*100/DN224)))</f>
        <v>0</v>
      </c>
      <c r="DQ224" s="97">
        <f t="shared" si="126"/>
        <v>3</v>
      </c>
      <c r="DR224" s="97">
        <f t="shared" si="127"/>
        <v>0</v>
      </c>
      <c r="DS224" s="97">
        <f t="shared" si="128"/>
        <v>0</v>
      </c>
      <c r="DT224" s="63">
        <f t="shared" si="129"/>
        <v>0</v>
      </c>
      <c r="DU224" s="97"/>
    </row>
    <row r="225" spans="1:125" s="65" customFormat="1" ht="243.75">
      <c r="A225" s="53">
        <v>224</v>
      </c>
      <c r="B225" s="84" t="s">
        <v>808</v>
      </c>
      <c r="C225" s="54" t="s">
        <v>811</v>
      </c>
      <c r="D225" s="55" t="s">
        <v>77</v>
      </c>
      <c r="E225" s="55" t="s">
        <v>814</v>
      </c>
      <c r="F225" s="56" t="s">
        <v>111</v>
      </c>
      <c r="G225" s="55" t="s">
        <v>115</v>
      </c>
      <c r="H225" s="56" t="s">
        <v>294</v>
      </c>
      <c r="I225" s="55" t="s">
        <v>815</v>
      </c>
      <c r="J225" s="56" t="s">
        <v>257</v>
      </c>
      <c r="K225" s="55" t="s">
        <v>814</v>
      </c>
      <c r="L225" s="56" t="s">
        <v>273</v>
      </c>
      <c r="M225" s="56" t="s">
        <v>411</v>
      </c>
      <c r="N225" s="59" t="s">
        <v>133</v>
      </c>
      <c r="O225" s="56" t="s">
        <v>154</v>
      </c>
      <c r="P225" s="57" t="s">
        <v>461</v>
      </c>
      <c r="Q225" s="57" t="s">
        <v>466</v>
      </c>
      <c r="R225" s="58" t="s">
        <v>471</v>
      </c>
      <c r="S225" s="59" t="s">
        <v>159</v>
      </c>
      <c r="T225" s="59" t="s">
        <v>417</v>
      </c>
      <c r="U225" s="60" t="s">
        <v>429</v>
      </c>
      <c r="V225" s="60" t="s">
        <v>447</v>
      </c>
      <c r="W225" s="59" t="s">
        <v>159</v>
      </c>
      <c r="X225" s="59"/>
      <c r="Y225" s="56"/>
      <c r="Z225" s="56"/>
      <c r="AA225" s="56"/>
      <c r="AB225" s="56"/>
      <c r="AC225" s="53"/>
      <c r="AD225" s="53"/>
      <c r="AE225" s="53"/>
      <c r="AF225" s="53"/>
      <c r="AG225" s="56"/>
      <c r="AH225" s="60"/>
      <c r="AI225" s="53"/>
      <c r="AJ225" s="61"/>
      <c r="AK225" s="53"/>
      <c r="AL225" s="53"/>
      <c r="AM225" s="222">
        <v>1</v>
      </c>
      <c r="AN225" s="97"/>
      <c r="AO225" s="97">
        <v>0</v>
      </c>
      <c r="AP225" s="97"/>
      <c r="AQ225" s="62" t="str">
        <f>IF(AND(AN225=0,AO225=0),Desplegable!$B$446,IF(AND(AN225&lt;&gt;0,AO225=""),Desplegable!$B$446,IF(AND('Metas por Proyecto'!AN225=0,'Metas por Proyecto'!AO225&gt;0),Desplegable!$B$444,IF(AND('Metas por Proyecto'!AN225&gt;0,'Metas por Proyecto'!AO225=0),Desplegable!$B$445,IF(AND('Metas por Proyecto'!AN225&gt;0,'Metas por Proyecto'!AO225&gt;0),((AO225*100)/AN225))))))</f>
        <v/>
      </c>
      <c r="AR225" s="97"/>
      <c r="AS225" s="97">
        <v>0</v>
      </c>
      <c r="AT225" s="97"/>
      <c r="AU225" s="62" t="str">
        <f>IF(AND(AR225=0,AS225=0),Desplegable!$B$446,IF(AND(AR225&lt;&gt;0,AS225=""),Desplegable!$B$446,IF(AND('Metas por Proyecto'!AR225=0,'Metas por Proyecto'!AS225&gt;0),Desplegable!$B$444,IF(AND('Metas por Proyecto'!AR225&gt;0,'Metas por Proyecto'!AS225=0),Desplegable!$B$445,IF(AND('Metas por Proyecto'!AR225&gt;0,'Metas por Proyecto'!AS225&gt;0),((AS225*100)/AR225))))))</f>
        <v/>
      </c>
      <c r="AV225" s="97">
        <f t="shared" si="104"/>
        <v>0</v>
      </c>
      <c r="AW225" s="97">
        <f t="shared" si="105"/>
        <v>0</v>
      </c>
      <c r="AX225" s="62" t="str">
        <f>IF(AND(AV225=0,AW225=0),"",IF(AND(AV225=0,AW225&lt;&gt;0),Desplegable!$B$444,(AW225*100/AV225)))</f>
        <v/>
      </c>
      <c r="AY225" s="225"/>
      <c r="AZ225" s="97">
        <v>0</v>
      </c>
      <c r="BA225" s="97"/>
      <c r="BB225" s="62" t="str">
        <f>IF(AND(AY225=0,AZ225=0),Desplegable!$B$446,IF(AND(AY225&lt;&gt;0,AZ225=""),Desplegable!$B$446,IF(AND('Metas por Proyecto'!AY225=0,'Metas por Proyecto'!AZ225&gt;0),Desplegable!$B$444,IF(AND('Metas por Proyecto'!AY225&gt;0,'Metas por Proyecto'!AZ225=0),Desplegable!$B$445,IF(AND('Metas por Proyecto'!AY225&gt;0,'Metas por Proyecto'!AZ225&gt;0),((AZ225*100)/AY225))))))</f>
        <v/>
      </c>
      <c r="BC225" s="97">
        <f t="shared" si="106"/>
        <v>0</v>
      </c>
      <c r="BD225" s="97">
        <f t="shared" si="107"/>
        <v>0</v>
      </c>
      <c r="BE225" s="62" t="str">
        <f>IF(AND(BC225=0,BD225=0),"",IF(AND(BC225=0,BD225&lt;&gt;0),Desplegable!$B$444,(BD225*100/BC225)))</f>
        <v/>
      </c>
      <c r="BF225" s="225"/>
      <c r="BG225" s="97"/>
      <c r="BH225" s="97"/>
      <c r="BI225" s="62" t="str">
        <f>IF(AND(BF225=0,BG225=0),Desplegable!$B$446,IF(AND(BF225&lt;&gt;0,BG225=""),Desplegable!$B$446,IF(AND('Metas por Proyecto'!BF225=0,'Metas por Proyecto'!BG225&gt;0),Desplegable!$B$444,IF(AND('Metas por Proyecto'!BF225&gt;0,'Metas por Proyecto'!BG225=0),Desplegable!$B$445,IF(AND('Metas por Proyecto'!BF225&gt;0,'Metas por Proyecto'!BG225&gt;0),((BG225*100)/BF225))))))</f>
        <v/>
      </c>
      <c r="BJ225" s="97">
        <f t="shared" si="108"/>
        <v>0</v>
      </c>
      <c r="BK225" s="97">
        <f t="shared" si="109"/>
        <v>0</v>
      </c>
      <c r="BL225" s="62" t="str">
        <f>IF(AND(BJ225=0,BK225=0),"",IF(AND(BJ225=0,BK225&lt;&gt;0),Desplegable!$B$444,(BK225*100/BJ225)))</f>
        <v/>
      </c>
      <c r="BM225" s="225"/>
      <c r="BN225" s="97"/>
      <c r="BO225" s="97"/>
      <c r="BP225" s="62" t="str">
        <f>IF(AND(BM225=0,BN225=0),Desplegable!$B$446,IF(AND(BM225&lt;&gt;0,BN225=""),Desplegable!$B$446,IF(AND('Metas por Proyecto'!BM225=0,'Metas por Proyecto'!BN225&gt;0),Desplegable!$B$444,IF(AND('Metas por Proyecto'!BM225&gt;0,'Metas por Proyecto'!BN225=0),Desplegable!$B$445,IF(AND('Metas por Proyecto'!BM225&gt;0,'Metas por Proyecto'!BN225&gt;0),((BN225*100)/BM225))))))</f>
        <v/>
      </c>
      <c r="BQ225" s="97">
        <f t="shared" si="110"/>
        <v>0</v>
      </c>
      <c r="BR225" s="97">
        <f t="shared" si="111"/>
        <v>0</v>
      </c>
      <c r="BS225" s="62" t="str">
        <f>IF(AND(BQ225=0,BR225=0),"",IF(AND(BQ225=0,BR225&lt;&gt;0),Desplegable!$B$444,(BR225*100/BQ225)))</f>
        <v/>
      </c>
      <c r="BT225" s="225"/>
      <c r="BU225" s="97"/>
      <c r="BV225" s="97"/>
      <c r="BW225" s="62" t="str">
        <f>IF(AND(BT225=0,BU225=0),Desplegable!$B$446,IF(AND(BT225&lt;&gt;0,BU225=""),Desplegable!$B$446,IF(AND('Metas por Proyecto'!BT225=0,'Metas por Proyecto'!BU225&gt;0),Desplegable!$B$444,IF(AND('Metas por Proyecto'!BT225&gt;0,'Metas por Proyecto'!BU225=0),Desplegable!$B$445,IF(AND('Metas por Proyecto'!BT225&gt;0,'Metas por Proyecto'!BU225&gt;0),((BU225*100)/BT225))))))</f>
        <v/>
      </c>
      <c r="BX225" s="97">
        <f t="shared" si="112"/>
        <v>0</v>
      </c>
      <c r="BY225" s="97">
        <f t="shared" si="113"/>
        <v>0</v>
      </c>
      <c r="BZ225" s="62" t="str">
        <f>IF(AND(BX225=0,BY225=0),"",IF(AND(BX225=0,BY225&lt;&gt;0),Desplegable!$B$444,(BY225*100/BX225)))</f>
        <v/>
      </c>
      <c r="CA225" s="225"/>
      <c r="CB225" s="97"/>
      <c r="CC225" s="97"/>
      <c r="CD225" s="62" t="str">
        <f>IF(AND(CA225=0,CB225=0),Desplegable!$B$446,IF(AND(CA225&lt;&gt;0,CB225=""),Desplegable!$B$446,IF(AND('Metas por Proyecto'!CA225=0,'Metas por Proyecto'!CB225&gt;0),Desplegable!$B$444,IF(AND('Metas por Proyecto'!CA225&gt;0,'Metas por Proyecto'!CB225=0),Desplegable!$B$445,IF(AND('Metas por Proyecto'!CA225&gt;0,'Metas por Proyecto'!CB225&gt;0),((CB225*100)/CA225))))))</f>
        <v/>
      </c>
      <c r="CE225" s="97">
        <f t="shared" si="114"/>
        <v>0</v>
      </c>
      <c r="CF225" s="97">
        <f t="shared" si="115"/>
        <v>0</v>
      </c>
      <c r="CG225" s="62" t="str">
        <f>IF(AND(CE225=0,CF225=0),"",IF(AND(CE225=0,CF225&lt;&gt;0),Desplegable!$B$444,(CF225*100/CE225)))</f>
        <v/>
      </c>
      <c r="CH225" s="225"/>
      <c r="CI225" s="97"/>
      <c r="CJ225" s="97"/>
      <c r="CK225" s="62" t="str">
        <f>IF(AND(CH225=0,CI225=0),Desplegable!$B$446,IF(AND(CH225&lt;&gt;0,CI225=""),Desplegable!$B$446,IF(AND('Metas por Proyecto'!CH225=0,'Metas por Proyecto'!CI225&gt;0),Desplegable!$B$444,IF(AND('Metas por Proyecto'!CH225&gt;0,'Metas por Proyecto'!CI225=0),Desplegable!$B$445,IF(AND('Metas por Proyecto'!CH225&gt;0,'Metas por Proyecto'!CI225&gt;0),((CI225*100)/CH225))))))</f>
        <v/>
      </c>
      <c r="CL225" s="97">
        <f t="shared" si="116"/>
        <v>0</v>
      </c>
      <c r="CM225" s="97">
        <f t="shared" si="117"/>
        <v>0</v>
      </c>
      <c r="CN225" s="62" t="str">
        <f>IF(AND(CL225=0,CM225=0),"",IF(AND(CL225=0,CM225&lt;&gt;0),Desplegable!$B$444,(CM225*100/CL225)))</f>
        <v/>
      </c>
      <c r="CO225" s="225"/>
      <c r="CP225" s="97"/>
      <c r="CQ225" s="97"/>
      <c r="CR225" s="62" t="str">
        <f>IF(AND(CO225=0,CP225=0),Desplegable!$B$446,IF(AND(CO225&lt;&gt;0,CP225=""),Desplegable!$B$446,IF(AND('Metas por Proyecto'!CO225=0,'Metas por Proyecto'!CP225&gt;0),Desplegable!$B$444,IF(AND('Metas por Proyecto'!CO225&gt;0,'Metas por Proyecto'!CP225=0),Desplegable!$B$445,IF(AND('Metas por Proyecto'!CO225&gt;0,'Metas por Proyecto'!CP225&gt;0),((CP225*100)/CO225))))))</f>
        <v/>
      </c>
      <c r="CS225" s="97">
        <f t="shared" si="118"/>
        <v>0</v>
      </c>
      <c r="CT225" s="97">
        <f t="shared" si="119"/>
        <v>0</v>
      </c>
      <c r="CU225" s="62" t="str">
        <f>IF(AND(CS225=0,CT225=0),"",IF(AND(CS225=0,CT225&lt;&gt;0),Desplegable!$B$444,(CT225*100/CS225)))</f>
        <v/>
      </c>
      <c r="CV225" s="225">
        <v>1</v>
      </c>
      <c r="CW225" s="97"/>
      <c r="CX225" s="97"/>
      <c r="CY225" s="62" t="str">
        <f>IF(AND(CV225=0,CW225=0),Desplegable!$B$446,IF(AND(CV225&lt;&gt;0,CW225=""),Desplegable!$B$446,IF(AND('Metas por Proyecto'!CV225=0,'Metas por Proyecto'!CW225&gt;0),Desplegable!$B$444,IF(AND('Metas por Proyecto'!CV225&gt;0,'Metas por Proyecto'!CW225=0),Desplegable!$B$445,IF(AND('Metas por Proyecto'!CV225&gt;0,'Metas por Proyecto'!CW225&gt;0),((CW225*100)/CV225))))))</f>
        <v/>
      </c>
      <c r="CZ225" s="97">
        <f t="shared" si="120"/>
        <v>1</v>
      </c>
      <c r="DA225" s="97">
        <f t="shared" si="121"/>
        <v>0</v>
      </c>
      <c r="DB225" s="62">
        <f>IF(AND(CZ225=0,DA225=0),"",IF(AND(CZ225=0,DA225&lt;&gt;0),Desplegable!$B$444,(DA225*100/CZ225)))</f>
        <v>0</v>
      </c>
      <c r="DC225" s="225"/>
      <c r="DD225" s="97"/>
      <c r="DE225" s="97"/>
      <c r="DF225" s="62" t="str">
        <f>IF(AND(DC225=0,DD225=0),Desplegable!$B$446,IF(AND(DC225&lt;&gt;0,DD225=""),Desplegable!$B$446,IF(AND('Metas por Proyecto'!DC225=0,'Metas por Proyecto'!DD225&gt;0),Desplegable!$B$444,IF(AND('Metas por Proyecto'!DC225&gt;0,'Metas por Proyecto'!DD225=0),Desplegable!$B$445,IF(AND('Metas por Proyecto'!DC225&gt;0,'Metas por Proyecto'!DD225&gt;0),((DD225*100)/DC225))))))</f>
        <v/>
      </c>
      <c r="DG225" s="97">
        <f t="shared" si="122"/>
        <v>1</v>
      </c>
      <c r="DH225" s="97">
        <f t="shared" si="123"/>
        <v>0</v>
      </c>
      <c r="DI225" s="62">
        <f>IF(AND(DG225=0,DH225=0),"",IF(AND(DG225=0,DH225&lt;&gt;0),Desplegable!$B$444,(DH225*100/DG225)))</f>
        <v>0</v>
      </c>
      <c r="DJ225" s="232"/>
      <c r="DK225" s="97"/>
      <c r="DL225" s="97"/>
      <c r="DM225" s="62" t="str">
        <f>IF(AND(DJ225=0,DK225=0),Desplegable!$B$446,IF(AND(DJ225&lt;&gt;0,DK225=""),Desplegable!$B$446,IF(AND('Metas por Proyecto'!DJ225=0,'Metas por Proyecto'!DK225&gt;0),Desplegable!$B$444,IF(AND('Metas por Proyecto'!DJ225&gt;0,'Metas por Proyecto'!DK225=0),Desplegable!$B$445,IF(AND('Metas por Proyecto'!DJ225&gt;0,'Metas por Proyecto'!DK225&gt;0),((DK225*100)/DJ225))))))</f>
        <v/>
      </c>
      <c r="DN225" s="97">
        <f t="shared" si="124"/>
        <v>1</v>
      </c>
      <c r="DO225" s="97">
        <f t="shared" si="125"/>
        <v>0</v>
      </c>
      <c r="DP225" s="63">
        <f>IF(AND(DN225=0,DO225=0),"",IF(AND(DN225=0,DO225&lt;&gt;0),Desplegable!$B$444,(DO225*100/DN225)))</f>
        <v>0</v>
      </c>
      <c r="DQ225" s="97">
        <f t="shared" si="126"/>
        <v>1</v>
      </c>
      <c r="DR225" s="97">
        <f t="shared" si="127"/>
        <v>0</v>
      </c>
      <c r="DS225" s="97">
        <f t="shared" si="128"/>
        <v>0</v>
      </c>
      <c r="DT225" s="63">
        <f t="shared" si="129"/>
        <v>0</v>
      </c>
      <c r="DU225" s="97"/>
    </row>
    <row r="226" spans="1:125" s="65" customFormat="1" ht="243.75">
      <c r="A226" s="53">
        <v>225</v>
      </c>
      <c r="B226" s="84" t="s">
        <v>809</v>
      </c>
      <c r="C226" s="54" t="s">
        <v>812</v>
      </c>
      <c r="D226" s="55" t="s">
        <v>89</v>
      </c>
      <c r="E226" s="55" t="s">
        <v>814</v>
      </c>
      <c r="F226" s="56" t="s">
        <v>111</v>
      </c>
      <c r="G226" s="55" t="s">
        <v>115</v>
      </c>
      <c r="H226" s="56" t="s">
        <v>294</v>
      </c>
      <c r="I226" s="55" t="s">
        <v>815</v>
      </c>
      <c r="J226" s="56" t="s">
        <v>257</v>
      </c>
      <c r="K226" s="55" t="s">
        <v>814</v>
      </c>
      <c r="L226" s="56" t="s">
        <v>273</v>
      </c>
      <c r="M226" s="56" t="s">
        <v>411</v>
      </c>
      <c r="N226" s="59" t="s">
        <v>133</v>
      </c>
      <c r="O226" s="56" t="s">
        <v>154</v>
      </c>
      <c r="P226" s="57" t="s">
        <v>461</v>
      </c>
      <c r="Q226" s="57" t="s">
        <v>466</v>
      </c>
      <c r="R226" s="58" t="s">
        <v>471</v>
      </c>
      <c r="S226" s="59" t="s">
        <v>159</v>
      </c>
      <c r="T226" s="59" t="s">
        <v>417</v>
      </c>
      <c r="U226" s="60" t="s">
        <v>429</v>
      </c>
      <c r="V226" s="60" t="s">
        <v>447</v>
      </c>
      <c r="W226" s="59" t="s">
        <v>159</v>
      </c>
      <c r="X226" s="59"/>
      <c r="Y226" s="56"/>
      <c r="Z226" s="56"/>
      <c r="AA226" s="56"/>
      <c r="AB226" s="56"/>
      <c r="AC226" s="53"/>
      <c r="AD226" s="53"/>
      <c r="AE226" s="53"/>
      <c r="AF226" s="53"/>
      <c r="AG226" s="56"/>
      <c r="AH226" s="60"/>
      <c r="AI226" s="53"/>
      <c r="AJ226" s="61"/>
      <c r="AK226" s="53"/>
      <c r="AL226" s="53"/>
      <c r="AM226" s="222">
        <v>5.84</v>
      </c>
      <c r="AN226" s="97"/>
      <c r="AO226" s="97">
        <v>0</v>
      </c>
      <c r="AP226" s="97"/>
      <c r="AQ226" s="62" t="str">
        <f>IF(AND(AN226=0,AO226=0),Desplegable!$B$446,IF(AND(AN226&lt;&gt;0,AO226=""),Desplegable!$B$446,IF(AND('Metas por Proyecto'!AN226=0,'Metas por Proyecto'!AO226&gt;0),Desplegable!$B$444,IF(AND('Metas por Proyecto'!AN226&gt;0,'Metas por Proyecto'!AO226=0),Desplegable!$B$445,IF(AND('Metas por Proyecto'!AN226&gt;0,'Metas por Proyecto'!AO226&gt;0),((AO226*100)/AN226))))))</f>
        <v/>
      </c>
      <c r="AR226" s="97"/>
      <c r="AS226" s="97">
        <v>0</v>
      </c>
      <c r="AT226" s="97"/>
      <c r="AU226" s="62" t="str">
        <f>IF(AND(AR226=0,AS226=0),Desplegable!$B$446,IF(AND(AR226&lt;&gt;0,AS226=""),Desplegable!$B$446,IF(AND('Metas por Proyecto'!AR226=0,'Metas por Proyecto'!AS226&gt;0),Desplegable!$B$444,IF(AND('Metas por Proyecto'!AR226&gt;0,'Metas por Proyecto'!AS226=0),Desplegable!$B$445,IF(AND('Metas por Proyecto'!AR226&gt;0,'Metas por Proyecto'!AS226&gt;0),((AS226*100)/AR226))))))</f>
        <v/>
      </c>
      <c r="AV226" s="97">
        <f t="shared" si="104"/>
        <v>0</v>
      </c>
      <c r="AW226" s="97">
        <f t="shared" si="105"/>
        <v>0</v>
      </c>
      <c r="AX226" s="62" t="str">
        <f>IF(AND(AV226=0,AW226=0),"",IF(AND(AV226=0,AW226&lt;&gt;0),Desplegable!$B$444,(AW226*100/AV226)))</f>
        <v/>
      </c>
      <c r="AY226" s="97"/>
      <c r="AZ226" s="97">
        <v>0</v>
      </c>
      <c r="BA226" s="97"/>
      <c r="BB226" s="62" t="str">
        <f>IF(AND(AY226=0,AZ226=0),Desplegable!$B$446,IF(AND(AY226&lt;&gt;0,AZ226=""),Desplegable!$B$446,IF(AND('Metas por Proyecto'!AY226=0,'Metas por Proyecto'!AZ226&gt;0),Desplegable!$B$444,IF(AND('Metas por Proyecto'!AY226&gt;0,'Metas por Proyecto'!AZ226=0),Desplegable!$B$445,IF(AND('Metas por Proyecto'!AY226&gt;0,'Metas por Proyecto'!AZ226&gt;0),((AZ226*100)/AY226))))))</f>
        <v/>
      </c>
      <c r="BC226" s="97">
        <f t="shared" si="106"/>
        <v>0</v>
      </c>
      <c r="BD226" s="97">
        <f t="shared" si="107"/>
        <v>0</v>
      </c>
      <c r="BE226" s="62" t="str">
        <f>IF(AND(BC226=0,BD226=0),"",IF(AND(BC226=0,BD226&lt;&gt;0),Desplegable!$B$444,(BD226*100/BC226)))</f>
        <v/>
      </c>
      <c r="BF226" s="97"/>
      <c r="BG226" s="97"/>
      <c r="BH226" s="97"/>
      <c r="BI226" s="62" t="str">
        <f>IF(AND(BF226=0,BG226=0),Desplegable!$B$446,IF(AND(BF226&lt;&gt;0,BG226=""),Desplegable!$B$446,IF(AND('Metas por Proyecto'!BF226=0,'Metas por Proyecto'!BG226&gt;0),Desplegable!$B$444,IF(AND('Metas por Proyecto'!BF226&gt;0,'Metas por Proyecto'!BG226=0),Desplegable!$B$445,IF(AND('Metas por Proyecto'!BF226&gt;0,'Metas por Proyecto'!BG226&gt;0),((BG226*100)/BF226))))))</f>
        <v/>
      </c>
      <c r="BJ226" s="97">
        <f t="shared" si="108"/>
        <v>0</v>
      </c>
      <c r="BK226" s="97">
        <f t="shared" si="109"/>
        <v>0</v>
      </c>
      <c r="BL226" s="62" t="str">
        <f>IF(AND(BJ226=0,BK226=0),"",IF(AND(BJ226=0,BK226&lt;&gt;0),Desplegable!$B$444,(BK226*100/BJ226)))</f>
        <v/>
      </c>
      <c r="BM226" s="97"/>
      <c r="BN226" s="97"/>
      <c r="BO226" s="97"/>
      <c r="BP226" s="62" t="str">
        <f>IF(AND(BM226=0,BN226=0),Desplegable!$B$446,IF(AND(BM226&lt;&gt;0,BN226=""),Desplegable!$B$446,IF(AND('Metas por Proyecto'!BM226=0,'Metas por Proyecto'!BN226&gt;0),Desplegable!$B$444,IF(AND('Metas por Proyecto'!BM226&gt;0,'Metas por Proyecto'!BN226=0),Desplegable!$B$445,IF(AND('Metas por Proyecto'!BM226&gt;0,'Metas por Proyecto'!BN226&gt;0),((BN226*100)/BM226))))))</f>
        <v/>
      </c>
      <c r="BQ226" s="97">
        <f t="shared" si="110"/>
        <v>0</v>
      </c>
      <c r="BR226" s="97">
        <f t="shared" si="111"/>
        <v>0</v>
      </c>
      <c r="BS226" s="62" t="str">
        <f>IF(AND(BQ226=0,BR226=0),"",IF(AND(BQ226=0,BR226&lt;&gt;0),Desplegable!$B$444,(BR226*100/BQ226)))</f>
        <v/>
      </c>
      <c r="BT226" s="97"/>
      <c r="BU226" s="97"/>
      <c r="BV226" s="97"/>
      <c r="BW226" s="62" t="str">
        <f>IF(AND(BT226=0,BU226=0),Desplegable!$B$446,IF(AND(BT226&lt;&gt;0,BU226=""),Desplegable!$B$446,IF(AND('Metas por Proyecto'!BT226=0,'Metas por Proyecto'!BU226&gt;0),Desplegable!$B$444,IF(AND('Metas por Proyecto'!BT226&gt;0,'Metas por Proyecto'!BU226=0),Desplegable!$B$445,IF(AND('Metas por Proyecto'!BT226&gt;0,'Metas por Proyecto'!BU226&gt;0),((BU226*100)/BT226))))))</f>
        <v/>
      </c>
      <c r="BX226" s="97">
        <f t="shared" si="112"/>
        <v>0</v>
      </c>
      <c r="BY226" s="97">
        <f t="shared" si="113"/>
        <v>0</v>
      </c>
      <c r="BZ226" s="62" t="str">
        <f>IF(AND(BX226=0,BY226=0),"",IF(AND(BX226=0,BY226&lt;&gt;0),Desplegable!$B$444,(BY226*100/BX226)))</f>
        <v/>
      </c>
      <c r="CA226" s="97"/>
      <c r="CB226" s="97"/>
      <c r="CC226" s="97"/>
      <c r="CD226" s="62" t="str">
        <f>IF(AND(CA226=0,CB226=0),Desplegable!$B$446,IF(AND(CA226&lt;&gt;0,CB226=""),Desplegable!$B$446,IF(AND('Metas por Proyecto'!CA226=0,'Metas por Proyecto'!CB226&gt;0),Desplegable!$B$444,IF(AND('Metas por Proyecto'!CA226&gt;0,'Metas por Proyecto'!CB226=0),Desplegable!$B$445,IF(AND('Metas por Proyecto'!CA226&gt;0,'Metas por Proyecto'!CB226&gt;0),((CB226*100)/CA226))))))</f>
        <v/>
      </c>
      <c r="CE226" s="97">
        <f t="shared" si="114"/>
        <v>0</v>
      </c>
      <c r="CF226" s="97">
        <f t="shared" si="115"/>
        <v>0</v>
      </c>
      <c r="CG226" s="62" t="str">
        <f>IF(AND(CE226=0,CF226=0),"",IF(AND(CE226=0,CF226&lt;&gt;0),Desplegable!$B$444,(CF226*100/CE226)))</f>
        <v/>
      </c>
      <c r="CH226" s="97"/>
      <c r="CI226" s="97"/>
      <c r="CJ226" s="97"/>
      <c r="CK226" s="62" t="str">
        <f>IF(AND(CH226=0,CI226=0),Desplegable!$B$446,IF(AND(CH226&lt;&gt;0,CI226=""),Desplegable!$B$446,IF(AND('Metas por Proyecto'!CH226=0,'Metas por Proyecto'!CI226&gt;0),Desplegable!$B$444,IF(AND('Metas por Proyecto'!CH226&gt;0,'Metas por Proyecto'!CI226=0),Desplegable!$B$445,IF(AND('Metas por Proyecto'!CH226&gt;0,'Metas por Proyecto'!CI226&gt;0),((CI226*100)/CH226))))))</f>
        <v/>
      </c>
      <c r="CL226" s="97">
        <f t="shared" si="116"/>
        <v>0</v>
      </c>
      <c r="CM226" s="97">
        <f t="shared" si="117"/>
        <v>0</v>
      </c>
      <c r="CN226" s="62" t="str">
        <f>IF(AND(CL226=0,CM226=0),"",IF(AND(CL226=0,CM226&lt;&gt;0),Desplegable!$B$444,(CM226*100/CL226)))</f>
        <v/>
      </c>
      <c r="CO226" s="97">
        <v>5.84</v>
      </c>
      <c r="CP226" s="97"/>
      <c r="CQ226" s="97"/>
      <c r="CR226" s="62" t="str">
        <f>IF(AND(CO226=0,CP226=0),Desplegable!$B$446,IF(AND(CO226&lt;&gt;0,CP226=""),Desplegable!$B$446,IF(AND('Metas por Proyecto'!CO226=0,'Metas por Proyecto'!CP226&gt;0),Desplegable!$B$444,IF(AND('Metas por Proyecto'!CO226&gt;0,'Metas por Proyecto'!CP226=0),Desplegable!$B$445,IF(AND('Metas por Proyecto'!CO226&gt;0,'Metas por Proyecto'!CP226&gt;0),((CP226*100)/CO226))))))</f>
        <v/>
      </c>
      <c r="CS226" s="97">
        <f t="shared" si="118"/>
        <v>5.84</v>
      </c>
      <c r="CT226" s="97">
        <f t="shared" si="119"/>
        <v>0</v>
      </c>
      <c r="CU226" s="62">
        <f>IF(AND(CS226=0,CT226=0),"",IF(AND(CS226=0,CT226&lt;&gt;0),Desplegable!$B$444,(CT226*100/CS226)))</f>
        <v>0</v>
      </c>
      <c r="CV226" s="97"/>
      <c r="CW226" s="97"/>
      <c r="CX226" s="97"/>
      <c r="CY226" s="62" t="str">
        <f>IF(AND(CV226=0,CW226=0),Desplegable!$B$446,IF(AND(CV226&lt;&gt;0,CW226=""),Desplegable!$B$446,IF(AND('Metas por Proyecto'!CV226=0,'Metas por Proyecto'!CW226&gt;0),Desplegable!$B$444,IF(AND('Metas por Proyecto'!CV226&gt;0,'Metas por Proyecto'!CW226=0),Desplegable!$B$445,IF(AND('Metas por Proyecto'!CV226&gt;0,'Metas por Proyecto'!CW226&gt;0),((CW226*100)/CV226))))))</f>
        <v/>
      </c>
      <c r="CZ226" s="97">
        <f t="shared" si="120"/>
        <v>5.84</v>
      </c>
      <c r="DA226" s="97">
        <f t="shared" si="121"/>
        <v>0</v>
      </c>
      <c r="DB226" s="62">
        <f>IF(AND(CZ226=0,DA226=0),"",IF(AND(CZ226=0,DA226&lt;&gt;0),Desplegable!$B$444,(DA226*100/CZ226)))</f>
        <v>0</v>
      </c>
      <c r="DC226" s="97"/>
      <c r="DD226" s="97"/>
      <c r="DE226" s="97"/>
      <c r="DF226" s="62" t="str">
        <f>IF(AND(DC226=0,DD226=0),Desplegable!$B$446,IF(AND(DC226&lt;&gt;0,DD226=""),Desplegable!$B$446,IF(AND('Metas por Proyecto'!DC226=0,'Metas por Proyecto'!DD226&gt;0),Desplegable!$B$444,IF(AND('Metas por Proyecto'!DC226&gt;0,'Metas por Proyecto'!DD226=0),Desplegable!$B$445,IF(AND('Metas por Proyecto'!DC226&gt;0,'Metas por Proyecto'!DD226&gt;0),((DD226*100)/DC226))))))</f>
        <v/>
      </c>
      <c r="DG226" s="97">
        <f t="shared" si="122"/>
        <v>5.84</v>
      </c>
      <c r="DH226" s="97">
        <f t="shared" si="123"/>
        <v>0</v>
      </c>
      <c r="DI226" s="62">
        <f>IF(AND(DG226=0,DH226=0),"",IF(AND(DG226=0,DH226&lt;&gt;0),Desplegable!$B$444,(DH226*100/DG226)))</f>
        <v>0</v>
      </c>
      <c r="DJ226" s="97"/>
      <c r="DK226" s="97"/>
      <c r="DL226" s="97"/>
      <c r="DM226" s="62" t="str">
        <f>IF(AND(DJ226=0,DK226=0),Desplegable!$B$446,IF(AND(DJ226&lt;&gt;0,DK226=""),Desplegable!$B$446,IF(AND('Metas por Proyecto'!DJ226=0,'Metas por Proyecto'!DK226&gt;0),Desplegable!$B$444,IF(AND('Metas por Proyecto'!DJ226&gt;0,'Metas por Proyecto'!DK226=0),Desplegable!$B$445,IF(AND('Metas por Proyecto'!DJ226&gt;0,'Metas por Proyecto'!DK226&gt;0),((DK226*100)/DJ226))))))</f>
        <v/>
      </c>
      <c r="DN226" s="97">
        <f t="shared" si="124"/>
        <v>5.84</v>
      </c>
      <c r="DO226" s="97">
        <f t="shared" si="125"/>
        <v>0</v>
      </c>
      <c r="DP226" s="63">
        <f>IF(AND(DN226=0,DO226=0),"",IF(AND(DN226=0,DO226&lt;&gt;0),Desplegable!$B$444,(DO226*100/DN226)))</f>
        <v>0</v>
      </c>
      <c r="DQ226" s="97">
        <f t="shared" si="126"/>
        <v>5.84</v>
      </c>
      <c r="DR226" s="97">
        <f t="shared" si="127"/>
        <v>0</v>
      </c>
      <c r="DS226" s="97">
        <f t="shared" si="128"/>
        <v>0</v>
      </c>
      <c r="DT226" s="63">
        <f t="shared" si="129"/>
        <v>0</v>
      </c>
      <c r="DU226" s="97"/>
    </row>
    <row r="227" spans="1:125" s="65" customFormat="1" ht="243.75">
      <c r="A227" s="53">
        <v>226</v>
      </c>
      <c r="B227" s="84" t="s">
        <v>810</v>
      </c>
      <c r="C227" s="54" t="s">
        <v>813</v>
      </c>
      <c r="D227" s="55" t="s">
        <v>89</v>
      </c>
      <c r="E227" s="55" t="s">
        <v>814</v>
      </c>
      <c r="F227" s="56" t="s">
        <v>111</v>
      </c>
      <c r="G227" s="55" t="s">
        <v>115</v>
      </c>
      <c r="H227" s="56" t="s">
        <v>294</v>
      </c>
      <c r="I227" s="55" t="s">
        <v>815</v>
      </c>
      <c r="J227" s="56" t="s">
        <v>257</v>
      </c>
      <c r="K227" s="55" t="s">
        <v>814</v>
      </c>
      <c r="L227" s="56" t="s">
        <v>273</v>
      </c>
      <c r="M227" s="56" t="s">
        <v>411</v>
      </c>
      <c r="N227" s="59" t="s">
        <v>133</v>
      </c>
      <c r="O227" s="56" t="s">
        <v>154</v>
      </c>
      <c r="P227" s="57" t="s">
        <v>461</v>
      </c>
      <c r="Q227" s="57" t="s">
        <v>466</v>
      </c>
      <c r="R227" s="58" t="s">
        <v>471</v>
      </c>
      <c r="S227" s="59" t="s">
        <v>159</v>
      </c>
      <c r="T227" s="59" t="s">
        <v>417</v>
      </c>
      <c r="U227" s="60" t="s">
        <v>429</v>
      </c>
      <c r="V227" s="60" t="s">
        <v>447</v>
      </c>
      <c r="W227" s="59" t="s">
        <v>159</v>
      </c>
      <c r="X227" s="59"/>
      <c r="Y227" s="56"/>
      <c r="Z227" s="56"/>
      <c r="AA227" s="56"/>
      <c r="AB227" s="56"/>
      <c r="AC227" s="53"/>
      <c r="AD227" s="53"/>
      <c r="AE227" s="53"/>
      <c r="AF227" s="53"/>
      <c r="AG227" s="56"/>
      <c r="AH227" s="60"/>
      <c r="AI227" s="53"/>
      <c r="AJ227" s="61"/>
      <c r="AK227" s="53"/>
      <c r="AL227" s="53"/>
      <c r="AM227" s="222">
        <v>77.87</v>
      </c>
      <c r="AN227" s="97"/>
      <c r="AO227" s="97">
        <v>0</v>
      </c>
      <c r="AP227" s="97"/>
      <c r="AQ227" s="62" t="str">
        <f>IF(AND(AN227=0,AO227=0),Desplegable!$B$446,IF(AND(AN227&lt;&gt;0,AO227=""),Desplegable!$B$446,IF(AND('Metas por Proyecto'!AN227=0,'Metas por Proyecto'!AO227&gt;0),Desplegable!$B$444,IF(AND('Metas por Proyecto'!AN227&gt;0,'Metas por Proyecto'!AO227=0),Desplegable!$B$445,IF(AND('Metas por Proyecto'!AN227&gt;0,'Metas por Proyecto'!AO227&gt;0),((AO227*100)/AN227))))))</f>
        <v/>
      </c>
      <c r="AR227" s="97"/>
      <c r="AS227" s="97">
        <v>0</v>
      </c>
      <c r="AT227" s="97"/>
      <c r="AU227" s="62" t="str">
        <f>IF(AND(AR227=0,AS227=0),Desplegable!$B$446,IF(AND(AR227&lt;&gt;0,AS227=""),Desplegable!$B$446,IF(AND('Metas por Proyecto'!AR227=0,'Metas por Proyecto'!AS227&gt;0),Desplegable!$B$444,IF(AND('Metas por Proyecto'!AR227&gt;0,'Metas por Proyecto'!AS227=0),Desplegable!$B$445,IF(AND('Metas por Proyecto'!AR227&gt;0,'Metas por Proyecto'!AS227&gt;0),((AS227*100)/AR227))))))</f>
        <v/>
      </c>
      <c r="AV227" s="97">
        <f t="shared" ref="AV227:AV291" si="156">SUM(AN227,AR227)</f>
        <v>0</v>
      </c>
      <c r="AW227" s="97">
        <f t="shared" ref="AW227:AW291" si="157">SUM(AO227,AS227)</f>
        <v>0</v>
      </c>
      <c r="AX227" s="62" t="str">
        <f>IF(AND(AV227=0,AW227=0),"",IF(AND(AV227=0,AW227&lt;&gt;0),Desplegable!$B$444,(AW227*100/AV227)))</f>
        <v/>
      </c>
      <c r="AY227" s="97"/>
      <c r="AZ227" s="97">
        <v>0</v>
      </c>
      <c r="BA227" s="97"/>
      <c r="BB227" s="62" t="str">
        <f>IF(AND(AY227=0,AZ227=0),Desplegable!$B$446,IF(AND(AY227&lt;&gt;0,AZ227=""),Desplegable!$B$446,IF(AND('Metas por Proyecto'!AY227=0,'Metas por Proyecto'!AZ227&gt;0),Desplegable!$B$444,IF(AND('Metas por Proyecto'!AY227&gt;0,'Metas por Proyecto'!AZ227=0),Desplegable!$B$445,IF(AND('Metas por Proyecto'!AY227&gt;0,'Metas por Proyecto'!AZ227&gt;0),((AZ227*100)/AY227))))))</f>
        <v/>
      </c>
      <c r="BC227" s="97">
        <f t="shared" ref="BC227:BC291" si="158">SUM(AV227+AY227)</f>
        <v>0</v>
      </c>
      <c r="BD227" s="97">
        <f t="shared" ref="BD227:BD291" si="159">SUM(AW227+AZ227)</f>
        <v>0</v>
      </c>
      <c r="BE227" s="62" t="str">
        <f>IF(AND(BC227=0,BD227=0),"",IF(AND(BC227=0,BD227&lt;&gt;0),Desplegable!$B$444,(BD227*100/BC227)))</f>
        <v/>
      </c>
      <c r="BF227" s="97"/>
      <c r="BG227" s="97"/>
      <c r="BH227" s="97"/>
      <c r="BI227" s="62" t="str">
        <f>IF(AND(BF227=0,BG227=0),Desplegable!$B$446,IF(AND(BF227&lt;&gt;0,BG227=""),Desplegable!$B$446,IF(AND('Metas por Proyecto'!BF227=0,'Metas por Proyecto'!BG227&gt;0),Desplegable!$B$444,IF(AND('Metas por Proyecto'!BF227&gt;0,'Metas por Proyecto'!BG227=0),Desplegable!$B$445,IF(AND('Metas por Proyecto'!BF227&gt;0,'Metas por Proyecto'!BG227&gt;0),((BG227*100)/BF227))))))</f>
        <v/>
      </c>
      <c r="BJ227" s="97">
        <f t="shared" ref="BJ227:BJ291" si="160">SUM(BC227+BF227)</f>
        <v>0</v>
      </c>
      <c r="BK227" s="97">
        <f t="shared" ref="BK227:BK291" si="161">SUM(BD227+BG227)</f>
        <v>0</v>
      </c>
      <c r="BL227" s="62" t="str">
        <f>IF(AND(BJ227=0,BK227=0),"",IF(AND(BJ227=0,BK227&lt;&gt;0),Desplegable!$B$444,(BK227*100/BJ227)))</f>
        <v/>
      </c>
      <c r="BM227" s="97"/>
      <c r="BN227" s="97"/>
      <c r="BO227" s="97"/>
      <c r="BP227" s="62" t="str">
        <f>IF(AND(BM227=0,BN227=0),Desplegable!$B$446,IF(AND(BM227&lt;&gt;0,BN227=""),Desplegable!$B$446,IF(AND('Metas por Proyecto'!BM227=0,'Metas por Proyecto'!BN227&gt;0),Desplegable!$B$444,IF(AND('Metas por Proyecto'!BM227&gt;0,'Metas por Proyecto'!BN227=0),Desplegable!$B$445,IF(AND('Metas por Proyecto'!BM227&gt;0,'Metas por Proyecto'!BN227&gt;0),((BN227*100)/BM227))))))</f>
        <v/>
      </c>
      <c r="BQ227" s="97">
        <f t="shared" ref="BQ227:BQ291" si="162">SUM(BJ227+BM227)</f>
        <v>0</v>
      </c>
      <c r="BR227" s="97">
        <f t="shared" ref="BR227:BR291" si="163">SUM(BK227+BN227)</f>
        <v>0</v>
      </c>
      <c r="BS227" s="62" t="str">
        <f>IF(AND(BQ227=0,BR227=0),"",IF(AND(BQ227=0,BR227&lt;&gt;0),Desplegable!$B$444,(BR227*100/BQ227)))</f>
        <v/>
      </c>
      <c r="BT227" s="97"/>
      <c r="BU227" s="97"/>
      <c r="BV227" s="97"/>
      <c r="BW227" s="62" t="str">
        <f>IF(AND(BT227=0,BU227=0),Desplegable!$B$446,IF(AND(BT227&lt;&gt;0,BU227=""),Desplegable!$B$446,IF(AND('Metas por Proyecto'!BT227=0,'Metas por Proyecto'!BU227&gt;0),Desplegable!$B$444,IF(AND('Metas por Proyecto'!BT227&gt;0,'Metas por Proyecto'!BU227=0),Desplegable!$B$445,IF(AND('Metas por Proyecto'!BT227&gt;0,'Metas por Proyecto'!BU227&gt;0),((BU227*100)/BT227))))))</f>
        <v/>
      </c>
      <c r="BX227" s="97">
        <f t="shared" ref="BX227:BX291" si="164">SUM(BQ227+BT227)</f>
        <v>0</v>
      </c>
      <c r="BY227" s="97">
        <f t="shared" ref="BY227:BY291" si="165">SUM(BR227+BU227)</f>
        <v>0</v>
      </c>
      <c r="BZ227" s="62" t="str">
        <f>IF(AND(BX227=0,BY227=0),"",IF(AND(BX227=0,BY227&lt;&gt;0),Desplegable!$B$444,(BY227*100/BX227)))</f>
        <v/>
      </c>
      <c r="CA227" s="97"/>
      <c r="CB227" s="97"/>
      <c r="CC227" s="97"/>
      <c r="CD227" s="62" t="str">
        <f>IF(AND(CA227=0,CB227=0),Desplegable!$B$446,IF(AND(CA227&lt;&gt;0,CB227=""),Desplegable!$B$446,IF(AND('Metas por Proyecto'!CA227=0,'Metas por Proyecto'!CB227&gt;0),Desplegable!$B$444,IF(AND('Metas por Proyecto'!CA227&gt;0,'Metas por Proyecto'!CB227=0),Desplegable!$B$445,IF(AND('Metas por Proyecto'!CA227&gt;0,'Metas por Proyecto'!CB227&gt;0),((CB227*100)/CA227))))))</f>
        <v/>
      </c>
      <c r="CE227" s="97">
        <f t="shared" ref="CE227:CE291" si="166">SUM(BX227+CA227)</f>
        <v>0</v>
      </c>
      <c r="CF227" s="97">
        <f t="shared" ref="CF227:CF291" si="167">SUM(BY227+CB227)</f>
        <v>0</v>
      </c>
      <c r="CG227" s="62" t="str">
        <f>IF(AND(CE227=0,CF227=0),"",IF(AND(CE227=0,CF227&lt;&gt;0),Desplegable!$B$444,(CF227*100/CE227)))</f>
        <v/>
      </c>
      <c r="CH227" s="97"/>
      <c r="CI227" s="97"/>
      <c r="CJ227" s="97"/>
      <c r="CK227" s="62" t="str">
        <f>IF(AND(CH227=0,CI227=0),Desplegable!$B$446,IF(AND(CH227&lt;&gt;0,CI227=""),Desplegable!$B$446,IF(AND('Metas por Proyecto'!CH227=0,'Metas por Proyecto'!CI227&gt;0),Desplegable!$B$444,IF(AND('Metas por Proyecto'!CH227&gt;0,'Metas por Proyecto'!CI227=0),Desplegable!$B$445,IF(AND('Metas por Proyecto'!CH227&gt;0,'Metas por Proyecto'!CI227&gt;0),((CI227*100)/CH227))))))</f>
        <v/>
      </c>
      <c r="CL227" s="97">
        <f t="shared" ref="CL227:CL291" si="168">SUM(CE227+CH227)</f>
        <v>0</v>
      </c>
      <c r="CM227" s="97">
        <f t="shared" ref="CM227:CM291" si="169">SUM(CF227+CI227)</f>
        <v>0</v>
      </c>
      <c r="CN227" s="62" t="str">
        <f>IF(AND(CL227=0,CM227=0),"",IF(AND(CL227=0,CM227&lt;&gt;0),Desplegable!$B$444,(CM227*100/CL227)))</f>
        <v/>
      </c>
      <c r="CO227" s="97">
        <v>77.87</v>
      </c>
      <c r="CP227" s="97"/>
      <c r="CQ227" s="97"/>
      <c r="CR227" s="62" t="str">
        <f>IF(AND(CO227=0,CP227=0),Desplegable!$B$446,IF(AND(CO227&lt;&gt;0,CP227=""),Desplegable!$B$446,IF(AND('Metas por Proyecto'!CO227=0,'Metas por Proyecto'!CP227&gt;0),Desplegable!$B$444,IF(AND('Metas por Proyecto'!CO227&gt;0,'Metas por Proyecto'!CP227=0),Desplegable!$B$445,IF(AND('Metas por Proyecto'!CO227&gt;0,'Metas por Proyecto'!CP227&gt;0),((CP227*100)/CO227))))))</f>
        <v/>
      </c>
      <c r="CS227" s="97">
        <f t="shared" ref="CS227:CS291" si="170">SUM(CL227+CO227)</f>
        <v>77.87</v>
      </c>
      <c r="CT227" s="97">
        <f t="shared" ref="CT227:CT291" si="171">SUM(CM227+CP227)</f>
        <v>0</v>
      </c>
      <c r="CU227" s="62">
        <f>IF(AND(CS227=0,CT227=0),"",IF(AND(CS227=0,CT227&lt;&gt;0),Desplegable!$B$444,(CT227*100/CS227)))</f>
        <v>0</v>
      </c>
      <c r="CV227" s="97"/>
      <c r="CW227" s="97"/>
      <c r="CX227" s="97"/>
      <c r="CY227" s="62" t="str">
        <f>IF(AND(CV227=0,CW227=0),Desplegable!$B$446,IF(AND(CV227&lt;&gt;0,CW227=""),Desplegable!$B$446,IF(AND('Metas por Proyecto'!CV227=0,'Metas por Proyecto'!CW227&gt;0),Desplegable!$B$444,IF(AND('Metas por Proyecto'!CV227&gt;0,'Metas por Proyecto'!CW227=0),Desplegable!$B$445,IF(AND('Metas por Proyecto'!CV227&gt;0,'Metas por Proyecto'!CW227&gt;0),((CW227*100)/CV227))))))</f>
        <v/>
      </c>
      <c r="CZ227" s="97">
        <f t="shared" ref="CZ227:CZ291" si="172">SUM(CS227+CV227)</f>
        <v>77.87</v>
      </c>
      <c r="DA227" s="97">
        <f t="shared" ref="DA227:DA291" si="173">SUM(CT227+CW227)</f>
        <v>0</v>
      </c>
      <c r="DB227" s="62">
        <f>IF(AND(CZ227=0,DA227=0),"",IF(AND(CZ227=0,DA227&lt;&gt;0),Desplegable!$B$444,(DA227*100/CZ227)))</f>
        <v>0</v>
      </c>
      <c r="DC227" s="97"/>
      <c r="DD227" s="97"/>
      <c r="DE227" s="97"/>
      <c r="DF227" s="62" t="str">
        <f>IF(AND(DC227=0,DD227=0),Desplegable!$B$446,IF(AND(DC227&lt;&gt;0,DD227=""),Desplegable!$B$446,IF(AND('Metas por Proyecto'!DC227=0,'Metas por Proyecto'!DD227&gt;0),Desplegable!$B$444,IF(AND('Metas por Proyecto'!DC227&gt;0,'Metas por Proyecto'!DD227=0),Desplegable!$B$445,IF(AND('Metas por Proyecto'!DC227&gt;0,'Metas por Proyecto'!DD227&gt;0),((DD227*100)/DC227))))))</f>
        <v/>
      </c>
      <c r="DG227" s="97">
        <f t="shared" ref="DG227:DG243" si="174">SUM(CZ227+DC227)</f>
        <v>77.87</v>
      </c>
      <c r="DH227" s="97">
        <f t="shared" ref="DH227:DH243" si="175">SUM(DA227+DD227)</f>
        <v>0</v>
      </c>
      <c r="DI227" s="62">
        <f>IF(AND(DG227=0,DH227=0),"",IF(AND(DG227=0,DH227&lt;&gt;0),Desplegable!$B$444,(DH227*100/DG227)))</f>
        <v>0</v>
      </c>
      <c r="DJ227" s="97"/>
      <c r="DK227" s="97"/>
      <c r="DL227" s="97"/>
      <c r="DM227" s="62" t="str">
        <f>IF(AND(DJ227=0,DK227=0),Desplegable!$B$446,IF(AND(DJ227&lt;&gt;0,DK227=""),Desplegable!$B$446,IF(AND('Metas por Proyecto'!DJ227=0,'Metas por Proyecto'!DK227&gt;0),Desplegable!$B$444,IF(AND('Metas por Proyecto'!DJ227&gt;0,'Metas por Proyecto'!DK227=0),Desplegable!$B$445,IF(AND('Metas por Proyecto'!DJ227&gt;0,'Metas por Proyecto'!DK227&gt;0),((DK227*100)/DJ227))))))</f>
        <v/>
      </c>
      <c r="DN227" s="97">
        <f t="shared" ref="DN227:DN291" si="176">SUM(DG227+DJ227)</f>
        <v>77.87</v>
      </c>
      <c r="DO227" s="97">
        <f t="shared" ref="DO227:DO291" si="177">SUM(DH227+DK227)</f>
        <v>0</v>
      </c>
      <c r="DP227" s="63">
        <f>IF(AND(DN227=0,DO227=0),"",IF(AND(DN227=0,DO227&lt;&gt;0),Desplegable!$B$444,(DO227*100/DN227)))</f>
        <v>0</v>
      </c>
      <c r="DQ227" s="97">
        <f t="shared" ref="DQ227:DQ291" si="178">SUM(AN227,AR227,AY227,BF227,BM227,BT227,CA227,CH227,CO227,CV227,DC227,DJ227)</f>
        <v>77.87</v>
      </c>
      <c r="DR227" s="97">
        <f t="shared" ref="DR227:DR291" si="179">AM227-DQ227</f>
        <v>0</v>
      </c>
      <c r="DS227" s="97">
        <f t="shared" ref="DS227:DS291" si="180">SUM(AO227,AS227,AZ227,BG227,BN227,BU227,CB227,CI227,CP227,CW227,DD227,DK227)</f>
        <v>0</v>
      </c>
      <c r="DT227" s="63">
        <f t="shared" ref="DT227:DT291" si="181">DP227</f>
        <v>0</v>
      </c>
      <c r="DU227" s="97"/>
    </row>
    <row r="228" spans="1:125" s="65" customFormat="1" ht="243.75">
      <c r="A228" s="53">
        <v>227</v>
      </c>
      <c r="B228" s="84" t="s">
        <v>816</v>
      </c>
      <c r="C228" s="54" t="s">
        <v>817</v>
      </c>
      <c r="D228" s="55" t="s">
        <v>89</v>
      </c>
      <c r="E228" s="55" t="s">
        <v>818</v>
      </c>
      <c r="F228" s="56" t="s">
        <v>111</v>
      </c>
      <c r="G228" s="55" t="s">
        <v>115</v>
      </c>
      <c r="H228" s="56" t="s">
        <v>294</v>
      </c>
      <c r="I228" s="55" t="s">
        <v>815</v>
      </c>
      <c r="J228" s="56" t="s">
        <v>257</v>
      </c>
      <c r="K228" s="55" t="s">
        <v>814</v>
      </c>
      <c r="L228" s="56" t="s">
        <v>247</v>
      </c>
      <c r="M228" s="56" t="s">
        <v>411</v>
      </c>
      <c r="N228" s="59" t="s">
        <v>126</v>
      </c>
      <c r="O228" s="56" t="s">
        <v>154</v>
      </c>
      <c r="P228" s="57" t="s">
        <v>461</v>
      </c>
      <c r="Q228" s="57" t="s">
        <v>466</v>
      </c>
      <c r="R228" s="58" t="s">
        <v>471</v>
      </c>
      <c r="S228" s="59" t="s">
        <v>159</v>
      </c>
      <c r="T228" s="59" t="s">
        <v>417</v>
      </c>
      <c r="U228" s="60" t="s">
        <v>429</v>
      </c>
      <c r="V228" s="60" t="s">
        <v>447</v>
      </c>
      <c r="W228" s="59" t="s">
        <v>159</v>
      </c>
      <c r="X228" s="59"/>
      <c r="Y228" s="56"/>
      <c r="Z228" s="56"/>
      <c r="AA228" s="56"/>
      <c r="AB228" s="56"/>
      <c r="AC228" s="53"/>
      <c r="AD228" s="53"/>
      <c r="AE228" s="53"/>
      <c r="AF228" s="53"/>
      <c r="AG228" s="56"/>
      <c r="AH228" s="60"/>
      <c r="AI228" s="53"/>
      <c r="AJ228" s="61"/>
      <c r="AK228" s="53"/>
      <c r="AL228" s="53"/>
      <c r="AM228" s="222">
        <v>38.299999999999997</v>
      </c>
      <c r="AN228" s="97">
        <v>38.299999999999997</v>
      </c>
      <c r="AO228" s="97">
        <v>38.299999999999997</v>
      </c>
      <c r="AP228" s="97"/>
      <c r="AQ228" s="62">
        <f>IF(AND(AN228=0,AO228=0),Desplegable!$B$446,IF(AND(AN228&lt;&gt;0,AO228=""),Desplegable!$B$446,IF(AND('Metas por Proyecto'!AN228=0,'Metas por Proyecto'!AO228&gt;0),Desplegable!$B$444,IF(AND('Metas por Proyecto'!AN228&gt;0,'Metas por Proyecto'!AO228=0),Desplegable!$B$445,IF(AND('Metas por Proyecto'!AN228&gt;0,'Metas por Proyecto'!AO228&gt;0),((AO228*100)/AN228))))))</f>
        <v>100</v>
      </c>
      <c r="AR228" s="97">
        <v>38.299999999999997</v>
      </c>
      <c r="AS228" s="97">
        <v>38.299999999999997</v>
      </c>
      <c r="AT228" s="97"/>
      <c r="AU228" s="62">
        <f>IF(AND(AR228=0,AS228=0),Desplegable!$B$446,IF(AND(AR228&lt;&gt;0,AS228=""),Desplegable!$B$446,IF(AND('Metas por Proyecto'!AR228=0,'Metas por Proyecto'!AS228&gt;0),Desplegable!$B$444,IF(AND('Metas por Proyecto'!AR228&gt;0,'Metas por Proyecto'!AS228=0),Desplegable!$B$445,IF(AND('Metas por Proyecto'!AR228&gt;0,'Metas por Proyecto'!AS228&gt;0),((AS228*100)/AR228))))))</f>
        <v>100</v>
      </c>
      <c r="AV228" s="97">
        <f t="shared" si="156"/>
        <v>76.599999999999994</v>
      </c>
      <c r="AW228" s="97">
        <f t="shared" si="157"/>
        <v>76.599999999999994</v>
      </c>
      <c r="AX228" s="62">
        <f>IF(AND(AV228=0,AW228=0),"",IF(AND(AV228=0,AW228&lt;&gt;0),Desplegable!$B$444,(AW228*100/AV228)))</f>
        <v>100</v>
      </c>
      <c r="AY228" s="97">
        <v>38.299999999999997</v>
      </c>
      <c r="AZ228" s="97">
        <v>38.299999999999997</v>
      </c>
      <c r="BA228" s="97"/>
      <c r="BB228" s="62">
        <f>IF(AND(AY228=0,AZ228=0),Desplegable!$B$446,IF(AND(AY228&lt;&gt;0,AZ228=""),Desplegable!$B$446,IF(AND('Metas por Proyecto'!AY228=0,'Metas por Proyecto'!AZ228&gt;0),Desplegable!$B$444,IF(AND('Metas por Proyecto'!AY228&gt;0,'Metas por Proyecto'!AZ228=0),Desplegable!$B$445,IF(AND('Metas por Proyecto'!AY228&gt;0,'Metas por Proyecto'!AZ228&gt;0),((AZ228*100)/AY228))))))</f>
        <v>100</v>
      </c>
      <c r="BC228" s="97">
        <f t="shared" si="158"/>
        <v>114.89999999999999</v>
      </c>
      <c r="BD228" s="97">
        <f t="shared" si="159"/>
        <v>114.89999999999999</v>
      </c>
      <c r="BE228" s="62">
        <f>IF(AND(BC228=0,BD228=0),"",IF(AND(BC228=0,BD228&lt;&gt;0),Desplegable!$B$444,(BD228*100/BC228)))</f>
        <v>100.00000000000001</v>
      </c>
      <c r="BF228" s="97">
        <v>38.299999999999997</v>
      </c>
      <c r="BG228" s="97"/>
      <c r="BH228" s="97"/>
      <c r="BI228" s="62" t="str">
        <f>IF(AND(BF228=0,BG228=0),Desplegable!$B$446,IF(AND(BF228&lt;&gt;0,BG228=""),Desplegable!$B$446,IF(AND('Metas por Proyecto'!BF228=0,'Metas por Proyecto'!BG228&gt;0),Desplegable!$B$444,IF(AND('Metas por Proyecto'!BF228&gt;0,'Metas por Proyecto'!BG228=0),Desplegable!$B$445,IF(AND('Metas por Proyecto'!BF228&gt;0,'Metas por Proyecto'!BG228&gt;0),((BG228*100)/BF228))))))</f>
        <v/>
      </c>
      <c r="BJ228" s="97">
        <f t="shared" si="160"/>
        <v>153.19999999999999</v>
      </c>
      <c r="BK228" s="97">
        <f t="shared" si="161"/>
        <v>114.89999999999999</v>
      </c>
      <c r="BL228" s="62">
        <f>IF(AND(BJ228=0,BK228=0),"",IF(AND(BJ228=0,BK228&lt;&gt;0),Desplegable!$B$444,(BK228*100/BJ228)))</f>
        <v>75</v>
      </c>
      <c r="BM228" s="97">
        <v>38.299999999999997</v>
      </c>
      <c r="BN228" s="97"/>
      <c r="BO228" s="97"/>
      <c r="BP228" s="62" t="str">
        <f>IF(AND(BM228=0,BN228=0),Desplegable!$B$446,IF(AND(BM228&lt;&gt;0,BN228=""),Desplegable!$B$446,IF(AND('Metas por Proyecto'!BM228=0,'Metas por Proyecto'!BN228&gt;0),Desplegable!$B$444,IF(AND('Metas por Proyecto'!BM228&gt;0,'Metas por Proyecto'!BN228=0),Desplegable!$B$445,IF(AND('Metas por Proyecto'!BM228&gt;0,'Metas por Proyecto'!BN228&gt;0),((BN228*100)/BM228))))))</f>
        <v/>
      </c>
      <c r="BQ228" s="97">
        <f t="shared" si="162"/>
        <v>191.5</v>
      </c>
      <c r="BR228" s="97">
        <f t="shared" si="163"/>
        <v>114.89999999999999</v>
      </c>
      <c r="BS228" s="62">
        <f>IF(AND(BQ228=0,BR228=0),"",IF(AND(BQ228=0,BR228&lt;&gt;0),Desplegable!$B$444,(BR228*100/BQ228)))</f>
        <v>60</v>
      </c>
      <c r="BT228" s="97">
        <v>38.299999999999997</v>
      </c>
      <c r="BU228" s="97"/>
      <c r="BV228" s="97"/>
      <c r="BW228" s="62" t="str">
        <f>IF(AND(BT228=0,BU228=0),Desplegable!$B$446,IF(AND(BT228&lt;&gt;0,BU228=""),Desplegable!$B$446,IF(AND('Metas por Proyecto'!BT228=0,'Metas por Proyecto'!BU228&gt;0),Desplegable!$B$444,IF(AND('Metas por Proyecto'!BT228&gt;0,'Metas por Proyecto'!BU228=0),Desplegable!$B$445,IF(AND('Metas por Proyecto'!BT228&gt;0,'Metas por Proyecto'!BU228&gt;0),((BU228*100)/BT228))))))</f>
        <v/>
      </c>
      <c r="BX228" s="97">
        <f t="shared" si="164"/>
        <v>229.8</v>
      </c>
      <c r="BY228" s="97">
        <f t="shared" si="165"/>
        <v>114.89999999999999</v>
      </c>
      <c r="BZ228" s="62">
        <f>IF(AND(BX228=0,BY228=0),"",IF(AND(BX228=0,BY228&lt;&gt;0),Desplegable!$B$444,(BY228*100/BX228)))</f>
        <v>50</v>
      </c>
      <c r="CA228" s="97">
        <v>38.299999999999997</v>
      </c>
      <c r="CB228" s="97"/>
      <c r="CC228" s="97"/>
      <c r="CD228" s="62" t="str">
        <f>IF(AND(CA228=0,CB228=0),Desplegable!$B$446,IF(AND(CA228&lt;&gt;0,CB228=""),Desplegable!$B$446,IF(AND('Metas por Proyecto'!CA228=0,'Metas por Proyecto'!CB228&gt;0),Desplegable!$B$444,IF(AND('Metas por Proyecto'!CA228&gt;0,'Metas por Proyecto'!CB228=0),Desplegable!$B$445,IF(AND('Metas por Proyecto'!CA228&gt;0,'Metas por Proyecto'!CB228&gt;0),((CB228*100)/CA228))))))</f>
        <v/>
      </c>
      <c r="CE228" s="97">
        <f t="shared" si="166"/>
        <v>268.10000000000002</v>
      </c>
      <c r="CF228" s="97">
        <f t="shared" si="167"/>
        <v>114.89999999999999</v>
      </c>
      <c r="CG228" s="62">
        <f>IF(AND(CE228=0,CF228=0),"",IF(AND(CE228=0,CF228&lt;&gt;0),Desplegable!$B$444,(CF228*100/CE228)))</f>
        <v>42.857142857142854</v>
      </c>
      <c r="CH228" s="97">
        <v>38.299999999999997</v>
      </c>
      <c r="CI228" s="97"/>
      <c r="CJ228" s="97"/>
      <c r="CK228" s="62" t="str">
        <f>IF(AND(CH228=0,CI228=0),Desplegable!$B$446,IF(AND(CH228&lt;&gt;0,CI228=""),Desplegable!$B$446,IF(AND('Metas por Proyecto'!CH228=0,'Metas por Proyecto'!CI228&gt;0),Desplegable!$B$444,IF(AND('Metas por Proyecto'!CH228&gt;0,'Metas por Proyecto'!CI228=0),Desplegable!$B$445,IF(AND('Metas por Proyecto'!CH228&gt;0,'Metas por Proyecto'!CI228&gt;0),((CI228*100)/CH228))))))</f>
        <v/>
      </c>
      <c r="CL228" s="97">
        <f t="shared" si="168"/>
        <v>306.40000000000003</v>
      </c>
      <c r="CM228" s="97">
        <f t="shared" si="169"/>
        <v>114.89999999999999</v>
      </c>
      <c r="CN228" s="62">
        <f>IF(AND(CL228=0,CM228=0),"",IF(AND(CL228=0,CM228&lt;&gt;0),Desplegable!$B$444,(CM228*100/CL228)))</f>
        <v>37.499999999999993</v>
      </c>
      <c r="CO228" s="97">
        <v>38.299999999999997</v>
      </c>
      <c r="CP228" s="97"/>
      <c r="CQ228" s="97"/>
      <c r="CR228" s="62" t="str">
        <f>IF(AND(CO228=0,CP228=0),Desplegable!$B$446,IF(AND(CO228&lt;&gt;0,CP228=""),Desplegable!$B$446,IF(AND('Metas por Proyecto'!CO228=0,'Metas por Proyecto'!CP228&gt;0),Desplegable!$B$444,IF(AND('Metas por Proyecto'!CO228&gt;0,'Metas por Proyecto'!CP228=0),Desplegable!$B$445,IF(AND('Metas por Proyecto'!CO228&gt;0,'Metas por Proyecto'!CP228&gt;0),((CP228*100)/CO228))))))</f>
        <v/>
      </c>
      <c r="CS228" s="97">
        <f t="shared" si="170"/>
        <v>344.70000000000005</v>
      </c>
      <c r="CT228" s="97">
        <f t="shared" si="171"/>
        <v>114.89999999999999</v>
      </c>
      <c r="CU228" s="62">
        <f>IF(AND(CS228=0,CT228=0),"",IF(AND(CS228=0,CT228&lt;&gt;0),Desplegable!$B$444,(CT228*100/CS228)))</f>
        <v>33.333333333333329</v>
      </c>
      <c r="CV228" s="97">
        <v>38.299999999999997</v>
      </c>
      <c r="CW228" s="97"/>
      <c r="CX228" s="97"/>
      <c r="CY228" s="62" t="str">
        <f>IF(AND(CV228=0,CW228=0),Desplegable!$B$446,IF(AND(CV228&lt;&gt;0,CW228=""),Desplegable!$B$446,IF(AND('Metas por Proyecto'!CV228=0,'Metas por Proyecto'!CW228&gt;0),Desplegable!$B$444,IF(AND('Metas por Proyecto'!CV228&gt;0,'Metas por Proyecto'!CW228=0),Desplegable!$B$445,IF(AND('Metas por Proyecto'!CV228&gt;0,'Metas por Proyecto'!CW228&gt;0),((CW228*100)/CV228))))))</f>
        <v/>
      </c>
      <c r="CZ228" s="97">
        <f t="shared" si="172"/>
        <v>383.00000000000006</v>
      </c>
      <c r="DA228" s="97">
        <f t="shared" si="173"/>
        <v>114.89999999999999</v>
      </c>
      <c r="DB228" s="62">
        <f>IF(AND(CZ228=0,DA228=0),"",IF(AND(CZ228=0,DA228&lt;&gt;0),Desplegable!$B$444,(DA228*100/CZ228)))</f>
        <v>29.999999999999996</v>
      </c>
      <c r="DC228" s="97">
        <v>38.299999999999997</v>
      </c>
      <c r="DD228" s="97"/>
      <c r="DE228" s="97"/>
      <c r="DF228" s="62" t="str">
        <f>IF(AND(DC228=0,DD228=0),Desplegable!$B$446,IF(AND(DC228&lt;&gt;0,DD228=""),Desplegable!$B$446,IF(AND('Metas por Proyecto'!DC228=0,'Metas por Proyecto'!DD228&gt;0),Desplegable!$B$444,IF(AND('Metas por Proyecto'!DC228&gt;0,'Metas por Proyecto'!DD228=0),Desplegable!$B$445,IF(AND('Metas por Proyecto'!DC228&gt;0,'Metas por Proyecto'!DD228&gt;0),((DD228*100)/DC228))))))</f>
        <v/>
      </c>
      <c r="DG228" s="97">
        <f t="shared" si="174"/>
        <v>421.30000000000007</v>
      </c>
      <c r="DH228" s="97">
        <f t="shared" si="175"/>
        <v>114.89999999999999</v>
      </c>
      <c r="DI228" s="62">
        <f>IF(AND(DG228=0,DH228=0),"",IF(AND(DG228=0,DH228&lt;&gt;0),Desplegable!$B$444,(DH228*100/DG228)))</f>
        <v>27.27272727272727</v>
      </c>
      <c r="DJ228" s="97">
        <v>38.299999999999997</v>
      </c>
      <c r="DK228" s="97"/>
      <c r="DL228" s="97"/>
      <c r="DM228" s="62" t="str">
        <f>IF(AND(DJ228=0,DK228=0),Desplegable!$B$446,IF(AND(DJ228&lt;&gt;0,DK228=""),Desplegable!$B$446,IF(AND('Metas por Proyecto'!DJ228=0,'Metas por Proyecto'!DK228&gt;0),Desplegable!$B$444,IF(AND('Metas por Proyecto'!DJ228&gt;0,'Metas por Proyecto'!DK228=0),Desplegable!$B$445,IF(AND('Metas por Proyecto'!DJ228&gt;0,'Metas por Proyecto'!DK228&gt;0),((DK228*100)/DJ228))))))</f>
        <v/>
      </c>
      <c r="DN228" s="97">
        <f t="shared" si="176"/>
        <v>459.60000000000008</v>
      </c>
      <c r="DO228" s="97">
        <f t="shared" si="177"/>
        <v>114.89999999999999</v>
      </c>
      <c r="DP228" s="63">
        <f>IF(AND(DN228=0,DO228=0),"",IF(AND(DN228=0,DO228&lt;&gt;0),Desplegable!$B$444,(DO228*100/DN228)))</f>
        <v>24.999999999999996</v>
      </c>
      <c r="DQ228" s="97">
        <f t="shared" si="178"/>
        <v>459.60000000000008</v>
      </c>
      <c r="DR228" s="97">
        <f t="shared" si="179"/>
        <v>-421.30000000000007</v>
      </c>
      <c r="DS228" s="97">
        <f t="shared" si="180"/>
        <v>114.89999999999999</v>
      </c>
      <c r="DT228" s="63">
        <f t="shared" si="181"/>
        <v>24.999999999999996</v>
      </c>
      <c r="DU228" s="97"/>
    </row>
    <row r="229" spans="1:125" s="65" customFormat="1" ht="243.75">
      <c r="A229" s="53">
        <v>228</v>
      </c>
      <c r="B229" s="84" t="s">
        <v>819</v>
      </c>
      <c r="C229" s="54" t="s">
        <v>822</v>
      </c>
      <c r="D229" s="55" t="s">
        <v>77</v>
      </c>
      <c r="E229" s="55" t="s">
        <v>824</v>
      </c>
      <c r="F229" s="56" t="s">
        <v>111</v>
      </c>
      <c r="G229" s="55" t="s">
        <v>115</v>
      </c>
      <c r="H229" s="56" t="s">
        <v>294</v>
      </c>
      <c r="I229" s="55" t="s">
        <v>815</v>
      </c>
      <c r="J229" s="56" t="s">
        <v>256</v>
      </c>
      <c r="K229" s="55" t="s">
        <v>824</v>
      </c>
      <c r="L229" s="56" t="s">
        <v>271</v>
      </c>
      <c r="M229" s="56" t="s">
        <v>411</v>
      </c>
      <c r="N229" s="59" t="s">
        <v>126</v>
      </c>
      <c r="O229" s="56" t="s">
        <v>154</v>
      </c>
      <c r="P229" s="57" t="s">
        <v>461</v>
      </c>
      <c r="Q229" s="57" t="s">
        <v>466</v>
      </c>
      <c r="R229" s="58" t="s">
        <v>471</v>
      </c>
      <c r="S229" s="59" t="s">
        <v>159</v>
      </c>
      <c r="T229" s="59" t="s">
        <v>417</v>
      </c>
      <c r="U229" s="60" t="s">
        <v>429</v>
      </c>
      <c r="V229" s="60" t="s">
        <v>447</v>
      </c>
      <c r="W229" s="59" t="s">
        <v>159</v>
      </c>
      <c r="X229" s="59"/>
      <c r="Y229" s="56"/>
      <c r="Z229" s="56"/>
      <c r="AA229" s="56"/>
      <c r="AB229" s="56"/>
      <c r="AC229" s="53"/>
      <c r="AD229" s="53"/>
      <c r="AE229" s="53"/>
      <c r="AF229" s="53"/>
      <c r="AG229" s="56"/>
      <c r="AH229" s="60"/>
      <c r="AI229" s="53"/>
      <c r="AJ229" s="61"/>
      <c r="AK229" s="53"/>
      <c r="AL229" s="53"/>
      <c r="AM229" s="222">
        <v>1</v>
      </c>
      <c r="AN229" s="97">
        <v>0</v>
      </c>
      <c r="AO229" s="97">
        <v>0</v>
      </c>
      <c r="AP229" s="97"/>
      <c r="AQ229" s="62" t="str">
        <f>IF(AND(AN229=0,AO229=0),Desplegable!$B$446,IF(AND(AN229&lt;&gt;0,AO229=""),Desplegable!$B$446,IF(AND('Metas por Proyecto'!AN229=0,'Metas por Proyecto'!AO229&gt;0),Desplegable!$B$444,IF(AND('Metas por Proyecto'!AN229&gt;0,'Metas por Proyecto'!AO229=0),Desplegable!$B$445,IF(AND('Metas por Proyecto'!AN229&gt;0,'Metas por Proyecto'!AO229&gt;0),((AO229*100)/AN229))))))</f>
        <v/>
      </c>
      <c r="AR229" s="97">
        <v>0</v>
      </c>
      <c r="AS229" s="97">
        <v>0</v>
      </c>
      <c r="AT229" s="97"/>
      <c r="AU229" s="62" t="str">
        <f>IF(AND(AR229=0,AS229=0),Desplegable!$B$446,IF(AND(AR229&lt;&gt;0,AS229=""),Desplegable!$B$446,IF(AND('Metas por Proyecto'!AR229=0,'Metas por Proyecto'!AS229&gt;0),Desplegable!$B$444,IF(AND('Metas por Proyecto'!AR229&gt;0,'Metas por Proyecto'!AS229=0),Desplegable!$B$445,IF(AND('Metas por Proyecto'!AR229&gt;0,'Metas por Proyecto'!AS229&gt;0),((AS229*100)/AR229))))))</f>
        <v/>
      </c>
      <c r="AV229" s="97">
        <f t="shared" si="156"/>
        <v>0</v>
      </c>
      <c r="AW229" s="97">
        <f t="shared" si="157"/>
        <v>0</v>
      </c>
      <c r="AX229" s="62" t="str">
        <f>IF(AND(AV229=0,AW229=0),"",IF(AND(AV229=0,AW229&lt;&gt;0),Desplegable!$B$444,(AW229*100/AV229)))</f>
        <v/>
      </c>
      <c r="AY229" s="97">
        <v>0</v>
      </c>
      <c r="AZ229" s="97">
        <v>0</v>
      </c>
      <c r="BA229" s="97"/>
      <c r="BB229" s="62" t="str">
        <f>IF(AND(AY229=0,AZ229=0),Desplegable!$B$446,IF(AND(AY229&lt;&gt;0,AZ229=""),Desplegable!$B$446,IF(AND('Metas por Proyecto'!AY229=0,'Metas por Proyecto'!AZ229&gt;0),Desplegable!$B$444,IF(AND('Metas por Proyecto'!AY229&gt;0,'Metas por Proyecto'!AZ229=0),Desplegable!$B$445,IF(AND('Metas por Proyecto'!AY229&gt;0,'Metas por Proyecto'!AZ229&gt;0),((AZ229*100)/AY229))))))</f>
        <v/>
      </c>
      <c r="BC229" s="97">
        <f t="shared" si="158"/>
        <v>0</v>
      </c>
      <c r="BD229" s="97">
        <f t="shared" si="159"/>
        <v>0</v>
      </c>
      <c r="BE229" s="62" t="str">
        <f>IF(AND(BC229=0,BD229=0),"",IF(AND(BC229=0,BD229&lt;&gt;0),Desplegable!$B$444,(BD229*100/BC229)))</f>
        <v/>
      </c>
      <c r="BF229" s="97">
        <v>0</v>
      </c>
      <c r="BG229" s="97"/>
      <c r="BH229" s="97"/>
      <c r="BI229" s="62" t="str">
        <f>IF(AND(BF229=0,BG229=0),Desplegable!$B$446,IF(AND(BF229&lt;&gt;0,BG229=""),Desplegable!$B$446,IF(AND('Metas por Proyecto'!BF229=0,'Metas por Proyecto'!BG229&gt;0),Desplegable!$B$444,IF(AND('Metas por Proyecto'!BF229&gt;0,'Metas por Proyecto'!BG229=0),Desplegable!$B$445,IF(AND('Metas por Proyecto'!BF229&gt;0,'Metas por Proyecto'!BG229&gt;0),((BG229*100)/BF229))))))</f>
        <v/>
      </c>
      <c r="BJ229" s="97">
        <f t="shared" si="160"/>
        <v>0</v>
      </c>
      <c r="BK229" s="97">
        <f t="shared" si="161"/>
        <v>0</v>
      </c>
      <c r="BL229" s="62" t="str">
        <f>IF(AND(BJ229=0,BK229=0),"",IF(AND(BJ229=0,BK229&lt;&gt;0),Desplegable!$B$444,(BK229*100/BJ229)))</f>
        <v/>
      </c>
      <c r="BM229" s="97">
        <v>0</v>
      </c>
      <c r="BN229" s="97"/>
      <c r="BO229" s="97"/>
      <c r="BP229" s="62" t="str">
        <f>IF(AND(BM229=0,BN229=0),Desplegable!$B$446,IF(AND(BM229&lt;&gt;0,BN229=""),Desplegable!$B$446,IF(AND('Metas por Proyecto'!BM229=0,'Metas por Proyecto'!BN229&gt;0),Desplegable!$B$444,IF(AND('Metas por Proyecto'!BM229&gt;0,'Metas por Proyecto'!BN229=0),Desplegable!$B$445,IF(AND('Metas por Proyecto'!BM229&gt;0,'Metas por Proyecto'!BN229&gt;0),((BN229*100)/BM229))))))</f>
        <v/>
      </c>
      <c r="BQ229" s="97">
        <f t="shared" si="162"/>
        <v>0</v>
      </c>
      <c r="BR229" s="97">
        <f t="shared" si="163"/>
        <v>0</v>
      </c>
      <c r="BS229" s="62" t="str">
        <f>IF(AND(BQ229=0,BR229=0),"",IF(AND(BQ229=0,BR229&lt;&gt;0),Desplegable!$B$444,(BR229*100/BQ229)))</f>
        <v/>
      </c>
      <c r="BT229" s="97">
        <v>0</v>
      </c>
      <c r="BU229" s="97"/>
      <c r="BV229" s="97"/>
      <c r="BW229" s="62" t="str">
        <f>IF(AND(BT229=0,BU229=0),Desplegable!$B$446,IF(AND(BT229&lt;&gt;0,BU229=""),Desplegable!$B$446,IF(AND('Metas por Proyecto'!BT229=0,'Metas por Proyecto'!BU229&gt;0),Desplegable!$B$444,IF(AND('Metas por Proyecto'!BT229&gt;0,'Metas por Proyecto'!BU229=0),Desplegable!$B$445,IF(AND('Metas por Proyecto'!BT229&gt;0,'Metas por Proyecto'!BU229&gt;0),((BU229*100)/BT229))))))</f>
        <v/>
      </c>
      <c r="BX229" s="97">
        <f t="shared" si="164"/>
        <v>0</v>
      </c>
      <c r="BY229" s="97">
        <f t="shared" si="165"/>
        <v>0</v>
      </c>
      <c r="BZ229" s="62" t="str">
        <f>IF(AND(BX229=0,BY229=0),"",IF(AND(BX229=0,BY229&lt;&gt;0),Desplegable!$B$444,(BY229*100/BX229)))</f>
        <v/>
      </c>
      <c r="CA229" s="97">
        <v>0</v>
      </c>
      <c r="CB229" s="97"/>
      <c r="CC229" s="97"/>
      <c r="CD229" s="62" t="str">
        <f>IF(AND(CA229=0,CB229=0),Desplegable!$B$446,IF(AND(CA229&lt;&gt;0,CB229=""),Desplegable!$B$446,IF(AND('Metas por Proyecto'!CA229=0,'Metas por Proyecto'!CB229&gt;0),Desplegable!$B$444,IF(AND('Metas por Proyecto'!CA229&gt;0,'Metas por Proyecto'!CB229=0),Desplegable!$B$445,IF(AND('Metas por Proyecto'!CA229&gt;0,'Metas por Proyecto'!CB229&gt;0),((CB229*100)/CA229))))))</f>
        <v/>
      </c>
      <c r="CE229" s="97">
        <f t="shared" si="166"/>
        <v>0</v>
      </c>
      <c r="CF229" s="97">
        <f t="shared" si="167"/>
        <v>0</v>
      </c>
      <c r="CG229" s="62" t="str">
        <f>IF(AND(CE229=0,CF229=0),"",IF(AND(CE229=0,CF229&lt;&gt;0),Desplegable!$B$444,(CF229*100/CE229)))</f>
        <v/>
      </c>
      <c r="CH229" s="97">
        <v>0</v>
      </c>
      <c r="CI229" s="97"/>
      <c r="CJ229" s="97"/>
      <c r="CK229" s="62" t="str">
        <f>IF(AND(CH229=0,CI229=0),Desplegable!$B$446,IF(AND(CH229&lt;&gt;0,CI229=""),Desplegable!$B$446,IF(AND('Metas por Proyecto'!CH229=0,'Metas por Proyecto'!CI229&gt;0),Desplegable!$B$444,IF(AND('Metas por Proyecto'!CH229&gt;0,'Metas por Proyecto'!CI229=0),Desplegable!$B$445,IF(AND('Metas por Proyecto'!CH229&gt;0,'Metas por Proyecto'!CI229&gt;0),((CI229*100)/CH229))))))</f>
        <v/>
      </c>
      <c r="CL229" s="97">
        <f t="shared" si="168"/>
        <v>0</v>
      </c>
      <c r="CM229" s="97">
        <f t="shared" si="169"/>
        <v>0</v>
      </c>
      <c r="CN229" s="62" t="str">
        <f>IF(AND(CL229=0,CM229=0),"",IF(AND(CL229=0,CM229&lt;&gt;0),Desplegable!$B$444,(CM229*100/CL229)))</f>
        <v/>
      </c>
      <c r="CO229" s="97">
        <v>0</v>
      </c>
      <c r="CP229" s="97"/>
      <c r="CQ229" s="97"/>
      <c r="CR229" s="62" t="str">
        <f>IF(AND(CO229=0,CP229=0),Desplegable!$B$446,IF(AND(CO229&lt;&gt;0,CP229=""),Desplegable!$B$446,IF(AND('Metas por Proyecto'!CO229=0,'Metas por Proyecto'!CP229&gt;0),Desplegable!$B$444,IF(AND('Metas por Proyecto'!CO229&gt;0,'Metas por Proyecto'!CP229=0),Desplegable!$B$445,IF(AND('Metas por Proyecto'!CO229&gt;0,'Metas por Proyecto'!CP229&gt;0),((CP229*100)/CO229))))))</f>
        <v/>
      </c>
      <c r="CS229" s="97">
        <f t="shared" si="170"/>
        <v>0</v>
      </c>
      <c r="CT229" s="97">
        <f t="shared" si="171"/>
        <v>0</v>
      </c>
      <c r="CU229" s="62" t="str">
        <f>IF(AND(CS229=0,CT229=0),"",IF(AND(CS229=0,CT229&lt;&gt;0),Desplegable!$B$444,(CT229*100/CS229)))</f>
        <v/>
      </c>
      <c r="CV229" s="97">
        <v>1</v>
      </c>
      <c r="CW229" s="97"/>
      <c r="CX229" s="97"/>
      <c r="CY229" s="62" t="str">
        <f>IF(AND(CV229=0,CW229=0),Desplegable!$B$446,IF(AND(CV229&lt;&gt;0,CW229=""),Desplegable!$B$446,IF(AND('Metas por Proyecto'!CV229=0,'Metas por Proyecto'!CW229&gt;0),Desplegable!$B$444,IF(AND('Metas por Proyecto'!CV229&gt;0,'Metas por Proyecto'!CW229=0),Desplegable!$B$445,IF(AND('Metas por Proyecto'!CV229&gt;0,'Metas por Proyecto'!CW229&gt;0),((CW229*100)/CV229))))))</f>
        <v/>
      </c>
      <c r="CZ229" s="97">
        <f t="shared" si="172"/>
        <v>1</v>
      </c>
      <c r="DA229" s="97">
        <f t="shared" si="173"/>
        <v>0</v>
      </c>
      <c r="DB229" s="62">
        <f>IF(AND(CZ229=0,DA229=0),"",IF(AND(CZ229=0,DA229&lt;&gt;0),Desplegable!$B$444,(DA229*100/CZ229)))</f>
        <v>0</v>
      </c>
      <c r="DC229" s="97">
        <v>0</v>
      </c>
      <c r="DD229" s="97"/>
      <c r="DE229" s="97"/>
      <c r="DF229" s="62" t="str">
        <f>IF(AND(DC229=0,DD229=0),Desplegable!$B$446,IF(AND(DC229&lt;&gt;0,DD229=""),Desplegable!$B$446,IF(AND('Metas por Proyecto'!DC229=0,'Metas por Proyecto'!DD229&gt;0),Desplegable!$B$444,IF(AND('Metas por Proyecto'!DC229&gt;0,'Metas por Proyecto'!DD229=0),Desplegable!$B$445,IF(AND('Metas por Proyecto'!DC229&gt;0,'Metas por Proyecto'!DD229&gt;0),((DD229*100)/DC229))))))</f>
        <v/>
      </c>
      <c r="DG229" s="97">
        <f t="shared" si="174"/>
        <v>1</v>
      </c>
      <c r="DH229" s="97">
        <f t="shared" si="175"/>
        <v>0</v>
      </c>
      <c r="DI229" s="62">
        <f>IF(AND(DG229=0,DH229=0),"",IF(AND(DG229=0,DH229&lt;&gt;0),Desplegable!$B$444,(DH229*100/DG229)))</f>
        <v>0</v>
      </c>
      <c r="DJ229" s="97">
        <v>0</v>
      </c>
      <c r="DK229" s="97"/>
      <c r="DL229" s="97"/>
      <c r="DM229" s="62" t="str">
        <f>IF(AND(DJ229=0,DK229=0),Desplegable!$B$446,IF(AND(DJ229&lt;&gt;0,DK229=""),Desplegable!$B$446,IF(AND('Metas por Proyecto'!DJ229=0,'Metas por Proyecto'!DK229&gt;0),Desplegable!$B$444,IF(AND('Metas por Proyecto'!DJ229&gt;0,'Metas por Proyecto'!DK229=0),Desplegable!$B$445,IF(AND('Metas por Proyecto'!DJ229&gt;0,'Metas por Proyecto'!DK229&gt;0),((DK229*100)/DJ229))))))</f>
        <v/>
      </c>
      <c r="DN229" s="97">
        <f t="shared" si="176"/>
        <v>1</v>
      </c>
      <c r="DO229" s="97">
        <f t="shared" si="177"/>
        <v>0</v>
      </c>
      <c r="DP229" s="63">
        <f>IF(AND(DN229=0,DO229=0),"",IF(AND(DN229=0,DO229&lt;&gt;0),Desplegable!$B$444,(DO229*100/DN229)))</f>
        <v>0</v>
      </c>
      <c r="DQ229" s="97">
        <f t="shared" si="178"/>
        <v>1</v>
      </c>
      <c r="DR229" s="97">
        <f t="shared" si="179"/>
        <v>0</v>
      </c>
      <c r="DS229" s="97">
        <f t="shared" si="180"/>
        <v>0</v>
      </c>
      <c r="DT229" s="63">
        <f t="shared" si="181"/>
        <v>0</v>
      </c>
      <c r="DU229" s="97"/>
    </row>
    <row r="230" spans="1:125" s="65" customFormat="1" ht="243.75">
      <c r="A230" s="53">
        <v>229</v>
      </c>
      <c r="B230" s="84" t="s">
        <v>820</v>
      </c>
      <c r="C230" s="54" t="s">
        <v>822</v>
      </c>
      <c r="D230" s="55" t="s">
        <v>77</v>
      </c>
      <c r="E230" s="55" t="s">
        <v>824</v>
      </c>
      <c r="F230" s="56" t="s">
        <v>111</v>
      </c>
      <c r="G230" s="55" t="s">
        <v>115</v>
      </c>
      <c r="H230" s="56" t="s">
        <v>294</v>
      </c>
      <c r="I230" s="55" t="s">
        <v>815</v>
      </c>
      <c r="J230" s="56" t="s">
        <v>256</v>
      </c>
      <c r="K230" s="55" t="s">
        <v>824</v>
      </c>
      <c r="L230" s="56" t="s">
        <v>271</v>
      </c>
      <c r="M230" s="56" t="s">
        <v>411</v>
      </c>
      <c r="N230" s="59" t="s">
        <v>126</v>
      </c>
      <c r="O230" s="56" t="s">
        <v>154</v>
      </c>
      <c r="P230" s="57" t="s">
        <v>461</v>
      </c>
      <c r="Q230" s="57" t="s">
        <v>466</v>
      </c>
      <c r="R230" s="58" t="s">
        <v>471</v>
      </c>
      <c r="S230" s="59" t="s">
        <v>159</v>
      </c>
      <c r="T230" s="59" t="s">
        <v>417</v>
      </c>
      <c r="U230" s="60" t="s">
        <v>429</v>
      </c>
      <c r="V230" s="60" t="s">
        <v>447</v>
      </c>
      <c r="W230" s="59" t="s">
        <v>159</v>
      </c>
      <c r="X230" s="59"/>
      <c r="Y230" s="56"/>
      <c r="Z230" s="56"/>
      <c r="AA230" s="56"/>
      <c r="AB230" s="56"/>
      <c r="AC230" s="53"/>
      <c r="AD230" s="53"/>
      <c r="AE230" s="53"/>
      <c r="AF230" s="53"/>
      <c r="AG230" s="56"/>
      <c r="AH230" s="60"/>
      <c r="AI230" s="53"/>
      <c r="AJ230" s="61"/>
      <c r="AK230" s="53"/>
      <c r="AL230" s="53"/>
      <c r="AM230" s="222">
        <v>1</v>
      </c>
      <c r="AN230" s="97">
        <v>0</v>
      </c>
      <c r="AO230" s="97">
        <v>0</v>
      </c>
      <c r="AP230" s="97"/>
      <c r="AQ230" s="62" t="str">
        <f>IF(AND(AN230=0,AO230=0),Desplegable!$B$446,IF(AND(AN230&lt;&gt;0,AO230=""),Desplegable!$B$446,IF(AND('Metas por Proyecto'!AN230=0,'Metas por Proyecto'!AO230&gt;0),Desplegable!$B$444,IF(AND('Metas por Proyecto'!AN230&gt;0,'Metas por Proyecto'!AO230=0),Desplegable!$B$445,IF(AND('Metas por Proyecto'!AN230&gt;0,'Metas por Proyecto'!AO230&gt;0),((AO230*100)/AN230))))))</f>
        <v/>
      </c>
      <c r="AR230" s="97">
        <v>0</v>
      </c>
      <c r="AS230" s="97">
        <v>0</v>
      </c>
      <c r="AT230" s="97"/>
      <c r="AU230" s="62" t="str">
        <f>IF(AND(AR230=0,AS230=0),Desplegable!$B$446,IF(AND(AR230&lt;&gt;0,AS230=""),Desplegable!$B$446,IF(AND('Metas por Proyecto'!AR230=0,'Metas por Proyecto'!AS230&gt;0),Desplegable!$B$444,IF(AND('Metas por Proyecto'!AR230&gt;0,'Metas por Proyecto'!AS230=0),Desplegable!$B$445,IF(AND('Metas por Proyecto'!AR230&gt;0,'Metas por Proyecto'!AS230&gt;0),((AS230*100)/AR230))))))</f>
        <v/>
      </c>
      <c r="AV230" s="97">
        <f t="shared" si="156"/>
        <v>0</v>
      </c>
      <c r="AW230" s="97">
        <f t="shared" si="157"/>
        <v>0</v>
      </c>
      <c r="AX230" s="62" t="str">
        <f>IF(AND(AV230=0,AW230=0),"",IF(AND(AV230=0,AW230&lt;&gt;0),Desplegable!$B$444,(AW230*100/AV230)))</f>
        <v/>
      </c>
      <c r="AY230" s="97">
        <v>0</v>
      </c>
      <c r="AZ230" s="97">
        <v>0</v>
      </c>
      <c r="BA230" s="97"/>
      <c r="BB230" s="62" t="str">
        <f>IF(AND(AY230=0,AZ230=0),Desplegable!$B$446,IF(AND(AY230&lt;&gt;0,AZ230=""),Desplegable!$B$446,IF(AND('Metas por Proyecto'!AY230=0,'Metas por Proyecto'!AZ230&gt;0),Desplegable!$B$444,IF(AND('Metas por Proyecto'!AY230&gt;0,'Metas por Proyecto'!AZ230=0),Desplegable!$B$445,IF(AND('Metas por Proyecto'!AY230&gt;0,'Metas por Proyecto'!AZ230&gt;0),((AZ230*100)/AY230))))))</f>
        <v/>
      </c>
      <c r="BC230" s="97">
        <f t="shared" si="158"/>
        <v>0</v>
      </c>
      <c r="BD230" s="97">
        <f t="shared" si="159"/>
        <v>0</v>
      </c>
      <c r="BE230" s="62" t="str">
        <f>IF(AND(BC230=0,BD230=0),"",IF(AND(BC230=0,BD230&lt;&gt;0),Desplegable!$B$444,(BD230*100/BC230)))</f>
        <v/>
      </c>
      <c r="BF230" s="97">
        <v>0</v>
      </c>
      <c r="BG230" s="97"/>
      <c r="BH230" s="97"/>
      <c r="BI230" s="62" t="str">
        <f>IF(AND(BF230=0,BG230=0),Desplegable!$B$446,IF(AND(BF230&lt;&gt;0,BG230=""),Desplegable!$B$446,IF(AND('Metas por Proyecto'!BF230=0,'Metas por Proyecto'!BG230&gt;0),Desplegable!$B$444,IF(AND('Metas por Proyecto'!BF230&gt;0,'Metas por Proyecto'!BG230=0),Desplegable!$B$445,IF(AND('Metas por Proyecto'!BF230&gt;0,'Metas por Proyecto'!BG230&gt;0),((BG230*100)/BF230))))))</f>
        <v/>
      </c>
      <c r="BJ230" s="97">
        <f t="shared" si="160"/>
        <v>0</v>
      </c>
      <c r="BK230" s="97">
        <f t="shared" si="161"/>
        <v>0</v>
      </c>
      <c r="BL230" s="62" t="str">
        <f>IF(AND(BJ230=0,BK230=0),"",IF(AND(BJ230=0,BK230&lt;&gt;0),Desplegable!$B$444,(BK230*100/BJ230)))</f>
        <v/>
      </c>
      <c r="BM230" s="97">
        <v>0</v>
      </c>
      <c r="BN230" s="97"/>
      <c r="BO230" s="97"/>
      <c r="BP230" s="62" t="str">
        <f>IF(AND(BM230=0,BN230=0),Desplegable!$B$446,IF(AND(BM230&lt;&gt;0,BN230=""),Desplegable!$B$446,IF(AND('Metas por Proyecto'!BM230=0,'Metas por Proyecto'!BN230&gt;0),Desplegable!$B$444,IF(AND('Metas por Proyecto'!BM230&gt;0,'Metas por Proyecto'!BN230=0),Desplegable!$B$445,IF(AND('Metas por Proyecto'!BM230&gt;0,'Metas por Proyecto'!BN230&gt;0),((BN230*100)/BM230))))))</f>
        <v/>
      </c>
      <c r="BQ230" s="97">
        <f t="shared" si="162"/>
        <v>0</v>
      </c>
      <c r="BR230" s="97">
        <f t="shared" si="163"/>
        <v>0</v>
      </c>
      <c r="BS230" s="62" t="str">
        <f>IF(AND(BQ230=0,BR230=0),"",IF(AND(BQ230=0,BR230&lt;&gt;0),Desplegable!$B$444,(BR230*100/BQ230)))</f>
        <v/>
      </c>
      <c r="BT230" s="97">
        <v>0</v>
      </c>
      <c r="BU230" s="97"/>
      <c r="BV230" s="97"/>
      <c r="BW230" s="62" t="str">
        <f>IF(AND(BT230=0,BU230=0),Desplegable!$B$446,IF(AND(BT230&lt;&gt;0,BU230=""),Desplegable!$B$446,IF(AND('Metas por Proyecto'!BT230=0,'Metas por Proyecto'!BU230&gt;0),Desplegable!$B$444,IF(AND('Metas por Proyecto'!BT230&gt;0,'Metas por Proyecto'!BU230=0),Desplegable!$B$445,IF(AND('Metas por Proyecto'!BT230&gt;0,'Metas por Proyecto'!BU230&gt;0),((BU230*100)/BT230))))))</f>
        <v/>
      </c>
      <c r="BX230" s="97">
        <f t="shared" si="164"/>
        <v>0</v>
      </c>
      <c r="BY230" s="97">
        <f t="shared" si="165"/>
        <v>0</v>
      </c>
      <c r="BZ230" s="62" t="str">
        <f>IF(AND(BX230=0,BY230=0),"",IF(AND(BX230=0,BY230&lt;&gt;0),Desplegable!$B$444,(BY230*100/BX230)))</f>
        <v/>
      </c>
      <c r="CA230" s="97">
        <v>0</v>
      </c>
      <c r="CB230" s="97"/>
      <c r="CC230" s="97"/>
      <c r="CD230" s="62" t="str">
        <f>IF(AND(CA230=0,CB230=0),Desplegable!$B$446,IF(AND(CA230&lt;&gt;0,CB230=""),Desplegable!$B$446,IF(AND('Metas por Proyecto'!CA230=0,'Metas por Proyecto'!CB230&gt;0),Desplegable!$B$444,IF(AND('Metas por Proyecto'!CA230&gt;0,'Metas por Proyecto'!CB230=0),Desplegable!$B$445,IF(AND('Metas por Proyecto'!CA230&gt;0,'Metas por Proyecto'!CB230&gt;0),((CB230*100)/CA230))))))</f>
        <v/>
      </c>
      <c r="CE230" s="97">
        <f t="shared" si="166"/>
        <v>0</v>
      </c>
      <c r="CF230" s="97">
        <f t="shared" si="167"/>
        <v>0</v>
      </c>
      <c r="CG230" s="62" t="str">
        <f>IF(AND(CE230=0,CF230=0),"",IF(AND(CE230=0,CF230&lt;&gt;0),Desplegable!$B$444,(CF230*100/CE230)))</f>
        <v/>
      </c>
      <c r="CH230" s="97">
        <v>0</v>
      </c>
      <c r="CI230" s="97"/>
      <c r="CJ230" s="97"/>
      <c r="CK230" s="62" t="str">
        <f>IF(AND(CH230=0,CI230=0),Desplegable!$B$446,IF(AND(CH230&lt;&gt;0,CI230=""),Desplegable!$B$446,IF(AND('Metas por Proyecto'!CH230=0,'Metas por Proyecto'!CI230&gt;0),Desplegable!$B$444,IF(AND('Metas por Proyecto'!CH230&gt;0,'Metas por Proyecto'!CI230=0),Desplegable!$B$445,IF(AND('Metas por Proyecto'!CH230&gt;0,'Metas por Proyecto'!CI230&gt;0),((CI230*100)/CH230))))))</f>
        <v/>
      </c>
      <c r="CL230" s="97">
        <f t="shared" si="168"/>
        <v>0</v>
      </c>
      <c r="CM230" s="97">
        <f t="shared" si="169"/>
        <v>0</v>
      </c>
      <c r="CN230" s="62" t="str">
        <f>IF(AND(CL230=0,CM230=0),"",IF(AND(CL230=0,CM230&lt;&gt;0),Desplegable!$B$444,(CM230*100/CL230)))</f>
        <v/>
      </c>
      <c r="CO230" s="97">
        <v>0</v>
      </c>
      <c r="CP230" s="97"/>
      <c r="CQ230" s="97"/>
      <c r="CR230" s="62" t="str">
        <f>IF(AND(CO230=0,CP230=0),Desplegable!$B$446,IF(AND(CO230&lt;&gt;0,CP230=""),Desplegable!$B$446,IF(AND('Metas por Proyecto'!CO230=0,'Metas por Proyecto'!CP230&gt;0),Desplegable!$B$444,IF(AND('Metas por Proyecto'!CO230&gt;0,'Metas por Proyecto'!CP230=0),Desplegable!$B$445,IF(AND('Metas por Proyecto'!CO230&gt;0,'Metas por Proyecto'!CP230&gt;0),((CP230*100)/CO230))))))</f>
        <v/>
      </c>
      <c r="CS230" s="97">
        <f t="shared" si="170"/>
        <v>0</v>
      </c>
      <c r="CT230" s="97">
        <f t="shared" si="171"/>
        <v>0</v>
      </c>
      <c r="CU230" s="62" t="str">
        <f>IF(AND(CS230=0,CT230=0),"",IF(AND(CS230=0,CT230&lt;&gt;0),Desplegable!$B$444,(CT230*100/CS230)))</f>
        <v/>
      </c>
      <c r="CV230" s="97">
        <v>1</v>
      </c>
      <c r="CW230" s="97"/>
      <c r="CX230" s="97"/>
      <c r="CY230" s="62" t="str">
        <f>IF(AND(CV230=0,CW230=0),Desplegable!$B$446,IF(AND(CV230&lt;&gt;0,CW230=""),Desplegable!$B$446,IF(AND('Metas por Proyecto'!CV230=0,'Metas por Proyecto'!CW230&gt;0),Desplegable!$B$444,IF(AND('Metas por Proyecto'!CV230&gt;0,'Metas por Proyecto'!CW230=0),Desplegable!$B$445,IF(AND('Metas por Proyecto'!CV230&gt;0,'Metas por Proyecto'!CW230&gt;0),((CW230*100)/CV230))))))</f>
        <v/>
      </c>
      <c r="CZ230" s="97">
        <f t="shared" si="172"/>
        <v>1</v>
      </c>
      <c r="DA230" s="97">
        <f t="shared" si="173"/>
        <v>0</v>
      </c>
      <c r="DB230" s="62">
        <f>IF(AND(CZ230=0,DA230=0),"",IF(AND(CZ230=0,DA230&lt;&gt;0),Desplegable!$B$444,(DA230*100/CZ230)))</f>
        <v>0</v>
      </c>
      <c r="DC230" s="97">
        <v>0</v>
      </c>
      <c r="DD230" s="97"/>
      <c r="DE230" s="97"/>
      <c r="DF230" s="62" t="str">
        <f>IF(AND(DC230=0,DD230=0),Desplegable!$B$446,IF(AND(DC230&lt;&gt;0,DD230=""),Desplegable!$B$446,IF(AND('Metas por Proyecto'!DC230=0,'Metas por Proyecto'!DD230&gt;0),Desplegable!$B$444,IF(AND('Metas por Proyecto'!DC230&gt;0,'Metas por Proyecto'!DD230=0),Desplegable!$B$445,IF(AND('Metas por Proyecto'!DC230&gt;0,'Metas por Proyecto'!DD230&gt;0),((DD230*100)/DC230))))))</f>
        <v/>
      </c>
      <c r="DG230" s="97">
        <f t="shared" si="174"/>
        <v>1</v>
      </c>
      <c r="DH230" s="97">
        <f t="shared" si="175"/>
        <v>0</v>
      </c>
      <c r="DI230" s="62">
        <f>IF(AND(DG230=0,DH230=0),"",IF(AND(DG230=0,DH230&lt;&gt;0),Desplegable!$B$444,(DH230*100/DG230)))</f>
        <v>0</v>
      </c>
      <c r="DJ230" s="97">
        <v>0</v>
      </c>
      <c r="DK230" s="97"/>
      <c r="DL230" s="97"/>
      <c r="DM230" s="62" t="str">
        <f>IF(AND(DJ230=0,DK230=0),Desplegable!$B$446,IF(AND(DJ230&lt;&gt;0,DK230=""),Desplegable!$B$446,IF(AND('Metas por Proyecto'!DJ230=0,'Metas por Proyecto'!DK230&gt;0),Desplegable!$B$444,IF(AND('Metas por Proyecto'!DJ230&gt;0,'Metas por Proyecto'!DK230=0),Desplegable!$B$445,IF(AND('Metas por Proyecto'!DJ230&gt;0,'Metas por Proyecto'!DK230&gt;0),((DK230*100)/DJ230))))))</f>
        <v/>
      </c>
      <c r="DN230" s="97">
        <f t="shared" si="176"/>
        <v>1</v>
      </c>
      <c r="DO230" s="97">
        <f t="shared" si="177"/>
        <v>0</v>
      </c>
      <c r="DP230" s="63">
        <f>IF(AND(DN230=0,DO230=0),"",IF(AND(DN230=0,DO230&lt;&gt;0),Desplegable!$B$444,(DO230*100/DN230)))</f>
        <v>0</v>
      </c>
      <c r="DQ230" s="97">
        <f t="shared" si="178"/>
        <v>1</v>
      </c>
      <c r="DR230" s="97">
        <f t="shared" si="179"/>
        <v>0</v>
      </c>
      <c r="DS230" s="97">
        <f t="shared" si="180"/>
        <v>0</v>
      </c>
      <c r="DT230" s="63">
        <f t="shared" si="181"/>
        <v>0</v>
      </c>
      <c r="DU230" s="97"/>
    </row>
    <row r="231" spans="1:125" s="65" customFormat="1" ht="243.75">
      <c r="A231" s="53">
        <v>230</v>
      </c>
      <c r="B231" s="84" t="s">
        <v>821</v>
      </c>
      <c r="C231" s="54" t="s">
        <v>823</v>
      </c>
      <c r="D231" s="55" t="s">
        <v>89</v>
      </c>
      <c r="E231" s="55" t="s">
        <v>824</v>
      </c>
      <c r="F231" s="56" t="s">
        <v>111</v>
      </c>
      <c r="G231" s="55" t="s">
        <v>115</v>
      </c>
      <c r="H231" s="56" t="s">
        <v>294</v>
      </c>
      <c r="I231" s="55" t="s">
        <v>815</v>
      </c>
      <c r="J231" s="56" t="s">
        <v>256</v>
      </c>
      <c r="K231" s="55" t="s">
        <v>824</v>
      </c>
      <c r="L231" s="56" t="s">
        <v>271</v>
      </c>
      <c r="M231" s="56" t="s">
        <v>411</v>
      </c>
      <c r="N231" s="59" t="s">
        <v>126</v>
      </c>
      <c r="O231" s="56" t="s">
        <v>154</v>
      </c>
      <c r="P231" s="57" t="s">
        <v>461</v>
      </c>
      <c r="Q231" s="57" t="s">
        <v>466</v>
      </c>
      <c r="R231" s="58" t="s">
        <v>471</v>
      </c>
      <c r="S231" s="59" t="s">
        <v>159</v>
      </c>
      <c r="T231" s="59" t="s">
        <v>417</v>
      </c>
      <c r="U231" s="60" t="s">
        <v>429</v>
      </c>
      <c r="V231" s="60" t="s">
        <v>447</v>
      </c>
      <c r="W231" s="59" t="s">
        <v>159</v>
      </c>
      <c r="X231" s="59"/>
      <c r="Y231" s="56"/>
      <c r="Z231" s="56"/>
      <c r="AA231" s="56"/>
      <c r="AB231" s="56"/>
      <c r="AC231" s="53"/>
      <c r="AD231" s="53"/>
      <c r="AE231" s="53"/>
      <c r="AF231" s="53"/>
      <c r="AG231" s="56"/>
      <c r="AH231" s="60"/>
      <c r="AI231" s="53"/>
      <c r="AJ231" s="61"/>
      <c r="AK231" s="53"/>
      <c r="AL231" s="53"/>
      <c r="AM231" s="222">
        <v>81</v>
      </c>
      <c r="AN231" s="97">
        <v>81.63</v>
      </c>
      <c r="AO231" s="97">
        <v>81.63</v>
      </c>
      <c r="AP231" s="97"/>
      <c r="AQ231" s="62">
        <f>IF(AND(AN231=0,AO231=0),Desplegable!$B$446,IF(AND(AN231&lt;&gt;0,AO231=""),Desplegable!$B$446,IF(AND('Metas por Proyecto'!AN231=0,'Metas por Proyecto'!AO231&gt;0),Desplegable!$B$444,IF(AND('Metas por Proyecto'!AN231&gt;0,'Metas por Proyecto'!AO231=0),Desplegable!$B$445,IF(AND('Metas por Proyecto'!AN231&gt;0,'Metas por Proyecto'!AO231&gt;0),((AO231*100)/AN231))))))</f>
        <v>100</v>
      </c>
      <c r="AR231" s="97">
        <v>81.63</v>
      </c>
      <c r="AS231" s="97">
        <v>81.63</v>
      </c>
      <c r="AT231" s="97"/>
      <c r="AU231" s="62">
        <f>IF(AND(AR231=0,AS231=0),Desplegable!$B$446,IF(AND(AR231&lt;&gt;0,AS231=""),Desplegable!$B$446,IF(AND('Metas por Proyecto'!AR231=0,'Metas por Proyecto'!AS231&gt;0),Desplegable!$B$444,IF(AND('Metas por Proyecto'!AR231&gt;0,'Metas por Proyecto'!AS231=0),Desplegable!$B$445,IF(AND('Metas por Proyecto'!AR231&gt;0,'Metas por Proyecto'!AS231&gt;0),((AS231*100)/AR231))))))</f>
        <v>100</v>
      </c>
      <c r="AV231" s="97">
        <f t="shared" si="156"/>
        <v>163.26</v>
      </c>
      <c r="AW231" s="97">
        <f t="shared" si="157"/>
        <v>163.26</v>
      </c>
      <c r="AX231" s="62">
        <f>IF(AND(AV231=0,AW231=0),"",IF(AND(AV231=0,AW231&lt;&gt;0),Desplegable!$B$444,(AW231*100/AV231)))</f>
        <v>100</v>
      </c>
      <c r="AY231" s="97">
        <v>81.63</v>
      </c>
      <c r="AZ231" s="97">
        <v>81.63</v>
      </c>
      <c r="BA231" s="97"/>
      <c r="BB231" s="62">
        <f>IF(AND(AY231=0,AZ231=0),Desplegable!$B$446,IF(AND(AY231&lt;&gt;0,AZ231=""),Desplegable!$B$446,IF(AND('Metas por Proyecto'!AY231=0,'Metas por Proyecto'!AZ231&gt;0),Desplegable!$B$444,IF(AND('Metas por Proyecto'!AY231&gt;0,'Metas por Proyecto'!AZ231=0),Desplegable!$B$445,IF(AND('Metas por Proyecto'!AY231&gt;0,'Metas por Proyecto'!AZ231&gt;0),((AZ231*100)/AY231))))))</f>
        <v>100</v>
      </c>
      <c r="BC231" s="97">
        <f t="shared" si="158"/>
        <v>244.89</v>
      </c>
      <c r="BD231" s="97">
        <f t="shared" si="159"/>
        <v>244.89</v>
      </c>
      <c r="BE231" s="62">
        <f>IF(AND(BC231=0,BD231=0),"",IF(AND(BC231=0,BD231&lt;&gt;0),Desplegable!$B$444,(BD231*100/BC231)))</f>
        <v>100</v>
      </c>
      <c r="BF231" s="97">
        <v>81.63</v>
      </c>
      <c r="BG231" s="97"/>
      <c r="BH231" s="97"/>
      <c r="BI231" s="62" t="str">
        <f>IF(AND(BF231=0,BG231=0),Desplegable!$B$446,IF(AND(BF231&lt;&gt;0,BG231=""),Desplegable!$B$446,IF(AND('Metas por Proyecto'!BF231=0,'Metas por Proyecto'!BG231&gt;0),Desplegable!$B$444,IF(AND('Metas por Proyecto'!BF231&gt;0,'Metas por Proyecto'!BG231=0),Desplegable!$B$445,IF(AND('Metas por Proyecto'!BF231&gt;0,'Metas por Proyecto'!BG231&gt;0),((BG231*100)/BF231))))))</f>
        <v/>
      </c>
      <c r="BJ231" s="97">
        <f t="shared" si="160"/>
        <v>326.52</v>
      </c>
      <c r="BK231" s="97">
        <f t="shared" si="161"/>
        <v>244.89</v>
      </c>
      <c r="BL231" s="62">
        <f>IF(AND(BJ231=0,BK231=0),"",IF(AND(BJ231=0,BK231&lt;&gt;0),Desplegable!$B$444,(BK231*100/BJ231)))</f>
        <v>75</v>
      </c>
      <c r="BM231" s="97">
        <v>81.63</v>
      </c>
      <c r="BN231" s="97"/>
      <c r="BO231" s="97"/>
      <c r="BP231" s="62" t="str">
        <f>IF(AND(BM231=0,BN231=0),Desplegable!$B$446,IF(AND(BM231&lt;&gt;0,BN231=""),Desplegable!$B$446,IF(AND('Metas por Proyecto'!BM231=0,'Metas por Proyecto'!BN231&gt;0),Desplegable!$B$444,IF(AND('Metas por Proyecto'!BM231&gt;0,'Metas por Proyecto'!BN231=0),Desplegable!$B$445,IF(AND('Metas por Proyecto'!BM231&gt;0,'Metas por Proyecto'!BN231&gt;0),((BN231*100)/BM231))))))</f>
        <v/>
      </c>
      <c r="BQ231" s="97">
        <f t="shared" si="162"/>
        <v>408.15</v>
      </c>
      <c r="BR231" s="97">
        <f t="shared" si="163"/>
        <v>244.89</v>
      </c>
      <c r="BS231" s="62">
        <f>IF(AND(BQ231=0,BR231=0),"",IF(AND(BQ231=0,BR231&lt;&gt;0),Desplegable!$B$444,(BR231*100/BQ231)))</f>
        <v>60</v>
      </c>
      <c r="BT231" s="97">
        <v>81.63</v>
      </c>
      <c r="BU231" s="97"/>
      <c r="BV231" s="97"/>
      <c r="BW231" s="62" t="str">
        <f>IF(AND(BT231=0,BU231=0),Desplegable!$B$446,IF(AND(BT231&lt;&gt;0,BU231=""),Desplegable!$B$446,IF(AND('Metas por Proyecto'!BT231=0,'Metas por Proyecto'!BU231&gt;0),Desplegable!$B$444,IF(AND('Metas por Proyecto'!BT231&gt;0,'Metas por Proyecto'!BU231=0),Desplegable!$B$445,IF(AND('Metas por Proyecto'!BT231&gt;0,'Metas por Proyecto'!BU231&gt;0),((BU231*100)/BT231))))))</f>
        <v/>
      </c>
      <c r="BX231" s="97">
        <f t="shared" si="164"/>
        <v>489.78</v>
      </c>
      <c r="BY231" s="97">
        <f t="shared" si="165"/>
        <v>244.89</v>
      </c>
      <c r="BZ231" s="62">
        <f>IF(AND(BX231=0,BY231=0),"",IF(AND(BX231=0,BY231&lt;&gt;0),Desplegable!$B$444,(BY231*100/BX231)))</f>
        <v>50</v>
      </c>
      <c r="CA231" s="97">
        <v>81.63</v>
      </c>
      <c r="CB231" s="97"/>
      <c r="CC231" s="97"/>
      <c r="CD231" s="62" t="str">
        <f>IF(AND(CA231=0,CB231=0),Desplegable!$B$446,IF(AND(CA231&lt;&gt;0,CB231=""),Desplegable!$B$446,IF(AND('Metas por Proyecto'!CA231=0,'Metas por Proyecto'!CB231&gt;0),Desplegable!$B$444,IF(AND('Metas por Proyecto'!CA231&gt;0,'Metas por Proyecto'!CB231=0),Desplegable!$B$445,IF(AND('Metas por Proyecto'!CA231&gt;0,'Metas por Proyecto'!CB231&gt;0),((CB231*100)/CA231))))))</f>
        <v/>
      </c>
      <c r="CE231" s="97">
        <f t="shared" si="166"/>
        <v>571.41</v>
      </c>
      <c r="CF231" s="97">
        <f t="shared" si="167"/>
        <v>244.89</v>
      </c>
      <c r="CG231" s="62">
        <f>IF(AND(CE231=0,CF231=0),"",IF(AND(CE231=0,CF231&lt;&gt;0),Desplegable!$B$444,(CF231*100/CE231)))</f>
        <v>42.857142857142861</v>
      </c>
      <c r="CH231" s="97">
        <v>81.63</v>
      </c>
      <c r="CI231" s="97"/>
      <c r="CJ231" s="97"/>
      <c r="CK231" s="62" t="str">
        <f>IF(AND(CH231=0,CI231=0),Desplegable!$B$446,IF(AND(CH231&lt;&gt;0,CI231=""),Desplegable!$B$446,IF(AND('Metas por Proyecto'!CH231=0,'Metas por Proyecto'!CI231&gt;0),Desplegable!$B$444,IF(AND('Metas por Proyecto'!CH231&gt;0,'Metas por Proyecto'!CI231=0),Desplegable!$B$445,IF(AND('Metas por Proyecto'!CH231&gt;0,'Metas por Proyecto'!CI231&gt;0),((CI231*100)/CH231))))))</f>
        <v/>
      </c>
      <c r="CL231" s="97">
        <f t="shared" si="168"/>
        <v>653.04</v>
      </c>
      <c r="CM231" s="97">
        <f t="shared" si="169"/>
        <v>244.89</v>
      </c>
      <c r="CN231" s="62">
        <f>IF(AND(CL231=0,CM231=0),"",IF(AND(CL231=0,CM231&lt;&gt;0),Desplegable!$B$444,(CM231*100/CL231)))</f>
        <v>37.5</v>
      </c>
      <c r="CO231" s="97">
        <v>81.63</v>
      </c>
      <c r="CP231" s="97"/>
      <c r="CQ231" s="97"/>
      <c r="CR231" s="62" t="str">
        <f>IF(AND(CO231=0,CP231=0),Desplegable!$B$446,IF(AND(CO231&lt;&gt;0,CP231=""),Desplegable!$B$446,IF(AND('Metas por Proyecto'!CO231=0,'Metas por Proyecto'!CP231&gt;0),Desplegable!$B$444,IF(AND('Metas por Proyecto'!CO231&gt;0,'Metas por Proyecto'!CP231=0),Desplegable!$B$445,IF(AND('Metas por Proyecto'!CO231&gt;0,'Metas por Proyecto'!CP231&gt;0),((CP231*100)/CO231))))))</f>
        <v/>
      </c>
      <c r="CS231" s="97">
        <f t="shared" si="170"/>
        <v>734.67</v>
      </c>
      <c r="CT231" s="97">
        <f t="shared" si="171"/>
        <v>244.89</v>
      </c>
      <c r="CU231" s="62">
        <f>IF(AND(CS231=0,CT231=0),"",IF(AND(CS231=0,CT231&lt;&gt;0),Desplegable!$B$444,(CT231*100/CS231)))</f>
        <v>33.333333333333336</v>
      </c>
      <c r="CV231" s="97">
        <v>81.63</v>
      </c>
      <c r="CW231" s="97"/>
      <c r="CX231" s="97"/>
      <c r="CY231" s="62" t="str">
        <f>IF(AND(CV231=0,CW231=0),Desplegable!$B$446,IF(AND(CV231&lt;&gt;0,CW231=""),Desplegable!$B$446,IF(AND('Metas por Proyecto'!CV231=0,'Metas por Proyecto'!CW231&gt;0),Desplegable!$B$444,IF(AND('Metas por Proyecto'!CV231&gt;0,'Metas por Proyecto'!CW231=0),Desplegable!$B$445,IF(AND('Metas por Proyecto'!CV231&gt;0,'Metas por Proyecto'!CW231&gt;0),((CW231*100)/CV231))))))</f>
        <v/>
      </c>
      <c r="CZ231" s="97">
        <f t="shared" si="172"/>
        <v>816.3</v>
      </c>
      <c r="DA231" s="97">
        <f t="shared" si="173"/>
        <v>244.89</v>
      </c>
      <c r="DB231" s="62">
        <f>IF(AND(CZ231=0,DA231=0),"",IF(AND(CZ231=0,DA231&lt;&gt;0),Desplegable!$B$444,(DA231*100/CZ231)))</f>
        <v>30</v>
      </c>
      <c r="DC231" s="97">
        <v>81.63</v>
      </c>
      <c r="DD231" s="97"/>
      <c r="DE231" s="97"/>
      <c r="DF231" s="62" t="str">
        <f>IF(AND(DC231=0,DD231=0),Desplegable!$B$446,IF(AND(DC231&lt;&gt;0,DD231=""),Desplegable!$B$446,IF(AND('Metas por Proyecto'!DC231=0,'Metas por Proyecto'!DD231&gt;0),Desplegable!$B$444,IF(AND('Metas por Proyecto'!DC231&gt;0,'Metas por Proyecto'!DD231=0),Desplegable!$B$445,IF(AND('Metas por Proyecto'!DC231&gt;0,'Metas por Proyecto'!DD231&gt;0),((DD231*100)/DC231))))))</f>
        <v/>
      </c>
      <c r="DG231" s="97">
        <f t="shared" si="174"/>
        <v>897.93</v>
      </c>
      <c r="DH231" s="97">
        <f t="shared" si="175"/>
        <v>244.89</v>
      </c>
      <c r="DI231" s="62">
        <f>IF(AND(DG231=0,DH231=0),"",IF(AND(DG231=0,DH231&lt;&gt;0),Desplegable!$B$444,(DH231*100/DG231)))</f>
        <v>27.272727272727273</v>
      </c>
      <c r="DJ231" s="97">
        <v>81.63</v>
      </c>
      <c r="DK231" s="97"/>
      <c r="DL231" s="97"/>
      <c r="DM231" s="62" t="str">
        <f>IF(AND(DJ231=0,DK231=0),Desplegable!$B$446,IF(AND(DJ231&lt;&gt;0,DK231=""),Desplegable!$B$446,IF(AND('Metas por Proyecto'!DJ231=0,'Metas por Proyecto'!DK231&gt;0),Desplegable!$B$444,IF(AND('Metas por Proyecto'!DJ231&gt;0,'Metas por Proyecto'!DK231=0),Desplegable!$B$445,IF(AND('Metas por Proyecto'!DJ231&gt;0,'Metas por Proyecto'!DK231&gt;0),((DK231*100)/DJ231))))))</f>
        <v/>
      </c>
      <c r="DN231" s="97">
        <f t="shared" si="176"/>
        <v>979.56</v>
      </c>
      <c r="DO231" s="97">
        <f t="shared" si="177"/>
        <v>244.89</v>
      </c>
      <c r="DP231" s="63">
        <f>IF(AND(DN231=0,DO231=0),"",IF(AND(DN231=0,DO231&lt;&gt;0),Desplegable!$B$444,(DO231*100/DN231)))</f>
        <v>25</v>
      </c>
      <c r="DQ231" s="97">
        <f t="shared" si="178"/>
        <v>979.56</v>
      </c>
      <c r="DR231" s="97">
        <f t="shared" si="179"/>
        <v>-898.56</v>
      </c>
      <c r="DS231" s="97">
        <f t="shared" si="180"/>
        <v>244.89</v>
      </c>
      <c r="DT231" s="63">
        <f t="shared" si="181"/>
        <v>25</v>
      </c>
      <c r="DU231" s="97"/>
    </row>
    <row r="232" spans="1:125" s="65" customFormat="1" ht="225">
      <c r="A232" s="53">
        <v>231</v>
      </c>
      <c r="B232" s="84" t="s">
        <v>664</v>
      </c>
      <c r="C232" s="54" t="s">
        <v>825</v>
      </c>
      <c r="D232" s="55" t="s">
        <v>89</v>
      </c>
      <c r="E232" s="55" t="s">
        <v>827</v>
      </c>
      <c r="F232" s="56" t="s">
        <v>111</v>
      </c>
      <c r="G232" s="55" t="s">
        <v>115</v>
      </c>
      <c r="H232" s="56" t="s">
        <v>294</v>
      </c>
      <c r="I232" s="55" t="s">
        <v>815</v>
      </c>
      <c r="J232" s="56" t="s">
        <v>297</v>
      </c>
      <c r="K232" s="55" t="s">
        <v>826</v>
      </c>
      <c r="L232" s="56" t="s">
        <v>286</v>
      </c>
      <c r="M232" s="56" t="s">
        <v>411</v>
      </c>
      <c r="N232" s="59" t="s">
        <v>113</v>
      </c>
      <c r="O232" s="56" t="s">
        <v>154</v>
      </c>
      <c r="P232" s="57" t="s">
        <v>462</v>
      </c>
      <c r="Q232" s="57" t="s">
        <v>467</v>
      </c>
      <c r="R232" s="58" t="s">
        <v>474</v>
      </c>
      <c r="S232" s="59" t="s">
        <v>159</v>
      </c>
      <c r="T232" s="59" t="s">
        <v>417</v>
      </c>
      <c r="U232" s="60" t="s">
        <v>429</v>
      </c>
      <c r="V232" s="60" t="s">
        <v>447</v>
      </c>
      <c r="W232" s="59" t="s">
        <v>159</v>
      </c>
      <c r="X232" s="59"/>
      <c r="Y232" s="56"/>
      <c r="Z232" s="56"/>
      <c r="AA232" s="56"/>
      <c r="AB232" s="56"/>
      <c r="AC232" s="53"/>
      <c r="AD232" s="53"/>
      <c r="AE232" s="53"/>
      <c r="AF232" s="53"/>
      <c r="AG232" s="56"/>
      <c r="AH232" s="60"/>
      <c r="AI232" s="53"/>
      <c r="AJ232" s="61"/>
      <c r="AK232" s="53"/>
      <c r="AL232" s="53"/>
      <c r="AM232" s="222">
        <v>0.13</v>
      </c>
      <c r="AN232" s="97"/>
      <c r="AO232" s="97">
        <v>0</v>
      </c>
      <c r="AP232" s="97"/>
      <c r="AQ232" s="62" t="str">
        <f>IF(AND(AN232=0,AO232=0),Desplegable!$B$446,IF(AND(AN232&lt;&gt;0,AO232=""),Desplegable!$B$446,IF(AND('Metas por Proyecto'!AN232=0,'Metas por Proyecto'!AO232&gt;0),Desplegable!$B$444,IF(AND('Metas por Proyecto'!AN232&gt;0,'Metas por Proyecto'!AO232=0),Desplegable!$B$445,IF(AND('Metas por Proyecto'!AN232&gt;0,'Metas por Proyecto'!AO232&gt;0),((AO232*100)/AN232))))))</f>
        <v/>
      </c>
      <c r="AR232" s="97"/>
      <c r="AS232" s="97">
        <v>0</v>
      </c>
      <c r="AT232" s="97"/>
      <c r="AU232" s="62" t="str">
        <f>IF(AND(AR232=0,AS232=0),Desplegable!$B$446,IF(AND(AR232&lt;&gt;0,AS232=""),Desplegable!$B$446,IF(AND('Metas por Proyecto'!AR232=0,'Metas por Proyecto'!AS232&gt;0),Desplegable!$B$444,IF(AND('Metas por Proyecto'!AR232&gt;0,'Metas por Proyecto'!AS232=0),Desplegable!$B$445,IF(AND('Metas por Proyecto'!AR232&gt;0,'Metas por Proyecto'!AS232&gt;0),((AS232*100)/AR232))))))</f>
        <v/>
      </c>
      <c r="AV232" s="97">
        <f t="shared" si="156"/>
        <v>0</v>
      </c>
      <c r="AW232" s="97">
        <f t="shared" si="157"/>
        <v>0</v>
      </c>
      <c r="AX232" s="62" t="str">
        <f>IF(AND(AV232=0,AW232=0),"",IF(AND(AV232=0,AW232&lt;&gt;0),Desplegable!$B$444,(AW232*100/AV232)))</f>
        <v/>
      </c>
      <c r="AY232" s="97"/>
      <c r="AZ232" s="97">
        <v>0</v>
      </c>
      <c r="BA232" s="97"/>
      <c r="BB232" s="62" t="str">
        <f>IF(AND(AY232=0,AZ232=0),Desplegable!$B$446,IF(AND(AY232&lt;&gt;0,AZ232=""),Desplegable!$B$446,IF(AND('Metas por Proyecto'!AY232=0,'Metas por Proyecto'!AZ232&gt;0),Desplegable!$B$444,IF(AND('Metas por Proyecto'!AY232&gt;0,'Metas por Proyecto'!AZ232=0),Desplegable!$B$445,IF(AND('Metas por Proyecto'!AY232&gt;0,'Metas por Proyecto'!AZ232&gt;0),((AZ232*100)/AY232))))))</f>
        <v/>
      </c>
      <c r="BC232" s="97">
        <f t="shared" si="158"/>
        <v>0</v>
      </c>
      <c r="BD232" s="97">
        <f t="shared" si="159"/>
        <v>0</v>
      </c>
      <c r="BE232" s="62" t="str">
        <f>IF(AND(BC232=0,BD232=0),"",IF(AND(BC232=0,BD232&lt;&gt;0),Desplegable!$B$444,(BD232*100/BC232)))</f>
        <v/>
      </c>
      <c r="BF232" s="97"/>
      <c r="BG232" s="97"/>
      <c r="BH232" s="97"/>
      <c r="BI232" s="62" t="str">
        <f>IF(AND(BF232=0,BG232=0),Desplegable!$B$446,IF(AND(BF232&lt;&gt;0,BG232=""),Desplegable!$B$446,IF(AND('Metas por Proyecto'!BF232=0,'Metas por Proyecto'!BG232&gt;0),Desplegable!$B$444,IF(AND('Metas por Proyecto'!BF232&gt;0,'Metas por Proyecto'!BG232=0),Desplegable!$B$445,IF(AND('Metas por Proyecto'!BF232&gt;0,'Metas por Proyecto'!BG232&gt;0),((BG232*100)/BF232))))))</f>
        <v/>
      </c>
      <c r="BJ232" s="97">
        <f t="shared" si="160"/>
        <v>0</v>
      </c>
      <c r="BK232" s="97">
        <f t="shared" si="161"/>
        <v>0</v>
      </c>
      <c r="BL232" s="62" t="str">
        <f>IF(AND(BJ232=0,BK232=0),"",IF(AND(BJ232=0,BK232&lt;&gt;0),Desplegable!$B$444,(BK232*100/BJ232)))</f>
        <v/>
      </c>
      <c r="BM232" s="97"/>
      <c r="BN232" s="97"/>
      <c r="BO232" s="97"/>
      <c r="BP232" s="62" t="str">
        <f>IF(AND(BM232=0,BN232=0),Desplegable!$B$446,IF(AND(BM232&lt;&gt;0,BN232=""),Desplegable!$B$446,IF(AND('Metas por Proyecto'!BM232=0,'Metas por Proyecto'!BN232&gt;0),Desplegable!$B$444,IF(AND('Metas por Proyecto'!BM232&gt;0,'Metas por Proyecto'!BN232=0),Desplegable!$B$445,IF(AND('Metas por Proyecto'!BM232&gt;0,'Metas por Proyecto'!BN232&gt;0),((BN232*100)/BM232))))))</f>
        <v/>
      </c>
      <c r="BQ232" s="97">
        <f t="shared" si="162"/>
        <v>0</v>
      </c>
      <c r="BR232" s="97">
        <f t="shared" si="163"/>
        <v>0</v>
      </c>
      <c r="BS232" s="62" t="str">
        <f>IF(AND(BQ232=0,BR232=0),"",IF(AND(BQ232=0,BR232&lt;&gt;0),Desplegable!$B$444,(BR232*100/BQ232)))</f>
        <v/>
      </c>
      <c r="BT232" s="97"/>
      <c r="BU232" s="97"/>
      <c r="BV232" s="97"/>
      <c r="BW232" s="62" t="str">
        <f>IF(AND(BT232=0,BU232=0),Desplegable!$B$446,IF(AND(BT232&lt;&gt;0,BU232=""),Desplegable!$B$446,IF(AND('Metas por Proyecto'!BT232=0,'Metas por Proyecto'!BU232&gt;0),Desplegable!$B$444,IF(AND('Metas por Proyecto'!BT232&gt;0,'Metas por Proyecto'!BU232=0),Desplegable!$B$445,IF(AND('Metas por Proyecto'!BT232&gt;0,'Metas por Proyecto'!BU232&gt;0),((BU232*100)/BT232))))))</f>
        <v/>
      </c>
      <c r="BX232" s="97">
        <f t="shared" si="164"/>
        <v>0</v>
      </c>
      <c r="BY232" s="97">
        <f t="shared" si="165"/>
        <v>0</v>
      </c>
      <c r="BZ232" s="62" t="str">
        <f>IF(AND(BX232=0,BY232=0),"",IF(AND(BX232=0,BY232&lt;&gt;0),Desplegable!$B$444,(BY232*100/BX232)))</f>
        <v/>
      </c>
      <c r="CA232" s="97"/>
      <c r="CB232" s="97"/>
      <c r="CC232" s="97"/>
      <c r="CD232" s="62" t="str">
        <f>IF(AND(CA232=0,CB232=0),Desplegable!$B$446,IF(AND(CA232&lt;&gt;0,CB232=""),Desplegable!$B$446,IF(AND('Metas por Proyecto'!CA232=0,'Metas por Proyecto'!CB232&gt;0),Desplegable!$B$444,IF(AND('Metas por Proyecto'!CA232&gt;0,'Metas por Proyecto'!CB232=0),Desplegable!$B$445,IF(AND('Metas por Proyecto'!CA232&gt;0,'Metas por Proyecto'!CB232&gt;0),((CB232*100)/CA232))))))</f>
        <v/>
      </c>
      <c r="CE232" s="97">
        <f t="shared" si="166"/>
        <v>0</v>
      </c>
      <c r="CF232" s="97">
        <f t="shared" si="167"/>
        <v>0</v>
      </c>
      <c r="CG232" s="62" t="str">
        <f>IF(AND(CE232=0,CF232=0),"",IF(AND(CE232=0,CF232&lt;&gt;0),Desplegable!$B$444,(CF232*100/CE232)))</f>
        <v/>
      </c>
      <c r="CH232" s="97"/>
      <c r="CI232" s="97"/>
      <c r="CJ232" s="97"/>
      <c r="CK232" s="62" t="str">
        <f>IF(AND(CH232=0,CI232=0),Desplegable!$B$446,IF(AND(CH232&lt;&gt;0,CI232=""),Desplegable!$B$446,IF(AND('Metas por Proyecto'!CH232=0,'Metas por Proyecto'!CI232&gt;0),Desplegable!$B$444,IF(AND('Metas por Proyecto'!CH232&gt;0,'Metas por Proyecto'!CI232=0),Desplegable!$B$445,IF(AND('Metas por Proyecto'!CH232&gt;0,'Metas por Proyecto'!CI232&gt;0),((CI232*100)/CH232))))))</f>
        <v/>
      </c>
      <c r="CL232" s="97">
        <f t="shared" si="168"/>
        <v>0</v>
      </c>
      <c r="CM232" s="97">
        <f t="shared" si="169"/>
        <v>0</v>
      </c>
      <c r="CN232" s="62" t="str">
        <f>IF(AND(CL232=0,CM232=0),"",IF(AND(CL232=0,CM232&lt;&gt;0),Desplegable!$B$444,(CM232*100/CL232)))</f>
        <v/>
      </c>
      <c r="CO232" s="97"/>
      <c r="CP232" s="97"/>
      <c r="CQ232" s="97"/>
      <c r="CR232" s="62" t="str">
        <f>IF(AND(CO232=0,CP232=0),Desplegable!$B$446,IF(AND(CO232&lt;&gt;0,CP232=""),Desplegable!$B$446,IF(AND('Metas por Proyecto'!CO232=0,'Metas por Proyecto'!CP232&gt;0),Desplegable!$B$444,IF(AND('Metas por Proyecto'!CO232&gt;0,'Metas por Proyecto'!CP232=0),Desplegable!$B$445,IF(AND('Metas por Proyecto'!CO232&gt;0,'Metas por Proyecto'!CP232&gt;0),((CP232*100)/CO232))))))</f>
        <v/>
      </c>
      <c r="CS232" s="97">
        <f t="shared" si="170"/>
        <v>0</v>
      </c>
      <c r="CT232" s="97">
        <f t="shared" si="171"/>
        <v>0</v>
      </c>
      <c r="CU232" s="62" t="str">
        <f>IF(AND(CS232=0,CT232=0),"",IF(AND(CS232=0,CT232&lt;&gt;0),Desplegable!$B$444,(CT232*100/CS232)))</f>
        <v/>
      </c>
      <c r="CV232" s="97"/>
      <c r="CW232" s="97"/>
      <c r="CX232" s="97"/>
      <c r="CY232" s="62" t="str">
        <f>IF(AND(CV232=0,CW232=0),Desplegable!$B$446,IF(AND(CV232&lt;&gt;0,CW232=""),Desplegable!$B$446,IF(AND('Metas por Proyecto'!CV232=0,'Metas por Proyecto'!CW232&gt;0),Desplegable!$B$444,IF(AND('Metas por Proyecto'!CV232&gt;0,'Metas por Proyecto'!CW232=0),Desplegable!$B$445,IF(AND('Metas por Proyecto'!CV232&gt;0,'Metas por Proyecto'!CW232&gt;0),((CW232*100)/CV232))))))</f>
        <v/>
      </c>
      <c r="CZ232" s="97">
        <f t="shared" si="172"/>
        <v>0</v>
      </c>
      <c r="DA232" s="97">
        <f t="shared" si="173"/>
        <v>0</v>
      </c>
      <c r="DB232" s="62" t="str">
        <f>IF(AND(CZ232=0,DA232=0),"",IF(AND(CZ232=0,DA232&lt;&gt;0),Desplegable!$B$444,(DA232*100/CZ232)))</f>
        <v/>
      </c>
      <c r="DC232" s="97"/>
      <c r="DD232" s="97"/>
      <c r="DE232" s="97"/>
      <c r="DF232" s="62" t="str">
        <f>IF(AND(DC232=0,DD232=0),Desplegable!$B$446,IF(AND(DC232&lt;&gt;0,DD232=""),Desplegable!$B$446,IF(AND('Metas por Proyecto'!DC232=0,'Metas por Proyecto'!DD232&gt;0),Desplegable!$B$444,IF(AND('Metas por Proyecto'!DC232&gt;0,'Metas por Proyecto'!DD232=0),Desplegable!$B$445,IF(AND('Metas por Proyecto'!DC232&gt;0,'Metas por Proyecto'!DD232&gt;0),((DD232*100)/DC232))))))</f>
        <v/>
      </c>
      <c r="DG232" s="97">
        <f t="shared" si="174"/>
        <v>0</v>
      </c>
      <c r="DH232" s="97">
        <f t="shared" si="175"/>
        <v>0</v>
      </c>
      <c r="DI232" s="62" t="str">
        <f>IF(AND(DG232=0,DH232=0),"",IF(AND(DG232=0,DH232&lt;&gt;0),Desplegable!$B$444,(DH232*100/DG232)))</f>
        <v/>
      </c>
      <c r="DJ232" s="97">
        <v>0.13</v>
      </c>
      <c r="DK232" s="97"/>
      <c r="DL232" s="97"/>
      <c r="DM232" s="62" t="str">
        <f>IF(AND(DJ232=0,DK232=0),Desplegable!$B$446,IF(AND(DJ232&lt;&gt;0,DK232=""),Desplegable!$B$446,IF(AND('Metas por Proyecto'!DJ232=0,'Metas por Proyecto'!DK232&gt;0),Desplegable!$B$444,IF(AND('Metas por Proyecto'!DJ232&gt;0,'Metas por Proyecto'!DK232=0),Desplegable!$B$445,IF(AND('Metas por Proyecto'!DJ232&gt;0,'Metas por Proyecto'!DK232&gt;0),((DK232*100)/DJ232))))))</f>
        <v/>
      </c>
      <c r="DN232" s="97">
        <f t="shared" si="176"/>
        <v>0.13</v>
      </c>
      <c r="DO232" s="97">
        <f t="shared" si="177"/>
        <v>0</v>
      </c>
      <c r="DP232" s="63">
        <f>IF(AND(DN232=0,DO232=0),"",IF(AND(DN232=0,DO232&lt;&gt;0),Desplegable!$B$444,(DO232*100/DN232)))</f>
        <v>0</v>
      </c>
      <c r="DQ232" s="97">
        <f t="shared" si="178"/>
        <v>0.13</v>
      </c>
      <c r="DR232" s="97">
        <f t="shared" si="179"/>
        <v>0</v>
      </c>
      <c r="DS232" s="97">
        <f t="shared" si="180"/>
        <v>0</v>
      </c>
      <c r="DT232" s="63">
        <f t="shared" si="181"/>
        <v>0</v>
      </c>
      <c r="DU232" s="97"/>
    </row>
    <row r="233" spans="1:125" s="65" customFormat="1" ht="225">
      <c r="A233" s="53">
        <v>232</v>
      </c>
      <c r="B233" s="84" t="s">
        <v>665</v>
      </c>
      <c r="C233" s="54" t="s">
        <v>825</v>
      </c>
      <c r="D233" s="55" t="s">
        <v>89</v>
      </c>
      <c r="E233" s="55" t="s">
        <v>827</v>
      </c>
      <c r="F233" s="56" t="s">
        <v>111</v>
      </c>
      <c r="G233" s="55" t="s">
        <v>115</v>
      </c>
      <c r="H233" s="56" t="s">
        <v>294</v>
      </c>
      <c r="I233" s="55" t="s">
        <v>815</v>
      </c>
      <c r="J233" s="56" t="s">
        <v>297</v>
      </c>
      <c r="K233" s="55" t="s">
        <v>826</v>
      </c>
      <c r="L233" s="56" t="s">
        <v>286</v>
      </c>
      <c r="M233" s="56" t="s">
        <v>411</v>
      </c>
      <c r="N233" s="59" t="s">
        <v>113</v>
      </c>
      <c r="O233" s="56" t="s">
        <v>154</v>
      </c>
      <c r="P233" s="57" t="s">
        <v>462</v>
      </c>
      <c r="Q233" s="57" t="s">
        <v>467</v>
      </c>
      <c r="R233" s="58" t="s">
        <v>474</v>
      </c>
      <c r="S233" s="59" t="s">
        <v>159</v>
      </c>
      <c r="T233" s="59" t="s">
        <v>417</v>
      </c>
      <c r="U233" s="60" t="s">
        <v>429</v>
      </c>
      <c r="V233" s="60" t="s">
        <v>447</v>
      </c>
      <c r="W233" s="59" t="s">
        <v>159</v>
      </c>
      <c r="X233" s="59"/>
      <c r="Y233" s="56"/>
      <c r="Z233" s="56"/>
      <c r="AA233" s="56"/>
      <c r="AB233" s="56"/>
      <c r="AC233" s="53"/>
      <c r="AD233" s="53"/>
      <c r="AE233" s="53"/>
      <c r="AF233" s="53"/>
      <c r="AG233" s="56"/>
      <c r="AH233" s="60"/>
      <c r="AI233" s="53"/>
      <c r="AJ233" s="61"/>
      <c r="AK233" s="53"/>
      <c r="AL233" s="53"/>
      <c r="AM233" s="222">
        <v>1.3</v>
      </c>
      <c r="AN233" s="97"/>
      <c r="AO233" s="97">
        <v>0</v>
      </c>
      <c r="AP233" s="97"/>
      <c r="AQ233" s="62" t="str">
        <f>IF(AND(AN233=0,AO233=0),Desplegable!$B$446,IF(AND(AN233&lt;&gt;0,AO233=""),Desplegable!$B$446,IF(AND('Metas por Proyecto'!AN233=0,'Metas por Proyecto'!AO233&gt;0),Desplegable!$B$444,IF(AND('Metas por Proyecto'!AN233&gt;0,'Metas por Proyecto'!AO233=0),Desplegable!$B$445,IF(AND('Metas por Proyecto'!AN233&gt;0,'Metas por Proyecto'!AO233&gt;0),((AO233*100)/AN233))))))</f>
        <v/>
      </c>
      <c r="AR233" s="97"/>
      <c r="AS233" s="97">
        <v>0</v>
      </c>
      <c r="AT233" s="97"/>
      <c r="AU233" s="62" t="str">
        <f>IF(AND(AR233=0,AS233=0),Desplegable!$B$446,IF(AND(AR233&lt;&gt;0,AS233=""),Desplegable!$B$446,IF(AND('Metas por Proyecto'!AR233=0,'Metas por Proyecto'!AS233&gt;0),Desplegable!$B$444,IF(AND('Metas por Proyecto'!AR233&gt;0,'Metas por Proyecto'!AS233=0),Desplegable!$B$445,IF(AND('Metas por Proyecto'!AR233&gt;0,'Metas por Proyecto'!AS233&gt;0),((AS233*100)/AR233))))))</f>
        <v/>
      </c>
      <c r="AV233" s="97">
        <f t="shared" si="156"/>
        <v>0</v>
      </c>
      <c r="AW233" s="97">
        <f t="shared" si="157"/>
        <v>0</v>
      </c>
      <c r="AX233" s="62" t="str">
        <f>IF(AND(AV233=0,AW233=0),"",IF(AND(AV233=0,AW233&lt;&gt;0),Desplegable!$B$444,(AW233*100/AV233)))</f>
        <v/>
      </c>
      <c r="AY233" s="97"/>
      <c r="AZ233" s="97">
        <v>0</v>
      </c>
      <c r="BA233" s="97"/>
      <c r="BB233" s="62" t="str">
        <f>IF(AND(AY233=0,AZ233=0),Desplegable!$B$446,IF(AND(AY233&lt;&gt;0,AZ233=""),Desplegable!$B$446,IF(AND('Metas por Proyecto'!AY233=0,'Metas por Proyecto'!AZ233&gt;0),Desplegable!$B$444,IF(AND('Metas por Proyecto'!AY233&gt;0,'Metas por Proyecto'!AZ233=0),Desplegable!$B$445,IF(AND('Metas por Proyecto'!AY233&gt;0,'Metas por Proyecto'!AZ233&gt;0),((AZ233*100)/AY233))))))</f>
        <v/>
      </c>
      <c r="BC233" s="97">
        <f t="shared" si="158"/>
        <v>0</v>
      </c>
      <c r="BD233" s="97">
        <f t="shared" si="159"/>
        <v>0</v>
      </c>
      <c r="BE233" s="62" t="str">
        <f>IF(AND(BC233=0,BD233=0),"",IF(AND(BC233=0,BD233&lt;&gt;0),Desplegable!$B$444,(BD233*100/BC233)))</f>
        <v/>
      </c>
      <c r="BF233" s="97"/>
      <c r="BG233" s="97"/>
      <c r="BH233" s="97"/>
      <c r="BI233" s="62" t="str">
        <f>IF(AND(BF233=0,BG233=0),Desplegable!$B$446,IF(AND(BF233&lt;&gt;0,BG233=""),Desplegable!$B$446,IF(AND('Metas por Proyecto'!BF233=0,'Metas por Proyecto'!BG233&gt;0),Desplegable!$B$444,IF(AND('Metas por Proyecto'!BF233&gt;0,'Metas por Proyecto'!BG233=0),Desplegable!$B$445,IF(AND('Metas por Proyecto'!BF233&gt;0,'Metas por Proyecto'!BG233&gt;0),((BG233*100)/BF233))))))</f>
        <v/>
      </c>
      <c r="BJ233" s="97">
        <f t="shared" si="160"/>
        <v>0</v>
      </c>
      <c r="BK233" s="97">
        <f t="shared" si="161"/>
        <v>0</v>
      </c>
      <c r="BL233" s="62" t="str">
        <f>IF(AND(BJ233=0,BK233=0),"",IF(AND(BJ233=0,BK233&lt;&gt;0),Desplegable!$B$444,(BK233*100/BJ233)))</f>
        <v/>
      </c>
      <c r="BM233" s="97"/>
      <c r="BN233" s="97"/>
      <c r="BO233" s="97"/>
      <c r="BP233" s="62" t="str">
        <f>IF(AND(BM233=0,BN233=0),Desplegable!$B$446,IF(AND(BM233&lt;&gt;0,BN233=""),Desplegable!$B$446,IF(AND('Metas por Proyecto'!BM233=0,'Metas por Proyecto'!BN233&gt;0),Desplegable!$B$444,IF(AND('Metas por Proyecto'!BM233&gt;0,'Metas por Proyecto'!BN233=0),Desplegable!$B$445,IF(AND('Metas por Proyecto'!BM233&gt;0,'Metas por Proyecto'!BN233&gt;0),((BN233*100)/BM233))))))</f>
        <v/>
      </c>
      <c r="BQ233" s="97">
        <f t="shared" si="162"/>
        <v>0</v>
      </c>
      <c r="BR233" s="97">
        <f t="shared" si="163"/>
        <v>0</v>
      </c>
      <c r="BS233" s="62" t="str">
        <f>IF(AND(BQ233=0,BR233=0),"",IF(AND(BQ233=0,BR233&lt;&gt;0),Desplegable!$B$444,(BR233*100/BQ233)))</f>
        <v/>
      </c>
      <c r="BT233" s="97"/>
      <c r="BU233" s="97"/>
      <c r="BV233" s="97"/>
      <c r="BW233" s="62" t="str">
        <f>IF(AND(BT233=0,BU233=0),Desplegable!$B$446,IF(AND(BT233&lt;&gt;0,BU233=""),Desplegable!$B$446,IF(AND('Metas por Proyecto'!BT233=0,'Metas por Proyecto'!BU233&gt;0),Desplegable!$B$444,IF(AND('Metas por Proyecto'!BT233&gt;0,'Metas por Proyecto'!BU233=0),Desplegable!$B$445,IF(AND('Metas por Proyecto'!BT233&gt;0,'Metas por Proyecto'!BU233&gt;0),((BU233*100)/BT233))))))</f>
        <v/>
      </c>
      <c r="BX233" s="97">
        <f t="shared" si="164"/>
        <v>0</v>
      </c>
      <c r="BY233" s="97">
        <f t="shared" si="165"/>
        <v>0</v>
      </c>
      <c r="BZ233" s="62" t="str">
        <f>IF(AND(BX233=0,BY233=0),"",IF(AND(BX233=0,BY233&lt;&gt;0),Desplegable!$B$444,(BY233*100/BX233)))</f>
        <v/>
      </c>
      <c r="CA233" s="97"/>
      <c r="CB233" s="97"/>
      <c r="CC233" s="97"/>
      <c r="CD233" s="62" t="str">
        <f>IF(AND(CA233=0,CB233=0),Desplegable!$B$446,IF(AND(CA233&lt;&gt;0,CB233=""),Desplegable!$B$446,IF(AND('Metas por Proyecto'!CA233=0,'Metas por Proyecto'!CB233&gt;0),Desplegable!$B$444,IF(AND('Metas por Proyecto'!CA233&gt;0,'Metas por Proyecto'!CB233=0),Desplegable!$B$445,IF(AND('Metas por Proyecto'!CA233&gt;0,'Metas por Proyecto'!CB233&gt;0),((CB233*100)/CA233))))))</f>
        <v/>
      </c>
      <c r="CE233" s="97">
        <f t="shared" si="166"/>
        <v>0</v>
      </c>
      <c r="CF233" s="97">
        <f t="shared" si="167"/>
        <v>0</v>
      </c>
      <c r="CG233" s="62" t="str">
        <f>IF(AND(CE233=0,CF233=0),"",IF(AND(CE233=0,CF233&lt;&gt;0),Desplegable!$B$444,(CF233*100/CE233)))</f>
        <v/>
      </c>
      <c r="CH233" s="97"/>
      <c r="CI233" s="97"/>
      <c r="CJ233" s="97"/>
      <c r="CK233" s="62" t="str">
        <f>IF(AND(CH233=0,CI233=0),Desplegable!$B$446,IF(AND(CH233&lt;&gt;0,CI233=""),Desplegable!$B$446,IF(AND('Metas por Proyecto'!CH233=0,'Metas por Proyecto'!CI233&gt;0),Desplegable!$B$444,IF(AND('Metas por Proyecto'!CH233&gt;0,'Metas por Proyecto'!CI233=0),Desplegable!$B$445,IF(AND('Metas por Proyecto'!CH233&gt;0,'Metas por Proyecto'!CI233&gt;0),((CI233*100)/CH233))))))</f>
        <v/>
      </c>
      <c r="CL233" s="97">
        <f t="shared" si="168"/>
        <v>0</v>
      </c>
      <c r="CM233" s="97">
        <f t="shared" si="169"/>
        <v>0</v>
      </c>
      <c r="CN233" s="62" t="str">
        <f>IF(AND(CL233=0,CM233=0),"",IF(AND(CL233=0,CM233&lt;&gt;0),Desplegable!$B$444,(CM233*100/CL233)))</f>
        <v/>
      </c>
      <c r="CO233" s="97"/>
      <c r="CP233" s="97"/>
      <c r="CQ233" s="97"/>
      <c r="CR233" s="62" t="str">
        <f>IF(AND(CO233=0,CP233=0),Desplegable!$B$446,IF(AND(CO233&lt;&gt;0,CP233=""),Desplegable!$B$446,IF(AND('Metas por Proyecto'!CO233=0,'Metas por Proyecto'!CP233&gt;0),Desplegable!$B$444,IF(AND('Metas por Proyecto'!CO233&gt;0,'Metas por Proyecto'!CP233=0),Desplegable!$B$445,IF(AND('Metas por Proyecto'!CO233&gt;0,'Metas por Proyecto'!CP233&gt;0),((CP233*100)/CO233))))))</f>
        <v/>
      </c>
      <c r="CS233" s="97">
        <f t="shared" si="170"/>
        <v>0</v>
      </c>
      <c r="CT233" s="97">
        <f t="shared" si="171"/>
        <v>0</v>
      </c>
      <c r="CU233" s="62" t="str">
        <f>IF(AND(CS233=0,CT233=0),"",IF(AND(CS233=0,CT233&lt;&gt;0),Desplegable!$B$444,(CT233*100/CS233)))</f>
        <v/>
      </c>
      <c r="CV233" s="97"/>
      <c r="CW233" s="97"/>
      <c r="CX233" s="97"/>
      <c r="CY233" s="62" t="str">
        <f>IF(AND(CV233=0,CW233=0),Desplegable!$B$446,IF(AND(CV233&lt;&gt;0,CW233=""),Desplegable!$B$446,IF(AND('Metas por Proyecto'!CV233=0,'Metas por Proyecto'!CW233&gt;0),Desplegable!$B$444,IF(AND('Metas por Proyecto'!CV233&gt;0,'Metas por Proyecto'!CW233=0),Desplegable!$B$445,IF(AND('Metas por Proyecto'!CV233&gt;0,'Metas por Proyecto'!CW233&gt;0),((CW233*100)/CV233))))))</f>
        <v/>
      </c>
      <c r="CZ233" s="97">
        <f t="shared" si="172"/>
        <v>0</v>
      </c>
      <c r="DA233" s="97">
        <f t="shared" si="173"/>
        <v>0</v>
      </c>
      <c r="DB233" s="62" t="str">
        <f>IF(AND(CZ233=0,DA233=0),"",IF(AND(CZ233=0,DA233&lt;&gt;0),Desplegable!$B$444,(DA233*100/CZ233)))</f>
        <v/>
      </c>
      <c r="DC233" s="97"/>
      <c r="DD233" s="97"/>
      <c r="DE233" s="97"/>
      <c r="DF233" s="62" t="str">
        <f>IF(AND(DC233=0,DD233=0),Desplegable!$B$446,IF(AND(DC233&lt;&gt;0,DD233=""),Desplegable!$B$446,IF(AND('Metas por Proyecto'!DC233=0,'Metas por Proyecto'!DD233&gt;0),Desplegable!$B$444,IF(AND('Metas por Proyecto'!DC233&gt;0,'Metas por Proyecto'!DD233=0),Desplegable!$B$445,IF(AND('Metas por Proyecto'!DC233&gt;0,'Metas por Proyecto'!DD233&gt;0),((DD233*100)/DC233))))))</f>
        <v/>
      </c>
      <c r="DG233" s="97">
        <f t="shared" si="174"/>
        <v>0</v>
      </c>
      <c r="DH233" s="97">
        <f t="shared" si="175"/>
        <v>0</v>
      </c>
      <c r="DI233" s="62" t="str">
        <f>IF(AND(DG233=0,DH233=0),"",IF(AND(DG233=0,DH233&lt;&gt;0),Desplegable!$B$444,(DH233*100/DG233)))</f>
        <v/>
      </c>
      <c r="DJ233" s="97">
        <v>1.3</v>
      </c>
      <c r="DK233" s="97"/>
      <c r="DL233" s="97"/>
      <c r="DM233" s="62" t="str">
        <f>IF(AND(DJ233=0,DK233=0),Desplegable!$B$446,IF(AND(DJ233&lt;&gt;0,DK233=""),Desplegable!$B$446,IF(AND('Metas por Proyecto'!DJ233=0,'Metas por Proyecto'!DK233&gt;0),Desplegable!$B$444,IF(AND('Metas por Proyecto'!DJ233&gt;0,'Metas por Proyecto'!DK233=0),Desplegable!$B$445,IF(AND('Metas por Proyecto'!DJ233&gt;0,'Metas por Proyecto'!DK233&gt;0),((DK233*100)/DJ233))))))</f>
        <v/>
      </c>
      <c r="DN233" s="97">
        <f t="shared" si="176"/>
        <v>1.3</v>
      </c>
      <c r="DO233" s="97">
        <f t="shared" si="177"/>
        <v>0</v>
      </c>
      <c r="DP233" s="63">
        <f>IF(AND(DN233=0,DO233=0),"",IF(AND(DN233=0,DO233&lt;&gt;0),Desplegable!$B$444,(DO233*100/DN233)))</f>
        <v>0</v>
      </c>
      <c r="DQ233" s="97">
        <f t="shared" si="178"/>
        <v>1.3</v>
      </c>
      <c r="DR233" s="97">
        <f t="shared" si="179"/>
        <v>0</v>
      </c>
      <c r="DS233" s="97">
        <f t="shared" si="180"/>
        <v>0</v>
      </c>
      <c r="DT233" s="63">
        <f t="shared" si="181"/>
        <v>0</v>
      </c>
      <c r="DU233" s="97"/>
    </row>
    <row r="234" spans="1:125" s="65" customFormat="1" ht="206.25">
      <c r="A234" s="53">
        <v>233</v>
      </c>
      <c r="B234" s="84" t="s">
        <v>828</v>
      </c>
      <c r="C234" s="94" t="s">
        <v>831</v>
      </c>
      <c r="D234" s="55" t="s">
        <v>89</v>
      </c>
      <c r="E234" s="55" t="s">
        <v>834</v>
      </c>
      <c r="F234" s="56" t="s">
        <v>111</v>
      </c>
      <c r="G234" s="55" t="s">
        <v>115</v>
      </c>
      <c r="H234" s="56" t="s">
        <v>294</v>
      </c>
      <c r="I234" s="55" t="s">
        <v>815</v>
      </c>
      <c r="J234" s="56" t="s">
        <v>259</v>
      </c>
      <c r="K234" s="55" t="s">
        <v>835</v>
      </c>
      <c r="L234" s="56" t="s">
        <v>280</v>
      </c>
      <c r="M234" s="56" t="s">
        <v>411</v>
      </c>
      <c r="N234" s="59" t="s">
        <v>108</v>
      </c>
      <c r="O234" s="56" t="s">
        <v>154</v>
      </c>
      <c r="P234" s="57" t="s">
        <v>462</v>
      </c>
      <c r="Q234" s="57" t="s">
        <v>467</v>
      </c>
      <c r="R234" s="58" t="s">
        <v>475</v>
      </c>
      <c r="S234" s="59" t="s">
        <v>159</v>
      </c>
      <c r="T234" s="59" t="s">
        <v>417</v>
      </c>
      <c r="U234" s="60" t="s">
        <v>429</v>
      </c>
      <c r="V234" s="60" t="s">
        <v>447</v>
      </c>
      <c r="W234" s="59" t="s">
        <v>159</v>
      </c>
      <c r="X234" s="59"/>
      <c r="Y234" s="56"/>
      <c r="Z234" s="56"/>
      <c r="AA234" s="56"/>
      <c r="AB234" s="56"/>
      <c r="AC234" s="53"/>
      <c r="AD234" s="53"/>
      <c r="AE234" s="53"/>
      <c r="AF234" s="53"/>
      <c r="AG234" s="56"/>
      <c r="AH234" s="60"/>
      <c r="AI234" s="53"/>
      <c r="AJ234" s="61"/>
      <c r="AK234" s="53"/>
      <c r="AL234" s="53"/>
      <c r="AM234" s="222">
        <v>0.65</v>
      </c>
      <c r="AN234" s="97"/>
      <c r="AO234" s="97">
        <v>0</v>
      </c>
      <c r="AP234" s="97"/>
      <c r="AQ234" s="62" t="str">
        <f>IF(AND(AN234=0,AO234=0),Desplegable!$B$446,IF(AND(AN234&lt;&gt;0,AO234=""),Desplegable!$B$446,IF(AND('Metas por Proyecto'!AN234=0,'Metas por Proyecto'!AO234&gt;0),Desplegable!$B$444,IF(AND('Metas por Proyecto'!AN234&gt;0,'Metas por Proyecto'!AO234=0),Desplegable!$B$445,IF(AND('Metas por Proyecto'!AN234&gt;0,'Metas por Proyecto'!AO234&gt;0),((AO234*100)/AN234))))))</f>
        <v/>
      </c>
      <c r="AR234" s="97"/>
      <c r="AS234" s="97">
        <v>0</v>
      </c>
      <c r="AT234" s="97"/>
      <c r="AU234" s="62" t="str">
        <f>IF(AND(AR234=0,AS234=0),Desplegable!$B$446,IF(AND(AR234&lt;&gt;0,AS234=""),Desplegable!$B$446,IF(AND('Metas por Proyecto'!AR234=0,'Metas por Proyecto'!AS234&gt;0),Desplegable!$B$444,IF(AND('Metas por Proyecto'!AR234&gt;0,'Metas por Proyecto'!AS234=0),Desplegable!$B$445,IF(AND('Metas por Proyecto'!AR234&gt;0,'Metas por Proyecto'!AS234&gt;0),((AS234*100)/AR234))))))</f>
        <v/>
      </c>
      <c r="AV234" s="97">
        <f t="shared" si="156"/>
        <v>0</v>
      </c>
      <c r="AW234" s="97">
        <f t="shared" si="157"/>
        <v>0</v>
      </c>
      <c r="AX234" s="62" t="str">
        <f>IF(AND(AV234=0,AW234=0),"",IF(AND(AV234=0,AW234&lt;&gt;0),Desplegable!$B$444,(AW234*100/AV234)))</f>
        <v/>
      </c>
      <c r="AY234" s="97"/>
      <c r="AZ234" s="97">
        <v>0.65</v>
      </c>
      <c r="BA234" s="97"/>
      <c r="BB234" s="62">
        <f>IF(AND(AY234=0,AZ234=0),Desplegable!$B$446,IF(AND(AY234&lt;&gt;0,AZ234=""),Desplegable!$B$446,IF(AND('Metas por Proyecto'!AY234=0,'Metas por Proyecto'!AZ234&gt;0),Desplegable!$B$444,IF(AND('Metas por Proyecto'!AY234&gt;0,'Metas por Proyecto'!AZ234=0),Desplegable!$B$445,IF(AND('Metas por Proyecto'!AY234&gt;0,'Metas por Proyecto'!AZ234&gt;0),((AZ234*100)/AY234))))))</f>
        <v>100</v>
      </c>
      <c r="BC234" s="97">
        <f t="shared" si="158"/>
        <v>0</v>
      </c>
      <c r="BD234" s="97">
        <f t="shared" si="159"/>
        <v>0.65</v>
      </c>
      <c r="BE234" s="62">
        <f>IF(AND(BC234=0,BD234=0),"",IF(AND(BC234=0,BD234&lt;&gt;0),Desplegable!$B$444,(BD234*100/BC234)))</f>
        <v>100</v>
      </c>
      <c r="BF234" s="97">
        <v>0.65</v>
      </c>
      <c r="BG234" s="97"/>
      <c r="BH234" s="97"/>
      <c r="BI234" s="62" t="str">
        <f>IF(AND(BF234=0,BG234=0),Desplegable!$B$446,IF(AND(BF234&lt;&gt;0,BG234=""),Desplegable!$B$446,IF(AND('Metas por Proyecto'!BF234=0,'Metas por Proyecto'!BG234&gt;0),Desplegable!$B$444,IF(AND('Metas por Proyecto'!BF234&gt;0,'Metas por Proyecto'!BG234=0),Desplegable!$B$445,IF(AND('Metas por Proyecto'!BF234&gt;0,'Metas por Proyecto'!BG234&gt;0),((BG234*100)/BF234))))))</f>
        <v/>
      </c>
      <c r="BJ234" s="97">
        <f t="shared" si="160"/>
        <v>0.65</v>
      </c>
      <c r="BK234" s="97">
        <f t="shared" si="161"/>
        <v>0.65</v>
      </c>
      <c r="BL234" s="62">
        <f>IF(AND(BJ234=0,BK234=0),"",IF(AND(BJ234=0,BK234&lt;&gt;0),Desplegable!$B$444,(BK234*100/BJ234)))</f>
        <v>100</v>
      </c>
      <c r="BM234" s="97"/>
      <c r="BN234" s="97"/>
      <c r="BO234" s="97"/>
      <c r="BP234" s="62" t="str">
        <f>IF(AND(BM234=0,BN234=0),Desplegable!$B$446,IF(AND(BM234&lt;&gt;0,BN234=""),Desplegable!$B$446,IF(AND('Metas por Proyecto'!BM234=0,'Metas por Proyecto'!BN234&gt;0),Desplegable!$B$444,IF(AND('Metas por Proyecto'!BM234&gt;0,'Metas por Proyecto'!BN234=0),Desplegable!$B$445,IF(AND('Metas por Proyecto'!BM234&gt;0,'Metas por Proyecto'!BN234&gt;0),((BN234*100)/BM234))))))</f>
        <v/>
      </c>
      <c r="BQ234" s="97">
        <f t="shared" si="162"/>
        <v>0.65</v>
      </c>
      <c r="BR234" s="97">
        <f t="shared" si="163"/>
        <v>0.65</v>
      </c>
      <c r="BS234" s="62">
        <f>IF(AND(BQ234=0,BR234=0),"",IF(AND(BQ234=0,BR234&lt;&gt;0),Desplegable!$B$444,(BR234*100/BQ234)))</f>
        <v>100</v>
      </c>
      <c r="BT234" s="97"/>
      <c r="BU234" s="97"/>
      <c r="BV234" s="97"/>
      <c r="BW234" s="62" t="str">
        <f>IF(AND(BT234=0,BU234=0),Desplegable!$B$446,IF(AND(BT234&lt;&gt;0,BU234=""),Desplegable!$B$446,IF(AND('Metas por Proyecto'!BT234=0,'Metas por Proyecto'!BU234&gt;0),Desplegable!$B$444,IF(AND('Metas por Proyecto'!BT234&gt;0,'Metas por Proyecto'!BU234=0),Desplegable!$B$445,IF(AND('Metas por Proyecto'!BT234&gt;0,'Metas por Proyecto'!BU234&gt;0),((BU234*100)/BT234))))))</f>
        <v/>
      </c>
      <c r="BX234" s="97">
        <f t="shared" si="164"/>
        <v>0.65</v>
      </c>
      <c r="BY234" s="97">
        <f t="shared" si="165"/>
        <v>0.65</v>
      </c>
      <c r="BZ234" s="62">
        <f>IF(AND(BX234=0,BY234=0),"",IF(AND(BX234=0,BY234&lt;&gt;0),Desplegable!$B$444,(BY234*100/BX234)))</f>
        <v>100</v>
      </c>
      <c r="CA234" s="97"/>
      <c r="CB234" s="97"/>
      <c r="CC234" s="97"/>
      <c r="CD234" s="62" t="str">
        <f>IF(AND(CA234=0,CB234=0),Desplegable!$B$446,IF(AND(CA234&lt;&gt;0,CB234=""),Desplegable!$B$446,IF(AND('Metas por Proyecto'!CA234=0,'Metas por Proyecto'!CB234&gt;0),Desplegable!$B$444,IF(AND('Metas por Proyecto'!CA234&gt;0,'Metas por Proyecto'!CB234=0),Desplegable!$B$445,IF(AND('Metas por Proyecto'!CA234&gt;0,'Metas por Proyecto'!CB234&gt;0),((CB234*100)/CA234))))))</f>
        <v/>
      </c>
      <c r="CE234" s="97">
        <f t="shared" si="166"/>
        <v>0.65</v>
      </c>
      <c r="CF234" s="97">
        <f t="shared" si="167"/>
        <v>0.65</v>
      </c>
      <c r="CG234" s="62">
        <f>IF(AND(CE234=0,CF234=0),"",IF(AND(CE234=0,CF234&lt;&gt;0),Desplegable!$B$444,(CF234*100/CE234)))</f>
        <v>100</v>
      </c>
      <c r="CH234" s="97"/>
      <c r="CI234" s="97"/>
      <c r="CJ234" s="97"/>
      <c r="CK234" s="62" t="str">
        <f>IF(AND(CH234=0,CI234=0),Desplegable!$B$446,IF(AND(CH234&lt;&gt;0,CI234=""),Desplegable!$B$446,IF(AND('Metas por Proyecto'!CH234=0,'Metas por Proyecto'!CI234&gt;0),Desplegable!$B$444,IF(AND('Metas por Proyecto'!CH234&gt;0,'Metas por Proyecto'!CI234=0),Desplegable!$B$445,IF(AND('Metas por Proyecto'!CH234&gt;0,'Metas por Proyecto'!CI234&gt;0),((CI234*100)/CH234))))))</f>
        <v/>
      </c>
      <c r="CL234" s="97">
        <f t="shared" si="168"/>
        <v>0.65</v>
      </c>
      <c r="CM234" s="97">
        <f t="shared" si="169"/>
        <v>0.65</v>
      </c>
      <c r="CN234" s="62">
        <f>IF(AND(CL234=0,CM234=0),"",IF(AND(CL234=0,CM234&lt;&gt;0),Desplegable!$B$444,(CM234*100/CL234)))</f>
        <v>100</v>
      </c>
      <c r="CO234" s="97"/>
      <c r="CP234" s="97"/>
      <c r="CQ234" s="97"/>
      <c r="CR234" s="62" t="str">
        <f>IF(AND(CO234=0,CP234=0),Desplegable!$B$446,IF(AND(CO234&lt;&gt;0,CP234=""),Desplegable!$B$446,IF(AND('Metas por Proyecto'!CO234=0,'Metas por Proyecto'!CP234&gt;0),Desplegable!$B$444,IF(AND('Metas por Proyecto'!CO234&gt;0,'Metas por Proyecto'!CP234=0),Desplegable!$B$445,IF(AND('Metas por Proyecto'!CO234&gt;0,'Metas por Proyecto'!CP234&gt;0),((CP234*100)/CO234))))))</f>
        <v/>
      </c>
      <c r="CS234" s="97">
        <f t="shared" si="170"/>
        <v>0.65</v>
      </c>
      <c r="CT234" s="97">
        <f t="shared" si="171"/>
        <v>0.65</v>
      </c>
      <c r="CU234" s="62">
        <f>IF(AND(CS234=0,CT234=0),"",IF(AND(CS234=0,CT234&lt;&gt;0),Desplegable!$B$444,(CT234*100/CS234)))</f>
        <v>100</v>
      </c>
      <c r="CV234" s="97"/>
      <c r="CW234" s="97"/>
      <c r="CX234" s="97"/>
      <c r="CY234" s="62" t="str">
        <f>IF(AND(CV234=0,CW234=0),Desplegable!$B$446,IF(AND(CV234&lt;&gt;0,CW234=""),Desplegable!$B$446,IF(AND('Metas por Proyecto'!CV234=0,'Metas por Proyecto'!CW234&gt;0),Desplegable!$B$444,IF(AND('Metas por Proyecto'!CV234&gt;0,'Metas por Proyecto'!CW234=0),Desplegable!$B$445,IF(AND('Metas por Proyecto'!CV234&gt;0,'Metas por Proyecto'!CW234&gt;0),((CW234*100)/CV234))))))</f>
        <v/>
      </c>
      <c r="CZ234" s="97">
        <f t="shared" si="172"/>
        <v>0.65</v>
      </c>
      <c r="DA234" s="97">
        <f t="shared" si="173"/>
        <v>0.65</v>
      </c>
      <c r="DB234" s="62">
        <f>IF(AND(CZ234=0,DA234=0),"",IF(AND(CZ234=0,DA234&lt;&gt;0),Desplegable!$B$444,(DA234*100/CZ234)))</f>
        <v>100</v>
      </c>
      <c r="DC234" s="97"/>
      <c r="DD234" s="97"/>
      <c r="DE234" s="97"/>
      <c r="DF234" s="62" t="str">
        <f>IF(AND(DC234=0,DD234=0),Desplegable!$B$446,IF(AND(DC234&lt;&gt;0,DD234=""),Desplegable!$B$446,IF(AND('Metas por Proyecto'!DC234=0,'Metas por Proyecto'!DD234&gt;0),Desplegable!$B$444,IF(AND('Metas por Proyecto'!DC234&gt;0,'Metas por Proyecto'!DD234=0),Desplegable!$B$445,IF(AND('Metas por Proyecto'!DC234&gt;0,'Metas por Proyecto'!DD234&gt;0),((DD234*100)/DC234))))))</f>
        <v/>
      </c>
      <c r="DG234" s="97">
        <f t="shared" si="174"/>
        <v>0.65</v>
      </c>
      <c r="DH234" s="97">
        <f t="shared" si="175"/>
        <v>0.65</v>
      </c>
      <c r="DI234" s="62">
        <f>IF(AND(DG234=0,DH234=0),"",IF(AND(DG234=0,DH234&lt;&gt;0),Desplegable!$B$444,(DH234*100/DG234)))</f>
        <v>100</v>
      </c>
      <c r="DJ234" s="97"/>
      <c r="DK234" s="97"/>
      <c r="DL234" s="97"/>
      <c r="DM234" s="62" t="str">
        <f>IF(AND(DJ234=0,DK234=0),Desplegable!$B$446,IF(AND(DJ234&lt;&gt;0,DK234=""),Desplegable!$B$446,IF(AND('Metas por Proyecto'!DJ234=0,'Metas por Proyecto'!DK234&gt;0),Desplegable!$B$444,IF(AND('Metas por Proyecto'!DJ234&gt;0,'Metas por Proyecto'!DK234=0),Desplegable!$B$445,IF(AND('Metas por Proyecto'!DJ234&gt;0,'Metas por Proyecto'!DK234&gt;0),((DK234*100)/DJ234))))))</f>
        <v/>
      </c>
      <c r="DN234" s="97">
        <f t="shared" si="176"/>
        <v>0.65</v>
      </c>
      <c r="DO234" s="97">
        <f t="shared" si="177"/>
        <v>0.65</v>
      </c>
      <c r="DP234" s="63">
        <f>IF(AND(DN234=0,DO234=0),"",IF(AND(DN234=0,DO234&lt;&gt;0),Desplegable!$B$444,(DO234*100/DN234)))</f>
        <v>100</v>
      </c>
      <c r="DQ234" s="97">
        <f t="shared" si="178"/>
        <v>0.65</v>
      </c>
      <c r="DR234" s="97">
        <f t="shared" si="179"/>
        <v>0</v>
      </c>
      <c r="DS234" s="97">
        <f t="shared" si="180"/>
        <v>0.65</v>
      </c>
      <c r="DT234" s="63">
        <f t="shared" si="181"/>
        <v>100</v>
      </c>
      <c r="DU234" s="97"/>
    </row>
    <row r="235" spans="1:125" s="65" customFormat="1" ht="225">
      <c r="A235" s="53">
        <v>234</v>
      </c>
      <c r="B235" s="84" t="s">
        <v>829</v>
      </c>
      <c r="C235" s="94" t="s">
        <v>832</v>
      </c>
      <c r="D235" s="55" t="s">
        <v>89</v>
      </c>
      <c r="E235" s="55" t="s">
        <v>834</v>
      </c>
      <c r="F235" s="56" t="s">
        <v>111</v>
      </c>
      <c r="G235" s="55" t="s">
        <v>115</v>
      </c>
      <c r="H235" s="56" t="s">
        <v>294</v>
      </c>
      <c r="I235" s="55" t="s">
        <v>815</v>
      </c>
      <c r="J235" s="56" t="s">
        <v>259</v>
      </c>
      <c r="K235" s="55" t="s">
        <v>835</v>
      </c>
      <c r="L235" s="56" t="s">
        <v>280</v>
      </c>
      <c r="M235" s="56" t="s">
        <v>411</v>
      </c>
      <c r="N235" s="59" t="s">
        <v>108</v>
      </c>
      <c r="O235" s="56" t="s">
        <v>154</v>
      </c>
      <c r="P235" s="57" t="s">
        <v>462</v>
      </c>
      <c r="Q235" s="57" t="s">
        <v>467</v>
      </c>
      <c r="R235" s="58" t="s">
        <v>474</v>
      </c>
      <c r="S235" s="59" t="s">
        <v>159</v>
      </c>
      <c r="T235" s="59" t="s">
        <v>417</v>
      </c>
      <c r="U235" s="60" t="s">
        <v>429</v>
      </c>
      <c r="V235" s="60" t="s">
        <v>447</v>
      </c>
      <c r="W235" s="59" t="s">
        <v>159</v>
      </c>
      <c r="X235" s="59"/>
      <c r="Y235" s="56"/>
      <c r="Z235" s="56"/>
      <c r="AA235" s="56"/>
      <c r="AB235" s="56"/>
      <c r="AC235" s="53"/>
      <c r="AD235" s="53"/>
      <c r="AE235" s="53"/>
      <c r="AF235" s="53"/>
      <c r="AG235" s="56"/>
      <c r="AH235" s="60"/>
      <c r="AI235" s="53"/>
      <c r="AJ235" s="61"/>
      <c r="AK235" s="53"/>
      <c r="AL235" s="53"/>
      <c r="AM235" s="222">
        <v>82</v>
      </c>
      <c r="AN235" s="97">
        <v>82</v>
      </c>
      <c r="AO235" s="97">
        <v>82</v>
      </c>
      <c r="AP235" s="97"/>
      <c r="AQ235" s="62">
        <f>IF(AND(AN235=0,AO235=0),Desplegable!$B$446,IF(AND(AN235&lt;&gt;0,AO235=""),Desplegable!$B$446,IF(AND('Metas por Proyecto'!AN235=0,'Metas por Proyecto'!AO235&gt;0),Desplegable!$B$444,IF(AND('Metas por Proyecto'!AN235&gt;0,'Metas por Proyecto'!AO235=0),Desplegable!$B$445,IF(AND('Metas por Proyecto'!AN235&gt;0,'Metas por Proyecto'!AO235&gt;0),((AO235*100)/AN235))))))</f>
        <v>100</v>
      </c>
      <c r="AR235" s="97">
        <v>82</v>
      </c>
      <c r="AS235" s="97">
        <v>82</v>
      </c>
      <c r="AT235" s="97"/>
      <c r="AU235" s="62">
        <f>IF(AND(AR235=0,AS235=0),Desplegable!$B$446,IF(AND(AR235&lt;&gt;0,AS235=""),Desplegable!$B$446,IF(AND('Metas por Proyecto'!AR235=0,'Metas por Proyecto'!AS235&gt;0),Desplegable!$B$444,IF(AND('Metas por Proyecto'!AR235&gt;0,'Metas por Proyecto'!AS235=0),Desplegable!$B$445,IF(AND('Metas por Proyecto'!AR235&gt;0,'Metas por Proyecto'!AS235&gt;0),((AS235*100)/AR235))))))</f>
        <v>100</v>
      </c>
      <c r="AV235" s="97">
        <f t="shared" si="156"/>
        <v>164</v>
      </c>
      <c r="AW235" s="97">
        <f t="shared" si="157"/>
        <v>164</v>
      </c>
      <c r="AX235" s="62">
        <f>IF(AND(AV235=0,AW235=0),"",IF(AND(AV235=0,AW235&lt;&gt;0),Desplegable!$B$444,(AW235*100/AV235)))</f>
        <v>100</v>
      </c>
      <c r="AY235" s="97">
        <v>82</v>
      </c>
      <c r="AZ235" s="97">
        <v>82</v>
      </c>
      <c r="BA235" s="97"/>
      <c r="BB235" s="62">
        <f>IF(AND(AY235=0,AZ235=0),Desplegable!$B$446,IF(AND(AY235&lt;&gt;0,AZ235=""),Desplegable!$B$446,IF(AND('Metas por Proyecto'!AY235=0,'Metas por Proyecto'!AZ235&gt;0),Desplegable!$B$444,IF(AND('Metas por Proyecto'!AY235&gt;0,'Metas por Proyecto'!AZ235=0),Desplegable!$B$445,IF(AND('Metas por Proyecto'!AY235&gt;0,'Metas por Proyecto'!AZ235&gt;0),((AZ235*100)/AY235))))))</f>
        <v>100</v>
      </c>
      <c r="BC235" s="97">
        <f t="shared" si="158"/>
        <v>246</v>
      </c>
      <c r="BD235" s="97">
        <f t="shared" si="159"/>
        <v>246</v>
      </c>
      <c r="BE235" s="62">
        <f>IF(AND(BC235=0,BD235=0),"",IF(AND(BC235=0,BD235&lt;&gt;0),Desplegable!$B$444,(BD235*100/BC235)))</f>
        <v>100</v>
      </c>
      <c r="BF235" s="97">
        <v>82</v>
      </c>
      <c r="BG235" s="97"/>
      <c r="BH235" s="97"/>
      <c r="BI235" s="62" t="str">
        <f>IF(AND(BF235=0,BG235=0),Desplegable!$B$446,IF(AND(BF235&lt;&gt;0,BG235=""),Desplegable!$B$446,IF(AND('Metas por Proyecto'!BF235=0,'Metas por Proyecto'!BG235&gt;0),Desplegable!$B$444,IF(AND('Metas por Proyecto'!BF235&gt;0,'Metas por Proyecto'!BG235=0),Desplegable!$B$445,IF(AND('Metas por Proyecto'!BF235&gt;0,'Metas por Proyecto'!BG235&gt;0),((BG235*100)/BF235))))))</f>
        <v/>
      </c>
      <c r="BJ235" s="97">
        <f t="shared" si="160"/>
        <v>328</v>
      </c>
      <c r="BK235" s="97">
        <f t="shared" si="161"/>
        <v>246</v>
      </c>
      <c r="BL235" s="62">
        <f>IF(AND(BJ235=0,BK235=0),"",IF(AND(BJ235=0,BK235&lt;&gt;0),Desplegable!$B$444,(BK235*100/BJ235)))</f>
        <v>75</v>
      </c>
      <c r="BM235" s="97">
        <v>82</v>
      </c>
      <c r="BN235" s="97"/>
      <c r="BO235" s="97"/>
      <c r="BP235" s="62" t="str">
        <f>IF(AND(BM235=0,BN235=0),Desplegable!$B$446,IF(AND(BM235&lt;&gt;0,BN235=""),Desplegable!$B$446,IF(AND('Metas por Proyecto'!BM235=0,'Metas por Proyecto'!BN235&gt;0),Desplegable!$B$444,IF(AND('Metas por Proyecto'!BM235&gt;0,'Metas por Proyecto'!BN235=0),Desplegable!$B$445,IF(AND('Metas por Proyecto'!BM235&gt;0,'Metas por Proyecto'!BN235&gt;0),((BN235*100)/BM235))))))</f>
        <v/>
      </c>
      <c r="BQ235" s="97">
        <f t="shared" si="162"/>
        <v>410</v>
      </c>
      <c r="BR235" s="97">
        <f t="shared" si="163"/>
        <v>246</v>
      </c>
      <c r="BS235" s="62">
        <f>IF(AND(BQ235=0,BR235=0),"",IF(AND(BQ235=0,BR235&lt;&gt;0),Desplegable!$B$444,(BR235*100/BQ235)))</f>
        <v>60</v>
      </c>
      <c r="BT235" s="97">
        <v>82</v>
      </c>
      <c r="BU235" s="97"/>
      <c r="BV235" s="97"/>
      <c r="BW235" s="62" t="str">
        <f>IF(AND(BT235=0,BU235=0),Desplegable!$B$446,IF(AND(BT235&lt;&gt;0,BU235=""),Desplegable!$B$446,IF(AND('Metas por Proyecto'!BT235=0,'Metas por Proyecto'!BU235&gt;0),Desplegable!$B$444,IF(AND('Metas por Proyecto'!BT235&gt;0,'Metas por Proyecto'!BU235=0),Desplegable!$B$445,IF(AND('Metas por Proyecto'!BT235&gt;0,'Metas por Proyecto'!BU235&gt;0),((BU235*100)/BT235))))))</f>
        <v/>
      </c>
      <c r="BX235" s="97">
        <f t="shared" si="164"/>
        <v>492</v>
      </c>
      <c r="BY235" s="97">
        <f t="shared" si="165"/>
        <v>246</v>
      </c>
      <c r="BZ235" s="62">
        <f>IF(AND(BX235=0,BY235=0),"",IF(AND(BX235=0,BY235&lt;&gt;0),Desplegable!$B$444,(BY235*100/BX235)))</f>
        <v>50</v>
      </c>
      <c r="CA235" s="97">
        <v>82</v>
      </c>
      <c r="CB235" s="97"/>
      <c r="CC235" s="97"/>
      <c r="CD235" s="62" t="str">
        <f>IF(AND(CA235=0,CB235=0),Desplegable!$B$446,IF(AND(CA235&lt;&gt;0,CB235=""),Desplegable!$B$446,IF(AND('Metas por Proyecto'!CA235=0,'Metas por Proyecto'!CB235&gt;0),Desplegable!$B$444,IF(AND('Metas por Proyecto'!CA235&gt;0,'Metas por Proyecto'!CB235=0),Desplegable!$B$445,IF(AND('Metas por Proyecto'!CA235&gt;0,'Metas por Proyecto'!CB235&gt;0),((CB235*100)/CA235))))))</f>
        <v/>
      </c>
      <c r="CE235" s="97">
        <f t="shared" si="166"/>
        <v>574</v>
      </c>
      <c r="CF235" s="97">
        <f t="shared" si="167"/>
        <v>246</v>
      </c>
      <c r="CG235" s="62">
        <f>IF(AND(CE235=0,CF235=0),"",IF(AND(CE235=0,CF235&lt;&gt;0),Desplegable!$B$444,(CF235*100/CE235)))</f>
        <v>42.857142857142854</v>
      </c>
      <c r="CH235" s="97">
        <v>82</v>
      </c>
      <c r="CI235" s="97"/>
      <c r="CJ235" s="97"/>
      <c r="CK235" s="62" t="str">
        <f>IF(AND(CH235=0,CI235=0),Desplegable!$B$446,IF(AND(CH235&lt;&gt;0,CI235=""),Desplegable!$B$446,IF(AND('Metas por Proyecto'!CH235=0,'Metas por Proyecto'!CI235&gt;0),Desplegable!$B$444,IF(AND('Metas por Proyecto'!CH235&gt;0,'Metas por Proyecto'!CI235=0),Desplegable!$B$445,IF(AND('Metas por Proyecto'!CH235&gt;0,'Metas por Proyecto'!CI235&gt;0),((CI235*100)/CH235))))))</f>
        <v/>
      </c>
      <c r="CL235" s="97">
        <f t="shared" si="168"/>
        <v>656</v>
      </c>
      <c r="CM235" s="97">
        <f t="shared" si="169"/>
        <v>246</v>
      </c>
      <c r="CN235" s="62">
        <f>IF(AND(CL235=0,CM235=0),"",IF(AND(CL235=0,CM235&lt;&gt;0),Desplegable!$B$444,(CM235*100/CL235)))</f>
        <v>37.5</v>
      </c>
      <c r="CO235" s="97">
        <v>82</v>
      </c>
      <c r="CP235" s="97"/>
      <c r="CQ235" s="97"/>
      <c r="CR235" s="62" t="str">
        <f>IF(AND(CO235=0,CP235=0),Desplegable!$B$446,IF(AND(CO235&lt;&gt;0,CP235=""),Desplegable!$B$446,IF(AND('Metas por Proyecto'!CO235=0,'Metas por Proyecto'!CP235&gt;0),Desplegable!$B$444,IF(AND('Metas por Proyecto'!CO235&gt;0,'Metas por Proyecto'!CP235=0),Desplegable!$B$445,IF(AND('Metas por Proyecto'!CO235&gt;0,'Metas por Proyecto'!CP235&gt;0),((CP235*100)/CO235))))))</f>
        <v/>
      </c>
      <c r="CS235" s="97">
        <f t="shared" si="170"/>
        <v>738</v>
      </c>
      <c r="CT235" s="97">
        <f t="shared" si="171"/>
        <v>246</v>
      </c>
      <c r="CU235" s="62">
        <f>IF(AND(CS235=0,CT235=0),"",IF(AND(CS235=0,CT235&lt;&gt;0),Desplegable!$B$444,(CT235*100/CS235)))</f>
        <v>33.333333333333336</v>
      </c>
      <c r="CV235" s="97">
        <v>82</v>
      </c>
      <c r="CW235" s="97"/>
      <c r="CX235" s="97"/>
      <c r="CY235" s="62" t="str">
        <f>IF(AND(CV235=0,CW235=0),Desplegable!$B$446,IF(AND(CV235&lt;&gt;0,CW235=""),Desplegable!$B$446,IF(AND('Metas por Proyecto'!CV235=0,'Metas por Proyecto'!CW235&gt;0),Desplegable!$B$444,IF(AND('Metas por Proyecto'!CV235&gt;0,'Metas por Proyecto'!CW235=0),Desplegable!$B$445,IF(AND('Metas por Proyecto'!CV235&gt;0,'Metas por Proyecto'!CW235&gt;0),((CW235*100)/CV235))))))</f>
        <v/>
      </c>
      <c r="CZ235" s="97">
        <f t="shared" si="172"/>
        <v>820</v>
      </c>
      <c r="DA235" s="97">
        <f t="shared" si="173"/>
        <v>246</v>
      </c>
      <c r="DB235" s="62">
        <f>IF(AND(CZ235=0,DA235=0),"",IF(AND(CZ235=0,DA235&lt;&gt;0),Desplegable!$B$444,(DA235*100/CZ235)))</f>
        <v>30</v>
      </c>
      <c r="DC235" s="97">
        <v>82</v>
      </c>
      <c r="DD235" s="97"/>
      <c r="DE235" s="97"/>
      <c r="DF235" s="62" t="str">
        <f>IF(AND(DC235=0,DD235=0),Desplegable!$B$446,IF(AND(DC235&lt;&gt;0,DD235=""),Desplegable!$B$446,IF(AND('Metas por Proyecto'!DC235=0,'Metas por Proyecto'!DD235&gt;0),Desplegable!$B$444,IF(AND('Metas por Proyecto'!DC235&gt;0,'Metas por Proyecto'!DD235=0),Desplegable!$B$445,IF(AND('Metas por Proyecto'!DC235&gt;0,'Metas por Proyecto'!DD235&gt;0),((DD235*100)/DC235))))))</f>
        <v/>
      </c>
      <c r="DG235" s="97">
        <f t="shared" si="174"/>
        <v>902</v>
      </c>
      <c r="DH235" s="97">
        <f t="shared" si="175"/>
        <v>246</v>
      </c>
      <c r="DI235" s="62">
        <f>IF(AND(DG235=0,DH235=0),"",IF(AND(DG235=0,DH235&lt;&gt;0),Desplegable!$B$444,(DH235*100/DG235)))</f>
        <v>27.272727272727273</v>
      </c>
      <c r="DJ235" s="97">
        <v>82</v>
      </c>
      <c r="DK235" s="97"/>
      <c r="DL235" s="97"/>
      <c r="DM235" s="62" t="str">
        <f>IF(AND(DJ235=0,DK235=0),Desplegable!$B$446,IF(AND(DJ235&lt;&gt;0,DK235=""),Desplegable!$B$446,IF(AND('Metas por Proyecto'!DJ235=0,'Metas por Proyecto'!DK235&gt;0),Desplegable!$B$444,IF(AND('Metas por Proyecto'!DJ235&gt;0,'Metas por Proyecto'!DK235=0),Desplegable!$B$445,IF(AND('Metas por Proyecto'!DJ235&gt;0,'Metas por Proyecto'!DK235&gt;0),((DK235*100)/DJ235))))))</f>
        <v/>
      </c>
      <c r="DN235" s="97">
        <f t="shared" si="176"/>
        <v>984</v>
      </c>
      <c r="DO235" s="97">
        <f t="shared" si="177"/>
        <v>246</v>
      </c>
      <c r="DP235" s="63">
        <f>IF(AND(DN235=0,DO235=0),"",IF(AND(DN235=0,DO235&lt;&gt;0),Desplegable!$B$444,(DO235*100/DN235)))</f>
        <v>25</v>
      </c>
      <c r="DQ235" s="97">
        <f t="shared" si="178"/>
        <v>984</v>
      </c>
      <c r="DR235" s="97">
        <f t="shared" si="179"/>
        <v>-902</v>
      </c>
      <c r="DS235" s="97">
        <f t="shared" si="180"/>
        <v>246</v>
      </c>
      <c r="DT235" s="63">
        <f t="shared" si="181"/>
        <v>25</v>
      </c>
      <c r="DU235" s="97"/>
    </row>
    <row r="236" spans="1:125" s="65" customFormat="1" ht="225">
      <c r="A236" s="53">
        <v>235</v>
      </c>
      <c r="B236" s="84" t="s">
        <v>830</v>
      </c>
      <c r="C236" s="95" t="s">
        <v>833</v>
      </c>
      <c r="D236" s="55" t="s">
        <v>77</v>
      </c>
      <c r="E236" s="55" t="s">
        <v>834</v>
      </c>
      <c r="F236" s="56" t="s">
        <v>111</v>
      </c>
      <c r="G236" s="55" t="s">
        <v>115</v>
      </c>
      <c r="H236" s="56" t="s">
        <v>294</v>
      </c>
      <c r="I236" s="55" t="s">
        <v>815</v>
      </c>
      <c r="J236" s="56" t="s">
        <v>259</v>
      </c>
      <c r="K236" s="55" t="s">
        <v>835</v>
      </c>
      <c r="L236" s="56" t="s">
        <v>280</v>
      </c>
      <c r="M236" s="56" t="s">
        <v>411</v>
      </c>
      <c r="N236" s="59" t="s">
        <v>108</v>
      </c>
      <c r="O236" s="56" t="s">
        <v>154</v>
      </c>
      <c r="P236" s="57" t="s">
        <v>462</v>
      </c>
      <c r="Q236" s="57" t="s">
        <v>467</v>
      </c>
      <c r="R236" s="58" t="s">
        <v>474</v>
      </c>
      <c r="S236" s="59" t="s">
        <v>159</v>
      </c>
      <c r="T236" s="59" t="s">
        <v>417</v>
      </c>
      <c r="U236" s="60" t="s">
        <v>429</v>
      </c>
      <c r="V236" s="60" t="s">
        <v>447</v>
      </c>
      <c r="W236" s="59" t="s">
        <v>159</v>
      </c>
      <c r="X236" s="59"/>
      <c r="Y236" s="56"/>
      <c r="Z236" s="56"/>
      <c r="AA236" s="56"/>
      <c r="AB236" s="56"/>
      <c r="AC236" s="53"/>
      <c r="AD236" s="53"/>
      <c r="AE236" s="53"/>
      <c r="AF236" s="53"/>
      <c r="AG236" s="56"/>
      <c r="AH236" s="60"/>
      <c r="AI236" s="53"/>
      <c r="AJ236" s="61"/>
      <c r="AK236" s="53"/>
      <c r="AL236" s="53"/>
      <c r="AM236" s="222">
        <v>6</v>
      </c>
      <c r="AN236" s="97"/>
      <c r="AO236" s="97">
        <v>0</v>
      </c>
      <c r="AP236" s="97"/>
      <c r="AQ236" s="62" t="str">
        <f>IF(AND(AN236=0,AO236=0),Desplegable!$B$446,IF(AND(AN236&lt;&gt;0,AO236=""),Desplegable!$B$446,IF(AND('Metas por Proyecto'!AN236=0,'Metas por Proyecto'!AO236&gt;0),Desplegable!$B$444,IF(AND('Metas por Proyecto'!AN236&gt;0,'Metas por Proyecto'!AO236=0),Desplegable!$B$445,IF(AND('Metas por Proyecto'!AN236&gt;0,'Metas por Proyecto'!AO236&gt;0),((AO236*100)/AN236))))))</f>
        <v/>
      </c>
      <c r="AR236" s="97"/>
      <c r="AS236" s="97">
        <v>0</v>
      </c>
      <c r="AT236" s="97"/>
      <c r="AU236" s="62" t="str">
        <f>IF(AND(AR236=0,AS236=0),Desplegable!$B$446,IF(AND(AR236&lt;&gt;0,AS236=""),Desplegable!$B$446,IF(AND('Metas por Proyecto'!AR236=0,'Metas por Proyecto'!AS236&gt;0),Desplegable!$B$444,IF(AND('Metas por Proyecto'!AR236&gt;0,'Metas por Proyecto'!AS236=0),Desplegable!$B$445,IF(AND('Metas por Proyecto'!AR236&gt;0,'Metas por Proyecto'!AS236&gt;0),((AS236*100)/AR236))))))</f>
        <v/>
      </c>
      <c r="AV236" s="97">
        <f t="shared" si="156"/>
        <v>0</v>
      </c>
      <c r="AW236" s="97">
        <f t="shared" si="157"/>
        <v>0</v>
      </c>
      <c r="AX236" s="62" t="str">
        <f>IF(AND(AV236=0,AW236=0),"",IF(AND(AV236=0,AW236&lt;&gt;0),Desplegable!$B$444,(AW236*100/AV236)))</f>
        <v/>
      </c>
      <c r="AY236" s="97"/>
      <c r="AZ236" s="97">
        <v>0</v>
      </c>
      <c r="BA236" s="97"/>
      <c r="BB236" s="62" t="str">
        <f>IF(AND(AY236=0,AZ236=0),Desplegable!$B$446,IF(AND(AY236&lt;&gt;0,AZ236=""),Desplegable!$B$446,IF(AND('Metas por Proyecto'!AY236=0,'Metas por Proyecto'!AZ236&gt;0),Desplegable!$B$444,IF(AND('Metas por Proyecto'!AY236&gt;0,'Metas por Proyecto'!AZ236=0),Desplegable!$B$445,IF(AND('Metas por Proyecto'!AY236&gt;0,'Metas por Proyecto'!AZ236&gt;0),((AZ236*100)/AY236))))))</f>
        <v/>
      </c>
      <c r="BC236" s="97">
        <f t="shared" si="158"/>
        <v>0</v>
      </c>
      <c r="BD236" s="97">
        <f t="shared" si="159"/>
        <v>0</v>
      </c>
      <c r="BE236" s="62" t="str">
        <f>IF(AND(BC236=0,BD236=0),"",IF(AND(BC236=0,BD236&lt;&gt;0),Desplegable!$B$444,(BD236*100/BC236)))</f>
        <v/>
      </c>
      <c r="BF236" s="97"/>
      <c r="BG236" s="97"/>
      <c r="BH236" s="97"/>
      <c r="BI236" s="62" t="str">
        <f>IF(AND(BF236=0,BG236=0),Desplegable!$B$446,IF(AND(BF236&lt;&gt;0,BG236=""),Desplegable!$B$446,IF(AND('Metas por Proyecto'!BF236=0,'Metas por Proyecto'!BG236&gt;0),Desplegable!$B$444,IF(AND('Metas por Proyecto'!BF236&gt;0,'Metas por Proyecto'!BG236=0),Desplegable!$B$445,IF(AND('Metas por Proyecto'!BF236&gt;0,'Metas por Proyecto'!BG236&gt;0),((BG236*100)/BF236))))))</f>
        <v/>
      </c>
      <c r="BJ236" s="97">
        <f t="shared" si="160"/>
        <v>0</v>
      </c>
      <c r="BK236" s="97">
        <f t="shared" si="161"/>
        <v>0</v>
      </c>
      <c r="BL236" s="62" t="str">
        <f>IF(AND(BJ236=0,BK236=0),"",IF(AND(BJ236=0,BK236&lt;&gt;0),Desplegable!$B$444,(BK236*100/BJ236)))</f>
        <v/>
      </c>
      <c r="BM236" s="97"/>
      <c r="BN236" s="97"/>
      <c r="BO236" s="97"/>
      <c r="BP236" s="62" t="str">
        <f>IF(AND(BM236=0,BN236=0),Desplegable!$B$446,IF(AND(BM236&lt;&gt;0,BN236=""),Desplegable!$B$446,IF(AND('Metas por Proyecto'!BM236=0,'Metas por Proyecto'!BN236&gt;0),Desplegable!$B$444,IF(AND('Metas por Proyecto'!BM236&gt;0,'Metas por Proyecto'!BN236=0),Desplegable!$B$445,IF(AND('Metas por Proyecto'!BM236&gt;0,'Metas por Proyecto'!BN236&gt;0),((BN236*100)/BM236))))))</f>
        <v/>
      </c>
      <c r="BQ236" s="97">
        <f t="shared" si="162"/>
        <v>0</v>
      </c>
      <c r="BR236" s="97">
        <f t="shared" si="163"/>
        <v>0</v>
      </c>
      <c r="BS236" s="62" t="str">
        <f>IF(AND(BQ236=0,BR236=0),"",IF(AND(BQ236=0,BR236&lt;&gt;0),Desplegable!$B$444,(BR236*100/BQ236)))</f>
        <v/>
      </c>
      <c r="BT236" s="97"/>
      <c r="BU236" s="97"/>
      <c r="BV236" s="97"/>
      <c r="BW236" s="62" t="str">
        <f>IF(AND(BT236=0,BU236=0),Desplegable!$B$446,IF(AND(BT236&lt;&gt;0,BU236=""),Desplegable!$B$446,IF(AND('Metas por Proyecto'!BT236=0,'Metas por Proyecto'!BU236&gt;0),Desplegable!$B$444,IF(AND('Metas por Proyecto'!BT236&gt;0,'Metas por Proyecto'!BU236=0),Desplegable!$B$445,IF(AND('Metas por Proyecto'!BT236&gt;0,'Metas por Proyecto'!BU236&gt;0),((BU236*100)/BT236))))))</f>
        <v/>
      </c>
      <c r="BX236" s="97">
        <f t="shared" si="164"/>
        <v>0</v>
      </c>
      <c r="BY236" s="97">
        <f t="shared" si="165"/>
        <v>0</v>
      </c>
      <c r="BZ236" s="62" t="str">
        <f>IF(AND(BX236=0,BY236=0),"",IF(AND(BX236=0,BY236&lt;&gt;0),Desplegable!$B$444,(BY236*100/BX236)))</f>
        <v/>
      </c>
      <c r="CA236" s="97"/>
      <c r="CB236" s="97"/>
      <c r="CC236" s="97"/>
      <c r="CD236" s="62" t="str">
        <f>IF(AND(CA236=0,CB236=0),Desplegable!$B$446,IF(AND(CA236&lt;&gt;0,CB236=""),Desplegable!$B$446,IF(AND('Metas por Proyecto'!CA236=0,'Metas por Proyecto'!CB236&gt;0),Desplegable!$B$444,IF(AND('Metas por Proyecto'!CA236&gt;0,'Metas por Proyecto'!CB236=0),Desplegable!$B$445,IF(AND('Metas por Proyecto'!CA236&gt;0,'Metas por Proyecto'!CB236&gt;0),((CB236*100)/CA236))))))</f>
        <v/>
      </c>
      <c r="CE236" s="97">
        <f t="shared" si="166"/>
        <v>0</v>
      </c>
      <c r="CF236" s="97">
        <f t="shared" si="167"/>
        <v>0</v>
      </c>
      <c r="CG236" s="62" t="str">
        <f>IF(AND(CE236=0,CF236=0),"",IF(AND(CE236=0,CF236&lt;&gt;0),Desplegable!$B$444,(CF236*100/CE236)))</f>
        <v/>
      </c>
      <c r="CH236" s="97"/>
      <c r="CI236" s="97"/>
      <c r="CJ236" s="97"/>
      <c r="CK236" s="62" t="str">
        <f>IF(AND(CH236=0,CI236=0),Desplegable!$B$446,IF(AND(CH236&lt;&gt;0,CI236=""),Desplegable!$B$446,IF(AND('Metas por Proyecto'!CH236=0,'Metas por Proyecto'!CI236&gt;0),Desplegable!$B$444,IF(AND('Metas por Proyecto'!CH236&gt;0,'Metas por Proyecto'!CI236=0),Desplegable!$B$445,IF(AND('Metas por Proyecto'!CH236&gt;0,'Metas por Proyecto'!CI236&gt;0),((CI236*100)/CH236))))))</f>
        <v/>
      </c>
      <c r="CL236" s="97">
        <f t="shared" si="168"/>
        <v>0</v>
      </c>
      <c r="CM236" s="97">
        <f t="shared" si="169"/>
        <v>0</v>
      </c>
      <c r="CN236" s="62" t="str">
        <f>IF(AND(CL236=0,CM236=0),"",IF(AND(CL236=0,CM236&lt;&gt;0),Desplegable!$B$444,(CM236*100/CL236)))</f>
        <v/>
      </c>
      <c r="CO236" s="97"/>
      <c r="CP236" s="97"/>
      <c r="CQ236" s="97"/>
      <c r="CR236" s="62" t="str">
        <f>IF(AND(CO236=0,CP236=0),Desplegable!$B$446,IF(AND(CO236&lt;&gt;0,CP236=""),Desplegable!$B$446,IF(AND('Metas por Proyecto'!CO236=0,'Metas por Proyecto'!CP236&gt;0),Desplegable!$B$444,IF(AND('Metas por Proyecto'!CO236&gt;0,'Metas por Proyecto'!CP236=0),Desplegable!$B$445,IF(AND('Metas por Proyecto'!CO236&gt;0,'Metas por Proyecto'!CP236&gt;0),((CP236*100)/CO236))))))</f>
        <v/>
      </c>
      <c r="CS236" s="97">
        <f t="shared" si="170"/>
        <v>0</v>
      </c>
      <c r="CT236" s="97">
        <f t="shared" si="171"/>
        <v>0</v>
      </c>
      <c r="CU236" s="62" t="str">
        <f>IF(AND(CS236=0,CT236=0),"",IF(AND(CS236=0,CT236&lt;&gt;0),Desplegable!$B$444,(CT236*100/CS236)))</f>
        <v/>
      </c>
      <c r="CV236" s="97"/>
      <c r="CW236" s="97"/>
      <c r="CX236" s="97"/>
      <c r="CY236" s="62" t="str">
        <f>IF(AND(CV236=0,CW236=0),Desplegable!$B$446,IF(AND(CV236&lt;&gt;0,CW236=""),Desplegable!$B$446,IF(AND('Metas por Proyecto'!CV236=0,'Metas por Proyecto'!CW236&gt;0),Desplegable!$B$444,IF(AND('Metas por Proyecto'!CV236&gt;0,'Metas por Proyecto'!CW236=0),Desplegable!$B$445,IF(AND('Metas por Proyecto'!CV236&gt;0,'Metas por Proyecto'!CW236&gt;0),((CW236*100)/CV236))))))</f>
        <v/>
      </c>
      <c r="CZ236" s="97">
        <f t="shared" si="172"/>
        <v>0</v>
      </c>
      <c r="DA236" s="97">
        <f t="shared" si="173"/>
        <v>0</v>
      </c>
      <c r="DB236" s="62" t="str">
        <f>IF(AND(CZ236=0,DA236=0),"",IF(AND(CZ236=0,DA236&lt;&gt;0),Desplegable!$B$444,(DA236*100/CZ236)))</f>
        <v/>
      </c>
      <c r="DC236" s="97"/>
      <c r="DD236" s="97"/>
      <c r="DE236" s="97"/>
      <c r="DF236" s="62" t="str">
        <f>IF(AND(DC236=0,DD236=0),Desplegable!$B$446,IF(AND(DC236&lt;&gt;0,DD236=""),Desplegable!$B$446,IF(AND('Metas por Proyecto'!DC236=0,'Metas por Proyecto'!DD236&gt;0),Desplegable!$B$444,IF(AND('Metas por Proyecto'!DC236&gt;0,'Metas por Proyecto'!DD236=0),Desplegable!$B$445,IF(AND('Metas por Proyecto'!DC236&gt;0,'Metas por Proyecto'!DD236&gt;0),((DD236*100)/DC236))))))</f>
        <v/>
      </c>
      <c r="DG236" s="97">
        <f t="shared" si="174"/>
        <v>0</v>
      </c>
      <c r="DH236" s="97">
        <f t="shared" si="175"/>
        <v>0</v>
      </c>
      <c r="DI236" s="62" t="str">
        <f>IF(AND(DG236=0,DH236=0),"",IF(AND(DG236=0,DH236&lt;&gt;0),Desplegable!$B$444,(DH236*100/DG236)))</f>
        <v/>
      </c>
      <c r="DJ236" s="97">
        <v>6</v>
      </c>
      <c r="DK236" s="97"/>
      <c r="DL236" s="97"/>
      <c r="DM236" s="62" t="str">
        <f>IF(AND(DJ236=0,DK236=0),Desplegable!$B$446,IF(AND(DJ236&lt;&gt;0,DK236=""),Desplegable!$B$446,IF(AND('Metas por Proyecto'!DJ236=0,'Metas por Proyecto'!DK236&gt;0),Desplegable!$B$444,IF(AND('Metas por Proyecto'!DJ236&gt;0,'Metas por Proyecto'!DK236=0),Desplegable!$B$445,IF(AND('Metas por Proyecto'!DJ236&gt;0,'Metas por Proyecto'!DK236&gt;0),((DK236*100)/DJ236))))))</f>
        <v/>
      </c>
      <c r="DN236" s="97">
        <f t="shared" si="176"/>
        <v>6</v>
      </c>
      <c r="DO236" s="97">
        <f t="shared" si="177"/>
        <v>0</v>
      </c>
      <c r="DP236" s="63">
        <f>IF(AND(DN236=0,DO236=0),"",IF(AND(DN236=0,DO236&lt;&gt;0),Desplegable!$B$444,(DO236*100/DN236)))</f>
        <v>0</v>
      </c>
      <c r="DQ236" s="97">
        <f t="shared" si="178"/>
        <v>6</v>
      </c>
      <c r="DR236" s="97">
        <f t="shared" si="179"/>
        <v>0</v>
      </c>
      <c r="DS236" s="97">
        <f t="shared" si="180"/>
        <v>0</v>
      </c>
      <c r="DT236" s="63">
        <f t="shared" si="181"/>
        <v>0</v>
      </c>
      <c r="DU236" s="97"/>
    </row>
    <row r="237" spans="1:125" s="65" customFormat="1" ht="243.75">
      <c r="A237" s="53">
        <v>236</v>
      </c>
      <c r="B237" s="84" t="s">
        <v>836</v>
      </c>
      <c r="C237" s="54" t="s">
        <v>837</v>
      </c>
      <c r="D237" s="55" t="s">
        <v>89</v>
      </c>
      <c r="E237" s="55" t="s">
        <v>838</v>
      </c>
      <c r="F237" s="56" t="s">
        <v>111</v>
      </c>
      <c r="G237" s="55" t="s">
        <v>115</v>
      </c>
      <c r="H237" s="56" t="s">
        <v>294</v>
      </c>
      <c r="I237" s="55" t="s">
        <v>815</v>
      </c>
      <c r="J237" s="56" t="s">
        <v>259</v>
      </c>
      <c r="K237" s="55" t="s">
        <v>835</v>
      </c>
      <c r="L237" s="56" t="s">
        <v>272</v>
      </c>
      <c r="M237" s="56" t="s">
        <v>411</v>
      </c>
      <c r="N237" s="59" t="s">
        <v>125</v>
      </c>
      <c r="O237" s="56" t="s">
        <v>154</v>
      </c>
      <c r="P237" s="57" t="s">
        <v>461</v>
      </c>
      <c r="Q237" s="57" t="s">
        <v>466</v>
      </c>
      <c r="R237" s="58" t="s">
        <v>471</v>
      </c>
      <c r="S237" s="59" t="s">
        <v>159</v>
      </c>
      <c r="T237" s="59" t="s">
        <v>417</v>
      </c>
      <c r="U237" s="60" t="s">
        <v>429</v>
      </c>
      <c r="V237" s="60" t="s">
        <v>447</v>
      </c>
      <c r="W237" s="59" t="s">
        <v>159</v>
      </c>
      <c r="X237" s="59"/>
      <c r="Y237" s="56"/>
      <c r="Z237" s="56"/>
      <c r="AA237" s="56"/>
      <c r="AB237" s="56"/>
      <c r="AC237" s="53"/>
      <c r="AD237" s="53"/>
      <c r="AE237" s="53"/>
      <c r="AF237" s="53"/>
      <c r="AG237" s="56"/>
      <c r="AH237" s="60"/>
      <c r="AI237" s="53"/>
      <c r="AJ237" s="61"/>
      <c r="AK237" s="53"/>
      <c r="AL237" s="53"/>
      <c r="AM237" s="222">
        <v>96</v>
      </c>
      <c r="AN237" s="222">
        <v>96</v>
      </c>
      <c r="AO237" s="97">
        <v>96</v>
      </c>
      <c r="AP237" s="97"/>
      <c r="AQ237" s="62">
        <f>IF(AND(AN237=0,AO237=0),Desplegable!$B$446,IF(AND(AN237&lt;&gt;0,AO237=""),Desplegable!$B$446,IF(AND('Metas por Proyecto'!AN237=0,'Metas por Proyecto'!AO237&gt;0),Desplegable!$B$444,IF(AND('Metas por Proyecto'!AN237&gt;0,'Metas por Proyecto'!AO237=0),Desplegable!$B$445,IF(AND('Metas por Proyecto'!AN237&gt;0,'Metas por Proyecto'!AO237&gt;0),((AO237*100)/AN237))))))</f>
        <v>100</v>
      </c>
      <c r="AR237" s="222">
        <v>96</v>
      </c>
      <c r="AS237" s="97">
        <v>96</v>
      </c>
      <c r="AT237" s="97"/>
      <c r="AU237" s="62">
        <f>IF(AND(AR237=0,AS237=0),Desplegable!$B$446,IF(AND(AR237&lt;&gt;0,AS237=""),Desplegable!$B$446,IF(AND('Metas por Proyecto'!AR237=0,'Metas por Proyecto'!AS237&gt;0),Desplegable!$B$444,IF(AND('Metas por Proyecto'!AR237&gt;0,'Metas por Proyecto'!AS237=0),Desplegable!$B$445,IF(AND('Metas por Proyecto'!AR237&gt;0,'Metas por Proyecto'!AS237&gt;0),((AS237*100)/AR237))))))</f>
        <v>100</v>
      </c>
      <c r="AV237" s="97">
        <f t="shared" si="156"/>
        <v>192</v>
      </c>
      <c r="AW237" s="97">
        <f t="shared" si="157"/>
        <v>192</v>
      </c>
      <c r="AX237" s="62">
        <f>IF(AND(AV237=0,AW237=0),"",IF(AND(AV237=0,AW237&lt;&gt;0),Desplegable!$B$444,(AW237*100/AV237)))</f>
        <v>100</v>
      </c>
      <c r="AY237" s="222">
        <v>96</v>
      </c>
      <c r="AZ237" s="97">
        <v>96</v>
      </c>
      <c r="BA237" s="97"/>
      <c r="BB237" s="62">
        <f>IF(AND(AY237=0,AZ237=0),Desplegable!$B$446,IF(AND(AY237&lt;&gt;0,AZ237=""),Desplegable!$B$446,IF(AND('Metas por Proyecto'!AY237=0,'Metas por Proyecto'!AZ237&gt;0),Desplegable!$B$444,IF(AND('Metas por Proyecto'!AY237&gt;0,'Metas por Proyecto'!AZ237=0),Desplegable!$B$445,IF(AND('Metas por Proyecto'!AY237&gt;0,'Metas por Proyecto'!AZ237&gt;0),((AZ237*100)/AY237))))))</f>
        <v>100</v>
      </c>
      <c r="BC237" s="97">
        <f t="shared" si="158"/>
        <v>288</v>
      </c>
      <c r="BD237" s="97">
        <f t="shared" si="159"/>
        <v>288</v>
      </c>
      <c r="BE237" s="62">
        <f>IF(AND(BC237=0,BD237=0),"",IF(AND(BC237=0,BD237&lt;&gt;0),Desplegable!$B$444,(BD237*100/BC237)))</f>
        <v>100</v>
      </c>
      <c r="BF237" s="222">
        <v>96</v>
      </c>
      <c r="BG237" s="97"/>
      <c r="BH237" s="97"/>
      <c r="BI237" s="62" t="str">
        <f>IF(AND(BF237=0,BG237=0),Desplegable!$B$446,IF(AND(BF237&lt;&gt;0,BG237=""),Desplegable!$B$446,IF(AND('Metas por Proyecto'!BF237=0,'Metas por Proyecto'!BG237&gt;0),Desplegable!$B$444,IF(AND('Metas por Proyecto'!BF237&gt;0,'Metas por Proyecto'!BG237=0),Desplegable!$B$445,IF(AND('Metas por Proyecto'!BF237&gt;0,'Metas por Proyecto'!BG237&gt;0),((BG237*100)/BF237))))))</f>
        <v/>
      </c>
      <c r="BJ237" s="97">
        <f t="shared" si="160"/>
        <v>384</v>
      </c>
      <c r="BK237" s="97">
        <f t="shared" si="161"/>
        <v>288</v>
      </c>
      <c r="BL237" s="62">
        <f>IF(AND(BJ237=0,BK237=0),"",IF(AND(BJ237=0,BK237&lt;&gt;0),Desplegable!$B$444,(BK237*100/BJ237)))</f>
        <v>75</v>
      </c>
      <c r="BM237" s="222">
        <v>96</v>
      </c>
      <c r="BN237" s="97"/>
      <c r="BO237" s="97"/>
      <c r="BP237" s="62" t="str">
        <f>IF(AND(BM237=0,BN237=0),Desplegable!$B$446,IF(AND(BM237&lt;&gt;0,BN237=""),Desplegable!$B$446,IF(AND('Metas por Proyecto'!BM237=0,'Metas por Proyecto'!BN237&gt;0),Desplegable!$B$444,IF(AND('Metas por Proyecto'!BM237&gt;0,'Metas por Proyecto'!BN237=0),Desplegable!$B$445,IF(AND('Metas por Proyecto'!BM237&gt;0,'Metas por Proyecto'!BN237&gt;0),((BN237*100)/BM237))))))</f>
        <v/>
      </c>
      <c r="BQ237" s="97">
        <f t="shared" si="162"/>
        <v>480</v>
      </c>
      <c r="BR237" s="97">
        <f t="shared" si="163"/>
        <v>288</v>
      </c>
      <c r="BS237" s="62">
        <f>IF(AND(BQ237=0,BR237=0),"",IF(AND(BQ237=0,BR237&lt;&gt;0),Desplegable!$B$444,(BR237*100/BQ237)))</f>
        <v>60</v>
      </c>
      <c r="BT237" s="222">
        <v>96</v>
      </c>
      <c r="BU237" s="97"/>
      <c r="BV237" s="97"/>
      <c r="BW237" s="62" t="str">
        <f>IF(AND(BT237=0,BU237=0),Desplegable!$B$446,IF(AND(BT237&lt;&gt;0,BU237=""),Desplegable!$B$446,IF(AND('Metas por Proyecto'!BT237=0,'Metas por Proyecto'!BU237&gt;0),Desplegable!$B$444,IF(AND('Metas por Proyecto'!BT237&gt;0,'Metas por Proyecto'!BU237=0),Desplegable!$B$445,IF(AND('Metas por Proyecto'!BT237&gt;0,'Metas por Proyecto'!BU237&gt;0),((BU237*100)/BT237))))))</f>
        <v/>
      </c>
      <c r="BX237" s="97">
        <f t="shared" si="164"/>
        <v>576</v>
      </c>
      <c r="BY237" s="97">
        <f t="shared" si="165"/>
        <v>288</v>
      </c>
      <c r="BZ237" s="62">
        <f>IF(AND(BX237=0,BY237=0),"",IF(AND(BX237=0,BY237&lt;&gt;0),Desplegable!$B$444,(BY237*100/BX237)))</f>
        <v>50</v>
      </c>
      <c r="CA237" s="222">
        <v>96</v>
      </c>
      <c r="CB237" s="97"/>
      <c r="CC237" s="97"/>
      <c r="CD237" s="62" t="str">
        <f>IF(AND(CA237=0,CB237=0),Desplegable!$B$446,IF(AND(CA237&lt;&gt;0,CB237=""),Desplegable!$B$446,IF(AND('Metas por Proyecto'!CA237=0,'Metas por Proyecto'!CB237&gt;0),Desplegable!$B$444,IF(AND('Metas por Proyecto'!CA237&gt;0,'Metas por Proyecto'!CB237=0),Desplegable!$B$445,IF(AND('Metas por Proyecto'!CA237&gt;0,'Metas por Proyecto'!CB237&gt;0),((CB237*100)/CA237))))))</f>
        <v/>
      </c>
      <c r="CE237" s="97">
        <f t="shared" si="166"/>
        <v>672</v>
      </c>
      <c r="CF237" s="97">
        <f t="shared" si="167"/>
        <v>288</v>
      </c>
      <c r="CG237" s="62">
        <f>IF(AND(CE237=0,CF237=0),"",IF(AND(CE237=0,CF237&lt;&gt;0),Desplegable!$B$444,(CF237*100/CE237)))</f>
        <v>42.857142857142854</v>
      </c>
      <c r="CH237" s="222">
        <v>96</v>
      </c>
      <c r="CI237" s="97"/>
      <c r="CJ237" s="97"/>
      <c r="CK237" s="62" t="str">
        <f>IF(AND(CH237=0,CI237=0),Desplegable!$B$446,IF(AND(CH237&lt;&gt;0,CI237=""),Desplegable!$B$446,IF(AND('Metas por Proyecto'!CH237=0,'Metas por Proyecto'!CI237&gt;0),Desplegable!$B$444,IF(AND('Metas por Proyecto'!CH237&gt;0,'Metas por Proyecto'!CI237=0),Desplegable!$B$445,IF(AND('Metas por Proyecto'!CH237&gt;0,'Metas por Proyecto'!CI237&gt;0),((CI237*100)/CH237))))))</f>
        <v/>
      </c>
      <c r="CL237" s="97">
        <f t="shared" si="168"/>
        <v>768</v>
      </c>
      <c r="CM237" s="97">
        <f t="shared" si="169"/>
        <v>288</v>
      </c>
      <c r="CN237" s="62">
        <f>IF(AND(CL237=0,CM237=0),"",IF(AND(CL237=0,CM237&lt;&gt;0),Desplegable!$B$444,(CM237*100/CL237)))</f>
        <v>37.5</v>
      </c>
      <c r="CO237" s="222">
        <v>96</v>
      </c>
      <c r="CP237" s="97"/>
      <c r="CQ237" s="97"/>
      <c r="CR237" s="62" t="str">
        <f>IF(AND(CO237=0,CP237=0),Desplegable!$B$446,IF(AND(CO237&lt;&gt;0,CP237=""),Desplegable!$B$446,IF(AND('Metas por Proyecto'!CO237=0,'Metas por Proyecto'!CP237&gt;0),Desplegable!$B$444,IF(AND('Metas por Proyecto'!CO237&gt;0,'Metas por Proyecto'!CP237=0),Desplegable!$B$445,IF(AND('Metas por Proyecto'!CO237&gt;0,'Metas por Proyecto'!CP237&gt;0),((CP237*100)/CO237))))))</f>
        <v/>
      </c>
      <c r="CS237" s="97">
        <f t="shared" si="170"/>
        <v>864</v>
      </c>
      <c r="CT237" s="97">
        <f t="shared" si="171"/>
        <v>288</v>
      </c>
      <c r="CU237" s="62">
        <f>IF(AND(CS237=0,CT237=0),"",IF(AND(CS237=0,CT237&lt;&gt;0),Desplegable!$B$444,(CT237*100/CS237)))</f>
        <v>33.333333333333336</v>
      </c>
      <c r="CV237" s="222">
        <v>96</v>
      </c>
      <c r="CW237" s="97"/>
      <c r="CX237" s="97"/>
      <c r="CY237" s="62" t="str">
        <f>IF(AND(CV237=0,CW237=0),Desplegable!$B$446,IF(AND(CV237&lt;&gt;0,CW237=""),Desplegable!$B$446,IF(AND('Metas por Proyecto'!CV237=0,'Metas por Proyecto'!CW237&gt;0),Desplegable!$B$444,IF(AND('Metas por Proyecto'!CV237&gt;0,'Metas por Proyecto'!CW237=0),Desplegable!$B$445,IF(AND('Metas por Proyecto'!CV237&gt;0,'Metas por Proyecto'!CW237&gt;0),((CW237*100)/CV237))))))</f>
        <v/>
      </c>
      <c r="CZ237" s="97">
        <f t="shared" si="172"/>
        <v>960</v>
      </c>
      <c r="DA237" s="97">
        <f t="shared" si="173"/>
        <v>288</v>
      </c>
      <c r="DB237" s="62">
        <f>IF(AND(CZ237=0,DA237=0),"",IF(AND(CZ237=0,DA237&lt;&gt;0),Desplegable!$B$444,(DA237*100/CZ237)))</f>
        <v>30</v>
      </c>
      <c r="DC237" s="222">
        <v>96</v>
      </c>
      <c r="DD237" s="97"/>
      <c r="DE237" s="97"/>
      <c r="DF237" s="62" t="str">
        <f>IF(AND(DC237=0,DD237=0),Desplegable!$B$446,IF(AND(DC237&lt;&gt;0,DD237=""),Desplegable!$B$446,IF(AND('Metas por Proyecto'!DC237=0,'Metas por Proyecto'!DD237&gt;0),Desplegable!$B$444,IF(AND('Metas por Proyecto'!DC237&gt;0,'Metas por Proyecto'!DD237=0),Desplegable!$B$445,IF(AND('Metas por Proyecto'!DC237&gt;0,'Metas por Proyecto'!DD237&gt;0),((DD237*100)/DC237))))))</f>
        <v/>
      </c>
      <c r="DG237" s="97">
        <f t="shared" si="174"/>
        <v>1056</v>
      </c>
      <c r="DH237" s="97">
        <f t="shared" si="175"/>
        <v>288</v>
      </c>
      <c r="DI237" s="62">
        <f>IF(AND(DG237=0,DH237=0),"",IF(AND(DG237=0,DH237&lt;&gt;0),Desplegable!$B$444,(DH237*100/DG237)))</f>
        <v>27.272727272727273</v>
      </c>
      <c r="DJ237" s="222">
        <v>96</v>
      </c>
      <c r="DK237" s="97"/>
      <c r="DL237" s="97"/>
      <c r="DM237" s="62" t="str">
        <f>IF(AND(DJ237=0,DK237=0),Desplegable!$B$446,IF(AND(DJ237&lt;&gt;0,DK237=""),Desplegable!$B$446,IF(AND('Metas por Proyecto'!DJ237=0,'Metas por Proyecto'!DK237&gt;0),Desplegable!$B$444,IF(AND('Metas por Proyecto'!DJ237&gt;0,'Metas por Proyecto'!DK237=0),Desplegable!$B$445,IF(AND('Metas por Proyecto'!DJ237&gt;0,'Metas por Proyecto'!DK237&gt;0),((DK237*100)/DJ237))))))</f>
        <v/>
      </c>
      <c r="DN237" s="97">
        <f t="shared" si="176"/>
        <v>1152</v>
      </c>
      <c r="DO237" s="97">
        <f t="shared" si="177"/>
        <v>288</v>
      </c>
      <c r="DP237" s="63">
        <f>IF(AND(DN237=0,DO237=0),"",IF(AND(DN237=0,DO237&lt;&gt;0),Desplegable!$B$444,(DO237*100/DN237)))</f>
        <v>25</v>
      </c>
      <c r="DQ237" s="97">
        <f t="shared" si="178"/>
        <v>1152</v>
      </c>
      <c r="DR237" s="97">
        <f t="shared" si="179"/>
        <v>-1056</v>
      </c>
      <c r="DS237" s="97">
        <f t="shared" si="180"/>
        <v>288</v>
      </c>
      <c r="DT237" s="63">
        <f t="shared" si="181"/>
        <v>25</v>
      </c>
      <c r="DU237" s="97"/>
    </row>
    <row r="238" spans="1:125" s="65" customFormat="1" ht="243.75">
      <c r="A238" s="53">
        <v>237</v>
      </c>
      <c r="B238" s="84" t="s">
        <v>836</v>
      </c>
      <c r="C238" s="54" t="s">
        <v>837</v>
      </c>
      <c r="D238" s="55" t="s">
        <v>89</v>
      </c>
      <c r="E238" s="55" t="s">
        <v>838</v>
      </c>
      <c r="F238" s="56" t="s">
        <v>111</v>
      </c>
      <c r="G238" s="55" t="s">
        <v>115</v>
      </c>
      <c r="H238" s="56" t="s">
        <v>294</v>
      </c>
      <c r="I238" s="55" t="s">
        <v>815</v>
      </c>
      <c r="J238" s="56" t="s">
        <v>259</v>
      </c>
      <c r="K238" s="55" t="s">
        <v>835</v>
      </c>
      <c r="L238" s="56" t="s">
        <v>272</v>
      </c>
      <c r="M238" s="56" t="s">
        <v>411</v>
      </c>
      <c r="N238" s="59" t="s">
        <v>139</v>
      </c>
      <c r="O238" s="56" t="s">
        <v>154</v>
      </c>
      <c r="P238" s="57" t="s">
        <v>461</v>
      </c>
      <c r="Q238" s="57" t="s">
        <v>466</v>
      </c>
      <c r="R238" s="58" t="s">
        <v>471</v>
      </c>
      <c r="S238" s="59" t="s">
        <v>159</v>
      </c>
      <c r="T238" s="59" t="s">
        <v>417</v>
      </c>
      <c r="U238" s="60" t="s">
        <v>429</v>
      </c>
      <c r="V238" s="60" t="s">
        <v>447</v>
      </c>
      <c r="W238" s="59" t="s">
        <v>159</v>
      </c>
      <c r="X238" s="59"/>
      <c r="Y238" s="56"/>
      <c r="Z238" s="56"/>
      <c r="AA238" s="56"/>
      <c r="AB238" s="56"/>
      <c r="AC238" s="53"/>
      <c r="AD238" s="53"/>
      <c r="AE238" s="53"/>
      <c r="AF238" s="53"/>
      <c r="AG238" s="56"/>
      <c r="AH238" s="60"/>
      <c r="AI238" s="53"/>
      <c r="AJ238" s="61"/>
      <c r="AK238" s="53"/>
      <c r="AL238" s="53"/>
      <c r="AM238" s="222">
        <v>81</v>
      </c>
      <c r="AN238" s="222">
        <v>81</v>
      </c>
      <c r="AO238" s="97">
        <v>81</v>
      </c>
      <c r="AP238" s="97"/>
      <c r="AQ238" s="62">
        <f>IF(AND(AN238=0,AO238=0),Desplegable!$B$446,IF(AND(AN238&lt;&gt;0,AO238=""),Desplegable!$B$446,IF(AND('Metas por Proyecto'!AN238=0,'Metas por Proyecto'!AO238&gt;0),Desplegable!$B$444,IF(AND('Metas por Proyecto'!AN238&gt;0,'Metas por Proyecto'!AO238=0),Desplegable!$B$445,IF(AND('Metas por Proyecto'!AN238&gt;0,'Metas por Proyecto'!AO238&gt;0),((AO238*100)/AN238))))))</f>
        <v>100</v>
      </c>
      <c r="AR238" s="222">
        <v>81</v>
      </c>
      <c r="AS238" s="97">
        <v>81</v>
      </c>
      <c r="AT238" s="97"/>
      <c r="AU238" s="62">
        <f>IF(AND(AR238=0,AS238=0),Desplegable!$B$446,IF(AND(AR238&lt;&gt;0,AS238=""),Desplegable!$B$446,IF(AND('Metas por Proyecto'!AR238=0,'Metas por Proyecto'!AS238&gt;0),Desplegable!$B$444,IF(AND('Metas por Proyecto'!AR238&gt;0,'Metas por Proyecto'!AS238=0),Desplegable!$B$445,IF(AND('Metas por Proyecto'!AR238&gt;0,'Metas por Proyecto'!AS238&gt;0),((AS238*100)/AR238))))))</f>
        <v>100</v>
      </c>
      <c r="AV238" s="97">
        <f t="shared" si="156"/>
        <v>162</v>
      </c>
      <c r="AW238" s="97">
        <f t="shared" si="157"/>
        <v>162</v>
      </c>
      <c r="AX238" s="62">
        <f>IF(AND(AV238=0,AW238=0),"",IF(AND(AV238=0,AW238&lt;&gt;0),Desplegable!$B$444,(AW238*100/AV238)))</f>
        <v>100</v>
      </c>
      <c r="AY238" s="222">
        <v>81</v>
      </c>
      <c r="AZ238" s="97">
        <v>81</v>
      </c>
      <c r="BA238" s="97"/>
      <c r="BB238" s="62">
        <f>IF(AND(AY238=0,AZ238=0),Desplegable!$B$446,IF(AND(AY238&lt;&gt;0,AZ238=""),Desplegable!$B$446,IF(AND('Metas por Proyecto'!AY238=0,'Metas por Proyecto'!AZ238&gt;0),Desplegable!$B$444,IF(AND('Metas por Proyecto'!AY238&gt;0,'Metas por Proyecto'!AZ238=0),Desplegable!$B$445,IF(AND('Metas por Proyecto'!AY238&gt;0,'Metas por Proyecto'!AZ238&gt;0),((AZ238*100)/AY238))))))</f>
        <v>100</v>
      </c>
      <c r="BC238" s="97">
        <f t="shared" si="158"/>
        <v>243</v>
      </c>
      <c r="BD238" s="97">
        <f t="shared" si="159"/>
        <v>243</v>
      </c>
      <c r="BE238" s="62">
        <f>IF(AND(BC238=0,BD238=0),"",IF(AND(BC238=0,BD238&lt;&gt;0),Desplegable!$B$444,(BD238*100/BC238)))</f>
        <v>100</v>
      </c>
      <c r="BF238" s="222">
        <v>81</v>
      </c>
      <c r="BG238" s="97"/>
      <c r="BH238" s="97"/>
      <c r="BI238" s="62" t="str">
        <f>IF(AND(BF238=0,BG238=0),Desplegable!$B$446,IF(AND(BF238&lt;&gt;0,BG238=""),Desplegable!$B$446,IF(AND('Metas por Proyecto'!BF238=0,'Metas por Proyecto'!BG238&gt;0),Desplegable!$B$444,IF(AND('Metas por Proyecto'!BF238&gt;0,'Metas por Proyecto'!BG238=0),Desplegable!$B$445,IF(AND('Metas por Proyecto'!BF238&gt;0,'Metas por Proyecto'!BG238&gt;0),((BG238*100)/BF238))))))</f>
        <v/>
      </c>
      <c r="BJ238" s="97">
        <f t="shared" si="160"/>
        <v>324</v>
      </c>
      <c r="BK238" s="97">
        <f t="shared" si="161"/>
        <v>243</v>
      </c>
      <c r="BL238" s="62">
        <f>IF(AND(BJ238=0,BK238=0),"",IF(AND(BJ238=0,BK238&lt;&gt;0),Desplegable!$B$444,(BK238*100/BJ238)))</f>
        <v>75</v>
      </c>
      <c r="BM238" s="222">
        <v>81</v>
      </c>
      <c r="BN238" s="97"/>
      <c r="BO238" s="97"/>
      <c r="BP238" s="62" t="str">
        <f>IF(AND(BM238=0,BN238=0),Desplegable!$B$446,IF(AND(BM238&lt;&gt;0,BN238=""),Desplegable!$B$446,IF(AND('Metas por Proyecto'!BM238=0,'Metas por Proyecto'!BN238&gt;0),Desplegable!$B$444,IF(AND('Metas por Proyecto'!BM238&gt;0,'Metas por Proyecto'!BN238=0),Desplegable!$B$445,IF(AND('Metas por Proyecto'!BM238&gt;0,'Metas por Proyecto'!BN238&gt;0),((BN238*100)/BM238))))))</f>
        <v/>
      </c>
      <c r="BQ238" s="97">
        <f t="shared" si="162"/>
        <v>405</v>
      </c>
      <c r="BR238" s="97">
        <f t="shared" si="163"/>
        <v>243</v>
      </c>
      <c r="BS238" s="62">
        <f>IF(AND(BQ238=0,BR238=0),"",IF(AND(BQ238=0,BR238&lt;&gt;0),Desplegable!$B$444,(BR238*100/BQ238)))</f>
        <v>60</v>
      </c>
      <c r="BT238" s="222">
        <v>81</v>
      </c>
      <c r="BU238" s="97"/>
      <c r="BV238" s="97"/>
      <c r="BW238" s="62" t="str">
        <f>IF(AND(BT238=0,BU238=0),Desplegable!$B$446,IF(AND(BT238&lt;&gt;0,BU238=""),Desplegable!$B$446,IF(AND('Metas por Proyecto'!BT238=0,'Metas por Proyecto'!BU238&gt;0),Desplegable!$B$444,IF(AND('Metas por Proyecto'!BT238&gt;0,'Metas por Proyecto'!BU238=0),Desplegable!$B$445,IF(AND('Metas por Proyecto'!BT238&gt;0,'Metas por Proyecto'!BU238&gt;0),((BU238*100)/BT238))))))</f>
        <v/>
      </c>
      <c r="BX238" s="97">
        <f t="shared" si="164"/>
        <v>486</v>
      </c>
      <c r="BY238" s="97">
        <f t="shared" si="165"/>
        <v>243</v>
      </c>
      <c r="BZ238" s="62">
        <f>IF(AND(BX238=0,BY238=0),"",IF(AND(BX238=0,BY238&lt;&gt;0),Desplegable!$B$444,(BY238*100/BX238)))</f>
        <v>50</v>
      </c>
      <c r="CA238" s="222">
        <v>81</v>
      </c>
      <c r="CB238" s="97"/>
      <c r="CC238" s="97"/>
      <c r="CD238" s="62" t="str">
        <f>IF(AND(CA238=0,CB238=0),Desplegable!$B$446,IF(AND(CA238&lt;&gt;0,CB238=""),Desplegable!$B$446,IF(AND('Metas por Proyecto'!CA238=0,'Metas por Proyecto'!CB238&gt;0),Desplegable!$B$444,IF(AND('Metas por Proyecto'!CA238&gt;0,'Metas por Proyecto'!CB238=0),Desplegable!$B$445,IF(AND('Metas por Proyecto'!CA238&gt;0,'Metas por Proyecto'!CB238&gt;0),((CB238*100)/CA238))))))</f>
        <v/>
      </c>
      <c r="CE238" s="97">
        <f t="shared" si="166"/>
        <v>567</v>
      </c>
      <c r="CF238" s="97">
        <f t="shared" si="167"/>
        <v>243</v>
      </c>
      <c r="CG238" s="62">
        <f>IF(AND(CE238=0,CF238=0),"",IF(AND(CE238=0,CF238&lt;&gt;0),Desplegable!$B$444,(CF238*100/CE238)))</f>
        <v>42.857142857142854</v>
      </c>
      <c r="CH238" s="222">
        <v>81</v>
      </c>
      <c r="CI238" s="97"/>
      <c r="CJ238" s="97"/>
      <c r="CK238" s="62" t="str">
        <f>IF(AND(CH238=0,CI238=0),Desplegable!$B$446,IF(AND(CH238&lt;&gt;0,CI238=""),Desplegable!$B$446,IF(AND('Metas por Proyecto'!CH238=0,'Metas por Proyecto'!CI238&gt;0),Desplegable!$B$444,IF(AND('Metas por Proyecto'!CH238&gt;0,'Metas por Proyecto'!CI238=0),Desplegable!$B$445,IF(AND('Metas por Proyecto'!CH238&gt;0,'Metas por Proyecto'!CI238&gt;0),((CI238*100)/CH238))))))</f>
        <v/>
      </c>
      <c r="CL238" s="97">
        <f t="shared" si="168"/>
        <v>648</v>
      </c>
      <c r="CM238" s="97">
        <f t="shared" si="169"/>
        <v>243</v>
      </c>
      <c r="CN238" s="62">
        <f>IF(AND(CL238=0,CM238=0),"",IF(AND(CL238=0,CM238&lt;&gt;0),Desplegable!$B$444,(CM238*100/CL238)))</f>
        <v>37.5</v>
      </c>
      <c r="CO238" s="222">
        <v>81</v>
      </c>
      <c r="CP238" s="97"/>
      <c r="CQ238" s="97"/>
      <c r="CR238" s="62" t="str">
        <f>IF(AND(CO238=0,CP238=0),Desplegable!$B$446,IF(AND(CO238&lt;&gt;0,CP238=""),Desplegable!$B$446,IF(AND('Metas por Proyecto'!CO238=0,'Metas por Proyecto'!CP238&gt;0),Desplegable!$B$444,IF(AND('Metas por Proyecto'!CO238&gt;0,'Metas por Proyecto'!CP238=0),Desplegable!$B$445,IF(AND('Metas por Proyecto'!CO238&gt;0,'Metas por Proyecto'!CP238&gt;0),((CP238*100)/CO238))))))</f>
        <v/>
      </c>
      <c r="CS238" s="97">
        <f t="shared" si="170"/>
        <v>729</v>
      </c>
      <c r="CT238" s="97">
        <f t="shared" si="171"/>
        <v>243</v>
      </c>
      <c r="CU238" s="62">
        <f>IF(AND(CS238=0,CT238=0),"",IF(AND(CS238=0,CT238&lt;&gt;0),Desplegable!$B$444,(CT238*100/CS238)))</f>
        <v>33.333333333333336</v>
      </c>
      <c r="CV238" s="222">
        <v>81</v>
      </c>
      <c r="CW238" s="97"/>
      <c r="CX238" s="97"/>
      <c r="CY238" s="62" t="str">
        <f>IF(AND(CV238=0,CW238=0),Desplegable!$B$446,IF(AND(CV238&lt;&gt;0,CW238=""),Desplegable!$B$446,IF(AND('Metas por Proyecto'!CV238=0,'Metas por Proyecto'!CW238&gt;0),Desplegable!$B$444,IF(AND('Metas por Proyecto'!CV238&gt;0,'Metas por Proyecto'!CW238=0),Desplegable!$B$445,IF(AND('Metas por Proyecto'!CV238&gt;0,'Metas por Proyecto'!CW238&gt;0),((CW238*100)/CV238))))))</f>
        <v/>
      </c>
      <c r="CZ238" s="97">
        <f t="shared" si="172"/>
        <v>810</v>
      </c>
      <c r="DA238" s="97">
        <f t="shared" si="173"/>
        <v>243</v>
      </c>
      <c r="DB238" s="62">
        <f>IF(AND(CZ238=0,DA238=0),"",IF(AND(CZ238=0,DA238&lt;&gt;0),Desplegable!$B$444,(DA238*100/CZ238)))</f>
        <v>30</v>
      </c>
      <c r="DC238" s="222">
        <v>81</v>
      </c>
      <c r="DD238" s="97"/>
      <c r="DE238" s="97"/>
      <c r="DF238" s="62" t="str">
        <f>IF(AND(DC238=0,DD238=0),Desplegable!$B$446,IF(AND(DC238&lt;&gt;0,DD238=""),Desplegable!$B$446,IF(AND('Metas por Proyecto'!DC238=0,'Metas por Proyecto'!DD238&gt;0),Desplegable!$B$444,IF(AND('Metas por Proyecto'!DC238&gt;0,'Metas por Proyecto'!DD238=0),Desplegable!$B$445,IF(AND('Metas por Proyecto'!DC238&gt;0,'Metas por Proyecto'!DD238&gt;0),((DD238*100)/DC238))))))</f>
        <v/>
      </c>
      <c r="DG238" s="97">
        <f t="shared" si="174"/>
        <v>891</v>
      </c>
      <c r="DH238" s="97">
        <f t="shared" si="175"/>
        <v>243</v>
      </c>
      <c r="DI238" s="62">
        <f>IF(AND(DG238=0,DH238=0),"",IF(AND(DG238=0,DH238&lt;&gt;0),Desplegable!$B$444,(DH238*100/DG238)))</f>
        <v>27.272727272727273</v>
      </c>
      <c r="DJ238" s="222">
        <v>81</v>
      </c>
      <c r="DK238" s="97"/>
      <c r="DL238" s="97"/>
      <c r="DM238" s="62" t="str">
        <f>IF(AND(DJ238=0,DK238=0),Desplegable!$B$446,IF(AND(DJ238&lt;&gt;0,DK238=""),Desplegable!$B$446,IF(AND('Metas por Proyecto'!DJ238=0,'Metas por Proyecto'!DK238&gt;0),Desplegable!$B$444,IF(AND('Metas por Proyecto'!DJ238&gt;0,'Metas por Proyecto'!DK238=0),Desplegable!$B$445,IF(AND('Metas por Proyecto'!DJ238&gt;0,'Metas por Proyecto'!DK238&gt;0),((DK238*100)/DJ238))))))</f>
        <v/>
      </c>
      <c r="DN238" s="97">
        <f t="shared" si="176"/>
        <v>972</v>
      </c>
      <c r="DO238" s="97">
        <f t="shared" si="177"/>
        <v>243</v>
      </c>
      <c r="DP238" s="63">
        <f>IF(AND(DN238=0,DO238=0),"",IF(AND(DN238=0,DO238&lt;&gt;0),Desplegable!$B$444,(DO238*100/DN238)))</f>
        <v>25</v>
      </c>
      <c r="DQ238" s="97">
        <f t="shared" si="178"/>
        <v>972</v>
      </c>
      <c r="DR238" s="97">
        <f t="shared" si="179"/>
        <v>-891</v>
      </c>
      <c r="DS238" s="97">
        <f t="shared" si="180"/>
        <v>243</v>
      </c>
      <c r="DT238" s="63">
        <f t="shared" si="181"/>
        <v>25</v>
      </c>
      <c r="DU238" s="97"/>
    </row>
    <row r="239" spans="1:125" s="65" customFormat="1" ht="243.75">
      <c r="A239" s="53">
        <v>238</v>
      </c>
      <c r="B239" s="84" t="s">
        <v>839</v>
      </c>
      <c r="C239" s="54" t="s">
        <v>841</v>
      </c>
      <c r="D239" s="55" t="s">
        <v>89</v>
      </c>
      <c r="E239" s="55" t="s">
        <v>843</v>
      </c>
      <c r="F239" s="56" t="s">
        <v>111</v>
      </c>
      <c r="G239" s="55" t="s">
        <v>115</v>
      </c>
      <c r="H239" s="56" t="s">
        <v>294</v>
      </c>
      <c r="I239" s="55" t="s">
        <v>815</v>
      </c>
      <c r="J239" s="56" t="s">
        <v>259</v>
      </c>
      <c r="K239" s="55" t="s">
        <v>835</v>
      </c>
      <c r="L239" s="56" t="s">
        <v>283</v>
      </c>
      <c r="M239" s="56" t="s">
        <v>411</v>
      </c>
      <c r="N239" s="59" t="s">
        <v>108</v>
      </c>
      <c r="O239" s="56" t="s">
        <v>154</v>
      </c>
      <c r="P239" s="57" t="s">
        <v>461</v>
      </c>
      <c r="Q239" s="57" t="s">
        <v>466</v>
      </c>
      <c r="R239" s="58" t="s">
        <v>471</v>
      </c>
      <c r="S239" s="59" t="s">
        <v>159</v>
      </c>
      <c r="T239" s="220" t="s">
        <v>417</v>
      </c>
      <c r="U239" s="221" t="s">
        <v>429</v>
      </c>
      <c r="V239" s="221" t="s">
        <v>447</v>
      </c>
      <c r="W239" s="59" t="s">
        <v>159</v>
      </c>
      <c r="X239" s="59"/>
      <c r="Y239" s="56"/>
      <c r="Z239" s="56"/>
      <c r="AA239" s="56"/>
      <c r="AB239" s="56"/>
      <c r="AC239" s="53"/>
      <c r="AD239" s="53"/>
      <c r="AE239" s="53"/>
      <c r="AF239" s="53"/>
      <c r="AG239" s="56"/>
      <c r="AH239" s="60"/>
      <c r="AI239" s="53"/>
      <c r="AJ239" s="61"/>
      <c r="AK239" s="53"/>
      <c r="AL239" s="53"/>
      <c r="AM239" s="222">
        <v>3.4999999999999996</v>
      </c>
      <c r="AN239" s="97">
        <v>0</v>
      </c>
      <c r="AO239" s="97">
        <v>0</v>
      </c>
      <c r="AP239" s="97"/>
      <c r="AQ239" s="62" t="str">
        <f>IF(AND(AN239=0,AO239=0),Desplegable!$B$446,IF(AND(AN239&lt;&gt;0,AO239=""),Desplegable!$B$446,IF(AND('Metas por Proyecto'!AN239=0,'Metas por Proyecto'!AO239&gt;0),Desplegable!$B$444,IF(AND('Metas por Proyecto'!AN239&gt;0,'Metas por Proyecto'!AO239=0),Desplegable!$B$445,IF(AND('Metas por Proyecto'!AN239&gt;0,'Metas por Proyecto'!AO239&gt;0),((AO239*100)/AN239))))))</f>
        <v/>
      </c>
      <c r="AR239" s="97">
        <v>0.3</v>
      </c>
      <c r="AS239" s="97">
        <v>0</v>
      </c>
      <c r="AT239" s="97"/>
      <c r="AU239" s="62">
        <f>IF(AND(AR239=0,AS239=0),Desplegable!$B$446,IF(AND(AR239&lt;&gt;0,AS239=""),Desplegable!$B$446,IF(AND('Metas por Proyecto'!AR239=0,'Metas por Proyecto'!AS239&gt;0),Desplegable!$B$444,IF(AND('Metas por Proyecto'!AR239&gt;0,'Metas por Proyecto'!AS239=0),Desplegable!$B$445,IF(AND('Metas por Proyecto'!AR239&gt;0,'Metas por Proyecto'!AS239&gt;0),((AS239*100)/AR239))))))</f>
        <v>0</v>
      </c>
      <c r="AV239" s="97">
        <f t="shared" si="156"/>
        <v>0.3</v>
      </c>
      <c r="AW239" s="97">
        <f t="shared" si="157"/>
        <v>0</v>
      </c>
      <c r="AX239" s="62">
        <f>IF(AND(AV239=0,AW239=0),"",IF(AND(AV239=0,AW239&lt;&gt;0),Desplegable!$B$444,(AW239*100/AV239)))</f>
        <v>0</v>
      </c>
      <c r="AY239" s="97">
        <v>0.3</v>
      </c>
      <c r="AZ239" s="97">
        <v>0</v>
      </c>
      <c r="BA239" s="97"/>
      <c r="BB239" s="62">
        <f>IF(AND(AY239=0,AZ239=0),Desplegable!$B$446,IF(AND(AY239&lt;&gt;0,AZ239=""),Desplegable!$B$446,IF(AND('Metas por Proyecto'!AY239=0,'Metas por Proyecto'!AZ239&gt;0),Desplegable!$B$444,IF(AND('Metas por Proyecto'!AY239&gt;0,'Metas por Proyecto'!AZ239=0),Desplegable!$B$445,IF(AND('Metas por Proyecto'!AY239&gt;0,'Metas por Proyecto'!AZ239&gt;0),((AZ239*100)/AY239))))))</f>
        <v>0</v>
      </c>
      <c r="BC239" s="97">
        <f t="shared" si="158"/>
        <v>0.6</v>
      </c>
      <c r="BD239" s="97">
        <f t="shared" si="159"/>
        <v>0</v>
      </c>
      <c r="BE239" s="62">
        <f>IF(AND(BC239=0,BD239=0),"",IF(AND(BC239=0,BD239&lt;&gt;0),Desplegable!$B$444,(BD239*100/BC239)))</f>
        <v>0</v>
      </c>
      <c r="BF239" s="97">
        <v>0.4</v>
      </c>
      <c r="BG239" s="97"/>
      <c r="BH239" s="97"/>
      <c r="BI239" s="62" t="str">
        <f>IF(AND(BF239=0,BG239=0),Desplegable!$B$446,IF(AND(BF239&lt;&gt;0,BG239=""),Desplegable!$B$446,IF(AND('Metas por Proyecto'!BF239=0,'Metas por Proyecto'!BG239&gt;0),Desplegable!$B$444,IF(AND('Metas por Proyecto'!BF239&gt;0,'Metas por Proyecto'!BG239=0),Desplegable!$B$445,IF(AND('Metas por Proyecto'!BF239&gt;0,'Metas por Proyecto'!BG239&gt;0),((BG239*100)/BF239))))))</f>
        <v/>
      </c>
      <c r="BJ239" s="97">
        <f t="shared" si="160"/>
        <v>1</v>
      </c>
      <c r="BK239" s="97">
        <f t="shared" si="161"/>
        <v>0</v>
      </c>
      <c r="BL239" s="62">
        <f>IF(AND(BJ239=0,BK239=0),"",IF(AND(BJ239=0,BK239&lt;&gt;0),Desplegable!$B$444,(BK239*100/BJ239)))</f>
        <v>0</v>
      </c>
      <c r="BM239" s="97">
        <v>0</v>
      </c>
      <c r="BN239" s="97"/>
      <c r="BO239" s="97"/>
      <c r="BP239" s="62" t="str">
        <f>IF(AND(BM239=0,BN239=0),Desplegable!$B$446,IF(AND(BM239&lt;&gt;0,BN239=""),Desplegable!$B$446,IF(AND('Metas por Proyecto'!BM239=0,'Metas por Proyecto'!BN239&gt;0),Desplegable!$B$444,IF(AND('Metas por Proyecto'!BM239&gt;0,'Metas por Proyecto'!BN239=0),Desplegable!$B$445,IF(AND('Metas por Proyecto'!BM239&gt;0,'Metas por Proyecto'!BN239&gt;0),((BN239*100)/BM239))))))</f>
        <v/>
      </c>
      <c r="BQ239" s="97">
        <f t="shared" si="162"/>
        <v>1</v>
      </c>
      <c r="BR239" s="97">
        <f t="shared" si="163"/>
        <v>0</v>
      </c>
      <c r="BS239" s="62">
        <f>IF(AND(BQ239=0,BR239=0),"",IF(AND(BQ239=0,BR239&lt;&gt;0),Desplegable!$B$444,(BR239*100/BQ239)))</f>
        <v>0</v>
      </c>
      <c r="BT239" s="97">
        <v>0.4</v>
      </c>
      <c r="BU239" s="97"/>
      <c r="BV239" s="97"/>
      <c r="BW239" s="62" t="str">
        <f>IF(AND(BT239=0,BU239=0),Desplegable!$B$446,IF(AND(BT239&lt;&gt;0,BU239=""),Desplegable!$B$446,IF(AND('Metas por Proyecto'!BT239=0,'Metas por Proyecto'!BU239&gt;0),Desplegable!$B$444,IF(AND('Metas por Proyecto'!BT239&gt;0,'Metas por Proyecto'!BU239=0),Desplegable!$B$445,IF(AND('Metas por Proyecto'!BT239&gt;0,'Metas por Proyecto'!BU239&gt;0),((BU239*100)/BT239))))))</f>
        <v/>
      </c>
      <c r="BX239" s="97">
        <f t="shared" si="164"/>
        <v>1.4</v>
      </c>
      <c r="BY239" s="97">
        <f t="shared" si="165"/>
        <v>0</v>
      </c>
      <c r="BZ239" s="62">
        <f>IF(AND(BX239=0,BY239=0),"",IF(AND(BX239=0,BY239&lt;&gt;0),Desplegable!$B$444,(BY239*100/BX239)))</f>
        <v>0</v>
      </c>
      <c r="CA239" s="97">
        <v>0</v>
      </c>
      <c r="CB239" s="97"/>
      <c r="CC239" s="97"/>
      <c r="CD239" s="62" t="str">
        <f>IF(AND(CA239=0,CB239=0),Desplegable!$B$446,IF(AND(CA239&lt;&gt;0,CB239=""),Desplegable!$B$446,IF(AND('Metas por Proyecto'!CA239=0,'Metas por Proyecto'!CB239&gt;0),Desplegable!$B$444,IF(AND('Metas por Proyecto'!CA239&gt;0,'Metas por Proyecto'!CB239=0),Desplegable!$B$445,IF(AND('Metas por Proyecto'!CA239&gt;0,'Metas por Proyecto'!CB239&gt;0),((CB239*100)/CA239))))))</f>
        <v/>
      </c>
      <c r="CE239" s="97">
        <f t="shared" si="166"/>
        <v>1.4</v>
      </c>
      <c r="CF239" s="97">
        <f t="shared" si="167"/>
        <v>0</v>
      </c>
      <c r="CG239" s="62">
        <f>IF(AND(CE239=0,CF239=0),"",IF(AND(CE239=0,CF239&lt;&gt;0),Desplegable!$B$444,(CF239*100/CE239)))</f>
        <v>0</v>
      </c>
      <c r="CH239" s="97">
        <v>0.4</v>
      </c>
      <c r="CI239" s="97"/>
      <c r="CJ239" s="97"/>
      <c r="CK239" s="62" t="str">
        <f>IF(AND(CH239=0,CI239=0),Desplegable!$B$446,IF(AND(CH239&lt;&gt;0,CI239=""),Desplegable!$B$446,IF(AND('Metas por Proyecto'!CH239=0,'Metas por Proyecto'!CI239&gt;0),Desplegable!$B$444,IF(AND('Metas por Proyecto'!CH239&gt;0,'Metas por Proyecto'!CI239=0),Desplegable!$B$445,IF(AND('Metas por Proyecto'!CH239&gt;0,'Metas por Proyecto'!CI239&gt;0),((CI239*100)/CH239))))))</f>
        <v/>
      </c>
      <c r="CL239" s="97">
        <f t="shared" si="168"/>
        <v>1.7999999999999998</v>
      </c>
      <c r="CM239" s="97">
        <f t="shared" si="169"/>
        <v>0</v>
      </c>
      <c r="CN239" s="62">
        <f>IF(AND(CL239=0,CM239=0),"",IF(AND(CL239=0,CM239&lt;&gt;0),Desplegable!$B$444,(CM239*100/CL239)))</f>
        <v>0</v>
      </c>
      <c r="CO239" s="97">
        <v>0.4</v>
      </c>
      <c r="CP239" s="97"/>
      <c r="CQ239" s="97"/>
      <c r="CR239" s="62" t="str">
        <f>IF(AND(CO239=0,CP239=0),Desplegable!$B$446,IF(AND(CO239&lt;&gt;0,CP239=""),Desplegable!$B$446,IF(AND('Metas por Proyecto'!CO239=0,'Metas por Proyecto'!CP239&gt;0),Desplegable!$B$444,IF(AND('Metas por Proyecto'!CO239&gt;0,'Metas por Proyecto'!CP239=0),Desplegable!$B$445,IF(AND('Metas por Proyecto'!CO239&gt;0,'Metas por Proyecto'!CP239&gt;0),((CP239*100)/CO239))))))</f>
        <v/>
      </c>
      <c r="CS239" s="97">
        <f t="shared" si="170"/>
        <v>2.1999999999999997</v>
      </c>
      <c r="CT239" s="97">
        <f t="shared" si="171"/>
        <v>0</v>
      </c>
      <c r="CU239" s="62">
        <f>IF(AND(CS239=0,CT239=0),"",IF(AND(CS239=0,CT239&lt;&gt;0),Desplegable!$B$444,(CT239*100/CS239)))</f>
        <v>0</v>
      </c>
      <c r="CV239" s="97">
        <v>0.3</v>
      </c>
      <c r="CW239" s="97"/>
      <c r="CX239" s="97"/>
      <c r="CY239" s="62" t="str">
        <f>IF(AND(CV239=0,CW239=0),Desplegable!$B$446,IF(AND(CV239&lt;&gt;0,CW239=""),Desplegable!$B$446,IF(AND('Metas por Proyecto'!CV239=0,'Metas por Proyecto'!CW239&gt;0),Desplegable!$B$444,IF(AND('Metas por Proyecto'!CV239&gt;0,'Metas por Proyecto'!CW239=0),Desplegable!$B$445,IF(AND('Metas por Proyecto'!CV239&gt;0,'Metas por Proyecto'!CW239&gt;0),((CW239*100)/CV239))))))</f>
        <v/>
      </c>
      <c r="CZ239" s="97">
        <f t="shared" si="172"/>
        <v>2.4999999999999996</v>
      </c>
      <c r="DA239" s="97">
        <f t="shared" si="173"/>
        <v>0</v>
      </c>
      <c r="DB239" s="62">
        <f>IF(AND(CZ239=0,DA239=0),"",IF(AND(CZ239=0,DA239&lt;&gt;0),Desplegable!$B$444,(DA239*100/CZ239)))</f>
        <v>0</v>
      </c>
      <c r="DC239" s="97">
        <v>0.5</v>
      </c>
      <c r="DD239" s="97"/>
      <c r="DE239" s="97"/>
      <c r="DF239" s="62" t="str">
        <f>IF(AND(DC239=0,DD239=0),Desplegable!$B$446,IF(AND(DC239&lt;&gt;0,DD239=""),Desplegable!$B$446,IF(AND('Metas por Proyecto'!DC239=0,'Metas por Proyecto'!DD239&gt;0),Desplegable!$B$444,IF(AND('Metas por Proyecto'!DC239&gt;0,'Metas por Proyecto'!DD239=0),Desplegable!$B$445,IF(AND('Metas por Proyecto'!DC239&gt;0,'Metas por Proyecto'!DD239&gt;0),((DD239*100)/DC239))))))</f>
        <v/>
      </c>
      <c r="DG239" s="97">
        <f t="shared" si="174"/>
        <v>2.9999999999999996</v>
      </c>
      <c r="DH239" s="97">
        <f t="shared" si="175"/>
        <v>0</v>
      </c>
      <c r="DI239" s="62">
        <f>IF(AND(DG239=0,DH239=0),"",IF(AND(DG239=0,DH239&lt;&gt;0),Desplegable!$B$444,(DH239*100/DG239)))</f>
        <v>0</v>
      </c>
      <c r="DJ239" s="97">
        <v>0.5</v>
      </c>
      <c r="DK239" s="97"/>
      <c r="DL239" s="97"/>
      <c r="DM239" s="62" t="str">
        <f>IF(AND(DJ239=0,DK239=0),Desplegable!$B$446,IF(AND(DJ239&lt;&gt;0,DK239=""),Desplegable!$B$446,IF(AND('Metas por Proyecto'!DJ239=0,'Metas por Proyecto'!DK239&gt;0),Desplegable!$B$444,IF(AND('Metas por Proyecto'!DJ239&gt;0,'Metas por Proyecto'!DK239=0),Desplegable!$B$445,IF(AND('Metas por Proyecto'!DJ239&gt;0,'Metas por Proyecto'!DK239&gt;0),((DK239*100)/DJ239))))))</f>
        <v/>
      </c>
      <c r="DN239" s="97">
        <f t="shared" si="176"/>
        <v>3.4999999999999996</v>
      </c>
      <c r="DO239" s="97">
        <f t="shared" si="177"/>
        <v>0</v>
      </c>
      <c r="DP239" s="63">
        <f>IF(AND(DN239=0,DO239=0),"",IF(AND(DN239=0,DO239&lt;&gt;0),Desplegable!$B$444,(DO239*100/DN239)))</f>
        <v>0</v>
      </c>
      <c r="DQ239" s="97">
        <f t="shared" si="178"/>
        <v>3.4999999999999996</v>
      </c>
      <c r="DR239" s="97">
        <f t="shared" si="179"/>
        <v>0</v>
      </c>
      <c r="DS239" s="97">
        <f t="shared" si="180"/>
        <v>0</v>
      </c>
      <c r="DT239" s="63">
        <f t="shared" si="181"/>
        <v>0</v>
      </c>
      <c r="DU239" s="97"/>
    </row>
    <row r="240" spans="1:125" s="65" customFormat="1" ht="243.75">
      <c r="A240" s="53">
        <v>239</v>
      </c>
      <c r="B240" s="84" t="s">
        <v>840</v>
      </c>
      <c r="C240" s="54" t="s">
        <v>842</v>
      </c>
      <c r="D240" s="55" t="s">
        <v>77</v>
      </c>
      <c r="E240" s="55" t="s">
        <v>843</v>
      </c>
      <c r="F240" s="56" t="s">
        <v>111</v>
      </c>
      <c r="G240" s="55" t="s">
        <v>115</v>
      </c>
      <c r="H240" s="56" t="s">
        <v>294</v>
      </c>
      <c r="I240" s="55" t="s">
        <v>815</v>
      </c>
      <c r="J240" s="56" t="s">
        <v>259</v>
      </c>
      <c r="K240" s="55" t="s">
        <v>835</v>
      </c>
      <c r="L240" s="56" t="s">
        <v>283</v>
      </c>
      <c r="M240" s="56" t="s">
        <v>411</v>
      </c>
      <c r="N240" s="59" t="s">
        <v>108</v>
      </c>
      <c r="O240" s="56" t="s">
        <v>154</v>
      </c>
      <c r="P240" s="57" t="s">
        <v>461</v>
      </c>
      <c r="Q240" s="57" t="s">
        <v>466</v>
      </c>
      <c r="R240" s="58" t="s">
        <v>471</v>
      </c>
      <c r="S240" s="59" t="s">
        <v>159</v>
      </c>
      <c r="T240" s="220" t="s">
        <v>417</v>
      </c>
      <c r="U240" s="221" t="s">
        <v>429</v>
      </c>
      <c r="V240" s="221" t="s">
        <v>447</v>
      </c>
      <c r="W240" s="59" t="s">
        <v>159</v>
      </c>
      <c r="X240" s="59"/>
      <c r="Y240" s="56"/>
      <c r="Z240" s="56"/>
      <c r="AA240" s="56"/>
      <c r="AB240" s="56"/>
      <c r="AC240" s="53"/>
      <c r="AD240" s="53"/>
      <c r="AE240" s="53"/>
      <c r="AF240" s="53"/>
      <c r="AG240" s="56"/>
      <c r="AH240" s="60"/>
      <c r="AI240" s="53"/>
      <c r="AJ240" s="61"/>
      <c r="AK240" s="53"/>
      <c r="AL240" s="53"/>
      <c r="AM240" s="222">
        <v>2</v>
      </c>
      <c r="AN240" s="97">
        <v>0</v>
      </c>
      <c r="AO240" s="97">
        <v>0.3</v>
      </c>
      <c r="AP240" s="97"/>
      <c r="AQ240" s="62">
        <f>IF(AND(AN240=0,AO240=0),Desplegable!$B$446,IF(AND(AN240&lt;&gt;0,AO240=""),Desplegable!$B$446,IF(AND('Metas por Proyecto'!AN240=0,'Metas por Proyecto'!AO240&gt;0),Desplegable!$B$444,IF(AND('Metas por Proyecto'!AN240&gt;0,'Metas por Proyecto'!AO240=0),Desplegable!$B$445,IF(AND('Metas por Proyecto'!AN240&gt;0,'Metas por Proyecto'!AO240&gt;0),((AO240*100)/AN240))))))</f>
        <v>100</v>
      </c>
      <c r="AR240" s="97">
        <v>0</v>
      </c>
      <c r="AS240" s="97">
        <v>0.3</v>
      </c>
      <c r="AT240" s="97"/>
      <c r="AU240" s="62">
        <f>IF(AND(AR240=0,AS240=0),Desplegable!$B$446,IF(AND(AR240&lt;&gt;0,AS240=""),Desplegable!$B$446,IF(AND('Metas por Proyecto'!AR240=0,'Metas por Proyecto'!AS240&gt;0),Desplegable!$B$444,IF(AND('Metas por Proyecto'!AR240&gt;0,'Metas por Proyecto'!AS240=0),Desplegable!$B$445,IF(AND('Metas por Proyecto'!AR240&gt;0,'Metas por Proyecto'!AS240&gt;0),((AS240*100)/AR240))))))</f>
        <v>100</v>
      </c>
      <c r="AV240" s="97">
        <f t="shared" si="156"/>
        <v>0</v>
      </c>
      <c r="AW240" s="97">
        <f t="shared" si="157"/>
        <v>0.6</v>
      </c>
      <c r="AX240" s="62">
        <f>IF(AND(AV240=0,AW240=0),"",IF(AND(AV240=0,AW240&lt;&gt;0),Desplegable!$B$444,(AW240*100/AV240)))</f>
        <v>100</v>
      </c>
      <c r="AY240" s="97">
        <v>0</v>
      </c>
      <c r="AZ240" s="97">
        <v>0.2</v>
      </c>
      <c r="BA240" s="97"/>
      <c r="BB240" s="62">
        <f>IF(AND(AY240=0,AZ240=0),Desplegable!$B$446,IF(AND(AY240&lt;&gt;0,AZ240=""),Desplegable!$B$446,IF(AND('Metas por Proyecto'!AY240=0,'Metas por Proyecto'!AZ240&gt;0),Desplegable!$B$444,IF(AND('Metas por Proyecto'!AY240&gt;0,'Metas por Proyecto'!AZ240=0),Desplegable!$B$445,IF(AND('Metas por Proyecto'!AY240&gt;0,'Metas por Proyecto'!AZ240&gt;0),((AZ240*100)/AY240))))))</f>
        <v>100</v>
      </c>
      <c r="BC240" s="97">
        <f t="shared" si="158"/>
        <v>0</v>
      </c>
      <c r="BD240" s="97">
        <f t="shared" si="159"/>
        <v>0.8</v>
      </c>
      <c r="BE240" s="62">
        <f>IF(AND(BC240=0,BD240=0),"",IF(AND(BC240=0,BD240&lt;&gt;0),Desplegable!$B$444,(BD240*100/BC240)))</f>
        <v>100</v>
      </c>
      <c r="BF240" s="97">
        <v>0</v>
      </c>
      <c r="BG240" s="97"/>
      <c r="BH240" s="97"/>
      <c r="BI240" s="62" t="str">
        <f>IF(AND(BF240=0,BG240=0),Desplegable!$B$446,IF(AND(BF240&lt;&gt;0,BG240=""),Desplegable!$B$446,IF(AND('Metas por Proyecto'!BF240=0,'Metas por Proyecto'!BG240&gt;0),Desplegable!$B$444,IF(AND('Metas por Proyecto'!BF240&gt;0,'Metas por Proyecto'!BG240=0),Desplegable!$B$445,IF(AND('Metas por Proyecto'!BF240&gt;0,'Metas por Proyecto'!BG240&gt;0),((BG240*100)/BF240))))))</f>
        <v/>
      </c>
      <c r="BJ240" s="97">
        <f t="shared" si="160"/>
        <v>0</v>
      </c>
      <c r="BK240" s="97">
        <f t="shared" si="161"/>
        <v>0.8</v>
      </c>
      <c r="BL240" s="62">
        <f>IF(AND(BJ240=0,BK240=0),"",IF(AND(BJ240=0,BK240&lt;&gt;0),Desplegable!$B$444,(BK240*100/BJ240)))</f>
        <v>100</v>
      </c>
      <c r="BM240" s="97">
        <v>1</v>
      </c>
      <c r="BN240" s="97"/>
      <c r="BO240" s="97"/>
      <c r="BP240" s="62" t="str">
        <f>IF(AND(BM240=0,BN240=0),Desplegable!$B$446,IF(AND(BM240&lt;&gt;0,BN240=""),Desplegable!$B$446,IF(AND('Metas por Proyecto'!BM240=0,'Metas por Proyecto'!BN240&gt;0),Desplegable!$B$444,IF(AND('Metas por Proyecto'!BM240&gt;0,'Metas por Proyecto'!BN240=0),Desplegable!$B$445,IF(AND('Metas por Proyecto'!BM240&gt;0,'Metas por Proyecto'!BN240&gt;0),((BN240*100)/BM240))))))</f>
        <v/>
      </c>
      <c r="BQ240" s="97">
        <f t="shared" si="162"/>
        <v>1</v>
      </c>
      <c r="BR240" s="97">
        <f t="shared" si="163"/>
        <v>0.8</v>
      </c>
      <c r="BS240" s="62">
        <f>IF(AND(BQ240=0,BR240=0),"",IF(AND(BQ240=0,BR240&lt;&gt;0),Desplegable!$B$444,(BR240*100/BQ240)))</f>
        <v>80</v>
      </c>
      <c r="BT240" s="97">
        <v>0</v>
      </c>
      <c r="BU240" s="97"/>
      <c r="BV240" s="97"/>
      <c r="BW240" s="62" t="str">
        <f>IF(AND(BT240=0,BU240=0),Desplegable!$B$446,IF(AND(BT240&lt;&gt;0,BU240=""),Desplegable!$B$446,IF(AND('Metas por Proyecto'!BT240=0,'Metas por Proyecto'!BU240&gt;0),Desplegable!$B$444,IF(AND('Metas por Proyecto'!BT240&gt;0,'Metas por Proyecto'!BU240=0),Desplegable!$B$445,IF(AND('Metas por Proyecto'!BT240&gt;0,'Metas por Proyecto'!BU240&gt;0),((BU240*100)/BT240))))))</f>
        <v/>
      </c>
      <c r="BX240" s="97">
        <f t="shared" si="164"/>
        <v>1</v>
      </c>
      <c r="BY240" s="97">
        <f t="shared" si="165"/>
        <v>0.8</v>
      </c>
      <c r="BZ240" s="62">
        <f>IF(AND(BX240=0,BY240=0),"",IF(AND(BX240=0,BY240&lt;&gt;0),Desplegable!$B$444,(BY240*100/BX240)))</f>
        <v>80</v>
      </c>
      <c r="CA240" s="97">
        <v>0</v>
      </c>
      <c r="CB240" s="97"/>
      <c r="CC240" s="97"/>
      <c r="CD240" s="62" t="str">
        <f>IF(AND(CA240=0,CB240=0),Desplegable!$B$446,IF(AND(CA240&lt;&gt;0,CB240=""),Desplegable!$B$446,IF(AND('Metas por Proyecto'!CA240=0,'Metas por Proyecto'!CB240&gt;0),Desplegable!$B$444,IF(AND('Metas por Proyecto'!CA240&gt;0,'Metas por Proyecto'!CB240=0),Desplegable!$B$445,IF(AND('Metas por Proyecto'!CA240&gt;0,'Metas por Proyecto'!CB240&gt;0),((CB240*100)/CA240))))))</f>
        <v/>
      </c>
      <c r="CE240" s="97">
        <f t="shared" si="166"/>
        <v>1</v>
      </c>
      <c r="CF240" s="97">
        <f t="shared" si="167"/>
        <v>0.8</v>
      </c>
      <c r="CG240" s="62">
        <f>IF(AND(CE240=0,CF240=0),"",IF(AND(CE240=0,CF240&lt;&gt;0),Desplegable!$B$444,(CF240*100/CE240)))</f>
        <v>80</v>
      </c>
      <c r="CH240" s="97">
        <v>0</v>
      </c>
      <c r="CI240" s="97"/>
      <c r="CJ240" s="97"/>
      <c r="CK240" s="62" t="str">
        <f>IF(AND(CH240=0,CI240=0),Desplegable!$B$446,IF(AND(CH240&lt;&gt;0,CI240=""),Desplegable!$B$446,IF(AND('Metas por Proyecto'!CH240=0,'Metas por Proyecto'!CI240&gt;0),Desplegable!$B$444,IF(AND('Metas por Proyecto'!CH240&gt;0,'Metas por Proyecto'!CI240=0),Desplegable!$B$445,IF(AND('Metas por Proyecto'!CH240&gt;0,'Metas por Proyecto'!CI240&gt;0),((CI240*100)/CH240))))))</f>
        <v/>
      </c>
      <c r="CL240" s="97">
        <f t="shared" si="168"/>
        <v>1</v>
      </c>
      <c r="CM240" s="97">
        <f t="shared" si="169"/>
        <v>0.8</v>
      </c>
      <c r="CN240" s="62">
        <f>IF(AND(CL240=0,CM240=0),"",IF(AND(CL240=0,CM240&lt;&gt;0),Desplegable!$B$444,(CM240*100/CL240)))</f>
        <v>80</v>
      </c>
      <c r="CO240" s="97">
        <v>0</v>
      </c>
      <c r="CP240" s="97"/>
      <c r="CQ240" s="97"/>
      <c r="CR240" s="62" t="str">
        <f>IF(AND(CO240=0,CP240=0),Desplegable!$B$446,IF(AND(CO240&lt;&gt;0,CP240=""),Desplegable!$B$446,IF(AND('Metas por Proyecto'!CO240=0,'Metas por Proyecto'!CP240&gt;0),Desplegable!$B$444,IF(AND('Metas por Proyecto'!CO240&gt;0,'Metas por Proyecto'!CP240=0),Desplegable!$B$445,IF(AND('Metas por Proyecto'!CO240&gt;0,'Metas por Proyecto'!CP240&gt;0),((CP240*100)/CO240))))))</f>
        <v/>
      </c>
      <c r="CS240" s="97">
        <f t="shared" si="170"/>
        <v>1</v>
      </c>
      <c r="CT240" s="97">
        <f t="shared" si="171"/>
        <v>0.8</v>
      </c>
      <c r="CU240" s="62">
        <f>IF(AND(CS240=0,CT240=0),"",IF(AND(CS240=0,CT240&lt;&gt;0),Desplegable!$B$444,(CT240*100/CS240)))</f>
        <v>80</v>
      </c>
      <c r="CV240" s="97">
        <v>0</v>
      </c>
      <c r="CW240" s="97"/>
      <c r="CX240" s="97"/>
      <c r="CY240" s="62" t="str">
        <f>IF(AND(CV240=0,CW240=0),Desplegable!$B$446,IF(AND(CV240&lt;&gt;0,CW240=""),Desplegable!$B$446,IF(AND('Metas por Proyecto'!CV240=0,'Metas por Proyecto'!CW240&gt;0),Desplegable!$B$444,IF(AND('Metas por Proyecto'!CV240&gt;0,'Metas por Proyecto'!CW240=0),Desplegable!$B$445,IF(AND('Metas por Proyecto'!CV240&gt;0,'Metas por Proyecto'!CW240&gt;0),((CW240*100)/CV240))))))</f>
        <v/>
      </c>
      <c r="CZ240" s="97">
        <f t="shared" si="172"/>
        <v>1</v>
      </c>
      <c r="DA240" s="97">
        <f t="shared" si="173"/>
        <v>0.8</v>
      </c>
      <c r="DB240" s="62">
        <f>IF(AND(CZ240=0,DA240=0),"",IF(AND(CZ240=0,DA240&lt;&gt;0),Desplegable!$B$444,(DA240*100/CZ240)))</f>
        <v>80</v>
      </c>
      <c r="DC240" s="97">
        <v>0</v>
      </c>
      <c r="DD240" s="97"/>
      <c r="DE240" s="97"/>
      <c r="DF240" s="62" t="str">
        <f>IF(AND(DC240=0,DD240=0),Desplegable!$B$446,IF(AND(DC240&lt;&gt;0,DD240=""),Desplegable!$B$446,IF(AND('Metas por Proyecto'!DC240=0,'Metas por Proyecto'!DD240&gt;0),Desplegable!$B$444,IF(AND('Metas por Proyecto'!DC240&gt;0,'Metas por Proyecto'!DD240=0),Desplegable!$B$445,IF(AND('Metas por Proyecto'!DC240&gt;0,'Metas por Proyecto'!DD240&gt;0),((DD240*100)/DC240))))))</f>
        <v/>
      </c>
      <c r="DG240" s="97">
        <f t="shared" si="174"/>
        <v>1</v>
      </c>
      <c r="DH240" s="97">
        <f t="shared" si="175"/>
        <v>0.8</v>
      </c>
      <c r="DI240" s="62">
        <f>IF(AND(DG240=0,DH240=0),"",IF(AND(DG240=0,DH240&lt;&gt;0),Desplegable!$B$444,(DH240*100/DG240)))</f>
        <v>80</v>
      </c>
      <c r="DJ240" s="97">
        <v>1</v>
      </c>
      <c r="DK240" s="97"/>
      <c r="DL240" s="97"/>
      <c r="DM240" s="62" t="str">
        <f>IF(AND(DJ240=0,DK240=0),Desplegable!$B$446,IF(AND(DJ240&lt;&gt;0,DK240=""),Desplegable!$B$446,IF(AND('Metas por Proyecto'!DJ240=0,'Metas por Proyecto'!DK240&gt;0),Desplegable!$B$444,IF(AND('Metas por Proyecto'!DJ240&gt;0,'Metas por Proyecto'!DK240=0),Desplegable!$B$445,IF(AND('Metas por Proyecto'!DJ240&gt;0,'Metas por Proyecto'!DK240&gt;0),((DK240*100)/DJ240))))))</f>
        <v/>
      </c>
      <c r="DN240" s="97">
        <f t="shared" si="176"/>
        <v>2</v>
      </c>
      <c r="DO240" s="97">
        <f t="shared" si="177"/>
        <v>0.8</v>
      </c>
      <c r="DP240" s="63">
        <f>IF(AND(DN240=0,DO240=0),"",IF(AND(DN240=0,DO240&lt;&gt;0),Desplegable!$B$444,(DO240*100/DN240)))</f>
        <v>40</v>
      </c>
      <c r="DQ240" s="97">
        <f t="shared" si="178"/>
        <v>2</v>
      </c>
      <c r="DR240" s="97">
        <f t="shared" si="179"/>
        <v>0</v>
      </c>
      <c r="DS240" s="97">
        <f t="shared" si="180"/>
        <v>0.8</v>
      </c>
      <c r="DT240" s="63">
        <f t="shared" si="181"/>
        <v>40</v>
      </c>
      <c r="DU240" s="97"/>
    </row>
    <row r="241" spans="1:128" s="65" customFormat="1" ht="243.75">
      <c r="A241" s="53">
        <v>240</v>
      </c>
      <c r="B241" s="84" t="s">
        <v>836</v>
      </c>
      <c r="C241" s="54" t="s">
        <v>837</v>
      </c>
      <c r="D241" s="55" t="s">
        <v>89</v>
      </c>
      <c r="E241" s="55" t="s">
        <v>843</v>
      </c>
      <c r="F241" s="56" t="s">
        <v>111</v>
      </c>
      <c r="G241" s="55" t="s">
        <v>115</v>
      </c>
      <c r="H241" s="56" t="s">
        <v>294</v>
      </c>
      <c r="I241" s="55" t="s">
        <v>815</v>
      </c>
      <c r="J241" s="56" t="s">
        <v>259</v>
      </c>
      <c r="K241" s="55" t="s">
        <v>835</v>
      </c>
      <c r="L241" s="56" t="s">
        <v>283</v>
      </c>
      <c r="M241" s="56" t="s">
        <v>411</v>
      </c>
      <c r="N241" s="59" t="s">
        <v>108</v>
      </c>
      <c r="O241" s="56" t="s">
        <v>154</v>
      </c>
      <c r="P241" s="57" t="s">
        <v>461</v>
      </c>
      <c r="Q241" s="57" t="s">
        <v>466</v>
      </c>
      <c r="R241" s="58" t="s">
        <v>471</v>
      </c>
      <c r="S241" s="59" t="s">
        <v>159</v>
      </c>
      <c r="T241" s="59" t="s">
        <v>417</v>
      </c>
      <c r="U241" s="60" t="s">
        <v>429</v>
      </c>
      <c r="V241" s="60" t="s">
        <v>447</v>
      </c>
      <c r="W241" s="59" t="s">
        <v>159</v>
      </c>
      <c r="X241" s="59"/>
      <c r="Y241" s="56"/>
      <c r="Z241" s="56"/>
      <c r="AA241" s="56"/>
      <c r="AB241" s="56"/>
      <c r="AC241" s="53"/>
      <c r="AD241" s="53"/>
      <c r="AE241" s="53"/>
      <c r="AF241" s="53"/>
      <c r="AG241" s="56"/>
      <c r="AH241" s="60"/>
      <c r="AI241" s="53"/>
      <c r="AJ241" s="61"/>
      <c r="AK241" s="53"/>
      <c r="AL241" s="53"/>
      <c r="AM241" s="222">
        <v>172.5</v>
      </c>
      <c r="AN241" s="97">
        <v>172.5</v>
      </c>
      <c r="AO241" s="97">
        <v>172.5</v>
      </c>
      <c r="AP241" s="97"/>
      <c r="AQ241" s="62">
        <f>IF(AND(AN241=0,AO241=0),Desplegable!$B$446,IF(AND(AN241&lt;&gt;0,AO241=""),Desplegable!$B$446,IF(AND('Metas por Proyecto'!AN241=0,'Metas por Proyecto'!AO241&gt;0),Desplegable!$B$444,IF(AND('Metas por Proyecto'!AN241&gt;0,'Metas por Proyecto'!AO241=0),Desplegable!$B$445,IF(AND('Metas por Proyecto'!AN241&gt;0,'Metas por Proyecto'!AO241&gt;0),((AO241*100)/AN241))))))</f>
        <v>100</v>
      </c>
      <c r="AR241" s="97">
        <v>172.5</v>
      </c>
      <c r="AS241" s="97">
        <v>172.5</v>
      </c>
      <c r="AT241" s="97"/>
      <c r="AU241" s="62">
        <f>IF(AND(AR241=0,AS241=0),Desplegable!$B$446,IF(AND(AR241&lt;&gt;0,AS241=""),Desplegable!$B$446,IF(AND('Metas por Proyecto'!AR241=0,'Metas por Proyecto'!AS241&gt;0),Desplegable!$B$444,IF(AND('Metas por Proyecto'!AR241&gt;0,'Metas por Proyecto'!AS241=0),Desplegable!$B$445,IF(AND('Metas por Proyecto'!AR241&gt;0,'Metas por Proyecto'!AS241&gt;0),((AS241*100)/AR241))))))</f>
        <v>100</v>
      </c>
      <c r="AV241" s="97">
        <f t="shared" si="156"/>
        <v>345</v>
      </c>
      <c r="AW241" s="97">
        <f t="shared" si="157"/>
        <v>345</v>
      </c>
      <c r="AX241" s="62">
        <f>IF(AND(AV241=0,AW241=0),"",IF(AND(AV241=0,AW241&lt;&gt;0),Desplegable!$B$444,(AW241*100/AV241)))</f>
        <v>100</v>
      </c>
      <c r="AY241" s="97">
        <v>172.5</v>
      </c>
      <c r="AZ241" s="97">
        <v>172.5</v>
      </c>
      <c r="BA241" s="97"/>
      <c r="BB241" s="62">
        <f>IF(AND(AY241=0,AZ241=0),Desplegable!$B$446,IF(AND(AY241&lt;&gt;0,AZ241=""),Desplegable!$B$446,IF(AND('Metas por Proyecto'!AY241=0,'Metas por Proyecto'!AZ241&gt;0),Desplegable!$B$444,IF(AND('Metas por Proyecto'!AY241&gt;0,'Metas por Proyecto'!AZ241=0),Desplegable!$B$445,IF(AND('Metas por Proyecto'!AY241&gt;0,'Metas por Proyecto'!AZ241&gt;0),((AZ241*100)/AY241))))))</f>
        <v>100</v>
      </c>
      <c r="BC241" s="97">
        <f t="shared" si="158"/>
        <v>517.5</v>
      </c>
      <c r="BD241" s="97">
        <f t="shared" si="159"/>
        <v>517.5</v>
      </c>
      <c r="BE241" s="62">
        <f>IF(AND(BC241=0,BD241=0),"",IF(AND(BC241=0,BD241&lt;&gt;0),Desplegable!$B$444,(BD241*100/BC241)))</f>
        <v>100</v>
      </c>
      <c r="BF241" s="97">
        <v>172.5</v>
      </c>
      <c r="BG241" s="97"/>
      <c r="BH241" s="97"/>
      <c r="BI241" s="62" t="str">
        <f>IF(AND(BF241=0,BG241=0),Desplegable!$B$446,IF(AND(BF241&lt;&gt;0,BG241=""),Desplegable!$B$446,IF(AND('Metas por Proyecto'!BF241=0,'Metas por Proyecto'!BG241&gt;0),Desplegable!$B$444,IF(AND('Metas por Proyecto'!BF241&gt;0,'Metas por Proyecto'!BG241=0),Desplegable!$B$445,IF(AND('Metas por Proyecto'!BF241&gt;0,'Metas por Proyecto'!BG241&gt;0),((BG241*100)/BF241))))))</f>
        <v/>
      </c>
      <c r="BJ241" s="97">
        <f t="shared" si="160"/>
        <v>690</v>
      </c>
      <c r="BK241" s="97">
        <f t="shared" si="161"/>
        <v>517.5</v>
      </c>
      <c r="BL241" s="62">
        <f>IF(AND(BJ241=0,BK241=0),"",IF(AND(BJ241=0,BK241&lt;&gt;0),Desplegable!$B$444,(BK241*100/BJ241)))</f>
        <v>75</v>
      </c>
      <c r="BM241" s="97">
        <v>172.5</v>
      </c>
      <c r="BN241" s="97"/>
      <c r="BO241" s="97"/>
      <c r="BP241" s="62" t="str">
        <f>IF(AND(BM241=0,BN241=0),Desplegable!$B$446,IF(AND(BM241&lt;&gt;0,BN241=""),Desplegable!$B$446,IF(AND('Metas por Proyecto'!BM241=0,'Metas por Proyecto'!BN241&gt;0),Desplegable!$B$444,IF(AND('Metas por Proyecto'!BM241&gt;0,'Metas por Proyecto'!BN241=0),Desplegable!$B$445,IF(AND('Metas por Proyecto'!BM241&gt;0,'Metas por Proyecto'!BN241&gt;0),((BN241*100)/BM241))))))</f>
        <v/>
      </c>
      <c r="BQ241" s="97">
        <f t="shared" si="162"/>
        <v>862.5</v>
      </c>
      <c r="BR241" s="97">
        <f t="shared" si="163"/>
        <v>517.5</v>
      </c>
      <c r="BS241" s="62">
        <f>IF(AND(BQ241=0,BR241=0),"",IF(AND(BQ241=0,BR241&lt;&gt;0),Desplegable!$B$444,(BR241*100/BQ241)))</f>
        <v>60</v>
      </c>
      <c r="BT241" s="97">
        <v>172.5</v>
      </c>
      <c r="BU241" s="97"/>
      <c r="BV241" s="97"/>
      <c r="BW241" s="62" t="str">
        <f>IF(AND(BT241=0,BU241=0),Desplegable!$B$446,IF(AND(BT241&lt;&gt;0,BU241=""),Desplegable!$B$446,IF(AND('Metas por Proyecto'!BT241=0,'Metas por Proyecto'!BU241&gt;0),Desplegable!$B$444,IF(AND('Metas por Proyecto'!BT241&gt;0,'Metas por Proyecto'!BU241=0),Desplegable!$B$445,IF(AND('Metas por Proyecto'!BT241&gt;0,'Metas por Proyecto'!BU241&gt;0),((BU241*100)/BT241))))))</f>
        <v/>
      </c>
      <c r="BX241" s="97">
        <f t="shared" si="164"/>
        <v>1035</v>
      </c>
      <c r="BY241" s="97">
        <f t="shared" si="165"/>
        <v>517.5</v>
      </c>
      <c r="BZ241" s="62">
        <f>IF(AND(BX241=0,BY241=0),"",IF(AND(BX241=0,BY241&lt;&gt;0),Desplegable!$B$444,(BY241*100/BX241)))</f>
        <v>50</v>
      </c>
      <c r="CA241" s="97">
        <v>172.5</v>
      </c>
      <c r="CB241" s="97"/>
      <c r="CC241" s="97"/>
      <c r="CD241" s="62" t="str">
        <f>IF(AND(CA241=0,CB241=0),Desplegable!$B$446,IF(AND(CA241&lt;&gt;0,CB241=""),Desplegable!$B$446,IF(AND('Metas por Proyecto'!CA241=0,'Metas por Proyecto'!CB241&gt;0),Desplegable!$B$444,IF(AND('Metas por Proyecto'!CA241&gt;0,'Metas por Proyecto'!CB241=0),Desplegable!$B$445,IF(AND('Metas por Proyecto'!CA241&gt;0,'Metas por Proyecto'!CB241&gt;0),((CB241*100)/CA241))))))</f>
        <v/>
      </c>
      <c r="CE241" s="97">
        <f t="shared" si="166"/>
        <v>1207.5</v>
      </c>
      <c r="CF241" s="97">
        <f t="shared" si="167"/>
        <v>517.5</v>
      </c>
      <c r="CG241" s="62">
        <f>IF(AND(CE241=0,CF241=0),"",IF(AND(CE241=0,CF241&lt;&gt;0),Desplegable!$B$444,(CF241*100/CE241)))</f>
        <v>42.857142857142854</v>
      </c>
      <c r="CH241" s="97">
        <v>172.5</v>
      </c>
      <c r="CI241" s="97"/>
      <c r="CJ241" s="97"/>
      <c r="CK241" s="62" t="str">
        <f>IF(AND(CH241=0,CI241=0),Desplegable!$B$446,IF(AND(CH241&lt;&gt;0,CI241=""),Desplegable!$B$446,IF(AND('Metas por Proyecto'!CH241=0,'Metas por Proyecto'!CI241&gt;0),Desplegable!$B$444,IF(AND('Metas por Proyecto'!CH241&gt;0,'Metas por Proyecto'!CI241=0),Desplegable!$B$445,IF(AND('Metas por Proyecto'!CH241&gt;0,'Metas por Proyecto'!CI241&gt;0),((CI241*100)/CH241))))))</f>
        <v/>
      </c>
      <c r="CL241" s="97">
        <f t="shared" si="168"/>
        <v>1380</v>
      </c>
      <c r="CM241" s="97">
        <f t="shared" si="169"/>
        <v>517.5</v>
      </c>
      <c r="CN241" s="62">
        <f>IF(AND(CL241=0,CM241=0),"",IF(AND(CL241=0,CM241&lt;&gt;0),Desplegable!$B$444,(CM241*100/CL241)))</f>
        <v>37.5</v>
      </c>
      <c r="CO241" s="97">
        <v>172.5</v>
      </c>
      <c r="CP241" s="97"/>
      <c r="CQ241" s="97"/>
      <c r="CR241" s="62" t="str">
        <f>IF(AND(CO241=0,CP241=0),Desplegable!$B$446,IF(AND(CO241&lt;&gt;0,CP241=""),Desplegable!$B$446,IF(AND('Metas por Proyecto'!CO241=0,'Metas por Proyecto'!CP241&gt;0),Desplegable!$B$444,IF(AND('Metas por Proyecto'!CO241&gt;0,'Metas por Proyecto'!CP241=0),Desplegable!$B$445,IF(AND('Metas por Proyecto'!CO241&gt;0,'Metas por Proyecto'!CP241&gt;0),((CP241*100)/CO241))))))</f>
        <v/>
      </c>
      <c r="CS241" s="97">
        <f t="shared" si="170"/>
        <v>1552.5</v>
      </c>
      <c r="CT241" s="97">
        <f t="shared" si="171"/>
        <v>517.5</v>
      </c>
      <c r="CU241" s="62">
        <f>IF(AND(CS241=0,CT241=0),"",IF(AND(CS241=0,CT241&lt;&gt;0),Desplegable!$B$444,(CT241*100/CS241)))</f>
        <v>33.333333333333336</v>
      </c>
      <c r="CV241" s="97">
        <v>172.5</v>
      </c>
      <c r="CW241" s="97"/>
      <c r="CX241" s="97"/>
      <c r="CY241" s="62" t="str">
        <f>IF(AND(CV241=0,CW241=0),Desplegable!$B$446,IF(AND(CV241&lt;&gt;0,CW241=""),Desplegable!$B$446,IF(AND('Metas por Proyecto'!CV241=0,'Metas por Proyecto'!CW241&gt;0),Desplegable!$B$444,IF(AND('Metas por Proyecto'!CV241&gt;0,'Metas por Proyecto'!CW241=0),Desplegable!$B$445,IF(AND('Metas por Proyecto'!CV241&gt;0,'Metas por Proyecto'!CW241&gt;0),((CW241*100)/CV241))))))</f>
        <v/>
      </c>
      <c r="CZ241" s="97">
        <f t="shared" si="172"/>
        <v>1725</v>
      </c>
      <c r="DA241" s="97">
        <f t="shared" si="173"/>
        <v>517.5</v>
      </c>
      <c r="DB241" s="62">
        <f>IF(AND(CZ241=0,DA241=0),"",IF(AND(CZ241=0,DA241&lt;&gt;0),Desplegable!$B$444,(DA241*100/CZ241)))</f>
        <v>30</v>
      </c>
      <c r="DC241" s="97">
        <v>172.5</v>
      </c>
      <c r="DD241" s="97"/>
      <c r="DE241" s="97"/>
      <c r="DF241" s="62" t="str">
        <f>IF(AND(DC241=0,DD241=0),Desplegable!$B$446,IF(AND(DC241&lt;&gt;0,DD241=""),Desplegable!$B$446,IF(AND('Metas por Proyecto'!DC241=0,'Metas por Proyecto'!DD241&gt;0),Desplegable!$B$444,IF(AND('Metas por Proyecto'!DC241&gt;0,'Metas por Proyecto'!DD241=0),Desplegable!$B$445,IF(AND('Metas por Proyecto'!DC241&gt;0,'Metas por Proyecto'!DD241&gt;0),((DD241*100)/DC241))))))</f>
        <v/>
      </c>
      <c r="DG241" s="97">
        <f t="shared" si="174"/>
        <v>1897.5</v>
      </c>
      <c r="DH241" s="97">
        <f t="shared" si="175"/>
        <v>517.5</v>
      </c>
      <c r="DI241" s="62">
        <f>IF(AND(DG241=0,DH241=0),"",IF(AND(DG241=0,DH241&lt;&gt;0),Desplegable!$B$444,(DH241*100/DG241)))</f>
        <v>27.272727272727273</v>
      </c>
      <c r="DJ241" s="97">
        <v>172.5</v>
      </c>
      <c r="DK241" s="97"/>
      <c r="DL241" s="97"/>
      <c r="DM241" s="62" t="str">
        <f>IF(AND(DJ241=0,DK241=0),Desplegable!$B$446,IF(AND(DJ241&lt;&gt;0,DK241=""),Desplegable!$B$446,IF(AND('Metas por Proyecto'!DJ241=0,'Metas por Proyecto'!DK241&gt;0),Desplegable!$B$444,IF(AND('Metas por Proyecto'!DJ241&gt;0,'Metas por Proyecto'!DK241=0),Desplegable!$B$445,IF(AND('Metas por Proyecto'!DJ241&gt;0,'Metas por Proyecto'!DK241&gt;0),((DK241*100)/DJ241))))))</f>
        <v/>
      </c>
      <c r="DN241" s="97">
        <f t="shared" si="176"/>
        <v>2070</v>
      </c>
      <c r="DO241" s="97">
        <f t="shared" si="177"/>
        <v>517.5</v>
      </c>
      <c r="DP241" s="63">
        <f>IF(AND(DN241=0,DO241=0),"",IF(AND(DN241=0,DO241&lt;&gt;0),Desplegable!$B$444,(DO241*100/DN241)))</f>
        <v>25</v>
      </c>
      <c r="DQ241" s="97">
        <f t="shared" si="178"/>
        <v>2070</v>
      </c>
      <c r="DR241" s="97">
        <f t="shared" si="179"/>
        <v>-1897.5</v>
      </c>
      <c r="DS241" s="97">
        <f t="shared" si="180"/>
        <v>517.5</v>
      </c>
      <c r="DT241" s="63">
        <f t="shared" si="181"/>
        <v>25</v>
      </c>
      <c r="DU241" s="97"/>
      <c r="DX241" s="68"/>
    </row>
    <row r="242" spans="1:128" s="65" customFormat="1" ht="225">
      <c r="A242" s="53">
        <v>241</v>
      </c>
      <c r="B242" s="84" t="s">
        <v>844</v>
      </c>
      <c r="C242" s="54" t="s">
        <v>845</v>
      </c>
      <c r="D242" s="55" t="s">
        <v>77</v>
      </c>
      <c r="E242" s="55" t="s">
        <v>847</v>
      </c>
      <c r="F242" s="56" t="s">
        <v>111</v>
      </c>
      <c r="G242" s="55" t="s">
        <v>115</v>
      </c>
      <c r="H242" s="56" t="s">
        <v>294</v>
      </c>
      <c r="I242" s="55" t="s">
        <v>815</v>
      </c>
      <c r="J242" s="56" t="s">
        <v>256</v>
      </c>
      <c r="K242" s="55" t="s">
        <v>848</v>
      </c>
      <c r="L242" s="56" t="s">
        <v>262</v>
      </c>
      <c r="M242" s="56" t="s">
        <v>411</v>
      </c>
      <c r="N242" s="59" t="s">
        <v>126</v>
      </c>
      <c r="O242" s="56" t="s">
        <v>154</v>
      </c>
      <c r="P242" s="57" t="s">
        <v>462</v>
      </c>
      <c r="Q242" s="57" t="s">
        <v>467</v>
      </c>
      <c r="R242" s="58" t="s">
        <v>474</v>
      </c>
      <c r="S242" s="59" t="s">
        <v>159</v>
      </c>
      <c r="T242" s="59" t="s">
        <v>417</v>
      </c>
      <c r="U242" s="60" t="s">
        <v>429</v>
      </c>
      <c r="V242" s="60" t="s">
        <v>447</v>
      </c>
      <c r="W242" s="59" t="s">
        <v>159</v>
      </c>
      <c r="X242" s="59"/>
      <c r="Y242" s="56"/>
      <c r="Z242" s="56"/>
      <c r="AA242" s="56"/>
      <c r="AB242" s="56"/>
      <c r="AC242" s="53"/>
      <c r="AD242" s="53"/>
      <c r="AE242" s="53"/>
      <c r="AF242" s="53"/>
      <c r="AG242" s="56"/>
      <c r="AH242" s="60"/>
      <c r="AI242" s="53"/>
      <c r="AJ242" s="61"/>
      <c r="AK242" s="53"/>
      <c r="AL242" s="53"/>
      <c r="AM242" s="222">
        <v>38</v>
      </c>
      <c r="AN242" s="97">
        <v>2</v>
      </c>
      <c r="AO242" s="97">
        <v>2</v>
      </c>
      <c r="AP242" s="97"/>
      <c r="AQ242" s="62">
        <f>IF(AND(AN242=0,AO242=0),Desplegable!$B$446,IF(AND(AN242&lt;&gt;0,AO242=""),Desplegable!$B$446,IF(AND('Metas por Proyecto'!AN242=0,'Metas por Proyecto'!AO242&gt;0),Desplegable!$B$444,IF(AND('Metas por Proyecto'!AN242&gt;0,'Metas por Proyecto'!AO242=0),Desplegable!$B$445,IF(AND('Metas por Proyecto'!AN242&gt;0,'Metas por Proyecto'!AO242&gt;0),((AO242*100)/AN242))))))</f>
        <v>100</v>
      </c>
      <c r="AR242" s="97">
        <v>4</v>
      </c>
      <c r="AS242" s="97">
        <v>4</v>
      </c>
      <c r="AT242" s="97"/>
      <c r="AU242" s="62">
        <f>IF(AND(AR242=0,AS242=0),Desplegable!$B$446,IF(AND(AR242&lt;&gt;0,AS242=""),Desplegable!$B$446,IF(AND('Metas por Proyecto'!AR242=0,'Metas por Proyecto'!AS242&gt;0),Desplegable!$B$444,IF(AND('Metas por Proyecto'!AR242&gt;0,'Metas por Proyecto'!AS242=0),Desplegable!$B$445,IF(AND('Metas por Proyecto'!AR242&gt;0,'Metas por Proyecto'!AS242&gt;0),((AS242*100)/AR242))))))</f>
        <v>100</v>
      </c>
      <c r="AV242" s="97">
        <f t="shared" si="156"/>
        <v>6</v>
      </c>
      <c r="AW242" s="97">
        <f t="shared" si="157"/>
        <v>6</v>
      </c>
      <c r="AX242" s="62">
        <f>IF(AND(AV242=0,AW242=0),"",IF(AND(AV242=0,AW242&lt;&gt;0),Desplegable!$B$444,(AW242*100/AV242)))</f>
        <v>100</v>
      </c>
      <c r="AY242" s="97">
        <v>4</v>
      </c>
      <c r="AZ242" s="97">
        <v>4</v>
      </c>
      <c r="BA242" s="97"/>
      <c r="BB242" s="62">
        <f>IF(AND(AY242=0,AZ242=0),Desplegable!$B$446,IF(AND(AY242&lt;&gt;0,AZ242=""),Desplegable!$B$446,IF(AND('Metas por Proyecto'!AY242=0,'Metas por Proyecto'!AZ242&gt;0),Desplegable!$B$444,IF(AND('Metas por Proyecto'!AY242&gt;0,'Metas por Proyecto'!AZ242=0),Desplegable!$B$445,IF(AND('Metas por Proyecto'!AY242&gt;0,'Metas por Proyecto'!AZ242&gt;0),((AZ242*100)/AY242))))))</f>
        <v>100</v>
      </c>
      <c r="BC242" s="97">
        <f t="shared" si="158"/>
        <v>10</v>
      </c>
      <c r="BD242" s="97">
        <f t="shared" si="159"/>
        <v>10</v>
      </c>
      <c r="BE242" s="62">
        <f>IF(AND(BC242=0,BD242=0),"",IF(AND(BC242=0,BD242&lt;&gt;0),Desplegable!$B$444,(BD242*100/BC242)))</f>
        <v>100</v>
      </c>
      <c r="BF242" s="97">
        <v>3</v>
      </c>
      <c r="BG242" s="97"/>
      <c r="BH242" s="97"/>
      <c r="BI242" s="62" t="str">
        <f>IF(AND(BF242=0,BG242=0),Desplegable!$B$446,IF(AND(BF242&lt;&gt;0,BG242=""),Desplegable!$B$446,IF(AND('Metas por Proyecto'!BF242=0,'Metas por Proyecto'!BG242&gt;0),Desplegable!$B$444,IF(AND('Metas por Proyecto'!BF242&gt;0,'Metas por Proyecto'!BG242=0),Desplegable!$B$445,IF(AND('Metas por Proyecto'!BF242&gt;0,'Metas por Proyecto'!BG242&gt;0),((BG242*100)/BF242))))))</f>
        <v/>
      </c>
      <c r="BJ242" s="97">
        <f t="shared" si="160"/>
        <v>13</v>
      </c>
      <c r="BK242" s="97">
        <f t="shared" si="161"/>
        <v>10</v>
      </c>
      <c r="BL242" s="62">
        <f>IF(AND(BJ242=0,BK242=0),"",IF(AND(BJ242=0,BK242&lt;&gt;0),Desplegable!$B$444,(BK242*100/BJ242)))</f>
        <v>76.92307692307692</v>
      </c>
      <c r="BM242" s="97">
        <v>3</v>
      </c>
      <c r="BN242" s="97"/>
      <c r="BO242" s="97"/>
      <c r="BP242" s="62" t="str">
        <f>IF(AND(BM242=0,BN242=0),Desplegable!$B$446,IF(AND(BM242&lt;&gt;0,BN242=""),Desplegable!$B$446,IF(AND('Metas por Proyecto'!BM242=0,'Metas por Proyecto'!BN242&gt;0),Desplegable!$B$444,IF(AND('Metas por Proyecto'!BM242&gt;0,'Metas por Proyecto'!BN242=0),Desplegable!$B$445,IF(AND('Metas por Proyecto'!BM242&gt;0,'Metas por Proyecto'!BN242&gt;0),((BN242*100)/BM242))))))</f>
        <v/>
      </c>
      <c r="BQ242" s="97">
        <f t="shared" si="162"/>
        <v>16</v>
      </c>
      <c r="BR242" s="97">
        <f t="shared" si="163"/>
        <v>10</v>
      </c>
      <c r="BS242" s="62">
        <f>IF(AND(BQ242=0,BR242=0),"",IF(AND(BQ242=0,BR242&lt;&gt;0),Desplegable!$B$444,(BR242*100/BQ242)))</f>
        <v>62.5</v>
      </c>
      <c r="BT242" s="97">
        <v>2</v>
      </c>
      <c r="BU242" s="97"/>
      <c r="BV242" s="97"/>
      <c r="BW242" s="62" t="str">
        <f>IF(AND(BT242=0,BU242=0),Desplegable!$B$446,IF(AND(BT242&lt;&gt;0,BU242=""),Desplegable!$B$446,IF(AND('Metas por Proyecto'!BT242=0,'Metas por Proyecto'!BU242&gt;0),Desplegable!$B$444,IF(AND('Metas por Proyecto'!BT242&gt;0,'Metas por Proyecto'!BU242=0),Desplegable!$B$445,IF(AND('Metas por Proyecto'!BT242&gt;0,'Metas por Proyecto'!BU242&gt;0),((BU242*100)/BT242))))))</f>
        <v/>
      </c>
      <c r="BX242" s="97">
        <f t="shared" si="164"/>
        <v>18</v>
      </c>
      <c r="BY242" s="97">
        <f t="shared" si="165"/>
        <v>10</v>
      </c>
      <c r="BZ242" s="62">
        <f>IF(AND(BX242=0,BY242=0),"",IF(AND(BX242=0,BY242&lt;&gt;0),Desplegable!$B$444,(BY242*100/BX242)))</f>
        <v>55.555555555555557</v>
      </c>
      <c r="CA242" s="97">
        <v>3</v>
      </c>
      <c r="CB242" s="97"/>
      <c r="CC242" s="97"/>
      <c r="CD242" s="62" t="str">
        <f>IF(AND(CA242=0,CB242=0),Desplegable!$B$446,IF(AND(CA242&lt;&gt;0,CB242=""),Desplegable!$B$446,IF(AND('Metas por Proyecto'!CA242=0,'Metas por Proyecto'!CB242&gt;0),Desplegable!$B$444,IF(AND('Metas por Proyecto'!CA242&gt;0,'Metas por Proyecto'!CB242=0),Desplegable!$B$445,IF(AND('Metas por Proyecto'!CA242&gt;0,'Metas por Proyecto'!CB242&gt;0),((CB242*100)/CA242))))))</f>
        <v/>
      </c>
      <c r="CE242" s="97">
        <f t="shared" si="166"/>
        <v>21</v>
      </c>
      <c r="CF242" s="97">
        <f t="shared" si="167"/>
        <v>10</v>
      </c>
      <c r="CG242" s="62">
        <f>IF(AND(CE242=0,CF242=0),"",IF(AND(CE242=0,CF242&lt;&gt;0),Desplegable!$B$444,(CF242*100/CE242)))</f>
        <v>47.61904761904762</v>
      </c>
      <c r="CH242" s="97">
        <v>4</v>
      </c>
      <c r="CI242" s="97"/>
      <c r="CJ242" s="97"/>
      <c r="CK242" s="62" t="str">
        <f>IF(AND(CH242=0,CI242=0),Desplegable!$B$446,IF(AND(CH242&lt;&gt;0,CI242=""),Desplegable!$B$446,IF(AND('Metas por Proyecto'!CH242=0,'Metas por Proyecto'!CI242&gt;0),Desplegable!$B$444,IF(AND('Metas por Proyecto'!CH242&gt;0,'Metas por Proyecto'!CI242=0),Desplegable!$B$445,IF(AND('Metas por Proyecto'!CH242&gt;0,'Metas por Proyecto'!CI242&gt;0),((CI242*100)/CH242))))))</f>
        <v/>
      </c>
      <c r="CL242" s="97">
        <f t="shared" si="168"/>
        <v>25</v>
      </c>
      <c r="CM242" s="97">
        <f t="shared" si="169"/>
        <v>10</v>
      </c>
      <c r="CN242" s="62">
        <f>IF(AND(CL242=0,CM242=0),"",IF(AND(CL242=0,CM242&lt;&gt;0),Desplegable!$B$444,(CM242*100/CL242)))</f>
        <v>40</v>
      </c>
      <c r="CO242" s="97">
        <v>4</v>
      </c>
      <c r="CP242" s="97"/>
      <c r="CQ242" s="97"/>
      <c r="CR242" s="62" t="str">
        <f>IF(AND(CO242=0,CP242=0),Desplegable!$B$446,IF(AND(CO242&lt;&gt;0,CP242=""),Desplegable!$B$446,IF(AND('Metas por Proyecto'!CO242=0,'Metas por Proyecto'!CP242&gt;0),Desplegable!$B$444,IF(AND('Metas por Proyecto'!CO242&gt;0,'Metas por Proyecto'!CP242=0),Desplegable!$B$445,IF(AND('Metas por Proyecto'!CO242&gt;0,'Metas por Proyecto'!CP242&gt;0),((CP242*100)/CO242))))))</f>
        <v/>
      </c>
      <c r="CS242" s="97">
        <f t="shared" si="170"/>
        <v>29</v>
      </c>
      <c r="CT242" s="97">
        <f t="shared" si="171"/>
        <v>10</v>
      </c>
      <c r="CU242" s="62">
        <f>IF(AND(CS242=0,CT242=0),"",IF(AND(CS242=0,CT242&lt;&gt;0),Desplegable!$B$444,(CT242*100/CS242)))</f>
        <v>34.482758620689658</v>
      </c>
      <c r="CV242" s="97">
        <v>3</v>
      </c>
      <c r="CW242" s="97"/>
      <c r="CX242" s="97"/>
      <c r="CY242" s="62" t="str">
        <f>IF(AND(CV242=0,CW242=0),Desplegable!$B$446,IF(AND(CV242&lt;&gt;0,CW242=""),Desplegable!$B$446,IF(AND('Metas por Proyecto'!CV242=0,'Metas por Proyecto'!CW242&gt;0),Desplegable!$B$444,IF(AND('Metas por Proyecto'!CV242&gt;0,'Metas por Proyecto'!CW242=0),Desplegable!$B$445,IF(AND('Metas por Proyecto'!CV242&gt;0,'Metas por Proyecto'!CW242&gt;0),((CW242*100)/CV242))))))</f>
        <v/>
      </c>
      <c r="CZ242" s="97">
        <f t="shared" si="172"/>
        <v>32</v>
      </c>
      <c r="DA242" s="97">
        <f t="shared" si="173"/>
        <v>10</v>
      </c>
      <c r="DB242" s="62">
        <f>IF(AND(CZ242=0,DA242=0),"",IF(AND(CZ242=0,DA242&lt;&gt;0),Desplegable!$B$444,(DA242*100/CZ242)))</f>
        <v>31.25</v>
      </c>
      <c r="DC242" s="97">
        <v>3</v>
      </c>
      <c r="DD242" s="97"/>
      <c r="DE242" s="97"/>
      <c r="DF242" s="62" t="str">
        <f>IF(AND(DC242=0,DD242=0),Desplegable!$B$446,IF(AND(DC242&lt;&gt;0,DD242=""),Desplegable!$B$446,IF(AND('Metas por Proyecto'!DC242=0,'Metas por Proyecto'!DD242&gt;0),Desplegable!$B$444,IF(AND('Metas por Proyecto'!DC242&gt;0,'Metas por Proyecto'!DD242=0),Desplegable!$B$445,IF(AND('Metas por Proyecto'!DC242&gt;0,'Metas por Proyecto'!DD242&gt;0),((DD242*100)/DC242))))))</f>
        <v/>
      </c>
      <c r="DG242" s="97">
        <f t="shared" si="174"/>
        <v>35</v>
      </c>
      <c r="DH242" s="97">
        <f t="shared" si="175"/>
        <v>10</v>
      </c>
      <c r="DI242" s="62">
        <f>IF(AND(DG242=0,DH242=0),"",IF(AND(DG242=0,DH242&lt;&gt;0),Desplegable!$B$444,(DH242*100/DG242)))</f>
        <v>28.571428571428573</v>
      </c>
      <c r="DJ242" s="97">
        <v>3</v>
      </c>
      <c r="DK242" s="97"/>
      <c r="DL242" s="97"/>
      <c r="DM242" s="62" t="str">
        <f>IF(AND(DJ242=0,DK242=0),Desplegable!$B$446,IF(AND(DJ242&lt;&gt;0,DK242=""),Desplegable!$B$446,IF(AND('Metas por Proyecto'!DJ242=0,'Metas por Proyecto'!DK242&gt;0),Desplegable!$B$444,IF(AND('Metas por Proyecto'!DJ242&gt;0,'Metas por Proyecto'!DK242=0),Desplegable!$B$445,IF(AND('Metas por Proyecto'!DJ242&gt;0,'Metas por Proyecto'!DK242&gt;0),((DK242*100)/DJ242))))))</f>
        <v/>
      </c>
      <c r="DN242" s="97">
        <f t="shared" si="176"/>
        <v>38</v>
      </c>
      <c r="DO242" s="97">
        <f t="shared" si="177"/>
        <v>10</v>
      </c>
      <c r="DP242" s="63">
        <f>IF(AND(DN242=0,DO242=0),"",IF(AND(DN242=0,DO242&lt;&gt;0),Desplegable!$B$444,(DO242*100/DN242)))</f>
        <v>26.315789473684209</v>
      </c>
      <c r="DQ242" s="97">
        <f t="shared" si="178"/>
        <v>38</v>
      </c>
      <c r="DR242" s="97">
        <f t="shared" si="179"/>
        <v>0</v>
      </c>
      <c r="DS242" s="97">
        <f t="shared" si="180"/>
        <v>10</v>
      </c>
      <c r="DT242" s="63">
        <f t="shared" si="181"/>
        <v>26.315789473684209</v>
      </c>
      <c r="DU242" s="97"/>
    </row>
    <row r="243" spans="1:128" s="65" customFormat="1" ht="225">
      <c r="A243" s="53">
        <v>242</v>
      </c>
      <c r="B243" s="84" t="s">
        <v>662</v>
      </c>
      <c r="C243" s="54" t="s">
        <v>846</v>
      </c>
      <c r="D243" s="55" t="s">
        <v>77</v>
      </c>
      <c r="E243" s="55" t="s">
        <v>847</v>
      </c>
      <c r="F243" s="56" t="s">
        <v>111</v>
      </c>
      <c r="G243" s="55" t="s">
        <v>115</v>
      </c>
      <c r="H243" s="56" t="s">
        <v>294</v>
      </c>
      <c r="I243" s="55" t="s">
        <v>815</v>
      </c>
      <c r="J243" s="56" t="s">
        <v>256</v>
      </c>
      <c r="K243" s="55" t="s">
        <v>848</v>
      </c>
      <c r="L243" s="56" t="s">
        <v>262</v>
      </c>
      <c r="M243" s="56" t="s">
        <v>411</v>
      </c>
      <c r="N243" s="59" t="s">
        <v>119</v>
      </c>
      <c r="O243" s="56" t="s">
        <v>154</v>
      </c>
      <c r="P243" s="57" t="s">
        <v>462</v>
      </c>
      <c r="Q243" s="57" t="s">
        <v>467</v>
      </c>
      <c r="R243" s="58" t="s">
        <v>474</v>
      </c>
      <c r="S243" s="59" t="s">
        <v>159</v>
      </c>
      <c r="T243" s="59" t="s">
        <v>417</v>
      </c>
      <c r="U243" s="60" t="s">
        <v>429</v>
      </c>
      <c r="V243" s="60" t="s">
        <v>447</v>
      </c>
      <c r="W243" s="59" t="s">
        <v>159</v>
      </c>
      <c r="X243" s="59"/>
      <c r="Y243" s="56"/>
      <c r="Z243" s="56"/>
      <c r="AA243" s="56"/>
      <c r="AB243" s="56"/>
      <c r="AC243" s="53"/>
      <c r="AD243" s="53"/>
      <c r="AE243" s="53"/>
      <c r="AF243" s="53"/>
      <c r="AG243" s="56"/>
      <c r="AH243" s="60"/>
      <c r="AI243" s="53"/>
      <c r="AJ243" s="61"/>
      <c r="AK243" s="53"/>
      <c r="AL243" s="53"/>
      <c r="AM243" s="222">
        <v>1</v>
      </c>
      <c r="AN243" s="97">
        <v>0</v>
      </c>
      <c r="AO243" s="97">
        <v>0</v>
      </c>
      <c r="AP243" s="97"/>
      <c r="AQ243" s="62" t="str">
        <f>IF(AND(AN243=0,AO243=0),Desplegable!$B$446,IF(AND(AN243&lt;&gt;0,AO243=""),Desplegable!$B$446,IF(AND('Metas por Proyecto'!AN243=0,'Metas por Proyecto'!AO243&gt;0),Desplegable!$B$444,IF(AND('Metas por Proyecto'!AN243&gt;0,'Metas por Proyecto'!AO243=0),Desplegable!$B$445,IF(AND('Metas por Proyecto'!AN243&gt;0,'Metas por Proyecto'!AO243&gt;0),((AO243*100)/AN243))))))</f>
        <v/>
      </c>
      <c r="AR243" s="97">
        <v>0</v>
      </c>
      <c r="AS243" s="97">
        <v>0</v>
      </c>
      <c r="AT243" s="97"/>
      <c r="AU243" s="62" t="str">
        <f>IF(AND(AR243=0,AS243=0),Desplegable!$B$446,IF(AND(AR243&lt;&gt;0,AS243=""),Desplegable!$B$446,IF(AND('Metas por Proyecto'!AR243=0,'Metas por Proyecto'!AS243&gt;0),Desplegable!$B$444,IF(AND('Metas por Proyecto'!AR243&gt;0,'Metas por Proyecto'!AS243=0),Desplegable!$B$445,IF(AND('Metas por Proyecto'!AR243&gt;0,'Metas por Proyecto'!AS243&gt;0),((AS243*100)/AR243))))))</f>
        <v/>
      </c>
      <c r="AV243" s="97">
        <f t="shared" si="156"/>
        <v>0</v>
      </c>
      <c r="AW243" s="97">
        <f t="shared" si="157"/>
        <v>0</v>
      </c>
      <c r="AX243" s="62" t="str">
        <f>IF(AND(AV243=0,AW243=0),"",IF(AND(AV243=0,AW243&lt;&gt;0),Desplegable!$B$444,(AW243*100/AV243)))</f>
        <v/>
      </c>
      <c r="AY243" s="97">
        <v>0</v>
      </c>
      <c r="AZ243" s="97">
        <v>0</v>
      </c>
      <c r="BA243" s="97"/>
      <c r="BB243" s="62" t="str">
        <f>IF(AND(AY243=0,AZ243=0),Desplegable!$B$446,IF(AND(AY243&lt;&gt;0,AZ243=""),Desplegable!$B$446,IF(AND('Metas por Proyecto'!AY243=0,'Metas por Proyecto'!AZ243&gt;0),Desplegable!$B$444,IF(AND('Metas por Proyecto'!AY243&gt;0,'Metas por Proyecto'!AZ243=0),Desplegable!$B$445,IF(AND('Metas por Proyecto'!AY243&gt;0,'Metas por Proyecto'!AZ243&gt;0),((AZ243*100)/AY243))))))</f>
        <v/>
      </c>
      <c r="BC243" s="97">
        <f t="shared" si="158"/>
        <v>0</v>
      </c>
      <c r="BD243" s="97">
        <f t="shared" si="159"/>
        <v>0</v>
      </c>
      <c r="BE243" s="62" t="str">
        <f>IF(AND(BC243=0,BD243=0),"",IF(AND(BC243=0,BD243&lt;&gt;0),Desplegable!$B$444,(BD243*100/BC243)))</f>
        <v/>
      </c>
      <c r="BF243" s="97">
        <v>0</v>
      </c>
      <c r="BG243" s="97"/>
      <c r="BH243" s="97"/>
      <c r="BI243" s="62" t="str">
        <f>IF(AND(BF243=0,BG243=0),Desplegable!$B$446,IF(AND(BF243&lt;&gt;0,BG243=""),Desplegable!$B$446,IF(AND('Metas por Proyecto'!BF243=0,'Metas por Proyecto'!BG243&gt;0),Desplegable!$B$444,IF(AND('Metas por Proyecto'!BF243&gt;0,'Metas por Proyecto'!BG243=0),Desplegable!$B$445,IF(AND('Metas por Proyecto'!BF243&gt;0,'Metas por Proyecto'!BG243&gt;0),((BG243*100)/BF243))))))</f>
        <v/>
      </c>
      <c r="BJ243" s="97">
        <f t="shared" si="160"/>
        <v>0</v>
      </c>
      <c r="BK243" s="97">
        <f t="shared" si="161"/>
        <v>0</v>
      </c>
      <c r="BL243" s="62" t="str">
        <f>IF(AND(BJ243=0,BK243=0),"",IF(AND(BJ243=0,BK243&lt;&gt;0),Desplegable!$B$444,(BK243*100/BJ243)))</f>
        <v/>
      </c>
      <c r="BM243" s="97">
        <v>1</v>
      </c>
      <c r="BN243" s="97"/>
      <c r="BO243" s="97"/>
      <c r="BP243" s="62" t="str">
        <f>IF(AND(BM243=0,BN243=0),Desplegable!$B$446,IF(AND(BM243&lt;&gt;0,BN243=""),Desplegable!$B$446,IF(AND('Metas por Proyecto'!BM243=0,'Metas por Proyecto'!BN243&gt;0),Desplegable!$B$444,IF(AND('Metas por Proyecto'!BM243&gt;0,'Metas por Proyecto'!BN243=0),Desplegable!$B$445,IF(AND('Metas por Proyecto'!BM243&gt;0,'Metas por Proyecto'!BN243&gt;0),((BN243*100)/BM243))))))</f>
        <v/>
      </c>
      <c r="BQ243" s="97">
        <f t="shared" si="162"/>
        <v>1</v>
      </c>
      <c r="BR243" s="97">
        <f t="shared" si="163"/>
        <v>0</v>
      </c>
      <c r="BS243" s="62">
        <f>IF(AND(BQ243=0,BR243=0),"",IF(AND(BQ243=0,BR243&lt;&gt;0),Desplegable!$B$444,(BR243*100/BQ243)))</f>
        <v>0</v>
      </c>
      <c r="BT243" s="97">
        <v>0</v>
      </c>
      <c r="BU243" s="97"/>
      <c r="BV243" s="97"/>
      <c r="BW243" s="62" t="str">
        <f>IF(AND(BT243=0,BU243=0),Desplegable!$B$446,IF(AND(BT243&lt;&gt;0,BU243=""),Desplegable!$B$446,IF(AND('Metas por Proyecto'!BT243=0,'Metas por Proyecto'!BU243&gt;0),Desplegable!$B$444,IF(AND('Metas por Proyecto'!BT243&gt;0,'Metas por Proyecto'!BU243=0),Desplegable!$B$445,IF(AND('Metas por Proyecto'!BT243&gt;0,'Metas por Proyecto'!BU243&gt;0),((BU243*100)/BT243))))))</f>
        <v/>
      </c>
      <c r="BX243" s="97">
        <f t="shared" si="164"/>
        <v>1</v>
      </c>
      <c r="BY243" s="97">
        <f t="shared" si="165"/>
        <v>0</v>
      </c>
      <c r="BZ243" s="62">
        <f>IF(AND(BX243=0,BY243=0),"",IF(AND(BX243=0,BY243&lt;&gt;0),Desplegable!$B$444,(BY243*100/BX243)))</f>
        <v>0</v>
      </c>
      <c r="CA243" s="97">
        <v>0</v>
      </c>
      <c r="CB243" s="97"/>
      <c r="CC243" s="97"/>
      <c r="CD243" s="62" t="str">
        <f>IF(AND(CA243=0,CB243=0),Desplegable!$B$446,IF(AND(CA243&lt;&gt;0,CB243=""),Desplegable!$B$446,IF(AND('Metas por Proyecto'!CA243=0,'Metas por Proyecto'!CB243&gt;0),Desplegable!$B$444,IF(AND('Metas por Proyecto'!CA243&gt;0,'Metas por Proyecto'!CB243=0),Desplegable!$B$445,IF(AND('Metas por Proyecto'!CA243&gt;0,'Metas por Proyecto'!CB243&gt;0),((CB243*100)/CA243))))))</f>
        <v/>
      </c>
      <c r="CE243" s="97">
        <f t="shared" si="166"/>
        <v>1</v>
      </c>
      <c r="CF243" s="97">
        <f t="shared" si="167"/>
        <v>0</v>
      </c>
      <c r="CG243" s="62">
        <f>IF(AND(CE243=0,CF243=0),"",IF(AND(CE243=0,CF243&lt;&gt;0),Desplegable!$B$444,(CF243*100/CE243)))</f>
        <v>0</v>
      </c>
      <c r="CH243" s="97">
        <v>0</v>
      </c>
      <c r="CI243" s="97"/>
      <c r="CJ243" s="97"/>
      <c r="CK243" s="62" t="str">
        <f>IF(AND(CH243=0,CI243=0),Desplegable!$B$446,IF(AND(CH243&lt;&gt;0,CI243=""),Desplegable!$B$446,IF(AND('Metas por Proyecto'!CH243=0,'Metas por Proyecto'!CI243&gt;0),Desplegable!$B$444,IF(AND('Metas por Proyecto'!CH243&gt;0,'Metas por Proyecto'!CI243=0),Desplegable!$B$445,IF(AND('Metas por Proyecto'!CH243&gt;0,'Metas por Proyecto'!CI243&gt;0),((CI243*100)/CH243))))))</f>
        <v/>
      </c>
      <c r="CL243" s="97">
        <f t="shared" si="168"/>
        <v>1</v>
      </c>
      <c r="CM243" s="97">
        <f t="shared" si="169"/>
        <v>0</v>
      </c>
      <c r="CN243" s="62">
        <f>IF(AND(CL243=0,CM243=0),"",IF(AND(CL243=0,CM243&lt;&gt;0),Desplegable!$B$444,(CM243*100/CL243)))</f>
        <v>0</v>
      </c>
      <c r="CO243" s="97">
        <v>0</v>
      </c>
      <c r="CP243" s="97"/>
      <c r="CQ243" s="97"/>
      <c r="CR243" s="62" t="str">
        <f>IF(AND(CO243=0,CP243=0),Desplegable!$B$446,IF(AND(CO243&lt;&gt;0,CP243=""),Desplegable!$B$446,IF(AND('Metas por Proyecto'!CO243=0,'Metas por Proyecto'!CP243&gt;0),Desplegable!$B$444,IF(AND('Metas por Proyecto'!CO243&gt;0,'Metas por Proyecto'!CP243=0),Desplegable!$B$445,IF(AND('Metas por Proyecto'!CO243&gt;0,'Metas por Proyecto'!CP243&gt;0),((CP243*100)/CO243))))))</f>
        <v/>
      </c>
      <c r="CS243" s="97">
        <f t="shared" si="170"/>
        <v>1</v>
      </c>
      <c r="CT243" s="97">
        <f t="shared" si="171"/>
        <v>0</v>
      </c>
      <c r="CU243" s="62">
        <f>IF(AND(CS243=0,CT243=0),"",IF(AND(CS243=0,CT243&lt;&gt;0),Desplegable!$B$444,(CT243*100/CS243)))</f>
        <v>0</v>
      </c>
      <c r="CV243" s="97">
        <v>0</v>
      </c>
      <c r="CW243" s="97"/>
      <c r="CX243" s="97"/>
      <c r="CY243" s="62" t="str">
        <f>IF(AND(CV243=0,CW243=0),Desplegable!$B$446,IF(AND(CV243&lt;&gt;0,CW243=""),Desplegable!$B$446,IF(AND('Metas por Proyecto'!CV243=0,'Metas por Proyecto'!CW243&gt;0),Desplegable!$B$444,IF(AND('Metas por Proyecto'!CV243&gt;0,'Metas por Proyecto'!CW243=0),Desplegable!$B$445,IF(AND('Metas por Proyecto'!CV243&gt;0,'Metas por Proyecto'!CW243&gt;0),((CW243*100)/CV243))))))</f>
        <v/>
      </c>
      <c r="CZ243" s="97">
        <f t="shared" si="172"/>
        <v>1</v>
      </c>
      <c r="DA243" s="97">
        <f t="shared" si="173"/>
        <v>0</v>
      </c>
      <c r="DB243" s="62">
        <f>IF(AND(CZ243=0,DA243=0),"",IF(AND(CZ243=0,DA243&lt;&gt;0),Desplegable!$B$444,(DA243*100/CZ243)))</f>
        <v>0</v>
      </c>
      <c r="DC243" s="97">
        <v>0</v>
      </c>
      <c r="DD243" s="97"/>
      <c r="DE243" s="97"/>
      <c r="DF243" s="62" t="str">
        <f>IF(AND(DC243=0,DD243=0),Desplegable!$B$446,IF(AND(DC243&lt;&gt;0,DD243=""),Desplegable!$B$446,IF(AND('Metas por Proyecto'!DC243=0,'Metas por Proyecto'!DD243&gt;0),Desplegable!$B$444,IF(AND('Metas por Proyecto'!DC243&gt;0,'Metas por Proyecto'!DD243=0),Desplegable!$B$445,IF(AND('Metas por Proyecto'!DC243&gt;0,'Metas por Proyecto'!DD243&gt;0),((DD243*100)/DC243))))))</f>
        <v/>
      </c>
      <c r="DG243" s="97">
        <f t="shared" si="174"/>
        <v>1</v>
      </c>
      <c r="DH243" s="97">
        <f t="shared" si="175"/>
        <v>0</v>
      </c>
      <c r="DI243" s="62">
        <f>IF(AND(DG243=0,DH243=0),"",IF(AND(DG243=0,DH243&lt;&gt;0),Desplegable!$B$444,(DH243*100/DG243)))</f>
        <v>0</v>
      </c>
      <c r="DJ243" s="97">
        <v>0</v>
      </c>
      <c r="DK243" s="97"/>
      <c r="DL243" s="97"/>
      <c r="DM243" s="62" t="str">
        <f>IF(AND(DJ243=0,DK243=0),Desplegable!$B$446,IF(AND(DJ243&lt;&gt;0,DK243=""),Desplegable!$B$446,IF(AND('Metas por Proyecto'!DJ243=0,'Metas por Proyecto'!DK243&gt;0),Desplegable!$B$444,IF(AND('Metas por Proyecto'!DJ243&gt;0,'Metas por Proyecto'!DK243=0),Desplegable!$B$445,IF(AND('Metas por Proyecto'!DJ243&gt;0,'Metas por Proyecto'!DK243&gt;0),((DK243*100)/DJ243))))))</f>
        <v/>
      </c>
      <c r="DN243" s="97">
        <f t="shared" si="176"/>
        <v>1</v>
      </c>
      <c r="DO243" s="97">
        <f t="shared" si="177"/>
        <v>0</v>
      </c>
      <c r="DP243" s="63">
        <f>IF(AND(DN243=0,DO243=0),"",IF(AND(DN243=0,DO243&lt;&gt;0),Desplegable!$B$444,(DO243*100/DN243)))</f>
        <v>0</v>
      </c>
      <c r="DQ243" s="97">
        <f t="shared" si="178"/>
        <v>1</v>
      </c>
      <c r="DR243" s="97">
        <f t="shared" si="179"/>
        <v>0</v>
      </c>
      <c r="DS243" s="97">
        <f t="shared" si="180"/>
        <v>0</v>
      </c>
      <c r="DT243" s="63">
        <f t="shared" si="181"/>
        <v>0</v>
      </c>
      <c r="DU243" s="97"/>
    </row>
    <row r="244" spans="1:128" s="65" customFormat="1" ht="225">
      <c r="A244" s="53">
        <v>243</v>
      </c>
      <c r="B244" s="84" t="s">
        <v>663</v>
      </c>
      <c r="C244" s="54" t="s">
        <v>846</v>
      </c>
      <c r="D244" s="55" t="s">
        <v>77</v>
      </c>
      <c r="E244" s="55" t="s">
        <v>847</v>
      </c>
      <c r="F244" s="56" t="s">
        <v>111</v>
      </c>
      <c r="G244" s="55" t="s">
        <v>115</v>
      </c>
      <c r="H244" s="56" t="s">
        <v>294</v>
      </c>
      <c r="I244" s="55" t="s">
        <v>815</v>
      </c>
      <c r="J244" s="56" t="s">
        <v>256</v>
      </c>
      <c r="K244" s="55" t="s">
        <v>848</v>
      </c>
      <c r="L244" s="56" t="s">
        <v>262</v>
      </c>
      <c r="M244" s="56" t="s">
        <v>411</v>
      </c>
      <c r="N244" s="59" t="s">
        <v>126</v>
      </c>
      <c r="O244" s="56" t="s">
        <v>154</v>
      </c>
      <c r="P244" s="57" t="s">
        <v>462</v>
      </c>
      <c r="Q244" s="57" t="s">
        <v>467</v>
      </c>
      <c r="R244" s="58" t="s">
        <v>474</v>
      </c>
      <c r="S244" s="59" t="s">
        <v>159</v>
      </c>
      <c r="T244" s="59" t="s">
        <v>417</v>
      </c>
      <c r="U244" s="60" t="s">
        <v>429</v>
      </c>
      <c r="V244" s="60" t="s">
        <v>447</v>
      </c>
      <c r="W244" s="59" t="s">
        <v>159</v>
      </c>
      <c r="X244" s="59"/>
      <c r="Y244" s="56"/>
      <c r="Z244" s="56"/>
      <c r="AA244" s="56"/>
      <c r="AB244" s="56"/>
      <c r="AC244" s="53"/>
      <c r="AD244" s="53"/>
      <c r="AE244" s="53"/>
      <c r="AF244" s="53"/>
      <c r="AG244" s="56"/>
      <c r="AH244" s="60"/>
      <c r="AI244" s="53"/>
      <c r="AJ244" s="61"/>
      <c r="AK244" s="53"/>
      <c r="AL244" s="53"/>
      <c r="AM244" s="222">
        <v>1</v>
      </c>
      <c r="AN244" s="97">
        <v>0</v>
      </c>
      <c r="AO244" s="97">
        <v>0</v>
      </c>
      <c r="AP244" s="97"/>
      <c r="AQ244" s="62" t="str">
        <f>IF(AND(AN244=0,AO244=0),Desplegable!$B$446,IF(AND(AN244&lt;&gt;0,AO244=""),Desplegable!$B$446,IF(AND('Metas por Proyecto'!AN244=0,'Metas por Proyecto'!AO244&gt;0),Desplegable!$B$444,IF(AND('Metas por Proyecto'!AN244&gt;0,'Metas por Proyecto'!AO244=0),Desplegable!$B$445,IF(AND('Metas por Proyecto'!AN244&gt;0,'Metas por Proyecto'!AO244&gt;0),((AO244*100)/AN244))))))</f>
        <v/>
      </c>
      <c r="AR244" s="97">
        <v>0</v>
      </c>
      <c r="AS244" s="97">
        <v>0</v>
      </c>
      <c r="AT244" s="97"/>
      <c r="AU244" s="62" t="str">
        <f>IF(AND(AR244=0,AS244=0),Desplegable!$B$446,IF(AND(AR244&lt;&gt;0,AS244=""),Desplegable!$B$446,IF(AND('Metas por Proyecto'!AR244=0,'Metas por Proyecto'!AS244&gt;0),Desplegable!$B$444,IF(AND('Metas por Proyecto'!AR244&gt;0,'Metas por Proyecto'!AS244=0),Desplegable!$B$445,IF(AND('Metas por Proyecto'!AR244&gt;0,'Metas por Proyecto'!AS244&gt;0),((AS244*100)/AR244))))))</f>
        <v/>
      </c>
      <c r="AV244" s="97">
        <f t="shared" si="156"/>
        <v>0</v>
      </c>
      <c r="AW244" s="97">
        <f t="shared" si="157"/>
        <v>0</v>
      </c>
      <c r="AX244" s="62" t="str">
        <f>IF(AND(AV244=0,AW244=0),"",IF(AND(AV244=0,AW244&lt;&gt;0),Desplegable!$B$444,(AW244*100/AV244)))</f>
        <v/>
      </c>
      <c r="AY244" s="97">
        <v>0</v>
      </c>
      <c r="AZ244" s="97">
        <v>0</v>
      </c>
      <c r="BA244" s="97"/>
      <c r="BB244" s="62" t="str">
        <f>IF(AND(AY244=0,AZ244=0),Desplegable!$B$446,IF(AND(AY244&lt;&gt;0,AZ244=""),Desplegable!$B$446,IF(AND('Metas por Proyecto'!AY244=0,'Metas por Proyecto'!AZ244&gt;0),Desplegable!$B$444,IF(AND('Metas por Proyecto'!AY244&gt;0,'Metas por Proyecto'!AZ244=0),Desplegable!$B$445,IF(AND('Metas por Proyecto'!AY244&gt;0,'Metas por Proyecto'!AZ244&gt;0),((AZ244*100)/AY244))))))</f>
        <v/>
      </c>
      <c r="BC244" s="97">
        <f t="shared" si="158"/>
        <v>0</v>
      </c>
      <c r="BD244" s="97">
        <f t="shared" si="159"/>
        <v>0</v>
      </c>
      <c r="BE244" s="62" t="str">
        <f>IF(AND(BC244=0,BD244=0),"",IF(AND(BC244=0,BD244&lt;&gt;0),Desplegable!$B$444,(BD244*100/BC244)))</f>
        <v/>
      </c>
      <c r="BF244" s="97">
        <v>0</v>
      </c>
      <c r="BG244" s="97"/>
      <c r="BH244" s="97"/>
      <c r="BI244" s="62" t="str">
        <f>IF(AND(BF244=0,BG244=0),Desplegable!$B$446,IF(AND(BF244&lt;&gt;0,BG244=""),Desplegable!$B$446,IF(AND('Metas por Proyecto'!BF244=0,'Metas por Proyecto'!BG244&gt;0),Desplegable!$B$444,IF(AND('Metas por Proyecto'!BF244&gt;0,'Metas por Proyecto'!BG244=0),Desplegable!$B$445,IF(AND('Metas por Proyecto'!BF244&gt;0,'Metas por Proyecto'!BG244&gt;0),((BG244*100)/BF244))))))</f>
        <v/>
      </c>
      <c r="BJ244" s="97">
        <f t="shared" si="160"/>
        <v>0</v>
      </c>
      <c r="BK244" s="97">
        <f t="shared" si="161"/>
        <v>0</v>
      </c>
      <c r="BL244" s="62" t="str">
        <f>IF(AND(BJ244=0,BK244=0),"",IF(AND(BJ244=0,BK244&lt;&gt;0),Desplegable!$B$444,(BK244*100/BJ244)))</f>
        <v/>
      </c>
      <c r="BM244" s="97">
        <v>1</v>
      </c>
      <c r="BN244" s="97"/>
      <c r="BO244" s="97"/>
      <c r="BP244" s="62" t="str">
        <f>IF(AND(BM244=0,BN244=0),Desplegable!$B$446,IF(AND(BM244&lt;&gt;0,BN244=""),Desplegable!$B$446,IF(AND('Metas por Proyecto'!BM244=0,'Metas por Proyecto'!BN244&gt;0),Desplegable!$B$444,IF(AND('Metas por Proyecto'!BM244&gt;0,'Metas por Proyecto'!BN244=0),Desplegable!$B$445,IF(AND('Metas por Proyecto'!BM244&gt;0,'Metas por Proyecto'!BN244&gt;0),((BN244*100)/BM244))))))</f>
        <v/>
      </c>
      <c r="BQ244" s="97">
        <f t="shared" si="162"/>
        <v>1</v>
      </c>
      <c r="BR244" s="97">
        <f t="shared" si="163"/>
        <v>0</v>
      </c>
      <c r="BS244" s="62">
        <f>IF(AND(BQ244=0,BR244=0),"",IF(AND(BQ244=0,BR244&lt;&gt;0),Desplegable!$B$444,(BR244*100/BQ244)))</f>
        <v>0</v>
      </c>
      <c r="BT244" s="97">
        <v>0</v>
      </c>
      <c r="BU244" s="97"/>
      <c r="BV244" s="97"/>
      <c r="BW244" s="62" t="str">
        <f>IF(AND(BT244=0,BU244=0),Desplegable!$B$446,IF(AND(BT244&lt;&gt;0,BU244=""),Desplegable!$B$446,IF(AND('Metas por Proyecto'!BT244=0,'Metas por Proyecto'!BU244&gt;0),Desplegable!$B$444,IF(AND('Metas por Proyecto'!BT244&gt;0,'Metas por Proyecto'!BU244=0),Desplegable!$B$445,IF(AND('Metas por Proyecto'!BT244&gt;0,'Metas por Proyecto'!BU244&gt;0),((BU244*100)/BT244))))))</f>
        <v/>
      </c>
      <c r="BX244" s="97">
        <f t="shared" si="164"/>
        <v>1</v>
      </c>
      <c r="BY244" s="97">
        <f t="shared" si="165"/>
        <v>0</v>
      </c>
      <c r="BZ244" s="62">
        <f>IF(AND(BX244=0,BY244=0),"",IF(AND(BX244=0,BY244&lt;&gt;0),Desplegable!$B$444,(BY244*100/BX244)))</f>
        <v>0</v>
      </c>
      <c r="CA244" s="97">
        <v>0</v>
      </c>
      <c r="CB244" s="97"/>
      <c r="CC244" s="97"/>
      <c r="CD244" s="62" t="str">
        <f>IF(AND(CA244=0,CB244=0),Desplegable!$B$446,IF(AND(CA244&lt;&gt;0,CB244=""),Desplegable!$B$446,IF(AND('Metas por Proyecto'!CA244=0,'Metas por Proyecto'!CB244&gt;0),Desplegable!$B$444,IF(AND('Metas por Proyecto'!CA244&gt;0,'Metas por Proyecto'!CB244=0),Desplegable!$B$445,IF(AND('Metas por Proyecto'!CA244&gt;0,'Metas por Proyecto'!CB244&gt;0),((CB244*100)/CA244))))))</f>
        <v/>
      </c>
      <c r="CE244" s="97">
        <f t="shared" si="166"/>
        <v>1</v>
      </c>
      <c r="CF244" s="97">
        <f t="shared" si="167"/>
        <v>0</v>
      </c>
      <c r="CG244" s="62">
        <f>IF(AND(CE244=0,CF244=0),"",IF(AND(CE244=0,CF244&lt;&gt;0),Desplegable!$B$444,(CF244*100/CE244)))</f>
        <v>0</v>
      </c>
      <c r="CH244" s="97">
        <v>0</v>
      </c>
      <c r="CI244" s="97"/>
      <c r="CJ244" s="97"/>
      <c r="CK244" s="62" t="str">
        <f>IF(AND(CH244=0,CI244=0),Desplegable!$B$446,IF(AND(CH244&lt;&gt;0,CI244=""),Desplegable!$B$446,IF(AND('Metas por Proyecto'!CH244=0,'Metas por Proyecto'!CI244&gt;0),Desplegable!$B$444,IF(AND('Metas por Proyecto'!CH244&gt;0,'Metas por Proyecto'!CI244=0),Desplegable!$B$445,IF(AND('Metas por Proyecto'!CH244&gt;0,'Metas por Proyecto'!CI244&gt;0),((CI244*100)/CH244))))))</f>
        <v/>
      </c>
      <c r="CL244" s="97">
        <f t="shared" si="168"/>
        <v>1</v>
      </c>
      <c r="CM244" s="97">
        <f t="shared" si="169"/>
        <v>0</v>
      </c>
      <c r="CN244" s="62">
        <f>IF(AND(CL244=0,CM244=0),"",IF(AND(CL244=0,CM244&lt;&gt;0),Desplegable!$B$444,(CM244*100/CL244)))</f>
        <v>0</v>
      </c>
      <c r="CO244" s="97">
        <v>0</v>
      </c>
      <c r="CP244" s="97"/>
      <c r="CQ244" s="97"/>
      <c r="CR244" s="62" t="str">
        <f>IF(AND(CO244=0,CP244=0),Desplegable!$B$446,IF(AND(CO244&lt;&gt;0,CP244=""),Desplegable!$B$446,IF(AND('Metas por Proyecto'!CO244=0,'Metas por Proyecto'!CP244&gt;0),Desplegable!$B$444,IF(AND('Metas por Proyecto'!CO244&gt;0,'Metas por Proyecto'!CP244=0),Desplegable!$B$445,IF(AND('Metas por Proyecto'!CO244&gt;0,'Metas por Proyecto'!CP244&gt;0),((CP244*100)/CO244))))))</f>
        <v/>
      </c>
      <c r="CS244" s="97">
        <f t="shared" si="170"/>
        <v>1</v>
      </c>
      <c r="CT244" s="97">
        <f t="shared" si="171"/>
        <v>0</v>
      </c>
      <c r="CU244" s="62">
        <f>IF(AND(CS244=0,CT244=0),"",IF(AND(CS244=0,CT244&lt;&gt;0),Desplegable!$B$444,(CT244*100/CS244)))</f>
        <v>0</v>
      </c>
      <c r="CV244" s="97">
        <v>0</v>
      </c>
      <c r="CW244" s="97"/>
      <c r="CX244" s="97"/>
      <c r="CY244" s="62" t="str">
        <f>IF(AND(CV244=0,CW244=0),Desplegable!$B$446,IF(AND(CV244&lt;&gt;0,CW244=""),Desplegable!$B$446,IF(AND('Metas por Proyecto'!CV244=0,'Metas por Proyecto'!CW244&gt;0),Desplegable!$B$444,IF(AND('Metas por Proyecto'!CV244&gt;0,'Metas por Proyecto'!CW244=0),Desplegable!$B$445,IF(AND('Metas por Proyecto'!CV244&gt;0,'Metas por Proyecto'!CW244&gt;0),((CW244*100)/CV244))))))</f>
        <v/>
      </c>
      <c r="CZ244" s="97">
        <f t="shared" si="172"/>
        <v>1</v>
      </c>
      <c r="DA244" s="97">
        <f t="shared" si="173"/>
        <v>0</v>
      </c>
      <c r="DB244" s="62">
        <f>IF(AND(CZ244=0,DA244=0),"",IF(AND(CZ244=0,DA244&lt;&gt;0),Desplegable!$B$444,(DA244*100/CZ244)))</f>
        <v>0</v>
      </c>
      <c r="DC244" s="97">
        <v>0</v>
      </c>
      <c r="DD244" s="97"/>
      <c r="DE244" s="97"/>
      <c r="DF244" s="62" t="str">
        <f>IF(AND(DC244=0,DD244=0),Desplegable!$B$446,IF(AND(DC244&lt;&gt;0,DD244=""),Desplegable!$B$446,IF(AND('Metas por Proyecto'!DC244=0,'Metas por Proyecto'!DD244&gt;0),Desplegable!$B$444,IF(AND('Metas por Proyecto'!DC244&gt;0,'Metas por Proyecto'!DD244=0),Desplegable!$B$445,IF(AND('Metas por Proyecto'!DC244&gt;0,'Metas por Proyecto'!DD244&gt;0),((DD244*100)/DC244))))))</f>
        <v/>
      </c>
      <c r="DG244" s="97">
        <f t="shared" ref="DG244:DG308" si="182">SUM(CZ244+DC244)</f>
        <v>1</v>
      </c>
      <c r="DH244" s="97">
        <f t="shared" ref="DH244:DH308" si="183">SUM(DA244+DD244)</f>
        <v>0</v>
      </c>
      <c r="DI244" s="62">
        <f>IF(AND(DG244=0,DH244=0),"",IF(AND(DG244=0,DH244&lt;&gt;0),Desplegable!$B$444,(DH244*100/DG244)))</f>
        <v>0</v>
      </c>
      <c r="DJ244" s="97">
        <v>0</v>
      </c>
      <c r="DK244" s="97"/>
      <c r="DL244" s="97"/>
      <c r="DM244" s="62" t="str">
        <f>IF(AND(DJ244=0,DK244=0),Desplegable!$B$446,IF(AND(DJ244&lt;&gt;0,DK244=""),Desplegable!$B$446,IF(AND('Metas por Proyecto'!DJ244=0,'Metas por Proyecto'!DK244&gt;0),Desplegable!$B$444,IF(AND('Metas por Proyecto'!DJ244&gt;0,'Metas por Proyecto'!DK244=0),Desplegable!$B$445,IF(AND('Metas por Proyecto'!DJ244&gt;0,'Metas por Proyecto'!DK244&gt;0),((DK244*100)/DJ244))))))</f>
        <v/>
      </c>
      <c r="DN244" s="97">
        <f t="shared" si="176"/>
        <v>1</v>
      </c>
      <c r="DO244" s="97">
        <f t="shared" si="177"/>
        <v>0</v>
      </c>
      <c r="DP244" s="63">
        <f>IF(AND(DN244=0,DO244=0),"",IF(AND(DN244=0,DO244&lt;&gt;0),Desplegable!$B$444,(DO244*100/DN244)))</f>
        <v>0</v>
      </c>
      <c r="DQ244" s="97">
        <f t="shared" si="178"/>
        <v>1</v>
      </c>
      <c r="DR244" s="97">
        <f t="shared" si="179"/>
        <v>0</v>
      </c>
      <c r="DS244" s="97">
        <f t="shared" si="180"/>
        <v>0</v>
      </c>
      <c r="DT244" s="63">
        <f t="shared" si="181"/>
        <v>0</v>
      </c>
      <c r="DU244" s="97"/>
    </row>
    <row r="245" spans="1:128" s="65" customFormat="1" ht="225">
      <c r="A245" s="53">
        <v>244</v>
      </c>
      <c r="B245" s="84" t="s">
        <v>849</v>
      </c>
      <c r="C245" s="54" t="s">
        <v>851</v>
      </c>
      <c r="D245" s="55" t="s">
        <v>89</v>
      </c>
      <c r="E245" s="55" t="s">
        <v>853</v>
      </c>
      <c r="F245" s="56" t="s">
        <v>111</v>
      </c>
      <c r="G245" s="55" t="s">
        <v>115</v>
      </c>
      <c r="H245" s="56" t="s">
        <v>294</v>
      </c>
      <c r="I245" s="55" t="s">
        <v>815</v>
      </c>
      <c r="J245" s="56" t="s">
        <v>256</v>
      </c>
      <c r="K245" s="55" t="s">
        <v>848</v>
      </c>
      <c r="L245" s="56" t="s">
        <v>265</v>
      </c>
      <c r="M245" s="56" t="s">
        <v>411</v>
      </c>
      <c r="N245" s="59" t="s">
        <v>140</v>
      </c>
      <c r="O245" s="56" t="s">
        <v>154</v>
      </c>
      <c r="P245" s="57" t="s">
        <v>462</v>
      </c>
      <c r="Q245" s="57" t="s">
        <v>467</v>
      </c>
      <c r="R245" s="58" t="s">
        <v>474</v>
      </c>
      <c r="S245" s="59" t="s">
        <v>159</v>
      </c>
      <c r="T245" s="59" t="s">
        <v>417</v>
      </c>
      <c r="U245" s="60" t="s">
        <v>429</v>
      </c>
      <c r="V245" s="60" t="s">
        <v>447</v>
      </c>
      <c r="W245" s="59" t="s">
        <v>159</v>
      </c>
      <c r="X245" s="59"/>
      <c r="Y245" s="56"/>
      <c r="Z245" s="56"/>
      <c r="AA245" s="56"/>
      <c r="AB245" s="56"/>
      <c r="AC245" s="53"/>
      <c r="AD245" s="53"/>
      <c r="AE245" s="53"/>
      <c r="AF245" s="53"/>
      <c r="AG245" s="56"/>
      <c r="AH245" s="60"/>
      <c r="AI245" s="53"/>
      <c r="AJ245" s="61"/>
      <c r="AK245" s="53"/>
      <c r="AL245" s="53"/>
      <c r="AM245" s="222">
        <v>0.68</v>
      </c>
      <c r="AN245" s="97">
        <v>0</v>
      </c>
      <c r="AO245" s="97">
        <v>0</v>
      </c>
      <c r="AP245" s="97"/>
      <c r="AQ245" s="62" t="str">
        <f>IF(AND(AN245=0,AO245=0),Desplegable!$B$446,IF(AND(AN245&lt;&gt;0,AO245=""),Desplegable!$B$446,IF(AND('Metas por Proyecto'!AN245=0,'Metas por Proyecto'!AO245&gt;0),Desplegable!$B$444,IF(AND('Metas por Proyecto'!AN245&gt;0,'Metas por Proyecto'!AO245=0),Desplegable!$B$445,IF(AND('Metas por Proyecto'!AN245&gt;0,'Metas por Proyecto'!AO245&gt;0),((AO245*100)/AN245))))))</f>
        <v/>
      </c>
      <c r="AR245" s="97">
        <v>0.68</v>
      </c>
      <c r="AS245" s="97">
        <v>0</v>
      </c>
      <c r="AT245" s="97"/>
      <c r="AU245" s="62">
        <f>IF(AND(AR245=0,AS245=0),Desplegable!$B$446,IF(AND(AR245&lt;&gt;0,AS245=""),Desplegable!$B$446,IF(AND('Metas por Proyecto'!AR245=0,'Metas por Proyecto'!AS245&gt;0),Desplegable!$B$444,IF(AND('Metas por Proyecto'!AR245&gt;0,'Metas por Proyecto'!AS245=0),Desplegable!$B$445,IF(AND('Metas por Proyecto'!AR245&gt;0,'Metas por Proyecto'!AS245&gt;0),((AS245*100)/AR245))))))</f>
        <v>0</v>
      </c>
      <c r="AV245" s="97">
        <f t="shared" si="156"/>
        <v>0.68</v>
      </c>
      <c r="AW245" s="97">
        <f t="shared" si="157"/>
        <v>0</v>
      </c>
      <c r="AX245" s="62">
        <f>IF(AND(AV245=0,AW245=0),"",IF(AND(AV245=0,AW245&lt;&gt;0),Desplegable!$B$444,(AW245*100/AV245)))</f>
        <v>0</v>
      </c>
      <c r="AY245" s="97">
        <v>0</v>
      </c>
      <c r="AZ245" s="97">
        <v>0</v>
      </c>
      <c r="BA245" s="97"/>
      <c r="BB245" s="62" t="str">
        <f>IF(AND(AY245=0,AZ245=0),Desplegable!$B$446,IF(AND(AY245&lt;&gt;0,AZ245=""),Desplegable!$B$446,IF(AND('Metas por Proyecto'!AY245=0,'Metas por Proyecto'!AZ245&gt;0),Desplegable!$B$444,IF(AND('Metas por Proyecto'!AY245&gt;0,'Metas por Proyecto'!AZ245=0),Desplegable!$B$445,IF(AND('Metas por Proyecto'!AY245&gt;0,'Metas por Proyecto'!AZ245&gt;0),((AZ245*100)/AY245))))))</f>
        <v/>
      </c>
      <c r="BC245" s="97">
        <f t="shared" si="158"/>
        <v>0.68</v>
      </c>
      <c r="BD245" s="97">
        <f t="shared" si="159"/>
        <v>0</v>
      </c>
      <c r="BE245" s="62">
        <f>IF(AND(BC245=0,BD245=0),"",IF(AND(BC245=0,BD245&lt;&gt;0),Desplegable!$B$444,(BD245*100/BC245)))</f>
        <v>0</v>
      </c>
      <c r="BF245" s="97"/>
      <c r="BG245" s="97"/>
      <c r="BH245" s="97"/>
      <c r="BI245" s="62" t="str">
        <f>IF(AND(BF245=0,BG245=0),Desplegable!$B$446,IF(AND(BF245&lt;&gt;0,BG245=""),Desplegable!$B$446,IF(AND('Metas por Proyecto'!BF245=0,'Metas por Proyecto'!BG245&gt;0),Desplegable!$B$444,IF(AND('Metas por Proyecto'!BF245&gt;0,'Metas por Proyecto'!BG245=0),Desplegable!$B$445,IF(AND('Metas por Proyecto'!BF245&gt;0,'Metas por Proyecto'!BG245&gt;0),((BG245*100)/BF245))))))</f>
        <v/>
      </c>
      <c r="BJ245" s="97">
        <f t="shared" si="160"/>
        <v>0.68</v>
      </c>
      <c r="BK245" s="97">
        <f t="shared" si="161"/>
        <v>0</v>
      </c>
      <c r="BL245" s="62">
        <f>IF(AND(BJ245=0,BK245=0),"",IF(AND(BJ245=0,BK245&lt;&gt;0),Desplegable!$B$444,(BK245*100/BJ245)))</f>
        <v>0</v>
      </c>
      <c r="BM245" s="97"/>
      <c r="BN245" s="97"/>
      <c r="BO245" s="97"/>
      <c r="BP245" s="62" t="str">
        <f>IF(AND(BM245=0,BN245=0),Desplegable!$B$446,IF(AND(BM245&lt;&gt;0,BN245=""),Desplegable!$B$446,IF(AND('Metas por Proyecto'!BM245=0,'Metas por Proyecto'!BN245&gt;0),Desplegable!$B$444,IF(AND('Metas por Proyecto'!BM245&gt;0,'Metas por Proyecto'!BN245=0),Desplegable!$B$445,IF(AND('Metas por Proyecto'!BM245&gt;0,'Metas por Proyecto'!BN245&gt;0),((BN245*100)/BM245))))))</f>
        <v/>
      </c>
      <c r="BQ245" s="97">
        <f t="shared" si="162"/>
        <v>0.68</v>
      </c>
      <c r="BR245" s="97">
        <f t="shared" si="163"/>
        <v>0</v>
      </c>
      <c r="BS245" s="62">
        <f>IF(AND(BQ245=0,BR245=0),"",IF(AND(BQ245=0,BR245&lt;&gt;0),Desplegable!$B$444,(BR245*100/BQ245)))</f>
        <v>0</v>
      </c>
      <c r="BT245" s="97"/>
      <c r="BU245" s="97"/>
      <c r="BV245" s="97"/>
      <c r="BW245" s="62" t="str">
        <f>IF(AND(BT245=0,BU245=0),Desplegable!$B$446,IF(AND(BT245&lt;&gt;0,BU245=""),Desplegable!$B$446,IF(AND('Metas por Proyecto'!BT245=0,'Metas por Proyecto'!BU245&gt;0),Desplegable!$B$444,IF(AND('Metas por Proyecto'!BT245&gt;0,'Metas por Proyecto'!BU245=0),Desplegable!$B$445,IF(AND('Metas por Proyecto'!BT245&gt;0,'Metas por Proyecto'!BU245&gt;0),((BU245*100)/BT245))))))</f>
        <v/>
      </c>
      <c r="BX245" s="97">
        <f t="shared" si="164"/>
        <v>0.68</v>
      </c>
      <c r="BY245" s="97">
        <f t="shared" si="165"/>
        <v>0</v>
      </c>
      <c r="BZ245" s="62">
        <f>IF(AND(BX245=0,BY245=0),"",IF(AND(BX245=0,BY245&lt;&gt;0),Desplegable!$B$444,(BY245*100/BX245)))</f>
        <v>0</v>
      </c>
      <c r="CA245" s="97"/>
      <c r="CB245" s="97"/>
      <c r="CC245" s="97"/>
      <c r="CD245" s="62" t="str">
        <f>IF(AND(CA245=0,CB245=0),Desplegable!$B$446,IF(AND(CA245&lt;&gt;0,CB245=""),Desplegable!$B$446,IF(AND('Metas por Proyecto'!CA245=0,'Metas por Proyecto'!CB245&gt;0),Desplegable!$B$444,IF(AND('Metas por Proyecto'!CA245&gt;0,'Metas por Proyecto'!CB245=0),Desplegable!$B$445,IF(AND('Metas por Proyecto'!CA245&gt;0,'Metas por Proyecto'!CB245&gt;0),((CB245*100)/CA245))))))</f>
        <v/>
      </c>
      <c r="CE245" s="97">
        <f t="shared" si="166"/>
        <v>0.68</v>
      </c>
      <c r="CF245" s="97">
        <f t="shared" si="167"/>
        <v>0</v>
      </c>
      <c r="CG245" s="62">
        <f>IF(AND(CE245=0,CF245=0),"",IF(AND(CE245=0,CF245&lt;&gt;0),Desplegable!$B$444,(CF245*100/CE245)))</f>
        <v>0</v>
      </c>
      <c r="CH245" s="97"/>
      <c r="CI245" s="97"/>
      <c r="CJ245" s="97"/>
      <c r="CK245" s="62" t="str">
        <f>IF(AND(CH245=0,CI245=0),Desplegable!$B$446,IF(AND(CH245&lt;&gt;0,CI245=""),Desplegable!$B$446,IF(AND('Metas por Proyecto'!CH245=0,'Metas por Proyecto'!CI245&gt;0),Desplegable!$B$444,IF(AND('Metas por Proyecto'!CH245&gt;0,'Metas por Proyecto'!CI245=0),Desplegable!$B$445,IF(AND('Metas por Proyecto'!CH245&gt;0,'Metas por Proyecto'!CI245&gt;0),((CI245*100)/CH245))))))</f>
        <v/>
      </c>
      <c r="CL245" s="97">
        <f t="shared" si="168"/>
        <v>0.68</v>
      </c>
      <c r="CM245" s="97">
        <f t="shared" si="169"/>
        <v>0</v>
      </c>
      <c r="CN245" s="62">
        <f>IF(AND(CL245=0,CM245=0),"",IF(AND(CL245=0,CM245&lt;&gt;0),Desplegable!$B$444,(CM245*100/CL245)))</f>
        <v>0</v>
      </c>
      <c r="CO245" s="97"/>
      <c r="CP245" s="97"/>
      <c r="CQ245" s="97"/>
      <c r="CR245" s="62" t="str">
        <f>IF(AND(CO245=0,CP245=0),Desplegable!$B$446,IF(AND(CO245&lt;&gt;0,CP245=""),Desplegable!$B$446,IF(AND('Metas por Proyecto'!CO245=0,'Metas por Proyecto'!CP245&gt;0),Desplegable!$B$444,IF(AND('Metas por Proyecto'!CO245&gt;0,'Metas por Proyecto'!CP245=0),Desplegable!$B$445,IF(AND('Metas por Proyecto'!CO245&gt;0,'Metas por Proyecto'!CP245&gt;0),((CP245*100)/CO245))))))</f>
        <v/>
      </c>
      <c r="CS245" s="97">
        <f t="shared" si="170"/>
        <v>0.68</v>
      </c>
      <c r="CT245" s="97">
        <f t="shared" si="171"/>
        <v>0</v>
      </c>
      <c r="CU245" s="62">
        <f>IF(AND(CS245=0,CT245=0),"",IF(AND(CS245=0,CT245&lt;&gt;0),Desplegable!$B$444,(CT245*100/CS245)))</f>
        <v>0</v>
      </c>
      <c r="CV245" s="97"/>
      <c r="CW245" s="97"/>
      <c r="CX245" s="97"/>
      <c r="CY245" s="62" t="str">
        <f>IF(AND(CV245=0,CW245=0),Desplegable!$B$446,IF(AND(CV245&lt;&gt;0,CW245=""),Desplegable!$B$446,IF(AND('Metas por Proyecto'!CV245=0,'Metas por Proyecto'!CW245&gt;0),Desplegable!$B$444,IF(AND('Metas por Proyecto'!CV245&gt;0,'Metas por Proyecto'!CW245=0),Desplegable!$B$445,IF(AND('Metas por Proyecto'!CV245&gt;0,'Metas por Proyecto'!CW245&gt;0),((CW245*100)/CV245))))))</f>
        <v/>
      </c>
      <c r="CZ245" s="97">
        <f t="shared" si="172"/>
        <v>0.68</v>
      </c>
      <c r="DA245" s="97">
        <f t="shared" si="173"/>
        <v>0</v>
      </c>
      <c r="DB245" s="62">
        <f>IF(AND(CZ245=0,DA245=0),"",IF(AND(CZ245=0,DA245&lt;&gt;0),Desplegable!$B$444,(DA245*100/CZ245)))</f>
        <v>0</v>
      </c>
      <c r="DC245" s="97"/>
      <c r="DD245" s="97"/>
      <c r="DE245" s="97"/>
      <c r="DF245" s="62" t="str">
        <f>IF(AND(DC245=0,DD245=0),Desplegable!$B$446,IF(AND(DC245&lt;&gt;0,DD245=""),Desplegable!$B$446,IF(AND('Metas por Proyecto'!DC245=0,'Metas por Proyecto'!DD245&gt;0),Desplegable!$B$444,IF(AND('Metas por Proyecto'!DC245&gt;0,'Metas por Proyecto'!DD245=0),Desplegable!$B$445,IF(AND('Metas por Proyecto'!DC245&gt;0,'Metas por Proyecto'!DD245&gt;0),((DD245*100)/DC245))))))</f>
        <v/>
      </c>
      <c r="DG245" s="97">
        <f t="shared" si="182"/>
        <v>0.68</v>
      </c>
      <c r="DH245" s="97">
        <f t="shared" si="183"/>
        <v>0</v>
      </c>
      <c r="DI245" s="62">
        <f>IF(AND(DG245=0,DH245=0),"",IF(AND(DG245=0,DH245&lt;&gt;0),Desplegable!$B$444,(DH245*100/DG245)))</f>
        <v>0</v>
      </c>
      <c r="DJ245" s="97"/>
      <c r="DK245" s="97"/>
      <c r="DL245" s="97"/>
      <c r="DM245" s="62" t="str">
        <f>IF(AND(DJ245=0,DK245=0),Desplegable!$B$446,IF(AND(DJ245&lt;&gt;0,DK245=""),Desplegable!$B$446,IF(AND('Metas por Proyecto'!DJ245=0,'Metas por Proyecto'!DK245&gt;0),Desplegable!$B$444,IF(AND('Metas por Proyecto'!DJ245&gt;0,'Metas por Proyecto'!DK245=0),Desplegable!$B$445,IF(AND('Metas por Proyecto'!DJ245&gt;0,'Metas por Proyecto'!DK245&gt;0),((DK245*100)/DJ245))))))</f>
        <v/>
      </c>
      <c r="DN245" s="97">
        <f t="shared" si="176"/>
        <v>0.68</v>
      </c>
      <c r="DO245" s="97">
        <f t="shared" si="177"/>
        <v>0</v>
      </c>
      <c r="DP245" s="63">
        <f>IF(AND(DN245=0,DO245=0),"",IF(AND(DN245=0,DO245&lt;&gt;0),Desplegable!$B$444,(DO245*100/DN245)))</f>
        <v>0</v>
      </c>
      <c r="DQ245" s="97">
        <f t="shared" si="178"/>
        <v>0.68</v>
      </c>
      <c r="DR245" s="97">
        <f t="shared" si="179"/>
        <v>0</v>
      </c>
      <c r="DS245" s="97">
        <f t="shared" si="180"/>
        <v>0</v>
      </c>
      <c r="DT245" s="63">
        <f t="shared" si="181"/>
        <v>0</v>
      </c>
      <c r="DU245" s="97"/>
    </row>
    <row r="246" spans="1:128" s="65" customFormat="1" ht="225">
      <c r="A246" s="53">
        <v>245</v>
      </c>
      <c r="B246" s="84" t="s">
        <v>850</v>
      </c>
      <c r="C246" s="54" t="s">
        <v>852</v>
      </c>
      <c r="D246" s="55" t="s">
        <v>89</v>
      </c>
      <c r="E246" s="55" t="s">
        <v>853</v>
      </c>
      <c r="F246" s="56" t="s">
        <v>111</v>
      </c>
      <c r="G246" s="55" t="s">
        <v>115</v>
      </c>
      <c r="H246" s="56" t="s">
        <v>294</v>
      </c>
      <c r="I246" s="55" t="s">
        <v>815</v>
      </c>
      <c r="J246" s="56" t="s">
        <v>256</v>
      </c>
      <c r="K246" s="55" t="s">
        <v>848</v>
      </c>
      <c r="L246" s="56" t="s">
        <v>265</v>
      </c>
      <c r="M246" s="56" t="s">
        <v>411</v>
      </c>
      <c r="N246" s="59" t="s">
        <v>140</v>
      </c>
      <c r="O246" s="56" t="s">
        <v>154</v>
      </c>
      <c r="P246" s="57" t="s">
        <v>462</v>
      </c>
      <c r="Q246" s="57" t="s">
        <v>467</v>
      </c>
      <c r="R246" s="58" t="s">
        <v>474</v>
      </c>
      <c r="S246" s="59" t="s">
        <v>159</v>
      </c>
      <c r="T246" s="59" t="s">
        <v>417</v>
      </c>
      <c r="U246" s="60" t="s">
        <v>429</v>
      </c>
      <c r="V246" s="60" t="s">
        <v>447</v>
      </c>
      <c r="W246" s="59" t="s">
        <v>159</v>
      </c>
      <c r="X246" s="59"/>
      <c r="Y246" s="56"/>
      <c r="Z246" s="56"/>
      <c r="AA246" s="56"/>
      <c r="AB246" s="56"/>
      <c r="AC246" s="53"/>
      <c r="AD246" s="53"/>
      <c r="AE246" s="53"/>
      <c r="AF246" s="53"/>
      <c r="AG246" s="56"/>
      <c r="AH246" s="60"/>
      <c r="AI246" s="53"/>
      <c r="AJ246" s="61"/>
      <c r="AK246" s="53"/>
      <c r="AL246" s="53"/>
      <c r="AM246" s="222">
        <v>144.44999999999999</v>
      </c>
      <c r="AN246" s="222">
        <v>144.44999999999999</v>
      </c>
      <c r="AO246" s="97">
        <v>144.44999999999999</v>
      </c>
      <c r="AP246" s="97"/>
      <c r="AQ246" s="62">
        <f>IF(AND(AN246=0,AO246=0),Desplegable!$B$446,IF(AND(AN246&lt;&gt;0,AO246=""),Desplegable!$B$446,IF(AND('Metas por Proyecto'!AN246=0,'Metas por Proyecto'!AO246&gt;0),Desplegable!$B$444,IF(AND('Metas por Proyecto'!AN246&gt;0,'Metas por Proyecto'!AO246=0),Desplegable!$B$445,IF(AND('Metas por Proyecto'!AN246&gt;0,'Metas por Proyecto'!AO246&gt;0),((AO246*100)/AN246))))))</f>
        <v>100</v>
      </c>
      <c r="AR246" s="222">
        <v>144.44999999999999</v>
      </c>
      <c r="AS246" s="97">
        <v>144.44999999999999</v>
      </c>
      <c r="AT246" s="97"/>
      <c r="AU246" s="62">
        <f>IF(AND(AR246=0,AS246=0),Desplegable!$B$446,IF(AND(AR246&lt;&gt;0,AS246=""),Desplegable!$B$446,IF(AND('Metas por Proyecto'!AR246=0,'Metas por Proyecto'!AS246&gt;0),Desplegable!$B$444,IF(AND('Metas por Proyecto'!AR246&gt;0,'Metas por Proyecto'!AS246=0),Desplegable!$B$445,IF(AND('Metas por Proyecto'!AR246&gt;0,'Metas por Proyecto'!AS246&gt;0),((AS246*100)/AR246))))))</f>
        <v>100</v>
      </c>
      <c r="AV246" s="97">
        <f t="shared" si="156"/>
        <v>288.89999999999998</v>
      </c>
      <c r="AW246" s="97">
        <f t="shared" si="157"/>
        <v>288.89999999999998</v>
      </c>
      <c r="AX246" s="62">
        <f>IF(AND(AV246=0,AW246=0),"",IF(AND(AV246=0,AW246&lt;&gt;0),Desplegable!$B$444,(AW246*100/AV246)))</f>
        <v>100</v>
      </c>
      <c r="AY246" s="222">
        <v>144.44999999999999</v>
      </c>
      <c r="AZ246" s="97">
        <v>144.44999999999999</v>
      </c>
      <c r="BA246" s="97"/>
      <c r="BB246" s="62">
        <f>IF(AND(AY246=0,AZ246=0),Desplegable!$B$446,IF(AND(AY246&lt;&gt;0,AZ246=""),Desplegable!$B$446,IF(AND('Metas por Proyecto'!AY246=0,'Metas por Proyecto'!AZ246&gt;0),Desplegable!$B$444,IF(AND('Metas por Proyecto'!AY246&gt;0,'Metas por Proyecto'!AZ246=0),Desplegable!$B$445,IF(AND('Metas por Proyecto'!AY246&gt;0,'Metas por Proyecto'!AZ246&gt;0),((AZ246*100)/AY246))))))</f>
        <v>100</v>
      </c>
      <c r="BC246" s="97">
        <f t="shared" si="158"/>
        <v>433.34999999999997</v>
      </c>
      <c r="BD246" s="97">
        <f t="shared" si="159"/>
        <v>433.34999999999997</v>
      </c>
      <c r="BE246" s="62">
        <f>IF(AND(BC246=0,BD246=0),"",IF(AND(BC246=0,BD246&lt;&gt;0),Desplegable!$B$444,(BD246*100/BC246)))</f>
        <v>100.00000000000001</v>
      </c>
      <c r="BF246" s="222">
        <v>144.44999999999999</v>
      </c>
      <c r="BG246" s="97"/>
      <c r="BH246" s="97"/>
      <c r="BI246" s="62" t="str">
        <f>IF(AND(BF246=0,BG246=0),Desplegable!$B$446,IF(AND(BF246&lt;&gt;0,BG246=""),Desplegable!$B$446,IF(AND('Metas por Proyecto'!BF246=0,'Metas por Proyecto'!BG246&gt;0),Desplegable!$B$444,IF(AND('Metas por Proyecto'!BF246&gt;0,'Metas por Proyecto'!BG246=0),Desplegable!$B$445,IF(AND('Metas por Proyecto'!BF246&gt;0,'Metas por Proyecto'!BG246&gt;0),((BG246*100)/BF246))))))</f>
        <v/>
      </c>
      <c r="BJ246" s="97">
        <f t="shared" si="160"/>
        <v>577.79999999999995</v>
      </c>
      <c r="BK246" s="97">
        <f t="shared" si="161"/>
        <v>433.34999999999997</v>
      </c>
      <c r="BL246" s="62">
        <f>IF(AND(BJ246=0,BK246=0),"",IF(AND(BJ246=0,BK246&lt;&gt;0),Desplegable!$B$444,(BK246*100/BJ246)))</f>
        <v>75</v>
      </c>
      <c r="BM246" s="222">
        <v>144.44999999999999</v>
      </c>
      <c r="BN246" s="97"/>
      <c r="BO246" s="97"/>
      <c r="BP246" s="62" t="str">
        <f>IF(AND(BM246=0,BN246=0),Desplegable!$B$446,IF(AND(BM246&lt;&gt;0,BN246=""),Desplegable!$B$446,IF(AND('Metas por Proyecto'!BM246=0,'Metas por Proyecto'!BN246&gt;0),Desplegable!$B$444,IF(AND('Metas por Proyecto'!BM246&gt;0,'Metas por Proyecto'!BN246=0),Desplegable!$B$445,IF(AND('Metas por Proyecto'!BM246&gt;0,'Metas por Proyecto'!BN246&gt;0),((BN246*100)/BM246))))))</f>
        <v/>
      </c>
      <c r="BQ246" s="97">
        <f t="shared" si="162"/>
        <v>722.25</v>
      </c>
      <c r="BR246" s="97">
        <f t="shared" si="163"/>
        <v>433.34999999999997</v>
      </c>
      <c r="BS246" s="62">
        <f>IF(AND(BQ246=0,BR246=0),"",IF(AND(BQ246=0,BR246&lt;&gt;0),Desplegable!$B$444,(BR246*100/BQ246)))</f>
        <v>60</v>
      </c>
      <c r="BT246" s="222">
        <v>144.44999999999999</v>
      </c>
      <c r="BU246" s="97"/>
      <c r="BV246" s="97"/>
      <c r="BW246" s="62" t="str">
        <f>IF(AND(BT246=0,BU246=0),Desplegable!$B$446,IF(AND(BT246&lt;&gt;0,BU246=""),Desplegable!$B$446,IF(AND('Metas por Proyecto'!BT246=0,'Metas por Proyecto'!BU246&gt;0),Desplegable!$B$444,IF(AND('Metas por Proyecto'!BT246&gt;0,'Metas por Proyecto'!BU246=0),Desplegable!$B$445,IF(AND('Metas por Proyecto'!BT246&gt;0,'Metas por Proyecto'!BU246&gt;0),((BU246*100)/BT246))))))</f>
        <v/>
      </c>
      <c r="BX246" s="97">
        <f t="shared" si="164"/>
        <v>866.7</v>
      </c>
      <c r="BY246" s="97">
        <f t="shared" si="165"/>
        <v>433.34999999999997</v>
      </c>
      <c r="BZ246" s="62">
        <f>IF(AND(BX246=0,BY246=0),"",IF(AND(BX246=0,BY246&lt;&gt;0),Desplegable!$B$444,(BY246*100/BX246)))</f>
        <v>50</v>
      </c>
      <c r="CA246" s="222">
        <v>144.44999999999999</v>
      </c>
      <c r="CB246" s="97"/>
      <c r="CC246" s="97"/>
      <c r="CD246" s="62" t="str">
        <f>IF(AND(CA246=0,CB246=0),Desplegable!$B$446,IF(AND(CA246&lt;&gt;0,CB246=""),Desplegable!$B$446,IF(AND('Metas por Proyecto'!CA246=0,'Metas por Proyecto'!CB246&gt;0),Desplegable!$B$444,IF(AND('Metas por Proyecto'!CA246&gt;0,'Metas por Proyecto'!CB246=0),Desplegable!$B$445,IF(AND('Metas por Proyecto'!CA246&gt;0,'Metas por Proyecto'!CB246&gt;0),((CB246*100)/CA246))))))</f>
        <v/>
      </c>
      <c r="CE246" s="97">
        <f t="shared" si="166"/>
        <v>1011.1500000000001</v>
      </c>
      <c r="CF246" s="97">
        <f t="shared" si="167"/>
        <v>433.34999999999997</v>
      </c>
      <c r="CG246" s="62">
        <f>IF(AND(CE246=0,CF246=0),"",IF(AND(CE246=0,CF246&lt;&gt;0),Desplegable!$B$444,(CF246*100/CE246)))</f>
        <v>42.857142857142854</v>
      </c>
      <c r="CH246" s="222">
        <v>144.44999999999999</v>
      </c>
      <c r="CI246" s="97"/>
      <c r="CJ246" s="97"/>
      <c r="CK246" s="62" t="str">
        <f>IF(AND(CH246=0,CI246=0),Desplegable!$B$446,IF(AND(CH246&lt;&gt;0,CI246=""),Desplegable!$B$446,IF(AND('Metas por Proyecto'!CH246=0,'Metas por Proyecto'!CI246&gt;0),Desplegable!$B$444,IF(AND('Metas por Proyecto'!CH246&gt;0,'Metas por Proyecto'!CI246=0),Desplegable!$B$445,IF(AND('Metas por Proyecto'!CH246&gt;0,'Metas por Proyecto'!CI246&gt;0),((CI246*100)/CH246))))))</f>
        <v/>
      </c>
      <c r="CL246" s="97">
        <f t="shared" si="168"/>
        <v>1155.6000000000001</v>
      </c>
      <c r="CM246" s="97">
        <f t="shared" si="169"/>
        <v>433.34999999999997</v>
      </c>
      <c r="CN246" s="62">
        <f>IF(AND(CL246=0,CM246=0),"",IF(AND(CL246=0,CM246&lt;&gt;0),Desplegable!$B$444,(CM246*100/CL246)))</f>
        <v>37.499999999999993</v>
      </c>
      <c r="CO246" s="222">
        <v>144.44999999999999</v>
      </c>
      <c r="CP246" s="97"/>
      <c r="CQ246" s="97"/>
      <c r="CR246" s="62" t="str">
        <f>IF(AND(CO246=0,CP246=0),Desplegable!$B$446,IF(AND(CO246&lt;&gt;0,CP246=""),Desplegable!$B$446,IF(AND('Metas por Proyecto'!CO246=0,'Metas por Proyecto'!CP246&gt;0),Desplegable!$B$444,IF(AND('Metas por Proyecto'!CO246&gt;0,'Metas por Proyecto'!CP246=0),Desplegable!$B$445,IF(AND('Metas por Proyecto'!CO246&gt;0,'Metas por Proyecto'!CP246&gt;0),((CP246*100)/CO246))))))</f>
        <v/>
      </c>
      <c r="CS246" s="97">
        <f t="shared" si="170"/>
        <v>1300.0500000000002</v>
      </c>
      <c r="CT246" s="97">
        <f t="shared" si="171"/>
        <v>433.34999999999997</v>
      </c>
      <c r="CU246" s="62">
        <f>IF(AND(CS246=0,CT246=0),"",IF(AND(CS246=0,CT246&lt;&gt;0),Desplegable!$B$444,(CT246*100/CS246)))</f>
        <v>33.333333333333329</v>
      </c>
      <c r="CV246" s="222">
        <v>144.44999999999999</v>
      </c>
      <c r="CW246" s="97"/>
      <c r="CX246" s="97"/>
      <c r="CY246" s="62" t="str">
        <f>IF(AND(CV246=0,CW246=0),Desplegable!$B$446,IF(AND(CV246&lt;&gt;0,CW246=""),Desplegable!$B$446,IF(AND('Metas por Proyecto'!CV246=0,'Metas por Proyecto'!CW246&gt;0),Desplegable!$B$444,IF(AND('Metas por Proyecto'!CV246&gt;0,'Metas por Proyecto'!CW246=0),Desplegable!$B$445,IF(AND('Metas por Proyecto'!CV246&gt;0,'Metas por Proyecto'!CW246&gt;0),((CW246*100)/CV246))))))</f>
        <v/>
      </c>
      <c r="CZ246" s="97">
        <f t="shared" si="172"/>
        <v>1444.5000000000002</v>
      </c>
      <c r="DA246" s="97">
        <f t="shared" si="173"/>
        <v>433.34999999999997</v>
      </c>
      <c r="DB246" s="62">
        <f>IF(AND(CZ246=0,DA246=0),"",IF(AND(CZ246=0,DA246&lt;&gt;0),Desplegable!$B$444,(DA246*100/CZ246)))</f>
        <v>29.999999999999996</v>
      </c>
      <c r="DC246" s="222">
        <v>144.44999999999999</v>
      </c>
      <c r="DD246" s="97"/>
      <c r="DE246" s="97"/>
      <c r="DF246" s="62" t="str">
        <f>IF(AND(DC246=0,DD246=0),Desplegable!$B$446,IF(AND(DC246&lt;&gt;0,DD246=""),Desplegable!$B$446,IF(AND('Metas por Proyecto'!DC246=0,'Metas por Proyecto'!DD246&gt;0),Desplegable!$B$444,IF(AND('Metas por Proyecto'!DC246&gt;0,'Metas por Proyecto'!DD246=0),Desplegable!$B$445,IF(AND('Metas por Proyecto'!DC246&gt;0,'Metas por Proyecto'!DD246&gt;0),((DD246*100)/DC246))))))</f>
        <v/>
      </c>
      <c r="DG246" s="97">
        <f t="shared" si="182"/>
        <v>1588.9500000000003</v>
      </c>
      <c r="DH246" s="97">
        <f t="shared" si="183"/>
        <v>433.34999999999997</v>
      </c>
      <c r="DI246" s="62">
        <f>IF(AND(DG246=0,DH246=0),"",IF(AND(DG246=0,DH246&lt;&gt;0),Desplegable!$B$444,(DH246*100/DG246)))</f>
        <v>27.272727272727266</v>
      </c>
      <c r="DJ246" s="222">
        <v>144.44999999999999</v>
      </c>
      <c r="DK246" s="97"/>
      <c r="DL246" s="97"/>
      <c r="DM246" s="62" t="str">
        <f>IF(AND(DJ246=0,DK246=0),Desplegable!$B$446,IF(AND(DJ246&lt;&gt;0,DK246=""),Desplegable!$B$446,IF(AND('Metas por Proyecto'!DJ246=0,'Metas por Proyecto'!DK246&gt;0),Desplegable!$B$444,IF(AND('Metas por Proyecto'!DJ246&gt;0,'Metas por Proyecto'!DK246=0),Desplegable!$B$445,IF(AND('Metas por Proyecto'!DJ246&gt;0,'Metas por Proyecto'!DK246&gt;0),((DK246*100)/DJ246))))))</f>
        <v/>
      </c>
      <c r="DN246" s="97">
        <f t="shared" si="176"/>
        <v>1733.4000000000003</v>
      </c>
      <c r="DO246" s="97">
        <f t="shared" si="177"/>
        <v>433.34999999999997</v>
      </c>
      <c r="DP246" s="63">
        <f>IF(AND(DN246=0,DO246=0),"",IF(AND(DN246=0,DO246&lt;&gt;0),Desplegable!$B$444,(DO246*100/DN246)))</f>
        <v>24.999999999999996</v>
      </c>
      <c r="DQ246" s="97">
        <f t="shared" si="178"/>
        <v>1733.4000000000003</v>
      </c>
      <c r="DR246" s="97">
        <f t="shared" si="179"/>
        <v>-1588.9500000000003</v>
      </c>
      <c r="DS246" s="97">
        <f t="shared" si="180"/>
        <v>433.34999999999997</v>
      </c>
      <c r="DT246" s="63">
        <f t="shared" si="181"/>
        <v>24.999999999999996</v>
      </c>
      <c r="DU246" s="97"/>
    </row>
    <row r="247" spans="1:128" s="65" customFormat="1" ht="206.25">
      <c r="A247" s="53">
        <v>246</v>
      </c>
      <c r="B247" s="84" t="s">
        <v>854</v>
      </c>
      <c r="C247" s="54" t="s">
        <v>859</v>
      </c>
      <c r="D247" s="55" t="s">
        <v>89</v>
      </c>
      <c r="E247" s="55" t="s">
        <v>860</v>
      </c>
      <c r="F247" s="56" t="s">
        <v>111</v>
      </c>
      <c r="G247" s="55" t="s">
        <v>115</v>
      </c>
      <c r="H247" s="56" t="s">
        <v>294</v>
      </c>
      <c r="I247" s="55" t="s">
        <v>815</v>
      </c>
      <c r="J247" s="56" t="s">
        <v>259</v>
      </c>
      <c r="K247" s="55" t="s">
        <v>835</v>
      </c>
      <c r="L247" s="56" t="s">
        <v>289</v>
      </c>
      <c r="M247" s="56" t="s">
        <v>411</v>
      </c>
      <c r="N247" s="59" t="s">
        <v>139</v>
      </c>
      <c r="O247" s="56" t="s">
        <v>154</v>
      </c>
      <c r="P247" s="57" t="s">
        <v>462</v>
      </c>
      <c r="Q247" s="57" t="s">
        <v>467</v>
      </c>
      <c r="R247" s="58" t="s">
        <v>475</v>
      </c>
      <c r="S247" s="59" t="s">
        <v>159</v>
      </c>
      <c r="T247" s="59" t="s">
        <v>417</v>
      </c>
      <c r="U247" s="60" t="s">
        <v>429</v>
      </c>
      <c r="V247" s="60" t="s">
        <v>447</v>
      </c>
      <c r="W247" s="59" t="s">
        <v>159</v>
      </c>
      <c r="X247" s="59"/>
      <c r="Y247" s="56"/>
      <c r="Z247" s="56"/>
      <c r="AA247" s="56"/>
      <c r="AB247" s="56"/>
      <c r="AC247" s="53"/>
      <c r="AD247" s="53"/>
      <c r="AE247" s="53"/>
      <c r="AF247" s="53"/>
      <c r="AG247" s="56"/>
      <c r="AH247" s="60"/>
      <c r="AI247" s="53"/>
      <c r="AJ247" s="61"/>
      <c r="AK247" s="53"/>
      <c r="AL247" s="53"/>
      <c r="AM247" s="222">
        <v>11.2</v>
      </c>
      <c r="AN247" s="97"/>
      <c r="AO247" s="97">
        <v>0</v>
      </c>
      <c r="AP247" s="97"/>
      <c r="AQ247" s="62" t="str">
        <f>IF(AND(AN247=0,AO247=0),Desplegable!$B$446,IF(AND(AN247&lt;&gt;0,AO247=""),Desplegable!$B$446,IF(AND('Metas por Proyecto'!AN247=0,'Metas por Proyecto'!AO247&gt;0),Desplegable!$B$444,IF(AND('Metas por Proyecto'!AN247&gt;0,'Metas por Proyecto'!AO247=0),Desplegable!$B$445,IF(AND('Metas por Proyecto'!AN247&gt;0,'Metas por Proyecto'!AO247&gt;0),((AO247*100)/AN247))))))</f>
        <v/>
      </c>
      <c r="AR247" s="97"/>
      <c r="AS247" s="97">
        <v>0</v>
      </c>
      <c r="AT247" s="97"/>
      <c r="AU247" s="62" t="str">
        <f>IF(AND(AR247=0,AS247=0),Desplegable!$B$446,IF(AND(AR247&lt;&gt;0,AS247=""),Desplegable!$B$446,IF(AND('Metas por Proyecto'!AR247=0,'Metas por Proyecto'!AS247&gt;0),Desplegable!$B$444,IF(AND('Metas por Proyecto'!AR247&gt;0,'Metas por Proyecto'!AS247=0),Desplegable!$B$445,IF(AND('Metas por Proyecto'!AR247&gt;0,'Metas por Proyecto'!AS247&gt;0),((AS247*100)/AR247))))))</f>
        <v/>
      </c>
      <c r="AV247" s="97">
        <f t="shared" si="156"/>
        <v>0</v>
      </c>
      <c r="AW247" s="97">
        <f t="shared" si="157"/>
        <v>0</v>
      </c>
      <c r="AX247" s="62" t="str">
        <f>IF(AND(AV247=0,AW247=0),"",IF(AND(AV247=0,AW247&lt;&gt;0),Desplegable!$B$444,(AW247*100/AV247)))</f>
        <v/>
      </c>
      <c r="AY247" s="97"/>
      <c r="AZ247" s="97">
        <v>0</v>
      </c>
      <c r="BA247" s="97"/>
      <c r="BB247" s="62" t="str">
        <f>IF(AND(AY247=0,AZ247=0),Desplegable!$B$446,IF(AND(AY247&lt;&gt;0,AZ247=""),Desplegable!$B$446,IF(AND('Metas por Proyecto'!AY247=0,'Metas por Proyecto'!AZ247&gt;0),Desplegable!$B$444,IF(AND('Metas por Proyecto'!AY247&gt;0,'Metas por Proyecto'!AZ247=0),Desplegable!$B$445,IF(AND('Metas por Proyecto'!AY247&gt;0,'Metas por Proyecto'!AZ247&gt;0),((AZ247*100)/AY247))))))</f>
        <v/>
      </c>
      <c r="BC247" s="97">
        <f t="shared" si="158"/>
        <v>0</v>
      </c>
      <c r="BD247" s="97">
        <f t="shared" si="159"/>
        <v>0</v>
      </c>
      <c r="BE247" s="62" t="str">
        <f>IF(AND(BC247=0,BD247=0),"",IF(AND(BC247=0,BD247&lt;&gt;0),Desplegable!$B$444,(BD247*100/BC247)))</f>
        <v/>
      </c>
      <c r="BF247" s="97"/>
      <c r="BG247" s="97"/>
      <c r="BH247" s="97"/>
      <c r="BI247" s="62" t="str">
        <f>IF(AND(BF247=0,BG247=0),Desplegable!$B$446,IF(AND(BF247&lt;&gt;0,BG247=""),Desplegable!$B$446,IF(AND('Metas por Proyecto'!BF247=0,'Metas por Proyecto'!BG247&gt;0),Desplegable!$B$444,IF(AND('Metas por Proyecto'!BF247&gt;0,'Metas por Proyecto'!BG247=0),Desplegable!$B$445,IF(AND('Metas por Proyecto'!BF247&gt;0,'Metas por Proyecto'!BG247&gt;0),((BG247*100)/BF247))))))</f>
        <v/>
      </c>
      <c r="BJ247" s="97">
        <f t="shared" si="160"/>
        <v>0</v>
      </c>
      <c r="BK247" s="97">
        <f t="shared" si="161"/>
        <v>0</v>
      </c>
      <c r="BL247" s="62" t="str">
        <f>IF(AND(BJ247=0,BK247=0),"",IF(AND(BJ247=0,BK247&lt;&gt;0),Desplegable!$B$444,(BK247*100/BJ247)))</f>
        <v/>
      </c>
      <c r="BM247" s="97"/>
      <c r="BN247" s="97"/>
      <c r="BO247" s="97"/>
      <c r="BP247" s="62" t="str">
        <f>IF(AND(BM247=0,BN247=0),Desplegable!$B$446,IF(AND(BM247&lt;&gt;0,BN247=""),Desplegable!$B$446,IF(AND('Metas por Proyecto'!BM247=0,'Metas por Proyecto'!BN247&gt;0),Desplegable!$B$444,IF(AND('Metas por Proyecto'!BM247&gt;0,'Metas por Proyecto'!BN247=0),Desplegable!$B$445,IF(AND('Metas por Proyecto'!BM247&gt;0,'Metas por Proyecto'!BN247&gt;0),((BN247*100)/BM247))))))</f>
        <v/>
      </c>
      <c r="BQ247" s="97">
        <f t="shared" si="162"/>
        <v>0</v>
      </c>
      <c r="BR247" s="97">
        <f t="shared" si="163"/>
        <v>0</v>
      </c>
      <c r="BS247" s="62" t="str">
        <f>IF(AND(BQ247=0,BR247=0),"",IF(AND(BQ247=0,BR247&lt;&gt;0),Desplegable!$B$444,(BR247*100/BQ247)))</f>
        <v/>
      </c>
      <c r="BT247" s="97"/>
      <c r="BU247" s="97"/>
      <c r="BV247" s="97"/>
      <c r="BW247" s="62" t="str">
        <f>IF(AND(BT247=0,BU247=0),Desplegable!$B$446,IF(AND(BT247&lt;&gt;0,BU247=""),Desplegable!$B$446,IF(AND('Metas por Proyecto'!BT247=0,'Metas por Proyecto'!BU247&gt;0),Desplegable!$B$444,IF(AND('Metas por Proyecto'!BT247&gt;0,'Metas por Proyecto'!BU247=0),Desplegable!$B$445,IF(AND('Metas por Proyecto'!BT247&gt;0,'Metas por Proyecto'!BU247&gt;0),((BU247*100)/BT247))))))</f>
        <v/>
      </c>
      <c r="BX247" s="97">
        <f t="shared" si="164"/>
        <v>0</v>
      </c>
      <c r="BY247" s="97">
        <f t="shared" si="165"/>
        <v>0</v>
      </c>
      <c r="BZ247" s="62" t="str">
        <f>IF(AND(BX247=0,BY247=0),"",IF(AND(BX247=0,BY247&lt;&gt;0),Desplegable!$B$444,(BY247*100/BX247)))</f>
        <v/>
      </c>
      <c r="CA247" s="97"/>
      <c r="CB247" s="97"/>
      <c r="CC247" s="97"/>
      <c r="CD247" s="62" t="str">
        <f>IF(AND(CA247=0,CB247=0),Desplegable!$B$446,IF(AND(CA247&lt;&gt;0,CB247=""),Desplegable!$B$446,IF(AND('Metas por Proyecto'!CA247=0,'Metas por Proyecto'!CB247&gt;0),Desplegable!$B$444,IF(AND('Metas por Proyecto'!CA247&gt;0,'Metas por Proyecto'!CB247=0),Desplegable!$B$445,IF(AND('Metas por Proyecto'!CA247&gt;0,'Metas por Proyecto'!CB247&gt;0),((CB247*100)/CA247))))))</f>
        <v/>
      </c>
      <c r="CE247" s="97">
        <f t="shared" si="166"/>
        <v>0</v>
      </c>
      <c r="CF247" s="97">
        <f t="shared" si="167"/>
        <v>0</v>
      </c>
      <c r="CG247" s="62" t="str">
        <f>IF(AND(CE247=0,CF247=0),"",IF(AND(CE247=0,CF247&lt;&gt;0),Desplegable!$B$444,(CF247*100/CE247)))</f>
        <v/>
      </c>
      <c r="CH247" s="97">
        <v>11.2</v>
      </c>
      <c r="CI247" s="97"/>
      <c r="CJ247" s="97"/>
      <c r="CK247" s="62" t="str">
        <f>IF(AND(CH247=0,CI247=0),Desplegable!$B$446,IF(AND(CH247&lt;&gt;0,CI247=""),Desplegable!$B$446,IF(AND('Metas por Proyecto'!CH247=0,'Metas por Proyecto'!CI247&gt;0),Desplegable!$B$444,IF(AND('Metas por Proyecto'!CH247&gt;0,'Metas por Proyecto'!CI247=0),Desplegable!$B$445,IF(AND('Metas por Proyecto'!CH247&gt;0,'Metas por Proyecto'!CI247&gt;0),((CI247*100)/CH247))))))</f>
        <v/>
      </c>
      <c r="CL247" s="97">
        <f t="shared" si="168"/>
        <v>11.2</v>
      </c>
      <c r="CM247" s="97">
        <f t="shared" si="169"/>
        <v>0</v>
      </c>
      <c r="CN247" s="62">
        <f>IF(AND(CL247=0,CM247=0),"",IF(AND(CL247=0,CM247&lt;&gt;0),Desplegable!$B$444,(CM247*100/CL247)))</f>
        <v>0</v>
      </c>
      <c r="CO247" s="97"/>
      <c r="CP247" s="97"/>
      <c r="CQ247" s="97"/>
      <c r="CR247" s="62" t="str">
        <f>IF(AND(CO247=0,CP247=0),Desplegable!$B$446,IF(AND(CO247&lt;&gt;0,CP247=""),Desplegable!$B$446,IF(AND('Metas por Proyecto'!CO247=0,'Metas por Proyecto'!CP247&gt;0),Desplegable!$B$444,IF(AND('Metas por Proyecto'!CO247&gt;0,'Metas por Proyecto'!CP247=0),Desplegable!$B$445,IF(AND('Metas por Proyecto'!CO247&gt;0,'Metas por Proyecto'!CP247&gt;0),((CP247*100)/CO247))))))</f>
        <v/>
      </c>
      <c r="CS247" s="97">
        <f t="shared" si="170"/>
        <v>11.2</v>
      </c>
      <c r="CT247" s="97">
        <f t="shared" si="171"/>
        <v>0</v>
      </c>
      <c r="CU247" s="62">
        <f>IF(AND(CS247=0,CT247=0),"",IF(AND(CS247=0,CT247&lt;&gt;0),Desplegable!$B$444,(CT247*100/CS247)))</f>
        <v>0</v>
      </c>
      <c r="CV247" s="97"/>
      <c r="CW247" s="97"/>
      <c r="CX247" s="97"/>
      <c r="CY247" s="62" t="str">
        <f>IF(AND(CV247=0,CW247=0),Desplegable!$B$446,IF(AND(CV247&lt;&gt;0,CW247=""),Desplegable!$B$446,IF(AND('Metas por Proyecto'!CV247=0,'Metas por Proyecto'!CW247&gt;0),Desplegable!$B$444,IF(AND('Metas por Proyecto'!CV247&gt;0,'Metas por Proyecto'!CW247=0),Desplegable!$B$445,IF(AND('Metas por Proyecto'!CV247&gt;0,'Metas por Proyecto'!CW247&gt;0),((CW247*100)/CV247))))))</f>
        <v/>
      </c>
      <c r="CZ247" s="97">
        <f t="shared" si="172"/>
        <v>11.2</v>
      </c>
      <c r="DA247" s="97">
        <f t="shared" si="173"/>
        <v>0</v>
      </c>
      <c r="DB247" s="62">
        <f>IF(AND(CZ247=0,DA247=0),"",IF(AND(CZ247=0,DA247&lt;&gt;0),Desplegable!$B$444,(DA247*100/CZ247)))</f>
        <v>0</v>
      </c>
      <c r="DC247" s="97"/>
      <c r="DD247" s="97"/>
      <c r="DE247" s="97"/>
      <c r="DF247" s="62" t="str">
        <f>IF(AND(DC247=0,DD247=0),Desplegable!$B$446,IF(AND(DC247&lt;&gt;0,DD247=""),Desplegable!$B$446,IF(AND('Metas por Proyecto'!DC247=0,'Metas por Proyecto'!DD247&gt;0),Desplegable!$B$444,IF(AND('Metas por Proyecto'!DC247&gt;0,'Metas por Proyecto'!DD247=0),Desplegable!$B$445,IF(AND('Metas por Proyecto'!DC247&gt;0,'Metas por Proyecto'!DD247&gt;0),((DD247*100)/DC247))))))</f>
        <v/>
      </c>
      <c r="DG247" s="97">
        <f t="shared" si="182"/>
        <v>11.2</v>
      </c>
      <c r="DH247" s="97">
        <f t="shared" si="183"/>
        <v>0</v>
      </c>
      <c r="DI247" s="62">
        <f>IF(AND(DG247=0,DH247=0),"",IF(AND(DG247=0,DH247&lt;&gt;0),Desplegable!$B$444,(DH247*100/DG247)))</f>
        <v>0</v>
      </c>
      <c r="DJ247" s="97"/>
      <c r="DK247" s="97"/>
      <c r="DL247" s="97"/>
      <c r="DM247" s="62" t="str">
        <f>IF(AND(DJ247=0,DK247=0),Desplegable!$B$446,IF(AND(DJ247&lt;&gt;0,DK247=""),Desplegable!$B$446,IF(AND('Metas por Proyecto'!DJ247=0,'Metas por Proyecto'!DK247&gt;0),Desplegable!$B$444,IF(AND('Metas por Proyecto'!DJ247&gt;0,'Metas por Proyecto'!DK247=0),Desplegable!$B$445,IF(AND('Metas por Proyecto'!DJ247&gt;0,'Metas por Proyecto'!DK247&gt;0),((DK247*100)/DJ247))))))</f>
        <v/>
      </c>
      <c r="DN247" s="97">
        <f t="shared" si="176"/>
        <v>11.2</v>
      </c>
      <c r="DO247" s="97">
        <f t="shared" si="177"/>
        <v>0</v>
      </c>
      <c r="DP247" s="63">
        <f>IF(AND(DN247=0,DO247=0),"",IF(AND(DN247=0,DO247&lt;&gt;0),Desplegable!$B$444,(DO247*100/DN247)))</f>
        <v>0</v>
      </c>
      <c r="DQ247" s="97">
        <f t="shared" si="178"/>
        <v>11.2</v>
      </c>
      <c r="DR247" s="97">
        <f t="shared" si="179"/>
        <v>0</v>
      </c>
      <c r="DS247" s="97">
        <f t="shared" si="180"/>
        <v>0</v>
      </c>
      <c r="DT247" s="63">
        <f t="shared" si="181"/>
        <v>0</v>
      </c>
      <c r="DU247" s="97"/>
    </row>
    <row r="248" spans="1:128" s="65" customFormat="1" ht="206.25">
      <c r="A248" s="53">
        <v>247</v>
      </c>
      <c r="B248" s="84" t="s">
        <v>855</v>
      </c>
      <c r="C248" s="54" t="s">
        <v>859</v>
      </c>
      <c r="D248" s="55" t="s">
        <v>89</v>
      </c>
      <c r="E248" s="55" t="s">
        <v>860</v>
      </c>
      <c r="F248" s="56" t="s">
        <v>111</v>
      </c>
      <c r="G248" s="55" t="s">
        <v>115</v>
      </c>
      <c r="H248" s="56" t="s">
        <v>294</v>
      </c>
      <c r="I248" s="55" t="s">
        <v>815</v>
      </c>
      <c r="J248" s="56" t="s">
        <v>259</v>
      </c>
      <c r="K248" s="55" t="s">
        <v>835</v>
      </c>
      <c r="L248" s="56" t="s">
        <v>289</v>
      </c>
      <c r="M248" s="56" t="s">
        <v>411</v>
      </c>
      <c r="N248" s="59" t="s">
        <v>139</v>
      </c>
      <c r="O248" s="56" t="s">
        <v>154</v>
      </c>
      <c r="P248" s="57" t="s">
        <v>462</v>
      </c>
      <c r="Q248" s="57" t="s">
        <v>467</v>
      </c>
      <c r="R248" s="58" t="s">
        <v>475</v>
      </c>
      <c r="S248" s="59" t="s">
        <v>159</v>
      </c>
      <c r="T248" s="59" t="s">
        <v>417</v>
      </c>
      <c r="U248" s="60" t="s">
        <v>429</v>
      </c>
      <c r="V248" s="60" t="s">
        <v>447</v>
      </c>
      <c r="W248" s="59" t="s">
        <v>159</v>
      </c>
      <c r="X248" s="59"/>
      <c r="Y248" s="56"/>
      <c r="Z248" s="56"/>
      <c r="AA248" s="56"/>
      <c r="AB248" s="56"/>
      <c r="AC248" s="53"/>
      <c r="AD248" s="53"/>
      <c r="AE248" s="53"/>
      <c r="AF248" s="53"/>
      <c r="AG248" s="56"/>
      <c r="AH248" s="60"/>
      <c r="AI248" s="53"/>
      <c r="AJ248" s="61"/>
      <c r="AK248" s="53"/>
      <c r="AL248" s="53"/>
      <c r="AM248" s="222">
        <v>12.3</v>
      </c>
      <c r="AN248" s="97"/>
      <c r="AO248" s="97">
        <v>0</v>
      </c>
      <c r="AP248" s="97"/>
      <c r="AQ248" s="62" t="str">
        <f>IF(AND(AN248=0,AO248=0),Desplegable!$B$446,IF(AND(AN248&lt;&gt;0,AO248=""),Desplegable!$B$446,IF(AND('Metas por Proyecto'!AN248=0,'Metas por Proyecto'!AO248&gt;0),Desplegable!$B$444,IF(AND('Metas por Proyecto'!AN248&gt;0,'Metas por Proyecto'!AO248=0),Desplegable!$B$445,IF(AND('Metas por Proyecto'!AN248&gt;0,'Metas por Proyecto'!AO248&gt;0),((AO248*100)/AN248))))))</f>
        <v/>
      </c>
      <c r="AR248" s="97"/>
      <c r="AS248" s="97">
        <v>0</v>
      </c>
      <c r="AT248" s="97"/>
      <c r="AU248" s="62" t="str">
        <f>IF(AND(AR248=0,AS248=0),Desplegable!$B$446,IF(AND(AR248&lt;&gt;0,AS248=""),Desplegable!$B$446,IF(AND('Metas por Proyecto'!AR248=0,'Metas por Proyecto'!AS248&gt;0),Desplegable!$B$444,IF(AND('Metas por Proyecto'!AR248&gt;0,'Metas por Proyecto'!AS248=0),Desplegable!$B$445,IF(AND('Metas por Proyecto'!AR248&gt;0,'Metas por Proyecto'!AS248&gt;0),((AS248*100)/AR248))))))</f>
        <v/>
      </c>
      <c r="AV248" s="97">
        <f t="shared" si="156"/>
        <v>0</v>
      </c>
      <c r="AW248" s="97">
        <f t="shared" si="157"/>
        <v>0</v>
      </c>
      <c r="AX248" s="62" t="str">
        <f>IF(AND(AV248=0,AW248=0),"",IF(AND(AV248=0,AW248&lt;&gt;0),Desplegable!$B$444,(AW248*100/AV248)))</f>
        <v/>
      </c>
      <c r="AY248" s="97"/>
      <c r="AZ248" s="97">
        <v>0</v>
      </c>
      <c r="BA248" s="97"/>
      <c r="BB248" s="62" t="str">
        <f>IF(AND(AY248=0,AZ248=0),Desplegable!$B$446,IF(AND(AY248&lt;&gt;0,AZ248=""),Desplegable!$B$446,IF(AND('Metas por Proyecto'!AY248=0,'Metas por Proyecto'!AZ248&gt;0),Desplegable!$B$444,IF(AND('Metas por Proyecto'!AY248&gt;0,'Metas por Proyecto'!AZ248=0),Desplegable!$B$445,IF(AND('Metas por Proyecto'!AY248&gt;0,'Metas por Proyecto'!AZ248&gt;0),((AZ248*100)/AY248))))))</f>
        <v/>
      </c>
      <c r="BC248" s="97">
        <f t="shared" si="158"/>
        <v>0</v>
      </c>
      <c r="BD248" s="97">
        <f t="shared" si="159"/>
        <v>0</v>
      </c>
      <c r="BE248" s="62" t="str">
        <f>IF(AND(BC248=0,BD248=0),"",IF(AND(BC248=0,BD248&lt;&gt;0),Desplegable!$B$444,(BD248*100/BC248)))</f>
        <v/>
      </c>
      <c r="BF248" s="97"/>
      <c r="BG248" s="97"/>
      <c r="BH248" s="97"/>
      <c r="BI248" s="62" t="str">
        <f>IF(AND(BF248=0,BG248=0),Desplegable!$B$446,IF(AND(BF248&lt;&gt;0,BG248=""),Desplegable!$B$446,IF(AND('Metas por Proyecto'!BF248=0,'Metas por Proyecto'!BG248&gt;0),Desplegable!$B$444,IF(AND('Metas por Proyecto'!BF248&gt;0,'Metas por Proyecto'!BG248=0),Desplegable!$B$445,IF(AND('Metas por Proyecto'!BF248&gt;0,'Metas por Proyecto'!BG248&gt;0),((BG248*100)/BF248))))))</f>
        <v/>
      </c>
      <c r="BJ248" s="97">
        <f t="shared" si="160"/>
        <v>0</v>
      </c>
      <c r="BK248" s="97">
        <f t="shared" si="161"/>
        <v>0</v>
      </c>
      <c r="BL248" s="62" t="str">
        <f>IF(AND(BJ248=0,BK248=0),"",IF(AND(BJ248=0,BK248&lt;&gt;0),Desplegable!$B$444,(BK248*100/BJ248)))</f>
        <v/>
      </c>
      <c r="BM248" s="97"/>
      <c r="BN248" s="97"/>
      <c r="BO248" s="97"/>
      <c r="BP248" s="62" t="str">
        <f>IF(AND(BM248=0,BN248=0),Desplegable!$B$446,IF(AND(BM248&lt;&gt;0,BN248=""),Desplegable!$B$446,IF(AND('Metas por Proyecto'!BM248=0,'Metas por Proyecto'!BN248&gt;0),Desplegable!$B$444,IF(AND('Metas por Proyecto'!BM248&gt;0,'Metas por Proyecto'!BN248=0),Desplegable!$B$445,IF(AND('Metas por Proyecto'!BM248&gt;0,'Metas por Proyecto'!BN248&gt;0),((BN248*100)/BM248))))))</f>
        <v/>
      </c>
      <c r="BQ248" s="97">
        <f t="shared" si="162"/>
        <v>0</v>
      </c>
      <c r="BR248" s="97">
        <f t="shared" si="163"/>
        <v>0</v>
      </c>
      <c r="BS248" s="62" t="str">
        <f>IF(AND(BQ248=0,BR248=0),"",IF(AND(BQ248=0,BR248&lt;&gt;0),Desplegable!$B$444,(BR248*100/BQ248)))</f>
        <v/>
      </c>
      <c r="BT248" s="97"/>
      <c r="BU248" s="97"/>
      <c r="BV248" s="97"/>
      <c r="BW248" s="62" t="str">
        <f>IF(AND(BT248=0,BU248=0),Desplegable!$B$446,IF(AND(BT248&lt;&gt;0,BU248=""),Desplegable!$B$446,IF(AND('Metas por Proyecto'!BT248=0,'Metas por Proyecto'!BU248&gt;0),Desplegable!$B$444,IF(AND('Metas por Proyecto'!BT248&gt;0,'Metas por Proyecto'!BU248=0),Desplegable!$B$445,IF(AND('Metas por Proyecto'!BT248&gt;0,'Metas por Proyecto'!BU248&gt;0),((BU248*100)/BT248))))))</f>
        <v/>
      </c>
      <c r="BX248" s="97">
        <f t="shared" si="164"/>
        <v>0</v>
      </c>
      <c r="BY248" s="97">
        <f t="shared" si="165"/>
        <v>0</v>
      </c>
      <c r="BZ248" s="62" t="str">
        <f>IF(AND(BX248=0,BY248=0),"",IF(AND(BX248=0,BY248&lt;&gt;0),Desplegable!$B$444,(BY248*100/BX248)))</f>
        <v/>
      </c>
      <c r="CA248" s="97"/>
      <c r="CB248" s="97"/>
      <c r="CC248" s="97"/>
      <c r="CD248" s="62" t="str">
        <f>IF(AND(CA248=0,CB248=0),Desplegable!$B$446,IF(AND(CA248&lt;&gt;0,CB248=""),Desplegable!$B$446,IF(AND('Metas por Proyecto'!CA248=0,'Metas por Proyecto'!CB248&gt;0),Desplegable!$B$444,IF(AND('Metas por Proyecto'!CA248&gt;0,'Metas por Proyecto'!CB248=0),Desplegable!$B$445,IF(AND('Metas por Proyecto'!CA248&gt;0,'Metas por Proyecto'!CB248&gt;0),((CB248*100)/CA248))))))</f>
        <v/>
      </c>
      <c r="CE248" s="97">
        <f t="shared" si="166"/>
        <v>0</v>
      </c>
      <c r="CF248" s="97">
        <f t="shared" si="167"/>
        <v>0</v>
      </c>
      <c r="CG248" s="62" t="str">
        <f>IF(AND(CE248=0,CF248=0),"",IF(AND(CE248=0,CF248&lt;&gt;0),Desplegable!$B$444,(CF248*100/CE248)))</f>
        <v/>
      </c>
      <c r="CH248" s="97">
        <v>12.3</v>
      </c>
      <c r="CI248" s="97"/>
      <c r="CJ248" s="97"/>
      <c r="CK248" s="62" t="str">
        <f>IF(AND(CH248=0,CI248=0),Desplegable!$B$446,IF(AND(CH248&lt;&gt;0,CI248=""),Desplegable!$B$446,IF(AND('Metas por Proyecto'!CH248=0,'Metas por Proyecto'!CI248&gt;0),Desplegable!$B$444,IF(AND('Metas por Proyecto'!CH248&gt;0,'Metas por Proyecto'!CI248=0),Desplegable!$B$445,IF(AND('Metas por Proyecto'!CH248&gt;0,'Metas por Proyecto'!CI248&gt;0),((CI248*100)/CH248))))))</f>
        <v/>
      </c>
      <c r="CL248" s="97">
        <f t="shared" si="168"/>
        <v>12.3</v>
      </c>
      <c r="CM248" s="97">
        <f t="shared" si="169"/>
        <v>0</v>
      </c>
      <c r="CN248" s="62">
        <f>IF(AND(CL248=0,CM248=0),"",IF(AND(CL248=0,CM248&lt;&gt;0),Desplegable!$B$444,(CM248*100/CL248)))</f>
        <v>0</v>
      </c>
      <c r="CO248" s="97"/>
      <c r="CP248" s="97"/>
      <c r="CQ248" s="97"/>
      <c r="CR248" s="62" t="str">
        <f>IF(AND(CO248=0,CP248=0),Desplegable!$B$446,IF(AND(CO248&lt;&gt;0,CP248=""),Desplegable!$B$446,IF(AND('Metas por Proyecto'!CO248=0,'Metas por Proyecto'!CP248&gt;0),Desplegable!$B$444,IF(AND('Metas por Proyecto'!CO248&gt;0,'Metas por Proyecto'!CP248=0),Desplegable!$B$445,IF(AND('Metas por Proyecto'!CO248&gt;0,'Metas por Proyecto'!CP248&gt;0),((CP248*100)/CO248))))))</f>
        <v/>
      </c>
      <c r="CS248" s="97">
        <f t="shared" si="170"/>
        <v>12.3</v>
      </c>
      <c r="CT248" s="97">
        <f t="shared" si="171"/>
        <v>0</v>
      </c>
      <c r="CU248" s="62">
        <f>IF(AND(CS248=0,CT248=0),"",IF(AND(CS248=0,CT248&lt;&gt;0),Desplegable!$B$444,(CT248*100/CS248)))</f>
        <v>0</v>
      </c>
      <c r="CV248" s="97"/>
      <c r="CW248" s="97"/>
      <c r="CX248" s="97"/>
      <c r="CY248" s="62" t="str">
        <f>IF(AND(CV248=0,CW248=0),Desplegable!$B$446,IF(AND(CV248&lt;&gt;0,CW248=""),Desplegable!$B$446,IF(AND('Metas por Proyecto'!CV248=0,'Metas por Proyecto'!CW248&gt;0),Desplegable!$B$444,IF(AND('Metas por Proyecto'!CV248&gt;0,'Metas por Proyecto'!CW248=0),Desplegable!$B$445,IF(AND('Metas por Proyecto'!CV248&gt;0,'Metas por Proyecto'!CW248&gt;0),((CW248*100)/CV248))))))</f>
        <v/>
      </c>
      <c r="CZ248" s="97">
        <f t="shared" si="172"/>
        <v>12.3</v>
      </c>
      <c r="DA248" s="97">
        <f t="shared" si="173"/>
        <v>0</v>
      </c>
      <c r="DB248" s="62">
        <f>IF(AND(CZ248=0,DA248=0),"",IF(AND(CZ248=0,DA248&lt;&gt;0),Desplegable!$B$444,(DA248*100/CZ248)))</f>
        <v>0</v>
      </c>
      <c r="DC248" s="97"/>
      <c r="DD248" s="97"/>
      <c r="DE248" s="97"/>
      <c r="DF248" s="62" t="str">
        <f>IF(AND(DC248=0,DD248=0),Desplegable!$B$446,IF(AND(DC248&lt;&gt;0,DD248=""),Desplegable!$B$446,IF(AND('Metas por Proyecto'!DC248=0,'Metas por Proyecto'!DD248&gt;0),Desplegable!$B$444,IF(AND('Metas por Proyecto'!DC248&gt;0,'Metas por Proyecto'!DD248=0),Desplegable!$B$445,IF(AND('Metas por Proyecto'!DC248&gt;0,'Metas por Proyecto'!DD248&gt;0),((DD248*100)/DC248))))))</f>
        <v/>
      </c>
      <c r="DG248" s="97">
        <f t="shared" si="182"/>
        <v>12.3</v>
      </c>
      <c r="DH248" s="97">
        <f t="shared" si="183"/>
        <v>0</v>
      </c>
      <c r="DI248" s="62">
        <f>IF(AND(DG248=0,DH248=0),"",IF(AND(DG248=0,DH248&lt;&gt;0),Desplegable!$B$444,(DH248*100/DG248)))</f>
        <v>0</v>
      </c>
      <c r="DJ248" s="97"/>
      <c r="DK248" s="97"/>
      <c r="DL248" s="97"/>
      <c r="DM248" s="62" t="str">
        <f>IF(AND(DJ248=0,DK248=0),Desplegable!$B$446,IF(AND(DJ248&lt;&gt;0,DK248=""),Desplegable!$B$446,IF(AND('Metas por Proyecto'!DJ248=0,'Metas por Proyecto'!DK248&gt;0),Desplegable!$B$444,IF(AND('Metas por Proyecto'!DJ248&gt;0,'Metas por Proyecto'!DK248=0),Desplegable!$B$445,IF(AND('Metas por Proyecto'!DJ248&gt;0,'Metas por Proyecto'!DK248&gt;0),((DK248*100)/DJ248))))))</f>
        <v/>
      </c>
      <c r="DN248" s="97">
        <f t="shared" si="176"/>
        <v>12.3</v>
      </c>
      <c r="DO248" s="97">
        <f t="shared" si="177"/>
        <v>0</v>
      </c>
      <c r="DP248" s="63">
        <f>IF(AND(DN248=0,DO248=0),"",IF(AND(DN248=0,DO248&lt;&gt;0),Desplegable!$B$444,(DO248*100/DN248)))</f>
        <v>0</v>
      </c>
      <c r="DQ248" s="97">
        <f t="shared" si="178"/>
        <v>12.3</v>
      </c>
      <c r="DR248" s="97">
        <f t="shared" si="179"/>
        <v>0</v>
      </c>
      <c r="DS248" s="97">
        <f t="shared" si="180"/>
        <v>0</v>
      </c>
      <c r="DT248" s="63">
        <f t="shared" si="181"/>
        <v>0</v>
      </c>
      <c r="DU248" s="97"/>
    </row>
    <row r="249" spans="1:128" s="65" customFormat="1" ht="206.25">
      <c r="A249" s="53">
        <v>248</v>
      </c>
      <c r="B249" s="84" t="s">
        <v>855</v>
      </c>
      <c r="C249" s="54" t="s">
        <v>859</v>
      </c>
      <c r="D249" s="55" t="s">
        <v>89</v>
      </c>
      <c r="E249" s="55" t="s">
        <v>860</v>
      </c>
      <c r="F249" s="56" t="s">
        <v>111</v>
      </c>
      <c r="G249" s="55" t="s">
        <v>115</v>
      </c>
      <c r="H249" s="56" t="s">
        <v>294</v>
      </c>
      <c r="I249" s="55" t="s">
        <v>815</v>
      </c>
      <c r="J249" s="56" t="s">
        <v>259</v>
      </c>
      <c r="K249" s="55" t="s">
        <v>835</v>
      </c>
      <c r="L249" s="56" t="s">
        <v>289</v>
      </c>
      <c r="M249" s="56" t="s">
        <v>411</v>
      </c>
      <c r="N249" s="59" t="s">
        <v>116</v>
      </c>
      <c r="O249" s="56" t="s">
        <v>154</v>
      </c>
      <c r="P249" s="57" t="s">
        <v>462</v>
      </c>
      <c r="Q249" s="57" t="s">
        <v>467</v>
      </c>
      <c r="R249" s="58" t="s">
        <v>475</v>
      </c>
      <c r="S249" s="59" t="s">
        <v>159</v>
      </c>
      <c r="T249" s="59" t="s">
        <v>417</v>
      </c>
      <c r="U249" s="60" t="s">
        <v>429</v>
      </c>
      <c r="V249" s="60" t="s">
        <v>447</v>
      </c>
      <c r="W249" s="59" t="s">
        <v>159</v>
      </c>
      <c r="X249" s="59"/>
      <c r="Y249" s="56"/>
      <c r="Z249" s="56"/>
      <c r="AA249" s="56"/>
      <c r="AB249" s="56"/>
      <c r="AC249" s="53"/>
      <c r="AD249" s="53"/>
      <c r="AE249" s="53"/>
      <c r="AF249" s="53"/>
      <c r="AG249" s="56"/>
      <c r="AH249" s="60"/>
      <c r="AI249" s="53"/>
      <c r="AJ249" s="61"/>
      <c r="AK249" s="53"/>
      <c r="AL249" s="53"/>
      <c r="AM249" s="222">
        <v>26</v>
      </c>
      <c r="AN249" s="97"/>
      <c r="AO249" s="97">
        <v>0</v>
      </c>
      <c r="AP249" s="97"/>
      <c r="AQ249" s="62" t="str">
        <f>IF(AND(AN249=0,AO249=0),Desplegable!$B$446,IF(AND(AN249&lt;&gt;0,AO249=""),Desplegable!$B$446,IF(AND('Metas por Proyecto'!AN249=0,'Metas por Proyecto'!AO249&gt;0),Desplegable!$B$444,IF(AND('Metas por Proyecto'!AN249&gt;0,'Metas por Proyecto'!AO249=0),Desplegable!$B$445,IF(AND('Metas por Proyecto'!AN249&gt;0,'Metas por Proyecto'!AO249&gt;0),((AO249*100)/AN249))))))</f>
        <v/>
      </c>
      <c r="AR249" s="97"/>
      <c r="AS249" s="97">
        <v>0</v>
      </c>
      <c r="AT249" s="97"/>
      <c r="AU249" s="62" t="str">
        <f>IF(AND(AR249=0,AS249=0),Desplegable!$B$446,IF(AND(AR249&lt;&gt;0,AS249=""),Desplegable!$B$446,IF(AND('Metas por Proyecto'!AR249=0,'Metas por Proyecto'!AS249&gt;0),Desplegable!$B$444,IF(AND('Metas por Proyecto'!AR249&gt;0,'Metas por Proyecto'!AS249=0),Desplegable!$B$445,IF(AND('Metas por Proyecto'!AR249&gt;0,'Metas por Proyecto'!AS249&gt;0),((AS249*100)/AR249))))))</f>
        <v/>
      </c>
      <c r="AV249" s="97">
        <f t="shared" si="156"/>
        <v>0</v>
      </c>
      <c r="AW249" s="97">
        <f t="shared" si="157"/>
        <v>0</v>
      </c>
      <c r="AX249" s="62" t="str">
        <f>IF(AND(AV249=0,AW249=0),"",IF(AND(AV249=0,AW249&lt;&gt;0),Desplegable!$B$444,(AW249*100/AV249)))</f>
        <v/>
      </c>
      <c r="AY249" s="97"/>
      <c r="AZ249" s="97">
        <v>0</v>
      </c>
      <c r="BA249" s="97"/>
      <c r="BB249" s="62" t="str">
        <f>IF(AND(AY249=0,AZ249=0),Desplegable!$B$446,IF(AND(AY249&lt;&gt;0,AZ249=""),Desplegable!$B$446,IF(AND('Metas por Proyecto'!AY249=0,'Metas por Proyecto'!AZ249&gt;0),Desplegable!$B$444,IF(AND('Metas por Proyecto'!AY249&gt;0,'Metas por Proyecto'!AZ249=0),Desplegable!$B$445,IF(AND('Metas por Proyecto'!AY249&gt;0,'Metas por Proyecto'!AZ249&gt;0),((AZ249*100)/AY249))))))</f>
        <v/>
      </c>
      <c r="BC249" s="97">
        <f t="shared" si="158"/>
        <v>0</v>
      </c>
      <c r="BD249" s="97">
        <f t="shared" si="159"/>
        <v>0</v>
      </c>
      <c r="BE249" s="62" t="str">
        <f>IF(AND(BC249=0,BD249=0),"",IF(AND(BC249=0,BD249&lt;&gt;0),Desplegable!$B$444,(BD249*100/BC249)))</f>
        <v/>
      </c>
      <c r="BF249" s="97"/>
      <c r="BG249" s="97"/>
      <c r="BH249" s="97"/>
      <c r="BI249" s="62" t="str">
        <f>IF(AND(BF249=0,BG249=0),Desplegable!$B$446,IF(AND(BF249&lt;&gt;0,BG249=""),Desplegable!$B$446,IF(AND('Metas por Proyecto'!BF249=0,'Metas por Proyecto'!BG249&gt;0),Desplegable!$B$444,IF(AND('Metas por Proyecto'!BF249&gt;0,'Metas por Proyecto'!BG249=0),Desplegable!$B$445,IF(AND('Metas por Proyecto'!BF249&gt;0,'Metas por Proyecto'!BG249&gt;0),((BG249*100)/BF249))))))</f>
        <v/>
      </c>
      <c r="BJ249" s="97">
        <f t="shared" si="160"/>
        <v>0</v>
      </c>
      <c r="BK249" s="97">
        <f t="shared" si="161"/>
        <v>0</v>
      </c>
      <c r="BL249" s="62" t="str">
        <f>IF(AND(BJ249=0,BK249=0),"",IF(AND(BJ249=0,BK249&lt;&gt;0),Desplegable!$B$444,(BK249*100/BJ249)))</f>
        <v/>
      </c>
      <c r="BM249" s="97"/>
      <c r="BN249" s="97"/>
      <c r="BO249" s="97"/>
      <c r="BP249" s="62" t="str">
        <f>IF(AND(BM249=0,BN249=0),Desplegable!$B$446,IF(AND(BM249&lt;&gt;0,BN249=""),Desplegable!$B$446,IF(AND('Metas por Proyecto'!BM249=0,'Metas por Proyecto'!BN249&gt;0),Desplegable!$B$444,IF(AND('Metas por Proyecto'!BM249&gt;0,'Metas por Proyecto'!BN249=0),Desplegable!$B$445,IF(AND('Metas por Proyecto'!BM249&gt;0,'Metas por Proyecto'!BN249&gt;0),((BN249*100)/BM249))))))</f>
        <v/>
      </c>
      <c r="BQ249" s="97">
        <f t="shared" si="162"/>
        <v>0</v>
      </c>
      <c r="BR249" s="97">
        <f t="shared" si="163"/>
        <v>0</v>
      </c>
      <c r="BS249" s="62" t="str">
        <f>IF(AND(BQ249=0,BR249=0),"",IF(AND(BQ249=0,BR249&lt;&gt;0),Desplegable!$B$444,(BR249*100/BQ249)))</f>
        <v/>
      </c>
      <c r="BT249" s="97"/>
      <c r="BU249" s="97"/>
      <c r="BV249" s="97"/>
      <c r="BW249" s="62" t="str">
        <f>IF(AND(BT249=0,BU249=0),Desplegable!$B$446,IF(AND(BT249&lt;&gt;0,BU249=""),Desplegable!$B$446,IF(AND('Metas por Proyecto'!BT249=0,'Metas por Proyecto'!BU249&gt;0),Desplegable!$B$444,IF(AND('Metas por Proyecto'!BT249&gt;0,'Metas por Proyecto'!BU249=0),Desplegable!$B$445,IF(AND('Metas por Proyecto'!BT249&gt;0,'Metas por Proyecto'!BU249&gt;0),((BU249*100)/BT249))))))</f>
        <v/>
      </c>
      <c r="BX249" s="97">
        <f t="shared" si="164"/>
        <v>0</v>
      </c>
      <c r="BY249" s="97">
        <f t="shared" si="165"/>
        <v>0</v>
      </c>
      <c r="BZ249" s="62" t="str">
        <f>IF(AND(BX249=0,BY249=0),"",IF(AND(BX249=0,BY249&lt;&gt;0),Desplegable!$B$444,(BY249*100/BX249)))</f>
        <v/>
      </c>
      <c r="CA249" s="97"/>
      <c r="CB249" s="97"/>
      <c r="CC249" s="97"/>
      <c r="CD249" s="62" t="str">
        <f>IF(AND(CA249=0,CB249=0),Desplegable!$B$446,IF(AND(CA249&lt;&gt;0,CB249=""),Desplegable!$B$446,IF(AND('Metas por Proyecto'!CA249=0,'Metas por Proyecto'!CB249&gt;0),Desplegable!$B$444,IF(AND('Metas por Proyecto'!CA249&gt;0,'Metas por Proyecto'!CB249=0),Desplegable!$B$445,IF(AND('Metas por Proyecto'!CA249&gt;0,'Metas por Proyecto'!CB249&gt;0),((CB249*100)/CA249))))))</f>
        <v/>
      </c>
      <c r="CE249" s="97">
        <f t="shared" si="166"/>
        <v>0</v>
      </c>
      <c r="CF249" s="97">
        <f t="shared" si="167"/>
        <v>0</v>
      </c>
      <c r="CG249" s="62" t="str">
        <f>IF(AND(CE249=0,CF249=0),"",IF(AND(CE249=0,CF249&lt;&gt;0),Desplegable!$B$444,(CF249*100/CE249)))</f>
        <v/>
      </c>
      <c r="CH249" s="97">
        <v>26</v>
      </c>
      <c r="CI249" s="97"/>
      <c r="CJ249" s="97"/>
      <c r="CK249" s="62" t="str">
        <f>IF(AND(CH249=0,CI249=0),Desplegable!$B$446,IF(AND(CH249&lt;&gt;0,CI249=""),Desplegable!$B$446,IF(AND('Metas por Proyecto'!CH249=0,'Metas por Proyecto'!CI249&gt;0),Desplegable!$B$444,IF(AND('Metas por Proyecto'!CH249&gt;0,'Metas por Proyecto'!CI249=0),Desplegable!$B$445,IF(AND('Metas por Proyecto'!CH249&gt;0,'Metas por Proyecto'!CI249&gt;0),((CI249*100)/CH249))))))</f>
        <v/>
      </c>
      <c r="CL249" s="97">
        <f t="shared" si="168"/>
        <v>26</v>
      </c>
      <c r="CM249" s="97">
        <f t="shared" si="169"/>
        <v>0</v>
      </c>
      <c r="CN249" s="62">
        <f>IF(AND(CL249=0,CM249=0),"",IF(AND(CL249=0,CM249&lt;&gt;0),Desplegable!$B$444,(CM249*100/CL249)))</f>
        <v>0</v>
      </c>
      <c r="CO249" s="97"/>
      <c r="CP249" s="97"/>
      <c r="CQ249" s="97"/>
      <c r="CR249" s="62" t="str">
        <f>IF(AND(CO249=0,CP249=0),Desplegable!$B$446,IF(AND(CO249&lt;&gt;0,CP249=""),Desplegable!$B$446,IF(AND('Metas por Proyecto'!CO249=0,'Metas por Proyecto'!CP249&gt;0),Desplegable!$B$444,IF(AND('Metas por Proyecto'!CO249&gt;0,'Metas por Proyecto'!CP249=0),Desplegable!$B$445,IF(AND('Metas por Proyecto'!CO249&gt;0,'Metas por Proyecto'!CP249&gt;0),((CP249*100)/CO249))))))</f>
        <v/>
      </c>
      <c r="CS249" s="97">
        <f t="shared" si="170"/>
        <v>26</v>
      </c>
      <c r="CT249" s="97">
        <f t="shared" si="171"/>
        <v>0</v>
      </c>
      <c r="CU249" s="62">
        <f>IF(AND(CS249=0,CT249=0),"",IF(AND(CS249=0,CT249&lt;&gt;0),Desplegable!$B$444,(CT249*100/CS249)))</f>
        <v>0</v>
      </c>
      <c r="CV249" s="97"/>
      <c r="CW249" s="97"/>
      <c r="CX249" s="97"/>
      <c r="CY249" s="62" t="str">
        <f>IF(AND(CV249=0,CW249=0),Desplegable!$B$446,IF(AND(CV249&lt;&gt;0,CW249=""),Desplegable!$B$446,IF(AND('Metas por Proyecto'!CV249=0,'Metas por Proyecto'!CW249&gt;0),Desplegable!$B$444,IF(AND('Metas por Proyecto'!CV249&gt;0,'Metas por Proyecto'!CW249=0),Desplegable!$B$445,IF(AND('Metas por Proyecto'!CV249&gt;0,'Metas por Proyecto'!CW249&gt;0),((CW249*100)/CV249))))))</f>
        <v/>
      </c>
      <c r="CZ249" s="97">
        <f t="shared" si="172"/>
        <v>26</v>
      </c>
      <c r="DA249" s="97">
        <f t="shared" si="173"/>
        <v>0</v>
      </c>
      <c r="DB249" s="62">
        <f>IF(AND(CZ249=0,DA249=0),"",IF(AND(CZ249=0,DA249&lt;&gt;0),Desplegable!$B$444,(DA249*100/CZ249)))</f>
        <v>0</v>
      </c>
      <c r="DC249" s="97"/>
      <c r="DD249" s="97"/>
      <c r="DE249" s="97"/>
      <c r="DF249" s="62" t="str">
        <f>IF(AND(DC249=0,DD249=0),Desplegable!$B$446,IF(AND(DC249&lt;&gt;0,DD249=""),Desplegable!$B$446,IF(AND('Metas por Proyecto'!DC249=0,'Metas por Proyecto'!DD249&gt;0),Desplegable!$B$444,IF(AND('Metas por Proyecto'!DC249&gt;0,'Metas por Proyecto'!DD249=0),Desplegable!$B$445,IF(AND('Metas por Proyecto'!DC249&gt;0,'Metas por Proyecto'!DD249&gt;0),((DD249*100)/DC249))))))</f>
        <v/>
      </c>
      <c r="DG249" s="97">
        <f t="shared" si="182"/>
        <v>26</v>
      </c>
      <c r="DH249" s="97">
        <f t="shared" si="183"/>
        <v>0</v>
      </c>
      <c r="DI249" s="62">
        <f>IF(AND(DG249=0,DH249=0),"",IF(AND(DG249=0,DH249&lt;&gt;0),Desplegable!$B$444,(DH249*100/DG249)))</f>
        <v>0</v>
      </c>
      <c r="DJ249" s="97"/>
      <c r="DK249" s="97"/>
      <c r="DL249" s="97"/>
      <c r="DM249" s="62" t="str">
        <f>IF(AND(DJ249=0,DK249=0),Desplegable!$B$446,IF(AND(DJ249&lt;&gt;0,DK249=""),Desplegable!$B$446,IF(AND('Metas por Proyecto'!DJ249=0,'Metas por Proyecto'!DK249&gt;0),Desplegable!$B$444,IF(AND('Metas por Proyecto'!DJ249&gt;0,'Metas por Proyecto'!DK249=0),Desplegable!$B$445,IF(AND('Metas por Proyecto'!DJ249&gt;0,'Metas por Proyecto'!DK249&gt;0),((DK249*100)/DJ249))))))</f>
        <v/>
      </c>
      <c r="DN249" s="97">
        <f t="shared" si="176"/>
        <v>26</v>
      </c>
      <c r="DO249" s="97">
        <f t="shared" si="177"/>
        <v>0</v>
      </c>
      <c r="DP249" s="63">
        <f>IF(AND(DN249=0,DO249=0),"",IF(AND(DN249=0,DO249&lt;&gt;0),Desplegable!$B$444,(DO249*100/DN249)))</f>
        <v>0</v>
      </c>
      <c r="DQ249" s="97">
        <f t="shared" si="178"/>
        <v>26</v>
      </c>
      <c r="DR249" s="97">
        <f t="shared" si="179"/>
        <v>0</v>
      </c>
      <c r="DS249" s="97">
        <f t="shared" si="180"/>
        <v>0</v>
      </c>
      <c r="DT249" s="63">
        <f t="shared" si="181"/>
        <v>0</v>
      </c>
      <c r="DU249" s="97"/>
    </row>
    <row r="250" spans="1:128" s="65" customFormat="1" ht="225">
      <c r="A250" s="53">
        <v>249</v>
      </c>
      <c r="B250" s="84" t="s">
        <v>856</v>
      </c>
      <c r="C250" s="54" t="s">
        <v>859</v>
      </c>
      <c r="D250" s="55" t="s">
        <v>77</v>
      </c>
      <c r="E250" s="55" t="s">
        <v>860</v>
      </c>
      <c r="F250" s="56" t="s">
        <v>111</v>
      </c>
      <c r="G250" s="55" t="s">
        <v>115</v>
      </c>
      <c r="H250" s="56" t="s">
        <v>294</v>
      </c>
      <c r="I250" s="55" t="s">
        <v>815</v>
      </c>
      <c r="J250" s="56" t="s">
        <v>259</v>
      </c>
      <c r="K250" s="55" t="s">
        <v>835</v>
      </c>
      <c r="L250" s="56" t="s">
        <v>289</v>
      </c>
      <c r="M250" s="56" t="s">
        <v>411</v>
      </c>
      <c r="N250" s="59" t="s">
        <v>116</v>
      </c>
      <c r="O250" s="56" t="s">
        <v>154</v>
      </c>
      <c r="P250" s="57" t="s">
        <v>462</v>
      </c>
      <c r="Q250" s="57" t="s">
        <v>467</v>
      </c>
      <c r="R250" s="58" t="s">
        <v>474</v>
      </c>
      <c r="S250" s="59" t="s">
        <v>159</v>
      </c>
      <c r="T250" s="59" t="s">
        <v>417</v>
      </c>
      <c r="U250" s="60" t="s">
        <v>429</v>
      </c>
      <c r="V250" s="60" t="s">
        <v>447</v>
      </c>
      <c r="W250" s="59" t="s">
        <v>159</v>
      </c>
      <c r="X250" s="59"/>
      <c r="Y250" s="56"/>
      <c r="Z250" s="56"/>
      <c r="AA250" s="56"/>
      <c r="AB250" s="56"/>
      <c r="AC250" s="53"/>
      <c r="AD250" s="53"/>
      <c r="AE250" s="53"/>
      <c r="AF250" s="53"/>
      <c r="AG250" s="56"/>
      <c r="AH250" s="60"/>
      <c r="AI250" s="53"/>
      <c r="AJ250" s="61"/>
      <c r="AK250" s="53"/>
      <c r="AL250" s="53"/>
      <c r="AM250" s="222">
        <v>1</v>
      </c>
      <c r="AN250" s="97"/>
      <c r="AO250" s="97">
        <v>0</v>
      </c>
      <c r="AP250" s="97"/>
      <c r="AQ250" s="62" t="str">
        <f>IF(AND(AN250=0,AO250=0),Desplegable!$B$446,IF(AND(AN250&lt;&gt;0,AO250=""),Desplegable!$B$446,IF(AND('Metas por Proyecto'!AN250=0,'Metas por Proyecto'!AO250&gt;0),Desplegable!$B$444,IF(AND('Metas por Proyecto'!AN250&gt;0,'Metas por Proyecto'!AO250=0),Desplegable!$B$445,IF(AND('Metas por Proyecto'!AN250&gt;0,'Metas por Proyecto'!AO250&gt;0),((AO250*100)/AN250))))))</f>
        <v/>
      </c>
      <c r="AR250" s="97"/>
      <c r="AS250" s="97">
        <v>0</v>
      </c>
      <c r="AT250" s="97"/>
      <c r="AU250" s="62" t="str">
        <f>IF(AND(AR250=0,AS250=0),Desplegable!$B$446,IF(AND(AR250&lt;&gt;0,AS250=""),Desplegable!$B$446,IF(AND('Metas por Proyecto'!AR250=0,'Metas por Proyecto'!AS250&gt;0),Desplegable!$B$444,IF(AND('Metas por Proyecto'!AR250&gt;0,'Metas por Proyecto'!AS250=0),Desplegable!$B$445,IF(AND('Metas por Proyecto'!AR250&gt;0,'Metas por Proyecto'!AS250&gt;0),((AS250*100)/AR250))))))</f>
        <v/>
      </c>
      <c r="AV250" s="97">
        <f t="shared" si="156"/>
        <v>0</v>
      </c>
      <c r="AW250" s="97">
        <f t="shared" si="157"/>
        <v>0</v>
      </c>
      <c r="AX250" s="62" t="str">
        <f>IF(AND(AV250=0,AW250=0),"",IF(AND(AV250=0,AW250&lt;&gt;0),Desplegable!$B$444,(AW250*100/AV250)))</f>
        <v/>
      </c>
      <c r="AY250" s="97"/>
      <c r="AZ250" s="97">
        <v>0</v>
      </c>
      <c r="BA250" s="97"/>
      <c r="BB250" s="62" t="str">
        <f>IF(AND(AY250=0,AZ250=0),Desplegable!$B$446,IF(AND(AY250&lt;&gt;0,AZ250=""),Desplegable!$B$446,IF(AND('Metas por Proyecto'!AY250=0,'Metas por Proyecto'!AZ250&gt;0),Desplegable!$B$444,IF(AND('Metas por Proyecto'!AY250&gt;0,'Metas por Proyecto'!AZ250=0),Desplegable!$B$445,IF(AND('Metas por Proyecto'!AY250&gt;0,'Metas por Proyecto'!AZ250&gt;0),((AZ250*100)/AY250))))))</f>
        <v/>
      </c>
      <c r="BC250" s="97">
        <f t="shared" si="158"/>
        <v>0</v>
      </c>
      <c r="BD250" s="97">
        <f t="shared" si="159"/>
        <v>0</v>
      </c>
      <c r="BE250" s="62" t="str">
        <f>IF(AND(BC250=0,BD250=0),"",IF(AND(BC250=0,BD250&lt;&gt;0),Desplegable!$B$444,(BD250*100/BC250)))</f>
        <v/>
      </c>
      <c r="BF250" s="97"/>
      <c r="BG250" s="97"/>
      <c r="BH250" s="97"/>
      <c r="BI250" s="62" t="str">
        <f>IF(AND(BF250=0,BG250=0),Desplegable!$B$446,IF(AND(BF250&lt;&gt;0,BG250=""),Desplegable!$B$446,IF(AND('Metas por Proyecto'!BF250=0,'Metas por Proyecto'!BG250&gt;0),Desplegable!$B$444,IF(AND('Metas por Proyecto'!BF250&gt;0,'Metas por Proyecto'!BG250=0),Desplegable!$B$445,IF(AND('Metas por Proyecto'!BF250&gt;0,'Metas por Proyecto'!BG250&gt;0),((BG250*100)/BF250))))))</f>
        <v/>
      </c>
      <c r="BJ250" s="97">
        <f t="shared" si="160"/>
        <v>0</v>
      </c>
      <c r="BK250" s="97">
        <f t="shared" si="161"/>
        <v>0</v>
      </c>
      <c r="BL250" s="62" t="str">
        <f>IF(AND(BJ250=0,BK250=0),"",IF(AND(BJ250=0,BK250&lt;&gt;0),Desplegable!$B$444,(BK250*100/BJ250)))</f>
        <v/>
      </c>
      <c r="BM250" s="97"/>
      <c r="BN250" s="97"/>
      <c r="BO250" s="97"/>
      <c r="BP250" s="62" t="str">
        <f>IF(AND(BM250=0,BN250=0),Desplegable!$B$446,IF(AND(BM250&lt;&gt;0,BN250=""),Desplegable!$B$446,IF(AND('Metas por Proyecto'!BM250=0,'Metas por Proyecto'!BN250&gt;0),Desplegable!$B$444,IF(AND('Metas por Proyecto'!BM250&gt;0,'Metas por Proyecto'!BN250=0),Desplegable!$B$445,IF(AND('Metas por Proyecto'!BM250&gt;0,'Metas por Proyecto'!BN250&gt;0),((BN250*100)/BM250))))))</f>
        <v/>
      </c>
      <c r="BQ250" s="97">
        <f t="shared" si="162"/>
        <v>0</v>
      </c>
      <c r="BR250" s="97">
        <f t="shared" si="163"/>
        <v>0</v>
      </c>
      <c r="BS250" s="62" t="str">
        <f>IF(AND(BQ250=0,BR250=0),"",IF(AND(BQ250=0,BR250&lt;&gt;0),Desplegable!$B$444,(BR250*100/BQ250)))</f>
        <v/>
      </c>
      <c r="BT250" s="97"/>
      <c r="BU250" s="97"/>
      <c r="BV250" s="97"/>
      <c r="BW250" s="62" t="str">
        <f>IF(AND(BT250=0,BU250=0),Desplegable!$B$446,IF(AND(BT250&lt;&gt;0,BU250=""),Desplegable!$B$446,IF(AND('Metas por Proyecto'!BT250=0,'Metas por Proyecto'!BU250&gt;0),Desplegable!$B$444,IF(AND('Metas por Proyecto'!BT250&gt;0,'Metas por Proyecto'!BU250=0),Desplegable!$B$445,IF(AND('Metas por Proyecto'!BT250&gt;0,'Metas por Proyecto'!BU250&gt;0),((BU250*100)/BT250))))))</f>
        <v/>
      </c>
      <c r="BX250" s="97">
        <f t="shared" si="164"/>
        <v>0</v>
      </c>
      <c r="BY250" s="97">
        <f t="shared" si="165"/>
        <v>0</v>
      </c>
      <c r="BZ250" s="62" t="str">
        <f>IF(AND(BX250=0,BY250=0),"",IF(AND(BX250=0,BY250&lt;&gt;0),Desplegable!$B$444,(BY250*100/BX250)))</f>
        <v/>
      </c>
      <c r="CA250" s="97"/>
      <c r="CB250" s="97"/>
      <c r="CC250" s="97"/>
      <c r="CD250" s="62" t="str">
        <f>IF(AND(CA250=0,CB250=0),Desplegable!$B$446,IF(AND(CA250&lt;&gt;0,CB250=""),Desplegable!$B$446,IF(AND('Metas por Proyecto'!CA250=0,'Metas por Proyecto'!CB250&gt;0),Desplegable!$B$444,IF(AND('Metas por Proyecto'!CA250&gt;0,'Metas por Proyecto'!CB250=0),Desplegable!$B$445,IF(AND('Metas por Proyecto'!CA250&gt;0,'Metas por Proyecto'!CB250&gt;0),((CB250*100)/CA250))))))</f>
        <v/>
      </c>
      <c r="CE250" s="97">
        <f t="shared" si="166"/>
        <v>0</v>
      </c>
      <c r="CF250" s="97">
        <f t="shared" si="167"/>
        <v>0</v>
      </c>
      <c r="CG250" s="62" t="str">
        <f>IF(AND(CE250=0,CF250=0),"",IF(AND(CE250=0,CF250&lt;&gt;0),Desplegable!$B$444,(CF250*100/CE250)))</f>
        <v/>
      </c>
      <c r="CH250" s="97">
        <v>1</v>
      </c>
      <c r="CI250" s="97"/>
      <c r="CJ250" s="97"/>
      <c r="CK250" s="62" t="str">
        <f>IF(AND(CH250=0,CI250=0),Desplegable!$B$446,IF(AND(CH250&lt;&gt;0,CI250=""),Desplegable!$B$446,IF(AND('Metas por Proyecto'!CH250=0,'Metas por Proyecto'!CI250&gt;0),Desplegable!$B$444,IF(AND('Metas por Proyecto'!CH250&gt;0,'Metas por Proyecto'!CI250=0),Desplegable!$B$445,IF(AND('Metas por Proyecto'!CH250&gt;0,'Metas por Proyecto'!CI250&gt;0),((CI250*100)/CH250))))))</f>
        <v/>
      </c>
      <c r="CL250" s="97">
        <f t="shared" si="168"/>
        <v>1</v>
      </c>
      <c r="CM250" s="97">
        <f t="shared" si="169"/>
        <v>0</v>
      </c>
      <c r="CN250" s="62">
        <f>IF(AND(CL250=0,CM250=0),"",IF(AND(CL250=0,CM250&lt;&gt;0),Desplegable!$B$444,(CM250*100/CL250)))</f>
        <v>0</v>
      </c>
      <c r="CO250" s="97"/>
      <c r="CP250" s="97"/>
      <c r="CQ250" s="97"/>
      <c r="CR250" s="62" t="str">
        <f>IF(AND(CO250=0,CP250=0),Desplegable!$B$446,IF(AND(CO250&lt;&gt;0,CP250=""),Desplegable!$B$446,IF(AND('Metas por Proyecto'!CO250=0,'Metas por Proyecto'!CP250&gt;0),Desplegable!$B$444,IF(AND('Metas por Proyecto'!CO250&gt;0,'Metas por Proyecto'!CP250=0),Desplegable!$B$445,IF(AND('Metas por Proyecto'!CO250&gt;0,'Metas por Proyecto'!CP250&gt;0),((CP250*100)/CO250))))))</f>
        <v/>
      </c>
      <c r="CS250" s="97">
        <f t="shared" si="170"/>
        <v>1</v>
      </c>
      <c r="CT250" s="97">
        <f t="shared" si="171"/>
        <v>0</v>
      </c>
      <c r="CU250" s="62">
        <f>IF(AND(CS250=0,CT250=0),"",IF(AND(CS250=0,CT250&lt;&gt;0),Desplegable!$B$444,(CT250*100/CS250)))</f>
        <v>0</v>
      </c>
      <c r="CV250" s="97"/>
      <c r="CW250" s="97"/>
      <c r="CX250" s="97"/>
      <c r="CY250" s="62" t="str">
        <f>IF(AND(CV250=0,CW250=0),Desplegable!$B$446,IF(AND(CV250&lt;&gt;0,CW250=""),Desplegable!$B$446,IF(AND('Metas por Proyecto'!CV250=0,'Metas por Proyecto'!CW250&gt;0),Desplegable!$B$444,IF(AND('Metas por Proyecto'!CV250&gt;0,'Metas por Proyecto'!CW250=0),Desplegable!$B$445,IF(AND('Metas por Proyecto'!CV250&gt;0,'Metas por Proyecto'!CW250&gt;0),((CW250*100)/CV250))))))</f>
        <v/>
      </c>
      <c r="CZ250" s="97">
        <f t="shared" si="172"/>
        <v>1</v>
      </c>
      <c r="DA250" s="97">
        <f t="shared" si="173"/>
        <v>0</v>
      </c>
      <c r="DB250" s="62">
        <f>IF(AND(CZ250=0,DA250=0),"",IF(AND(CZ250=0,DA250&lt;&gt;0),Desplegable!$B$444,(DA250*100/CZ250)))</f>
        <v>0</v>
      </c>
      <c r="DC250" s="97"/>
      <c r="DD250" s="97"/>
      <c r="DE250" s="97"/>
      <c r="DF250" s="62" t="str">
        <f>IF(AND(DC250=0,DD250=0),Desplegable!$B$446,IF(AND(DC250&lt;&gt;0,DD250=""),Desplegable!$B$446,IF(AND('Metas por Proyecto'!DC250=0,'Metas por Proyecto'!DD250&gt;0),Desplegable!$B$444,IF(AND('Metas por Proyecto'!DC250&gt;0,'Metas por Proyecto'!DD250=0),Desplegable!$B$445,IF(AND('Metas por Proyecto'!DC250&gt;0,'Metas por Proyecto'!DD250&gt;0),((DD250*100)/DC250))))))</f>
        <v/>
      </c>
      <c r="DG250" s="97">
        <f t="shared" si="182"/>
        <v>1</v>
      </c>
      <c r="DH250" s="97">
        <f t="shared" si="183"/>
        <v>0</v>
      </c>
      <c r="DI250" s="62">
        <f>IF(AND(DG250=0,DH250=0),"",IF(AND(DG250=0,DH250&lt;&gt;0),Desplegable!$B$444,(DH250*100/DG250)))</f>
        <v>0</v>
      </c>
      <c r="DJ250" s="97"/>
      <c r="DK250" s="97"/>
      <c r="DL250" s="97"/>
      <c r="DM250" s="62" t="str">
        <f>IF(AND(DJ250=0,DK250=0),Desplegable!$B$446,IF(AND(DJ250&lt;&gt;0,DK250=""),Desplegable!$B$446,IF(AND('Metas por Proyecto'!DJ250=0,'Metas por Proyecto'!DK250&gt;0),Desplegable!$B$444,IF(AND('Metas por Proyecto'!DJ250&gt;0,'Metas por Proyecto'!DK250=0),Desplegable!$B$445,IF(AND('Metas por Proyecto'!DJ250&gt;0,'Metas por Proyecto'!DK250&gt;0),((DK250*100)/DJ250))))))</f>
        <v/>
      </c>
      <c r="DN250" s="97">
        <f t="shared" si="176"/>
        <v>1</v>
      </c>
      <c r="DO250" s="97">
        <f t="shared" si="177"/>
        <v>0</v>
      </c>
      <c r="DP250" s="63">
        <f>IF(AND(DN250=0,DO250=0),"",IF(AND(DN250=0,DO250&lt;&gt;0),Desplegable!$B$444,(DO250*100/DN250)))</f>
        <v>0</v>
      </c>
      <c r="DQ250" s="97">
        <f t="shared" si="178"/>
        <v>1</v>
      </c>
      <c r="DR250" s="97">
        <f t="shared" si="179"/>
        <v>0</v>
      </c>
      <c r="DS250" s="97">
        <f t="shared" si="180"/>
        <v>0</v>
      </c>
      <c r="DT250" s="63">
        <f t="shared" si="181"/>
        <v>0</v>
      </c>
      <c r="DU250" s="97"/>
    </row>
    <row r="251" spans="1:128" s="65" customFormat="1" ht="225">
      <c r="A251" s="53">
        <v>250</v>
      </c>
      <c r="B251" s="84" t="s">
        <v>857</v>
      </c>
      <c r="C251" s="54" t="s">
        <v>859</v>
      </c>
      <c r="D251" s="55" t="s">
        <v>81</v>
      </c>
      <c r="E251" s="55" t="s">
        <v>860</v>
      </c>
      <c r="F251" s="56" t="s">
        <v>111</v>
      </c>
      <c r="G251" s="55" t="s">
        <v>115</v>
      </c>
      <c r="H251" s="56" t="s">
        <v>294</v>
      </c>
      <c r="I251" s="55" t="s">
        <v>815</v>
      </c>
      <c r="J251" s="56" t="s">
        <v>259</v>
      </c>
      <c r="K251" s="55" t="s">
        <v>835</v>
      </c>
      <c r="L251" s="56" t="s">
        <v>289</v>
      </c>
      <c r="M251" s="56" t="s">
        <v>411</v>
      </c>
      <c r="N251" s="59" t="s">
        <v>139</v>
      </c>
      <c r="O251" s="56" t="s">
        <v>154</v>
      </c>
      <c r="P251" s="57" t="s">
        <v>462</v>
      </c>
      <c r="Q251" s="57" t="s">
        <v>467</v>
      </c>
      <c r="R251" s="58" t="s">
        <v>474</v>
      </c>
      <c r="S251" s="59" t="s">
        <v>159</v>
      </c>
      <c r="T251" s="59" t="s">
        <v>417</v>
      </c>
      <c r="U251" s="60" t="s">
        <v>429</v>
      </c>
      <c r="V251" s="60" t="s">
        <v>447</v>
      </c>
      <c r="W251" s="59" t="s">
        <v>159</v>
      </c>
      <c r="X251" s="59"/>
      <c r="Y251" s="56"/>
      <c r="Z251" s="56"/>
      <c r="AA251" s="56"/>
      <c r="AB251" s="56"/>
      <c r="AC251" s="53"/>
      <c r="AD251" s="53"/>
      <c r="AE251" s="53"/>
      <c r="AF251" s="53"/>
      <c r="AG251" s="56"/>
      <c r="AH251" s="60"/>
      <c r="AI251" s="53"/>
      <c r="AJ251" s="61"/>
      <c r="AK251" s="53"/>
      <c r="AL251" s="53"/>
      <c r="AM251" s="222">
        <v>1</v>
      </c>
      <c r="AN251" s="97"/>
      <c r="AO251" s="97">
        <v>0</v>
      </c>
      <c r="AP251" s="97"/>
      <c r="AQ251" s="62" t="str">
        <f>IF(AND(AN251=0,AO251=0),Desplegable!$B$446,IF(AND(AN251&lt;&gt;0,AO251=""),Desplegable!$B$446,IF(AND('Metas por Proyecto'!AN251=0,'Metas por Proyecto'!AO251&gt;0),Desplegable!$B$444,IF(AND('Metas por Proyecto'!AN251&gt;0,'Metas por Proyecto'!AO251=0),Desplegable!$B$445,IF(AND('Metas por Proyecto'!AN251&gt;0,'Metas por Proyecto'!AO251&gt;0),((AO251*100)/AN251))))))</f>
        <v/>
      </c>
      <c r="AR251" s="97"/>
      <c r="AS251" s="97">
        <v>0</v>
      </c>
      <c r="AT251" s="97"/>
      <c r="AU251" s="62" t="str">
        <f>IF(AND(AR251=0,AS251=0),Desplegable!$B$446,IF(AND(AR251&lt;&gt;0,AS251=""),Desplegable!$B$446,IF(AND('Metas por Proyecto'!AR251=0,'Metas por Proyecto'!AS251&gt;0),Desplegable!$B$444,IF(AND('Metas por Proyecto'!AR251&gt;0,'Metas por Proyecto'!AS251=0),Desplegable!$B$445,IF(AND('Metas por Proyecto'!AR251&gt;0,'Metas por Proyecto'!AS251&gt;0),((AS251*100)/AR251))))))</f>
        <v/>
      </c>
      <c r="AV251" s="97">
        <f t="shared" si="156"/>
        <v>0</v>
      </c>
      <c r="AW251" s="97">
        <f t="shared" si="157"/>
        <v>0</v>
      </c>
      <c r="AX251" s="62" t="str">
        <f>IF(AND(AV251=0,AW251=0),"",IF(AND(AV251=0,AW251&lt;&gt;0),Desplegable!$B$444,(AW251*100/AV251)))</f>
        <v/>
      </c>
      <c r="AY251" s="97"/>
      <c r="AZ251" s="97">
        <v>0</v>
      </c>
      <c r="BA251" s="97"/>
      <c r="BB251" s="62" t="str">
        <f>IF(AND(AY251=0,AZ251=0),Desplegable!$B$446,IF(AND(AY251&lt;&gt;0,AZ251=""),Desplegable!$B$446,IF(AND('Metas por Proyecto'!AY251=0,'Metas por Proyecto'!AZ251&gt;0),Desplegable!$B$444,IF(AND('Metas por Proyecto'!AY251&gt;0,'Metas por Proyecto'!AZ251=0),Desplegable!$B$445,IF(AND('Metas por Proyecto'!AY251&gt;0,'Metas por Proyecto'!AZ251&gt;0),((AZ251*100)/AY251))))))</f>
        <v/>
      </c>
      <c r="BC251" s="97">
        <f t="shared" si="158"/>
        <v>0</v>
      </c>
      <c r="BD251" s="97">
        <f t="shared" si="159"/>
        <v>0</v>
      </c>
      <c r="BE251" s="62" t="str">
        <f>IF(AND(BC251=0,BD251=0),"",IF(AND(BC251=0,BD251&lt;&gt;0),Desplegable!$B$444,(BD251*100/BC251)))</f>
        <v/>
      </c>
      <c r="BF251" s="97"/>
      <c r="BG251" s="97"/>
      <c r="BH251" s="97"/>
      <c r="BI251" s="62" t="str">
        <f>IF(AND(BF251=0,BG251=0),Desplegable!$B$446,IF(AND(BF251&lt;&gt;0,BG251=""),Desplegable!$B$446,IF(AND('Metas por Proyecto'!BF251=0,'Metas por Proyecto'!BG251&gt;0),Desplegable!$B$444,IF(AND('Metas por Proyecto'!BF251&gt;0,'Metas por Proyecto'!BG251=0),Desplegable!$B$445,IF(AND('Metas por Proyecto'!BF251&gt;0,'Metas por Proyecto'!BG251&gt;0),((BG251*100)/BF251))))))</f>
        <v/>
      </c>
      <c r="BJ251" s="97">
        <f t="shared" si="160"/>
        <v>0</v>
      </c>
      <c r="BK251" s="97">
        <f t="shared" si="161"/>
        <v>0</v>
      </c>
      <c r="BL251" s="62" t="str">
        <f>IF(AND(BJ251=0,BK251=0),"",IF(AND(BJ251=0,BK251&lt;&gt;0),Desplegable!$B$444,(BK251*100/BJ251)))</f>
        <v/>
      </c>
      <c r="BM251" s="97">
        <v>1</v>
      </c>
      <c r="BN251" s="97"/>
      <c r="BO251" s="97"/>
      <c r="BP251" s="62" t="str">
        <f>IF(AND(BM251=0,BN251=0),Desplegable!$B$446,IF(AND(BM251&lt;&gt;0,BN251=""),Desplegable!$B$446,IF(AND('Metas por Proyecto'!BM251=0,'Metas por Proyecto'!BN251&gt;0),Desplegable!$B$444,IF(AND('Metas por Proyecto'!BM251&gt;0,'Metas por Proyecto'!BN251=0),Desplegable!$B$445,IF(AND('Metas por Proyecto'!BM251&gt;0,'Metas por Proyecto'!BN251&gt;0),((BN251*100)/BM251))))))</f>
        <v/>
      </c>
      <c r="BQ251" s="97">
        <f t="shared" si="162"/>
        <v>1</v>
      </c>
      <c r="BR251" s="97">
        <f t="shared" si="163"/>
        <v>0</v>
      </c>
      <c r="BS251" s="62">
        <f>IF(AND(BQ251=0,BR251=0),"",IF(AND(BQ251=0,BR251&lt;&gt;0),Desplegable!$B$444,(BR251*100/BQ251)))</f>
        <v>0</v>
      </c>
      <c r="BT251" s="97"/>
      <c r="BU251" s="97"/>
      <c r="BV251" s="97"/>
      <c r="BW251" s="62" t="str">
        <f>IF(AND(BT251=0,BU251=0),Desplegable!$B$446,IF(AND(BT251&lt;&gt;0,BU251=""),Desplegable!$B$446,IF(AND('Metas por Proyecto'!BT251=0,'Metas por Proyecto'!BU251&gt;0),Desplegable!$B$444,IF(AND('Metas por Proyecto'!BT251&gt;0,'Metas por Proyecto'!BU251=0),Desplegable!$B$445,IF(AND('Metas por Proyecto'!BT251&gt;0,'Metas por Proyecto'!BU251&gt;0),((BU251*100)/BT251))))))</f>
        <v/>
      </c>
      <c r="BX251" s="97">
        <f t="shared" si="164"/>
        <v>1</v>
      </c>
      <c r="BY251" s="97">
        <f t="shared" si="165"/>
        <v>0</v>
      </c>
      <c r="BZ251" s="62">
        <f>IF(AND(BX251=0,BY251=0),"",IF(AND(BX251=0,BY251&lt;&gt;0),Desplegable!$B$444,(BY251*100/BX251)))</f>
        <v>0</v>
      </c>
      <c r="CA251" s="97"/>
      <c r="CB251" s="97"/>
      <c r="CC251" s="97"/>
      <c r="CD251" s="62" t="str">
        <f>IF(AND(CA251=0,CB251=0),Desplegable!$B$446,IF(AND(CA251&lt;&gt;0,CB251=""),Desplegable!$B$446,IF(AND('Metas por Proyecto'!CA251=0,'Metas por Proyecto'!CB251&gt;0),Desplegable!$B$444,IF(AND('Metas por Proyecto'!CA251&gt;0,'Metas por Proyecto'!CB251=0),Desplegable!$B$445,IF(AND('Metas por Proyecto'!CA251&gt;0,'Metas por Proyecto'!CB251&gt;0),((CB251*100)/CA251))))))</f>
        <v/>
      </c>
      <c r="CE251" s="97">
        <f t="shared" si="166"/>
        <v>1</v>
      </c>
      <c r="CF251" s="97">
        <f t="shared" si="167"/>
        <v>0</v>
      </c>
      <c r="CG251" s="62">
        <f>IF(AND(CE251=0,CF251=0),"",IF(AND(CE251=0,CF251&lt;&gt;0),Desplegable!$B$444,(CF251*100/CE251)))</f>
        <v>0</v>
      </c>
      <c r="CH251" s="97"/>
      <c r="CI251" s="97"/>
      <c r="CJ251" s="97"/>
      <c r="CK251" s="62" t="str">
        <f>IF(AND(CH251=0,CI251=0),Desplegable!$B$446,IF(AND(CH251&lt;&gt;0,CI251=""),Desplegable!$B$446,IF(AND('Metas por Proyecto'!CH251=0,'Metas por Proyecto'!CI251&gt;0),Desplegable!$B$444,IF(AND('Metas por Proyecto'!CH251&gt;0,'Metas por Proyecto'!CI251=0),Desplegable!$B$445,IF(AND('Metas por Proyecto'!CH251&gt;0,'Metas por Proyecto'!CI251&gt;0),((CI251*100)/CH251))))))</f>
        <v/>
      </c>
      <c r="CL251" s="97">
        <f t="shared" si="168"/>
        <v>1</v>
      </c>
      <c r="CM251" s="97">
        <f t="shared" si="169"/>
        <v>0</v>
      </c>
      <c r="CN251" s="62">
        <f>IF(AND(CL251=0,CM251=0),"",IF(AND(CL251=0,CM251&lt;&gt;0),Desplegable!$B$444,(CM251*100/CL251)))</f>
        <v>0</v>
      </c>
      <c r="CO251" s="97"/>
      <c r="CP251" s="97"/>
      <c r="CQ251" s="97"/>
      <c r="CR251" s="62" t="str">
        <f>IF(AND(CO251=0,CP251=0),Desplegable!$B$446,IF(AND(CO251&lt;&gt;0,CP251=""),Desplegable!$B$446,IF(AND('Metas por Proyecto'!CO251=0,'Metas por Proyecto'!CP251&gt;0),Desplegable!$B$444,IF(AND('Metas por Proyecto'!CO251&gt;0,'Metas por Proyecto'!CP251=0),Desplegable!$B$445,IF(AND('Metas por Proyecto'!CO251&gt;0,'Metas por Proyecto'!CP251&gt;0),((CP251*100)/CO251))))))</f>
        <v/>
      </c>
      <c r="CS251" s="97">
        <f t="shared" si="170"/>
        <v>1</v>
      </c>
      <c r="CT251" s="97">
        <f t="shared" si="171"/>
        <v>0</v>
      </c>
      <c r="CU251" s="62">
        <f>IF(AND(CS251=0,CT251=0),"",IF(AND(CS251=0,CT251&lt;&gt;0),Desplegable!$B$444,(CT251*100/CS251)))</f>
        <v>0</v>
      </c>
      <c r="CV251" s="97"/>
      <c r="CW251" s="97"/>
      <c r="CX251" s="97"/>
      <c r="CY251" s="62" t="str">
        <f>IF(AND(CV251=0,CW251=0),Desplegable!$B$446,IF(AND(CV251&lt;&gt;0,CW251=""),Desplegable!$B$446,IF(AND('Metas por Proyecto'!CV251=0,'Metas por Proyecto'!CW251&gt;0),Desplegable!$B$444,IF(AND('Metas por Proyecto'!CV251&gt;0,'Metas por Proyecto'!CW251=0),Desplegable!$B$445,IF(AND('Metas por Proyecto'!CV251&gt;0,'Metas por Proyecto'!CW251&gt;0),((CW251*100)/CV251))))))</f>
        <v/>
      </c>
      <c r="CZ251" s="97">
        <f t="shared" si="172"/>
        <v>1</v>
      </c>
      <c r="DA251" s="97">
        <f t="shared" si="173"/>
        <v>0</v>
      </c>
      <c r="DB251" s="62">
        <f>IF(AND(CZ251=0,DA251=0),"",IF(AND(CZ251=0,DA251&lt;&gt;0),Desplegable!$B$444,(DA251*100/CZ251)))</f>
        <v>0</v>
      </c>
      <c r="DC251" s="97"/>
      <c r="DD251" s="97"/>
      <c r="DE251" s="97"/>
      <c r="DF251" s="62" t="str">
        <f>IF(AND(DC251=0,DD251=0),Desplegable!$B$446,IF(AND(DC251&lt;&gt;0,DD251=""),Desplegable!$B$446,IF(AND('Metas por Proyecto'!DC251=0,'Metas por Proyecto'!DD251&gt;0),Desplegable!$B$444,IF(AND('Metas por Proyecto'!DC251&gt;0,'Metas por Proyecto'!DD251=0),Desplegable!$B$445,IF(AND('Metas por Proyecto'!DC251&gt;0,'Metas por Proyecto'!DD251&gt;0),((DD251*100)/DC251))))))</f>
        <v/>
      </c>
      <c r="DG251" s="97">
        <f t="shared" si="182"/>
        <v>1</v>
      </c>
      <c r="DH251" s="97">
        <f t="shared" si="183"/>
        <v>0</v>
      </c>
      <c r="DI251" s="62">
        <f>IF(AND(DG251=0,DH251=0),"",IF(AND(DG251=0,DH251&lt;&gt;0),Desplegable!$B$444,(DH251*100/DG251)))</f>
        <v>0</v>
      </c>
      <c r="DJ251" s="97"/>
      <c r="DK251" s="97"/>
      <c r="DL251" s="97"/>
      <c r="DM251" s="62" t="str">
        <f>IF(AND(DJ251=0,DK251=0),Desplegable!$B$446,IF(AND(DJ251&lt;&gt;0,DK251=""),Desplegable!$B$446,IF(AND('Metas por Proyecto'!DJ251=0,'Metas por Proyecto'!DK251&gt;0),Desplegable!$B$444,IF(AND('Metas por Proyecto'!DJ251&gt;0,'Metas por Proyecto'!DK251=0),Desplegable!$B$445,IF(AND('Metas por Proyecto'!DJ251&gt;0,'Metas por Proyecto'!DK251&gt;0),((DK251*100)/DJ251))))))</f>
        <v/>
      </c>
      <c r="DN251" s="97">
        <f t="shared" si="176"/>
        <v>1</v>
      </c>
      <c r="DO251" s="97">
        <f t="shared" si="177"/>
        <v>0</v>
      </c>
      <c r="DP251" s="63">
        <f>IF(AND(DN251=0,DO251=0),"",IF(AND(DN251=0,DO251&lt;&gt;0),Desplegable!$B$444,(DO251*100/DN251)))</f>
        <v>0</v>
      </c>
      <c r="DQ251" s="97">
        <f t="shared" si="178"/>
        <v>1</v>
      </c>
      <c r="DR251" s="97">
        <f t="shared" si="179"/>
        <v>0</v>
      </c>
      <c r="DS251" s="97">
        <f t="shared" si="180"/>
        <v>0</v>
      </c>
      <c r="DT251" s="63">
        <f t="shared" si="181"/>
        <v>0</v>
      </c>
      <c r="DU251" s="97"/>
    </row>
    <row r="252" spans="1:128" s="65" customFormat="1" ht="225">
      <c r="A252" s="53">
        <v>251</v>
      </c>
      <c r="B252" s="84" t="s">
        <v>858</v>
      </c>
      <c r="C252" s="54" t="s">
        <v>859</v>
      </c>
      <c r="D252" s="55" t="s">
        <v>89</v>
      </c>
      <c r="E252" s="55" t="s">
        <v>860</v>
      </c>
      <c r="F252" s="56" t="s">
        <v>111</v>
      </c>
      <c r="G252" s="55" t="s">
        <v>115</v>
      </c>
      <c r="H252" s="56" t="s">
        <v>294</v>
      </c>
      <c r="I252" s="55" t="s">
        <v>815</v>
      </c>
      <c r="J252" s="56" t="s">
        <v>259</v>
      </c>
      <c r="K252" s="55" t="s">
        <v>835</v>
      </c>
      <c r="L252" s="56" t="s">
        <v>289</v>
      </c>
      <c r="M252" s="56" t="s">
        <v>411</v>
      </c>
      <c r="N252" s="59" t="s">
        <v>155</v>
      </c>
      <c r="O252" s="56" t="s">
        <v>154</v>
      </c>
      <c r="P252" s="57" t="s">
        <v>462</v>
      </c>
      <c r="Q252" s="57" t="s">
        <v>467</v>
      </c>
      <c r="R252" s="58" t="s">
        <v>474</v>
      </c>
      <c r="S252" s="59" t="s">
        <v>159</v>
      </c>
      <c r="T252" s="59" t="s">
        <v>417</v>
      </c>
      <c r="U252" s="60" t="s">
        <v>429</v>
      </c>
      <c r="V252" s="60" t="s">
        <v>447</v>
      </c>
      <c r="W252" s="59" t="s">
        <v>159</v>
      </c>
      <c r="X252" s="59"/>
      <c r="Y252" s="56"/>
      <c r="Z252" s="56"/>
      <c r="AA252" s="56"/>
      <c r="AB252" s="56"/>
      <c r="AC252" s="53"/>
      <c r="AD252" s="53"/>
      <c r="AE252" s="53"/>
      <c r="AF252" s="53"/>
      <c r="AG252" s="56"/>
      <c r="AH252" s="60"/>
      <c r="AI252" s="53"/>
      <c r="AJ252" s="61"/>
      <c r="AK252" s="53"/>
      <c r="AL252" s="53"/>
      <c r="AM252" s="222">
        <v>365</v>
      </c>
      <c r="AN252" s="222">
        <v>365</v>
      </c>
      <c r="AO252" s="97">
        <v>365</v>
      </c>
      <c r="AP252" s="97"/>
      <c r="AQ252" s="62">
        <f>IF(AND(AN252=0,AO252=0),Desplegable!$B$446,IF(AND(AN252&lt;&gt;0,AO252=""),Desplegable!$B$446,IF(AND('Metas por Proyecto'!AN252=0,'Metas por Proyecto'!AO252&gt;0),Desplegable!$B$444,IF(AND('Metas por Proyecto'!AN252&gt;0,'Metas por Proyecto'!AO252=0),Desplegable!$B$445,IF(AND('Metas por Proyecto'!AN252&gt;0,'Metas por Proyecto'!AO252&gt;0),((AO252*100)/AN252))))))</f>
        <v>100</v>
      </c>
      <c r="AR252" s="222">
        <v>365</v>
      </c>
      <c r="AS252" s="97">
        <v>365</v>
      </c>
      <c r="AT252" s="97"/>
      <c r="AU252" s="62">
        <f>IF(AND(AR252=0,AS252=0),Desplegable!$B$446,IF(AND(AR252&lt;&gt;0,AS252=""),Desplegable!$B$446,IF(AND('Metas por Proyecto'!AR252=0,'Metas por Proyecto'!AS252&gt;0),Desplegable!$B$444,IF(AND('Metas por Proyecto'!AR252&gt;0,'Metas por Proyecto'!AS252=0),Desplegable!$B$445,IF(AND('Metas por Proyecto'!AR252&gt;0,'Metas por Proyecto'!AS252&gt;0),((AS252*100)/AR252))))))</f>
        <v>100</v>
      </c>
      <c r="AV252" s="97">
        <f t="shared" si="156"/>
        <v>730</v>
      </c>
      <c r="AW252" s="97">
        <f t="shared" si="157"/>
        <v>730</v>
      </c>
      <c r="AX252" s="62">
        <f>IF(AND(AV252=0,AW252=0),"",IF(AND(AV252=0,AW252&lt;&gt;0),Desplegable!$B$444,(AW252*100/AV252)))</f>
        <v>100</v>
      </c>
      <c r="AY252" s="222">
        <v>365</v>
      </c>
      <c r="AZ252" s="97">
        <v>365</v>
      </c>
      <c r="BA252" s="97"/>
      <c r="BB252" s="62">
        <f>IF(AND(AY252=0,AZ252=0),Desplegable!$B$446,IF(AND(AY252&lt;&gt;0,AZ252=""),Desplegable!$B$446,IF(AND('Metas por Proyecto'!AY252=0,'Metas por Proyecto'!AZ252&gt;0),Desplegable!$B$444,IF(AND('Metas por Proyecto'!AY252&gt;0,'Metas por Proyecto'!AZ252=0),Desplegable!$B$445,IF(AND('Metas por Proyecto'!AY252&gt;0,'Metas por Proyecto'!AZ252&gt;0),((AZ252*100)/AY252))))))</f>
        <v>100</v>
      </c>
      <c r="BC252" s="97">
        <f t="shared" si="158"/>
        <v>1095</v>
      </c>
      <c r="BD252" s="97">
        <f t="shared" si="159"/>
        <v>1095</v>
      </c>
      <c r="BE252" s="62">
        <f>IF(AND(BC252=0,BD252=0),"",IF(AND(BC252=0,BD252&lt;&gt;0),Desplegable!$B$444,(BD252*100/BC252)))</f>
        <v>100</v>
      </c>
      <c r="BF252" s="222">
        <v>365</v>
      </c>
      <c r="BG252" s="97"/>
      <c r="BH252" s="97"/>
      <c r="BI252" s="62" t="str">
        <f>IF(AND(BF252=0,BG252=0),Desplegable!$B$446,IF(AND(BF252&lt;&gt;0,BG252=""),Desplegable!$B$446,IF(AND('Metas por Proyecto'!BF252=0,'Metas por Proyecto'!BG252&gt;0),Desplegable!$B$444,IF(AND('Metas por Proyecto'!BF252&gt;0,'Metas por Proyecto'!BG252=0),Desplegable!$B$445,IF(AND('Metas por Proyecto'!BF252&gt;0,'Metas por Proyecto'!BG252&gt;0),((BG252*100)/BF252))))))</f>
        <v/>
      </c>
      <c r="BJ252" s="97">
        <f t="shared" si="160"/>
        <v>1460</v>
      </c>
      <c r="BK252" s="97">
        <f t="shared" si="161"/>
        <v>1095</v>
      </c>
      <c r="BL252" s="62">
        <f>IF(AND(BJ252=0,BK252=0),"",IF(AND(BJ252=0,BK252&lt;&gt;0),Desplegable!$B$444,(BK252*100/BJ252)))</f>
        <v>75</v>
      </c>
      <c r="BM252" s="222">
        <v>365</v>
      </c>
      <c r="BN252" s="97"/>
      <c r="BO252" s="97"/>
      <c r="BP252" s="62" t="str">
        <f>IF(AND(BM252=0,BN252=0),Desplegable!$B$446,IF(AND(BM252&lt;&gt;0,BN252=""),Desplegable!$B$446,IF(AND('Metas por Proyecto'!BM252=0,'Metas por Proyecto'!BN252&gt;0),Desplegable!$B$444,IF(AND('Metas por Proyecto'!BM252&gt;0,'Metas por Proyecto'!BN252=0),Desplegable!$B$445,IF(AND('Metas por Proyecto'!BM252&gt;0,'Metas por Proyecto'!BN252&gt;0),((BN252*100)/BM252))))))</f>
        <v/>
      </c>
      <c r="BQ252" s="97">
        <f t="shared" si="162"/>
        <v>1825</v>
      </c>
      <c r="BR252" s="97">
        <f t="shared" si="163"/>
        <v>1095</v>
      </c>
      <c r="BS252" s="62">
        <f>IF(AND(BQ252=0,BR252=0),"",IF(AND(BQ252=0,BR252&lt;&gt;0),Desplegable!$B$444,(BR252*100/BQ252)))</f>
        <v>60</v>
      </c>
      <c r="BT252" s="222">
        <v>365</v>
      </c>
      <c r="BU252" s="97"/>
      <c r="BV252" s="97"/>
      <c r="BW252" s="62" t="str">
        <f>IF(AND(BT252=0,BU252=0),Desplegable!$B$446,IF(AND(BT252&lt;&gt;0,BU252=""),Desplegable!$B$446,IF(AND('Metas por Proyecto'!BT252=0,'Metas por Proyecto'!BU252&gt;0),Desplegable!$B$444,IF(AND('Metas por Proyecto'!BT252&gt;0,'Metas por Proyecto'!BU252=0),Desplegable!$B$445,IF(AND('Metas por Proyecto'!BT252&gt;0,'Metas por Proyecto'!BU252&gt;0),((BU252*100)/BT252))))))</f>
        <v/>
      </c>
      <c r="BX252" s="97">
        <f t="shared" si="164"/>
        <v>2190</v>
      </c>
      <c r="BY252" s="97">
        <f t="shared" si="165"/>
        <v>1095</v>
      </c>
      <c r="BZ252" s="62">
        <f>IF(AND(BX252=0,BY252=0),"",IF(AND(BX252=0,BY252&lt;&gt;0),Desplegable!$B$444,(BY252*100/BX252)))</f>
        <v>50</v>
      </c>
      <c r="CA252" s="222">
        <v>365</v>
      </c>
      <c r="CB252" s="97"/>
      <c r="CC252" s="97"/>
      <c r="CD252" s="62" t="str">
        <f>IF(AND(CA252=0,CB252=0),Desplegable!$B$446,IF(AND(CA252&lt;&gt;0,CB252=""),Desplegable!$B$446,IF(AND('Metas por Proyecto'!CA252=0,'Metas por Proyecto'!CB252&gt;0),Desplegable!$B$444,IF(AND('Metas por Proyecto'!CA252&gt;0,'Metas por Proyecto'!CB252=0),Desplegable!$B$445,IF(AND('Metas por Proyecto'!CA252&gt;0,'Metas por Proyecto'!CB252&gt;0),((CB252*100)/CA252))))))</f>
        <v/>
      </c>
      <c r="CE252" s="97">
        <f t="shared" si="166"/>
        <v>2555</v>
      </c>
      <c r="CF252" s="97">
        <f t="shared" si="167"/>
        <v>1095</v>
      </c>
      <c r="CG252" s="62">
        <f>IF(AND(CE252=0,CF252=0),"",IF(AND(CE252=0,CF252&lt;&gt;0),Desplegable!$B$444,(CF252*100/CE252)))</f>
        <v>42.857142857142854</v>
      </c>
      <c r="CH252" s="97">
        <v>365</v>
      </c>
      <c r="CI252" s="97"/>
      <c r="CJ252" s="97"/>
      <c r="CK252" s="62" t="str">
        <f>IF(AND(CH252=0,CI252=0),Desplegable!$B$446,IF(AND(CH252&lt;&gt;0,CI252=""),Desplegable!$B$446,IF(AND('Metas por Proyecto'!CH252=0,'Metas por Proyecto'!CI252&gt;0),Desplegable!$B$444,IF(AND('Metas por Proyecto'!CH252&gt;0,'Metas por Proyecto'!CI252=0),Desplegable!$B$445,IF(AND('Metas por Proyecto'!CH252&gt;0,'Metas por Proyecto'!CI252&gt;0),((CI252*100)/CH252))))))</f>
        <v/>
      </c>
      <c r="CL252" s="97">
        <f t="shared" si="168"/>
        <v>2920</v>
      </c>
      <c r="CM252" s="97">
        <f t="shared" si="169"/>
        <v>1095</v>
      </c>
      <c r="CN252" s="62">
        <f>IF(AND(CL252=0,CM252=0),"",IF(AND(CL252=0,CM252&lt;&gt;0),Desplegable!$B$444,(CM252*100/CL252)))</f>
        <v>37.5</v>
      </c>
      <c r="CO252" s="97">
        <v>365</v>
      </c>
      <c r="CP252" s="97"/>
      <c r="CQ252" s="97"/>
      <c r="CR252" s="62" t="str">
        <f>IF(AND(CO252=0,CP252=0),Desplegable!$B$446,IF(AND(CO252&lt;&gt;0,CP252=""),Desplegable!$B$446,IF(AND('Metas por Proyecto'!CO252=0,'Metas por Proyecto'!CP252&gt;0),Desplegable!$B$444,IF(AND('Metas por Proyecto'!CO252&gt;0,'Metas por Proyecto'!CP252=0),Desplegable!$B$445,IF(AND('Metas por Proyecto'!CO252&gt;0,'Metas por Proyecto'!CP252&gt;0),((CP252*100)/CO252))))))</f>
        <v/>
      </c>
      <c r="CS252" s="97">
        <f t="shared" si="170"/>
        <v>3285</v>
      </c>
      <c r="CT252" s="97">
        <f t="shared" si="171"/>
        <v>1095</v>
      </c>
      <c r="CU252" s="62">
        <f>IF(AND(CS252=0,CT252=0),"",IF(AND(CS252=0,CT252&lt;&gt;0),Desplegable!$B$444,(CT252*100/CS252)))</f>
        <v>33.333333333333336</v>
      </c>
      <c r="CV252" s="97">
        <v>365</v>
      </c>
      <c r="CW252" s="97"/>
      <c r="CX252" s="97"/>
      <c r="CY252" s="62" t="str">
        <f>IF(AND(CV252=0,CW252=0),Desplegable!$B$446,IF(AND(CV252&lt;&gt;0,CW252=""),Desplegable!$B$446,IF(AND('Metas por Proyecto'!CV252=0,'Metas por Proyecto'!CW252&gt;0),Desplegable!$B$444,IF(AND('Metas por Proyecto'!CV252&gt;0,'Metas por Proyecto'!CW252=0),Desplegable!$B$445,IF(AND('Metas por Proyecto'!CV252&gt;0,'Metas por Proyecto'!CW252&gt;0),((CW252*100)/CV252))))))</f>
        <v/>
      </c>
      <c r="CZ252" s="97">
        <f t="shared" si="172"/>
        <v>3650</v>
      </c>
      <c r="DA252" s="97">
        <f t="shared" si="173"/>
        <v>1095</v>
      </c>
      <c r="DB252" s="62">
        <f>IF(AND(CZ252=0,DA252=0),"",IF(AND(CZ252=0,DA252&lt;&gt;0),Desplegable!$B$444,(DA252*100/CZ252)))</f>
        <v>30</v>
      </c>
      <c r="DC252" s="97">
        <v>365</v>
      </c>
      <c r="DD252" s="97"/>
      <c r="DE252" s="97"/>
      <c r="DF252" s="62" t="str">
        <f>IF(AND(DC252=0,DD252=0),Desplegable!$B$446,IF(AND(DC252&lt;&gt;0,DD252=""),Desplegable!$B$446,IF(AND('Metas por Proyecto'!DC252=0,'Metas por Proyecto'!DD252&gt;0),Desplegable!$B$444,IF(AND('Metas por Proyecto'!DC252&gt;0,'Metas por Proyecto'!DD252=0),Desplegable!$B$445,IF(AND('Metas por Proyecto'!DC252&gt;0,'Metas por Proyecto'!DD252&gt;0),((DD252*100)/DC252))))))</f>
        <v/>
      </c>
      <c r="DG252" s="97">
        <f t="shared" si="182"/>
        <v>4015</v>
      </c>
      <c r="DH252" s="97">
        <f t="shared" si="183"/>
        <v>1095</v>
      </c>
      <c r="DI252" s="62">
        <f>IF(AND(DG252=0,DH252=0),"",IF(AND(DG252=0,DH252&lt;&gt;0),Desplegable!$B$444,(DH252*100/DG252)))</f>
        <v>27.272727272727273</v>
      </c>
      <c r="DJ252" s="97">
        <v>365</v>
      </c>
      <c r="DK252" s="97"/>
      <c r="DL252" s="97"/>
      <c r="DM252" s="62" t="str">
        <f>IF(AND(DJ252=0,DK252=0),Desplegable!$B$446,IF(AND(DJ252&lt;&gt;0,DK252=""),Desplegable!$B$446,IF(AND('Metas por Proyecto'!DJ252=0,'Metas por Proyecto'!DK252&gt;0),Desplegable!$B$444,IF(AND('Metas por Proyecto'!DJ252&gt;0,'Metas por Proyecto'!DK252=0),Desplegable!$B$445,IF(AND('Metas por Proyecto'!DJ252&gt;0,'Metas por Proyecto'!DK252&gt;0),((DK252*100)/DJ252))))))</f>
        <v/>
      </c>
      <c r="DN252" s="97">
        <f t="shared" si="176"/>
        <v>4380</v>
      </c>
      <c r="DO252" s="97">
        <f t="shared" si="177"/>
        <v>1095</v>
      </c>
      <c r="DP252" s="63">
        <f>IF(AND(DN252=0,DO252=0),"",IF(AND(DN252=0,DO252&lt;&gt;0),Desplegable!$B$444,(DO252*100/DN252)))</f>
        <v>25</v>
      </c>
      <c r="DQ252" s="97">
        <f t="shared" si="178"/>
        <v>4380</v>
      </c>
      <c r="DR252" s="97">
        <f t="shared" si="179"/>
        <v>-4015</v>
      </c>
      <c r="DS252" s="97">
        <f t="shared" si="180"/>
        <v>1095</v>
      </c>
      <c r="DT252" s="63">
        <f t="shared" si="181"/>
        <v>25</v>
      </c>
      <c r="DU252" s="97"/>
    </row>
    <row r="253" spans="1:128" s="65" customFormat="1" ht="225">
      <c r="A253" s="53">
        <v>252</v>
      </c>
      <c r="B253" s="84" t="s">
        <v>861</v>
      </c>
      <c r="C253" s="54" t="s">
        <v>865</v>
      </c>
      <c r="D253" s="55" t="s">
        <v>65</v>
      </c>
      <c r="E253" s="55" t="s">
        <v>869</v>
      </c>
      <c r="F253" s="56" t="s">
        <v>111</v>
      </c>
      <c r="G253" s="55" t="s">
        <v>115</v>
      </c>
      <c r="H253" s="56" t="s">
        <v>294</v>
      </c>
      <c r="I253" s="55" t="s">
        <v>815</v>
      </c>
      <c r="J253" s="56" t="s">
        <v>257</v>
      </c>
      <c r="K253" s="55" t="s">
        <v>814</v>
      </c>
      <c r="L253" s="56" t="s">
        <v>274</v>
      </c>
      <c r="M253" s="56" t="s">
        <v>411</v>
      </c>
      <c r="N253" s="59" t="s">
        <v>126</v>
      </c>
      <c r="O253" s="56" t="s">
        <v>154</v>
      </c>
      <c r="P253" s="57" t="s">
        <v>462</v>
      </c>
      <c r="Q253" s="57" t="s">
        <v>467</v>
      </c>
      <c r="R253" s="58" t="s">
        <v>474</v>
      </c>
      <c r="S253" s="59" t="s">
        <v>159</v>
      </c>
      <c r="T253" s="59" t="s">
        <v>417</v>
      </c>
      <c r="U253" s="60" t="s">
        <v>429</v>
      </c>
      <c r="V253" s="60" t="s">
        <v>447</v>
      </c>
      <c r="W253" s="59" t="s">
        <v>159</v>
      </c>
      <c r="X253" s="59"/>
      <c r="Y253" s="56"/>
      <c r="Z253" s="56"/>
      <c r="AA253" s="56"/>
      <c r="AB253" s="56"/>
      <c r="AC253" s="53"/>
      <c r="AD253" s="53"/>
      <c r="AE253" s="53"/>
      <c r="AF253" s="53"/>
      <c r="AG253" s="56"/>
      <c r="AH253" s="60"/>
      <c r="AI253" s="53"/>
      <c r="AJ253" s="61"/>
      <c r="AK253" s="53"/>
      <c r="AL253" s="53"/>
      <c r="AM253" s="222">
        <v>1</v>
      </c>
      <c r="AN253" s="97">
        <v>0</v>
      </c>
      <c r="AO253" s="97">
        <v>0</v>
      </c>
      <c r="AP253" s="97"/>
      <c r="AQ253" s="62" t="str">
        <f>IF(AND(AN253=0,AO253=0),Desplegable!$B$446,IF(AND(AN253&lt;&gt;0,AO253=""),Desplegable!$B$446,IF(AND('Metas por Proyecto'!AN253=0,'Metas por Proyecto'!AO253&gt;0),Desplegable!$B$444,IF(AND('Metas por Proyecto'!AN253&gt;0,'Metas por Proyecto'!AO253=0),Desplegable!$B$445,IF(AND('Metas por Proyecto'!AN253&gt;0,'Metas por Proyecto'!AO253&gt;0),((AO253*100)/AN253))))))</f>
        <v/>
      </c>
      <c r="AR253" s="97">
        <v>0</v>
      </c>
      <c r="AS253" s="97">
        <v>0</v>
      </c>
      <c r="AT253" s="97"/>
      <c r="AU253" s="62" t="str">
        <f>IF(AND(AR253=0,AS253=0),Desplegable!$B$446,IF(AND(AR253&lt;&gt;0,AS253=""),Desplegable!$B$446,IF(AND('Metas por Proyecto'!AR253=0,'Metas por Proyecto'!AS253&gt;0),Desplegable!$B$444,IF(AND('Metas por Proyecto'!AR253&gt;0,'Metas por Proyecto'!AS253=0),Desplegable!$B$445,IF(AND('Metas por Proyecto'!AR253&gt;0,'Metas por Proyecto'!AS253&gt;0),((AS253*100)/AR253))))))</f>
        <v/>
      </c>
      <c r="AV253" s="97">
        <f t="shared" si="156"/>
        <v>0</v>
      </c>
      <c r="AW253" s="97">
        <f t="shared" si="157"/>
        <v>0</v>
      </c>
      <c r="AX253" s="62" t="str">
        <f>IF(AND(AV253=0,AW253=0),"",IF(AND(AV253=0,AW253&lt;&gt;0),Desplegable!$B$444,(AW253*100/AV253)))</f>
        <v/>
      </c>
      <c r="AY253" s="97">
        <v>0</v>
      </c>
      <c r="AZ253" s="97">
        <v>0</v>
      </c>
      <c r="BA253" s="97"/>
      <c r="BB253" s="62" t="str">
        <f>IF(AND(AY253=0,AZ253=0),Desplegable!$B$446,IF(AND(AY253&lt;&gt;0,AZ253=""),Desplegable!$B$446,IF(AND('Metas por Proyecto'!AY253=0,'Metas por Proyecto'!AZ253&gt;0),Desplegable!$B$444,IF(AND('Metas por Proyecto'!AY253&gt;0,'Metas por Proyecto'!AZ253=0),Desplegable!$B$445,IF(AND('Metas por Proyecto'!AY253&gt;0,'Metas por Proyecto'!AZ253&gt;0),((AZ253*100)/AY253))))))</f>
        <v/>
      </c>
      <c r="BC253" s="97">
        <f t="shared" si="158"/>
        <v>0</v>
      </c>
      <c r="BD253" s="97">
        <f t="shared" si="159"/>
        <v>0</v>
      </c>
      <c r="BE253" s="62" t="str">
        <f>IF(AND(BC253=0,BD253=0),"",IF(AND(BC253=0,BD253&lt;&gt;0),Desplegable!$B$444,(BD253*100/BC253)))</f>
        <v/>
      </c>
      <c r="BF253" s="97">
        <v>0</v>
      </c>
      <c r="BG253" s="97"/>
      <c r="BH253" s="97"/>
      <c r="BI253" s="62" t="str">
        <f>IF(AND(BF253=0,BG253=0),Desplegable!$B$446,IF(AND(BF253&lt;&gt;0,BG253=""),Desplegable!$B$446,IF(AND('Metas por Proyecto'!BF253=0,'Metas por Proyecto'!BG253&gt;0),Desplegable!$B$444,IF(AND('Metas por Proyecto'!BF253&gt;0,'Metas por Proyecto'!BG253=0),Desplegable!$B$445,IF(AND('Metas por Proyecto'!BF253&gt;0,'Metas por Proyecto'!BG253&gt;0),((BG253*100)/BF253))))))</f>
        <v/>
      </c>
      <c r="BJ253" s="97">
        <f t="shared" si="160"/>
        <v>0</v>
      </c>
      <c r="BK253" s="97">
        <f t="shared" si="161"/>
        <v>0</v>
      </c>
      <c r="BL253" s="62" t="str">
        <f>IF(AND(BJ253=0,BK253=0),"",IF(AND(BJ253=0,BK253&lt;&gt;0),Desplegable!$B$444,(BK253*100/BJ253)))</f>
        <v/>
      </c>
      <c r="BM253" s="97">
        <v>0</v>
      </c>
      <c r="BN253" s="97"/>
      <c r="BO253" s="97"/>
      <c r="BP253" s="62" t="str">
        <f>IF(AND(BM253=0,BN253=0),Desplegable!$B$446,IF(AND(BM253&lt;&gt;0,BN253=""),Desplegable!$B$446,IF(AND('Metas por Proyecto'!BM253=0,'Metas por Proyecto'!BN253&gt;0),Desplegable!$B$444,IF(AND('Metas por Proyecto'!BM253&gt;0,'Metas por Proyecto'!BN253=0),Desplegable!$B$445,IF(AND('Metas por Proyecto'!BM253&gt;0,'Metas por Proyecto'!BN253&gt;0),((BN253*100)/BM253))))))</f>
        <v/>
      </c>
      <c r="BQ253" s="97">
        <f t="shared" si="162"/>
        <v>0</v>
      </c>
      <c r="BR253" s="97">
        <f t="shared" si="163"/>
        <v>0</v>
      </c>
      <c r="BS253" s="62" t="str">
        <f>IF(AND(BQ253=0,BR253=0),"",IF(AND(BQ253=0,BR253&lt;&gt;0),Desplegable!$B$444,(BR253*100/BQ253)))</f>
        <v/>
      </c>
      <c r="BT253" s="97">
        <v>0</v>
      </c>
      <c r="BU253" s="97"/>
      <c r="BV253" s="97"/>
      <c r="BW253" s="62" t="str">
        <f>IF(AND(BT253=0,BU253=0),Desplegable!$B$446,IF(AND(BT253&lt;&gt;0,BU253=""),Desplegable!$B$446,IF(AND('Metas por Proyecto'!BT253=0,'Metas por Proyecto'!BU253&gt;0),Desplegable!$B$444,IF(AND('Metas por Proyecto'!BT253&gt;0,'Metas por Proyecto'!BU253=0),Desplegable!$B$445,IF(AND('Metas por Proyecto'!BT253&gt;0,'Metas por Proyecto'!BU253&gt;0),((BU253*100)/BT253))))))</f>
        <v/>
      </c>
      <c r="BX253" s="97">
        <f t="shared" si="164"/>
        <v>0</v>
      </c>
      <c r="BY253" s="97">
        <f t="shared" si="165"/>
        <v>0</v>
      </c>
      <c r="BZ253" s="62" t="str">
        <f>IF(AND(BX253=0,BY253=0),"",IF(AND(BX253=0,BY253&lt;&gt;0),Desplegable!$B$444,(BY253*100/BX253)))</f>
        <v/>
      </c>
      <c r="CA253" s="97">
        <v>0</v>
      </c>
      <c r="CB253" s="97"/>
      <c r="CC253" s="97"/>
      <c r="CD253" s="62" t="str">
        <f>IF(AND(CA253=0,CB253=0),Desplegable!$B$446,IF(AND(CA253&lt;&gt;0,CB253=""),Desplegable!$B$446,IF(AND('Metas por Proyecto'!CA253=0,'Metas por Proyecto'!CB253&gt;0),Desplegable!$B$444,IF(AND('Metas por Proyecto'!CA253&gt;0,'Metas por Proyecto'!CB253=0),Desplegable!$B$445,IF(AND('Metas por Proyecto'!CA253&gt;0,'Metas por Proyecto'!CB253&gt;0),((CB253*100)/CA253))))))</f>
        <v/>
      </c>
      <c r="CE253" s="97">
        <f t="shared" si="166"/>
        <v>0</v>
      </c>
      <c r="CF253" s="97">
        <f t="shared" si="167"/>
        <v>0</v>
      </c>
      <c r="CG253" s="62" t="str">
        <f>IF(AND(CE253=0,CF253=0),"",IF(AND(CE253=0,CF253&lt;&gt;0),Desplegable!$B$444,(CF253*100/CE253)))</f>
        <v/>
      </c>
      <c r="CH253" s="97">
        <v>0</v>
      </c>
      <c r="CI253" s="97"/>
      <c r="CJ253" s="97"/>
      <c r="CK253" s="62" t="str">
        <f>IF(AND(CH253=0,CI253=0),Desplegable!$B$446,IF(AND(CH253&lt;&gt;0,CI253=""),Desplegable!$B$446,IF(AND('Metas por Proyecto'!CH253=0,'Metas por Proyecto'!CI253&gt;0),Desplegable!$B$444,IF(AND('Metas por Proyecto'!CH253&gt;0,'Metas por Proyecto'!CI253=0),Desplegable!$B$445,IF(AND('Metas por Proyecto'!CH253&gt;0,'Metas por Proyecto'!CI253&gt;0),((CI253*100)/CH253))))))</f>
        <v/>
      </c>
      <c r="CL253" s="97">
        <f t="shared" si="168"/>
        <v>0</v>
      </c>
      <c r="CM253" s="97">
        <f t="shared" si="169"/>
        <v>0</v>
      </c>
      <c r="CN253" s="62" t="str">
        <f>IF(AND(CL253=0,CM253=0),"",IF(AND(CL253=0,CM253&lt;&gt;0),Desplegable!$B$444,(CM253*100/CL253)))</f>
        <v/>
      </c>
      <c r="CO253" s="97">
        <v>0</v>
      </c>
      <c r="CP253" s="97"/>
      <c r="CQ253" s="97"/>
      <c r="CR253" s="62" t="str">
        <f>IF(AND(CO253=0,CP253=0),Desplegable!$B$446,IF(AND(CO253&lt;&gt;0,CP253=""),Desplegable!$B$446,IF(AND('Metas por Proyecto'!CO253=0,'Metas por Proyecto'!CP253&gt;0),Desplegable!$B$444,IF(AND('Metas por Proyecto'!CO253&gt;0,'Metas por Proyecto'!CP253=0),Desplegable!$B$445,IF(AND('Metas por Proyecto'!CO253&gt;0,'Metas por Proyecto'!CP253&gt;0),((CP253*100)/CO253))))))</f>
        <v/>
      </c>
      <c r="CS253" s="97">
        <f t="shared" si="170"/>
        <v>0</v>
      </c>
      <c r="CT253" s="97">
        <f t="shared" si="171"/>
        <v>0</v>
      </c>
      <c r="CU253" s="62" t="str">
        <f>IF(AND(CS253=0,CT253=0),"",IF(AND(CS253=0,CT253&lt;&gt;0),Desplegable!$B$444,(CT253*100/CS253)))</f>
        <v/>
      </c>
      <c r="CV253" s="97">
        <v>0</v>
      </c>
      <c r="CW253" s="97"/>
      <c r="CX253" s="97"/>
      <c r="CY253" s="62" t="str">
        <f>IF(AND(CV253=0,CW253=0),Desplegable!$B$446,IF(AND(CV253&lt;&gt;0,CW253=""),Desplegable!$B$446,IF(AND('Metas por Proyecto'!CV253=0,'Metas por Proyecto'!CW253&gt;0),Desplegable!$B$444,IF(AND('Metas por Proyecto'!CV253&gt;0,'Metas por Proyecto'!CW253=0),Desplegable!$B$445,IF(AND('Metas por Proyecto'!CV253&gt;0,'Metas por Proyecto'!CW253&gt;0),((CW253*100)/CV253))))))</f>
        <v/>
      </c>
      <c r="CZ253" s="97">
        <f t="shared" si="172"/>
        <v>0</v>
      </c>
      <c r="DA253" s="97">
        <f t="shared" si="173"/>
        <v>0</v>
      </c>
      <c r="DB253" s="62" t="str">
        <f>IF(AND(CZ253=0,DA253=0),"",IF(AND(CZ253=0,DA253&lt;&gt;0),Desplegable!$B$444,(DA253*100/CZ253)))</f>
        <v/>
      </c>
      <c r="DC253" s="97">
        <v>0</v>
      </c>
      <c r="DD253" s="97"/>
      <c r="DE253" s="97"/>
      <c r="DF253" s="62" t="str">
        <f>IF(AND(DC253=0,DD253=0),Desplegable!$B$446,IF(AND(DC253&lt;&gt;0,DD253=""),Desplegable!$B$446,IF(AND('Metas por Proyecto'!DC253=0,'Metas por Proyecto'!DD253&gt;0),Desplegable!$B$444,IF(AND('Metas por Proyecto'!DC253&gt;0,'Metas por Proyecto'!DD253=0),Desplegable!$B$445,IF(AND('Metas por Proyecto'!DC253&gt;0,'Metas por Proyecto'!DD253&gt;0),((DD253*100)/DC253))))))</f>
        <v/>
      </c>
      <c r="DG253" s="97">
        <f t="shared" si="182"/>
        <v>0</v>
      </c>
      <c r="DH253" s="97">
        <f t="shared" si="183"/>
        <v>0</v>
      </c>
      <c r="DI253" s="62" t="str">
        <f>IF(AND(DG253=0,DH253=0),"",IF(AND(DG253=0,DH253&lt;&gt;0),Desplegable!$B$444,(DH253*100/DG253)))</f>
        <v/>
      </c>
      <c r="DJ253" s="97">
        <v>1</v>
      </c>
      <c r="DK253" s="97"/>
      <c r="DL253" s="97"/>
      <c r="DM253" s="62" t="str">
        <f>IF(AND(DJ253=0,DK253=0),Desplegable!$B$446,IF(AND(DJ253&lt;&gt;0,DK253=""),Desplegable!$B$446,IF(AND('Metas por Proyecto'!DJ253=0,'Metas por Proyecto'!DK253&gt;0),Desplegable!$B$444,IF(AND('Metas por Proyecto'!DJ253&gt;0,'Metas por Proyecto'!DK253=0),Desplegable!$B$445,IF(AND('Metas por Proyecto'!DJ253&gt;0,'Metas por Proyecto'!DK253&gt;0),((DK253*100)/DJ253))))))</f>
        <v/>
      </c>
      <c r="DN253" s="97">
        <f t="shared" si="176"/>
        <v>1</v>
      </c>
      <c r="DO253" s="97">
        <f t="shared" si="177"/>
        <v>0</v>
      </c>
      <c r="DP253" s="63">
        <f>IF(AND(DN253=0,DO253=0),"",IF(AND(DN253=0,DO253&lt;&gt;0),Desplegable!$B$444,(DO253*100/DN253)))</f>
        <v>0</v>
      </c>
      <c r="DQ253" s="97">
        <f t="shared" si="178"/>
        <v>1</v>
      </c>
      <c r="DR253" s="97">
        <f t="shared" si="179"/>
        <v>0</v>
      </c>
      <c r="DS253" s="97">
        <f t="shared" si="180"/>
        <v>0</v>
      </c>
      <c r="DT253" s="63">
        <f t="shared" si="181"/>
        <v>0</v>
      </c>
      <c r="DU253" s="97"/>
    </row>
    <row r="254" spans="1:128" s="65" customFormat="1" ht="225">
      <c r="A254" s="53">
        <v>253</v>
      </c>
      <c r="B254" s="84" t="s">
        <v>862</v>
      </c>
      <c r="C254" s="54" t="s">
        <v>866</v>
      </c>
      <c r="D254" s="55" t="s">
        <v>89</v>
      </c>
      <c r="E254" s="55" t="s">
        <v>869</v>
      </c>
      <c r="F254" s="56" t="s">
        <v>111</v>
      </c>
      <c r="G254" s="55" t="s">
        <v>115</v>
      </c>
      <c r="H254" s="56" t="s">
        <v>294</v>
      </c>
      <c r="I254" s="55" t="s">
        <v>815</v>
      </c>
      <c r="J254" s="56" t="s">
        <v>257</v>
      </c>
      <c r="K254" s="55" t="s">
        <v>814</v>
      </c>
      <c r="L254" s="56" t="s">
        <v>274</v>
      </c>
      <c r="M254" s="56" t="s">
        <v>411</v>
      </c>
      <c r="N254" s="59" t="s">
        <v>126</v>
      </c>
      <c r="O254" s="56" t="s">
        <v>154</v>
      </c>
      <c r="P254" s="57" t="s">
        <v>462</v>
      </c>
      <c r="Q254" s="57" t="s">
        <v>467</v>
      </c>
      <c r="R254" s="58" t="s">
        <v>474</v>
      </c>
      <c r="S254" s="59" t="s">
        <v>159</v>
      </c>
      <c r="T254" s="59" t="s">
        <v>417</v>
      </c>
      <c r="U254" s="60" t="s">
        <v>429</v>
      </c>
      <c r="V254" s="60" t="s">
        <v>447</v>
      </c>
      <c r="W254" s="59" t="s">
        <v>159</v>
      </c>
      <c r="X254" s="59"/>
      <c r="Y254" s="56"/>
      <c r="Z254" s="56"/>
      <c r="AA254" s="56"/>
      <c r="AB254" s="56"/>
      <c r="AC254" s="53"/>
      <c r="AD254" s="53"/>
      <c r="AE254" s="53"/>
      <c r="AF254" s="53"/>
      <c r="AG254" s="56"/>
      <c r="AH254" s="60"/>
      <c r="AI254" s="53"/>
      <c r="AJ254" s="61"/>
      <c r="AK254" s="53"/>
      <c r="AL254" s="53"/>
      <c r="AM254" s="222">
        <v>3.04</v>
      </c>
      <c r="AN254" s="97">
        <v>1</v>
      </c>
      <c r="AO254" s="97">
        <v>1.5</v>
      </c>
      <c r="AP254" s="97"/>
      <c r="AQ254" s="62">
        <f>IF(AND(AN254=0,AO254=0),Desplegable!$B$446,IF(AND(AN254&lt;&gt;0,AO254=""),Desplegable!$B$446,IF(AND('Metas por Proyecto'!AN254=0,'Metas por Proyecto'!AO254&gt;0),Desplegable!$B$444,IF(AND('Metas por Proyecto'!AN254&gt;0,'Metas por Proyecto'!AO254=0),Desplegable!$B$445,IF(AND('Metas por Proyecto'!AN254&gt;0,'Metas por Proyecto'!AO254&gt;0),((AO254*100)/AN254))))))</f>
        <v>150</v>
      </c>
      <c r="AR254" s="97">
        <v>1</v>
      </c>
      <c r="AS254" s="97">
        <v>1</v>
      </c>
      <c r="AT254" s="97"/>
      <c r="AU254" s="62">
        <f>IF(AND(AR254=0,AS254=0),Desplegable!$B$446,IF(AND(AR254&lt;&gt;0,AS254=""),Desplegable!$B$446,IF(AND('Metas por Proyecto'!AR254=0,'Metas por Proyecto'!AS254&gt;0),Desplegable!$B$444,IF(AND('Metas por Proyecto'!AR254&gt;0,'Metas por Proyecto'!AS254=0),Desplegable!$B$445,IF(AND('Metas por Proyecto'!AR254&gt;0,'Metas por Proyecto'!AS254&gt;0),((AS254*100)/AR254))))))</f>
        <v>100</v>
      </c>
      <c r="AV254" s="97">
        <f t="shared" si="156"/>
        <v>2</v>
      </c>
      <c r="AW254" s="97">
        <f t="shared" si="157"/>
        <v>2.5</v>
      </c>
      <c r="AX254" s="62">
        <f>IF(AND(AV254=0,AW254=0),"",IF(AND(AV254=0,AW254&lt;&gt;0),Desplegable!$B$444,(AW254*100/AV254)))</f>
        <v>125</v>
      </c>
      <c r="AY254" s="97">
        <v>1.04</v>
      </c>
      <c r="AZ254" s="97">
        <v>0.8</v>
      </c>
      <c r="BA254" s="97"/>
      <c r="BB254" s="62">
        <f>IF(AND(AY254=0,AZ254=0),Desplegable!$B$446,IF(AND(AY254&lt;&gt;0,AZ254=""),Desplegable!$B$446,IF(AND('Metas por Proyecto'!AY254=0,'Metas por Proyecto'!AZ254&gt;0),Desplegable!$B$444,IF(AND('Metas por Proyecto'!AY254&gt;0,'Metas por Proyecto'!AZ254=0),Desplegable!$B$445,IF(AND('Metas por Proyecto'!AY254&gt;0,'Metas por Proyecto'!AZ254&gt;0),((AZ254*100)/AY254))))))</f>
        <v>76.92307692307692</v>
      </c>
      <c r="BC254" s="97">
        <f t="shared" si="158"/>
        <v>3.04</v>
      </c>
      <c r="BD254" s="97">
        <f t="shared" si="159"/>
        <v>3.3</v>
      </c>
      <c r="BE254" s="62">
        <f>IF(AND(BC254=0,BD254=0),"",IF(AND(BC254=0,BD254&lt;&gt;0),Desplegable!$B$444,(BD254*100/BC254)))</f>
        <v>108.55263157894737</v>
      </c>
      <c r="BF254" s="97">
        <v>0</v>
      </c>
      <c r="BG254" s="97"/>
      <c r="BH254" s="97"/>
      <c r="BI254" s="62" t="str">
        <f>IF(AND(BF254=0,BG254=0),Desplegable!$B$446,IF(AND(BF254&lt;&gt;0,BG254=""),Desplegable!$B$446,IF(AND('Metas por Proyecto'!BF254=0,'Metas por Proyecto'!BG254&gt;0),Desplegable!$B$444,IF(AND('Metas por Proyecto'!BF254&gt;0,'Metas por Proyecto'!BG254=0),Desplegable!$B$445,IF(AND('Metas por Proyecto'!BF254&gt;0,'Metas por Proyecto'!BG254&gt;0),((BG254*100)/BF254))))))</f>
        <v/>
      </c>
      <c r="BJ254" s="97">
        <f t="shared" si="160"/>
        <v>3.04</v>
      </c>
      <c r="BK254" s="97">
        <f t="shared" si="161"/>
        <v>3.3</v>
      </c>
      <c r="BL254" s="62">
        <f>IF(AND(BJ254=0,BK254=0),"",IF(AND(BJ254=0,BK254&lt;&gt;0),Desplegable!$B$444,(BK254*100/BJ254)))</f>
        <v>108.55263157894737</v>
      </c>
      <c r="BM254" s="97">
        <v>0</v>
      </c>
      <c r="BN254" s="97"/>
      <c r="BO254" s="97"/>
      <c r="BP254" s="62" t="str">
        <f>IF(AND(BM254=0,BN254=0),Desplegable!$B$446,IF(AND(BM254&lt;&gt;0,BN254=""),Desplegable!$B$446,IF(AND('Metas por Proyecto'!BM254=0,'Metas por Proyecto'!BN254&gt;0),Desplegable!$B$444,IF(AND('Metas por Proyecto'!BM254&gt;0,'Metas por Proyecto'!BN254=0),Desplegable!$B$445,IF(AND('Metas por Proyecto'!BM254&gt;0,'Metas por Proyecto'!BN254&gt;0),((BN254*100)/BM254))))))</f>
        <v/>
      </c>
      <c r="BQ254" s="97">
        <f t="shared" si="162"/>
        <v>3.04</v>
      </c>
      <c r="BR254" s="97">
        <f t="shared" si="163"/>
        <v>3.3</v>
      </c>
      <c r="BS254" s="62">
        <f>IF(AND(BQ254=0,BR254=0),"",IF(AND(BQ254=0,BR254&lt;&gt;0),Desplegable!$B$444,(BR254*100/BQ254)))</f>
        <v>108.55263157894737</v>
      </c>
      <c r="BT254" s="97">
        <v>0</v>
      </c>
      <c r="BU254" s="97"/>
      <c r="BV254" s="97"/>
      <c r="BW254" s="62" t="str">
        <f>IF(AND(BT254=0,BU254=0),Desplegable!$B$446,IF(AND(BT254&lt;&gt;0,BU254=""),Desplegable!$B$446,IF(AND('Metas por Proyecto'!BT254=0,'Metas por Proyecto'!BU254&gt;0),Desplegable!$B$444,IF(AND('Metas por Proyecto'!BT254&gt;0,'Metas por Proyecto'!BU254=0),Desplegable!$B$445,IF(AND('Metas por Proyecto'!BT254&gt;0,'Metas por Proyecto'!BU254&gt;0),((BU254*100)/BT254))))))</f>
        <v/>
      </c>
      <c r="BX254" s="97">
        <f t="shared" si="164"/>
        <v>3.04</v>
      </c>
      <c r="BY254" s="97">
        <f t="shared" si="165"/>
        <v>3.3</v>
      </c>
      <c r="BZ254" s="62">
        <f>IF(AND(BX254=0,BY254=0),"",IF(AND(BX254=0,BY254&lt;&gt;0),Desplegable!$B$444,(BY254*100/BX254)))</f>
        <v>108.55263157894737</v>
      </c>
      <c r="CA254" s="97">
        <v>0</v>
      </c>
      <c r="CB254" s="97"/>
      <c r="CC254" s="97"/>
      <c r="CD254" s="62" t="str">
        <f>IF(AND(CA254=0,CB254=0),Desplegable!$B$446,IF(AND(CA254&lt;&gt;0,CB254=""),Desplegable!$B$446,IF(AND('Metas por Proyecto'!CA254=0,'Metas por Proyecto'!CB254&gt;0),Desplegable!$B$444,IF(AND('Metas por Proyecto'!CA254&gt;0,'Metas por Proyecto'!CB254=0),Desplegable!$B$445,IF(AND('Metas por Proyecto'!CA254&gt;0,'Metas por Proyecto'!CB254&gt;0),((CB254*100)/CA254))))))</f>
        <v/>
      </c>
      <c r="CE254" s="97">
        <f t="shared" si="166"/>
        <v>3.04</v>
      </c>
      <c r="CF254" s="97">
        <f t="shared" si="167"/>
        <v>3.3</v>
      </c>
      <c r="CG254" s="62">
        <f>IF(AND(CE254=0,CF254=0),"",IF(AND(CE254=0,CF254&lt;&gt;0),Desplegable!$B$444,(CF254*100/CE254)))</f>
        <v>108.55263157894737</v>
      </c>
      <c r="CH254" s="97">
        <v>0</v>
      </c>
      <c r="CI254" s="97"/>
      <c r="CJ254" s="97"/>
      <c r="CK254" s="62" t="str">
        <f>IF(AND(CH254=0,CI254=0),Desplegable!$B$446,IF(AND(CH254&lt;&gt;0,CI254=""),Desplegable!$B$446,IF(AND('Metas por Proyecto'!CH254=0,'Metas por Proyecto'!CI254&gt;0),Desplegable!$B$444,IF(AND('Metas por Proyecto'!CH254&gt;0,'Metas por Proyecto'!CI254=0),Desplegable!$B$445,IF(AND('Metas por Proyecto'!CH254&gt;0,'Metas por Proyecto'!CI254&gt;0),((CI254*100)/CH254))))))</f>
        <v/>
      </c>
      <c r="CL254" s="97">
        <f t="shared" si="168"/>
        <v>3.04</v>
      </c>
      <c r="CM254" s="97">
        <f t="shared" si="169"/>
        <v>3.3</v>
      </c>
      <c r="CN254" s="62">
        <f>IF(AND(CL254=0,CM254=0),"",IF(AND(CL254=0,CM254&lt;&gt;0),Desplegable!$B$444,(CM254*100/CL254)))</f>
        <v>108.55263157894737</v>
      </c>
      <c r="CO254" s="97">
        <v>0</v>
      </c>
      <c r="CP254" s="97"/>
      <c r="CQ254" s="97"/>
      <c r="CR254" s="62" t="str">
        <f>IF(AND(CO254=0,CP254=0),Desplegable!$B$446,IF(AND(CO254&lt;&gt;0,CP254=""),Desplegable!$B$446,IF(AND('Metas por Proyecto'!CO254=0,'Metas por Proyecto'!CP254&gt;0),Desplegable!$B$444,IF(AND('Metas por Proyecto'!CO254&gt;0,'Metas por Proyecto'!CP254=0),Desplegable!$B$445,IF(AND('Metas por Proyecto'!CO254&gt;0,'Metas por Proyecto'!CP254&gt;0),((CP254*100)/CO254))))))</f>
        <v/>
      </c>
      <c r="CS254" s="97">
        <f t="shared" si="170"/>
        <v>3.04</v>
      </c>
      <c r="CT254" s="97">
        <f t="shared" si="171"/>
        <v>3.3</v>
      </c>
      <c r="CU254" s="62">
        <f>IF(AND(CS254=0,CT254=0),"",IF(AND(CS254=0,CT254&lt;&gt;0),Desplegable!$B$444,(CT254*100/CS254)))</f>
        <v>108.55263157894737</v>
      </c>
      <c r="CV254" s="97">
        <v>0</v>
      </c>
      <c r="CW254" s="97"/>
      <c r="CX254" s="97"/>
      <c r="CY254" s="62" t="str">
        <f>IF(AND(CV254=0,CW254=0),Desplegable!$B$446,IF(AND(CV254&lt;&gt;0,CW254=""),Desplegable!$B$446,IF(AND('Metas por Proyecto'!CV254=0,'Metas por Proyecto'!CW254&gt;0),Desplegable!$B$444,IF(AND('Metas por Proyecto'!CV254&gt;0,'Metas por Proyecto'!CW254=0),Desplegable!$B$445,IF(AND('Metas por Proyecto'!CV254&gt;0,'Metas por Proyecto'!CW254&gt;0),((CW254*100)/CV254))))))</f>
        <v/>
      </c>
      <c r="CZ254" s="97">
        <f t="shared" si="172"/>
        <v>3.04</v>
      </c>
      <c r="DA254" s="97">
        <f t="shared" si="173"/>
        <v>3.3</v>
      </c>
      <c r="DB254" s="62">
        <f>IF(AND(CZ254=0,DA254=0),"",IF(AND(CZ254=0,DA254&lt;&gt;0),Desplegable!$B$444,(DA254*100/CZ254)))</f>
        <v>108.55263157894737</v>
      </c>
      <c r="DC254" s="97">
        <v>0</v>
      </c>
      <c r="DD254" s="97"/>
      <c r="DE254" s="97"/>
      <c r="DF254" s="62" t="str">
        <f>IF(AND(DC254=0,DD254=0),Desplegable!$B$446,IF(AND(DC254&lt;&gt;0,DD254=""),Desplegable!$B$446,IF(AND('Metas por Proyecto'!DC254=0,'Metas por Proyecto'!DD254&gt;0),Desplegable!$B$444,IF(AND('Metas por Proyecto'!DC254&gt;0,'Metas por Proyecto'!DD254=0),Desplegable!$B$445,IF(AND('Metas por Proyecto'!DC254&gt;0,'Metas por Proyecto'!DD254&gt;0),((DD254*100)/DC254))))))</f>
        <v/>
      </c>
      <c r="DG254" s="97">
        <f t="shared" si="182"/>
        <v>3.04</v>
      </c>
      <c r="DH254" s="97">
        <f t="shared" si="183"/>
        <v>3.3</v>
      </c>
      <c r="DI254" s="62">
        <f>IF(AND(DG254=0,DH254=0),"",IF(AND(DG254=0,DH254&lt;&gt;0),Desplegable!$B$444,(DH254*100/DG254)))</f>
        <v>108.55263157894737</v>
      </c>
      <c r="DJ254" s="97">
        <v>0</v>
      </c>
      <c r="DK254" s="97"/>
      <c r="DL254" s="97"/>
      <c r="DM254" s="62" t="str">
        <f>IF(AND(DJ254=0,DK254=0),Desplegable!$B$446,IF(AND(DJ254&lt;&gt;0,DK254=""),Desplegable!$B$446,IF(AND('Metas por Proyecto'!DJ254=0,'Metas por Proyecto'!DK254&gt;0),Desplegable!$B$444,IF(AND('Metas por Proyecto'!DJ254&gt;0,'Metas por Proyecto'!DK254=0),Desplegable!$B$445,IF(AND('Metas por Proyecto'!DJ254&gt;0,'Metas por Proyecto'!DK254&gt;0),((DK254*100)/DJ254))))))</f>
        <v/>
      </c>
      <c r="DN254" s="97">
        <f t="shared" si="176"/>
        <v>3.04</v>
      </c>
      <c r="DO254" s="97">
        <f t="shared" si="177"/>
        <v>3.3</v>
      </c>
      <c r="DP254" s="63">
        <f>IF(AND(DN254=0,DO254=0),"",IF(AND(DN254=0,DO254&lt;&gt;0),Desplegable!$B$444,(DO254*100/DN254)))</f>
        <v>108.55263157894737</v>
      </c>
      <c r="DQ254" s="97">
        <f t="shared" si="178"/>
        <v>3.04</v>
      </c>
      <c r="DR254" s="97">
        <f t="shared" si="179"/>
        <v>0</v>
      </c>
      <c r="DS254" s="97">
        <f t="shared" si="180"/>
        <v>3.3</v>
      </c>
      <c r="DT254" s="63">
        <f t="shared" si="181"/>
        <v>108.55263157894737</v>
      </c>
      <c r="DU254" s="97"/>
    </row>
    <row r="255" spans="1:128" s="65" customFormat="1" ht="206.25">
      <c r="A255" s="53">
        <v>254</v>
      </c>
      <c r="B255" s="84" t="s">
        <v>863</v>
      </c>
      <c r="C255" s="54" t="s">
        <v>867</v>
      </c>
      <c r="D255" s="55" t="s">
        <v>89</v>
      </c>
      <c r="E255" s="55" t="s">
        <v>869</v>
      </c>
      <c r="F255" s="56" t="s">
        <v>111</v>
      </c>
      <c r="G255" s="55" t="s">
        <v>115</v>
      </c>
      <c r="H255" s="56" t="s">
        <v>294</v>
      </c>
      <c r="I255" s="55" t="s">
        <v>815</v>
      </c>
      <c r="J255" s="56" t="s">
        <v>257</v>
      </c>
      <c r="K255" s="55" t="s">
        <v>814</v>
      </c>
      <c r="L255" s="56" t="s">
        <v>274</v>
      </c>
      <c r="M255" s="56" t="s">
        <v>411</v>
      </c>
      <c r="N255" s="59" t="s">
        <v>126</v>
      </c>
      <c r="O255" s="56" t="s">
        <v>154</v>
      </c>
      <c r="P255" s="57" t="s">
        <v>462</v>
      </c>
      <c r="Q255" s="57" t="s">
        <v>467</v>
      </c>
      <c r="R255" s="58" t="s">
        <v>475</v>
      </c>
      <c r="S255" s="59" t="s">
        <v>159</v>
      </c>
      <c r="T255" s="59" t="s">
        <v>417</v>
      </c>
      <c r="U255" s="60" t="s">
        <v>429</v>
      </c>
      <c r="V255" s="60" t="s">
        <v>447</v>
      </c>
      <c r="W255" s="59" t="s">
        <v>159</v>
      </c>
      <c r="X255" s="59"/>
      <c r="Y255" s="56"/>
      <c r="Z255" s="56"/>
      <c r="AA255" s="56"/>
      <c r="AB255" s="56"/>
      <c r="AC255" s="53"/>
      <c r="AD255" s="53"/>
      <c r="AE255" s="53"/>
      <c r="AF255" s="53"/>
      <c r="AG255" s="56"/>
      <c r="AH255" s="60"/>
      <c r="AI255" s="53"/>
      <c r="AJ255" s="61"/>
      <c r="AK255" s="53"/>
      <c r="AL255" s="53"/>
      <c r="AM255" s="222">
        <v>4.2</v>
      </c>
      <c r="AN255" s="97">
        <v>1</v>
      </c>
      <c r="AO255" s="97">
        <v>1.5</v>
      </c>
      <c r="AP255" s="97"/>
      <c r="AQ255" s="62">
        <f>IF(AND(AN255=0,AO255=0),Desplegable!$B$446,IF(AND(AN255&lt;&gt;0,AO255=""),Desplegable!$B$446,IF(AND('Metas por Proyecto'!AN255=0,'Metas por Proyecto'!AO255&gt;0),Desplegable!$B$444,IF(AND('Metas por Proyecto'!AN255&gt;0,'Metas por Proyecto'!AO255=0),Desplegable!$B$445,IF(AND('Metas por Proyecto'!AN255&gt;0,'Metas por Proyecto'!AO255&gt;0),((AO255*100)/AN255))))))</f>
        <v>150</v>
      </c>
      <c r="AR255" s="97">
        <v>1</v>
      </c>
      <c r="AS255" s="97">
        <v>2</v>
      </c>
      <c r="AT255" s="97"/>
      <c r="AU255" s="62">
        <f>IF(AND(AR255=0,AS255=0),Desplegable!$B$446,IF(AND(AR255&lt;&gt;0,AS255=""),Desplegable!$B$446,IF(AND('Metas por Proyecto'!AR255=0,'Metas por Proyecto'!AS255&gt;0),Desplegable!$B$444,IF(AND('Metas por Proyecto'!AR255&gt;0,'Metas por Proyecto'!AS255=0),Desplegable!$B$445,IF(AND('Metas por Proyecto'!AR255&gt;0,'Metas por Proyecto'!AS255&gt;0),((AS255*100)/AR255))))))</f>
        <v>200</v>
      </c>
      <c r="AV255" s="97">
        <f t="shared" si="156"/>
        <v>2</v>
      </c>
      <c r="AW255" s="97">
        <f t="shared" si="157"/>
        <v>3.5</v>
      </c>
      <c r="AX255" s="62">
        <f>IF(AND(AV255=0,AW255=0),"",IF(AND(AV255=0,AW255&lt;&gt;0),Desplegable!$B$444,(AW255*100/AV255)))</f>
        <v>175</v>
      </c>
      <c r="AY255" s="97">
        <v>2.2000000000000002</v>
      </c>
      <c r="AZ255" s="97">
        <v>1</v>
      </c>
      <c r="BA255" s="97"/>
      <c r="BB255" s="62">
        <f>IF(AND(AY255=0,AZ255=0),Desplegable!$B$446,IF(AND(AY255&lt;&gt;0,AZ255=""),Desplegable!$B$446,IF(AND('Metas por Proyecto'!AY255=0,'Metas por Proyecto'!AZ255&gt;0),Desplegable!$B$444,IF(AND('Metas por Proyecto'!AY255&gt;0,'Metas por Proyecto'!AZ255=0),Desplegable!$B$445,IF(AND('Metas por Proyecto'!AY255&gt;0,'Metas por Proyecto'!AZ255&gt;0),((AZ255*100)/AY255))))))</f>
        <v>45.454545454545453</v>
      </c>
      <c r="BC255" s="97">
        <f t="shared" si="158"/>
        <v>4.2</v>
      </c>
      <c r="BD255" s="97">
        <f t="shared" si="159"/>
        <v>4.5</v>
      </c>
      <c r="BE255" s="62">
        <f>IF(AND(BC255=0,BD255=0),"",IF(AND(BC255=0,BD255&lt;&gt;0),Desplegable!$B$444,(BD255*100/BC255)))</f>
        <v>107.14285714285714</v>
      </c>
      <c r="BF255" s="97">
        <v>0</v>
      </c>
      <c r="BG255" s="97"/>
      <c r="BH255" s="97"/>
      <c r="BI255" s="62" t="str">
        <f>IF(AND(BF255=0,BG255=0),Desplegable!$B$446,IF(AND(BF255&lt;&gt;0,BG255=""),Desplegable!$B$446,IF(AND('Metas por Proyecto'!BF255=0,'Metas por Proyecto'!BG255&gt;0),Desplegable!$B$444,IF(AND('Metas por Proyecto'!BF255&gt;0,'Metas por Proyecto'!BG255=0),Desplegable!$B$445,IF(AND('Metas por Proyecto'!BF255&gt;0,'Metas por Proyecto'!BG255&gt;0),((BG255*100)/BF255))))))</f>
        <v/>
      </c>
      <c r="BJ255" s="97">
        <f t="shared" si="160"/>
        <v>4.2</v>
      </c>
      <c r="BK255" s="97">
        <f t="shared" si="161"/>
        <v>4.5</v>
      </c>
      <c r="BL255" s="62">
        <f>IF(AND(BJ255=0,BK255=0),"",IF(AND(BJ255=0,BK255&lt;&gt;0),Desplegable!$B$444,(BK255*100/BJ255)))</f>
        <v>107.14285714285714</v>
      </c>
      <c r="BM255" s="97">
        <v>0</v>
      </c>
      <c r="BN255" s="97"/>
      <c r="BO255" s="97"/>
      <c r="BP255" s="62" t="str">
        <f>IF(AND(BM255=0,BN255=0),Desplegable!$B$446,IF(AND(BM255&lt;&gt;0,BN255=""),Desplegable!$B$446,IF(AND('Metas por Proyecto'!BM255=0,'Metas por Proyecto'!BN255&gt;0),Desplegable!$B$444,IF(AND('Metas por Proyecto'!BM255&gt;0,'Metas por Proyecto'!BN255=0),Desplegable!$B$445,IF(AND('Metas por Proyecto'!BM255&gt;0,'Metas por Proyecto'!BN255&gt;0),((BN255*100)/BM255))))))</f>
        <v/>
      </c>
      <c r="BQ255" s="97">
        <f t="shared" si="162"/>
        <v>4.2</v>
      </c>
      <c r="BR255" s="97">
        <f t="shared" si="163"/>
        <v>4.5</v>
      </c>
      <c r="BS255" s="62">
        <f>IF(AND(BQ255=0,BR255=0),"",IF(AND(BQ255=0,BR255&lt;&gt;0),Desplegable!$B$444,(BR255*100/BQ255)))</f>
        <v>107.14285714285714</v>
      </c>
      <c r="BT255" s="97">
        <v>0</v>
      </c>
      <c r="BU255" s="97"/>
      <c r="BV255" s="97"/>
      <c r="BW255" s="62" t="str">
        <f>IF(AND(BT255=0,BU255=0),Desplegable!$B$446,IF(AND(BT255&lt;&gt;0,BU255=""),Desplegable!$B$446,IF(AND('Metas por Proyecto'!BT255=0,'Metas por Proyecto'!BU255&gt;0),Desplegable!$B$444,IF(AND('Metas por Proyecto'!BT255&gt;0,'Metas por Proyecto'!BU255=0),Desplegable!$B$445,IF(AND('Metas por Proyecto'!BT255&gt;0,'Metas por Proyecto'!BU255&gt;0),((BU255*100)/BT255))))))</f>
        <v/>
      </c>
      <c r="BX255" s="97">
        <f t="shared" si="164"/>
        <v>4.2</v>
      </c>
      <c r="BY255" s="97">
        <f t="shared" si="165"/>
        <v>4.5</v>
      </c>
      <c r="BZ255" s="62">
        <f>IF(AND(BX255=0,BY255=0),"",IF(AND(BX255=0,BY255&lt;&gt;0),Desplegable!$B$444,(BY255*100/BX255)))</f>
        <v>107.14285714285714</v>
      </c>
      <c r="CA255" s="97">
        <v>0</v>
      </c>
      <c r="CB255" s="97"/>
      <c r="CC255" s="97"/>
      <c r="CD255" s="62" t="str">
        <f>IF(AND(CA255=0,CB255=0),Desplegable!$B$446,IF(AND(CA255&lt;&gt;0,CB255=""),Desplegable!$B$446,IF(AND('Metas por Proyecto'!CA255=0,'Metas por Proyecto'!CB255&gt;0),Desplegable!$B$444,IF(AND('Metas por Proyecto'!CA255&gt;0,'Metas por Proyecto'!CB255=0),Desplegable!$B$445,IF(AND('Metas por Proyecto'!CA255&gt;0,'Metas por Proyecto'!CB255&gt;0),((CB255*100)/CA255))))))</f>
        <v/>
      </c>
      <c r="CE255" s="97">
        <f t="shared" si="166"/>
        <v>4.2</v>
      </c>
      <c r="CF255" s="97">
        <f t="shared" si="167"/>
        <v>4.5</v>
      </c>
      <c r="CG255" s="62">
        <f>IF(AND(CE255=0,CF255=0),"",IF(AND(CE255=0,CF255&lt;&gt;0),Desplegable!$B$444,(CF255*100/CE255)))</f>
        <v>107.14285714285714</v>
      </c>
      <c r="CH255" s="97">
        <v>0</v>
      </c>
      <c r="CI255" s="97"/>
      <c r="CJ255" s="97"/>
      <c r="CK255" s="62" t="str">
        <f>IF(AND(CH255=0,CI255=0),Desplegable!$B$446,IF(AND(CH255&lt;&gt;0,CI255=""),Desplegable!$B$446,IF(AND('Metas por Proyecto'!CH255=0,'Metas por Proyecto'!CI255&gt;0),Desplegable!$B$444,IF(AND('Metas por Proyecto'!CH255&gt;0,'Metas por Proyecto'!CI255=0),Desplegable!$B$445,IF(AND('Metas por Proyecto'!CH255&gt;0,'Metas por Proyecto'!CI255&gt;0),((CI255*100)/CH255))))))</f>
        <v/>
      </c>
      <c r="CL255" s="97">
        <f t="shared" si="168"/>
        <v>4.2</v>
      </c>
      <c r="CM255" s="97">
        <f t="shared" si="169"/>
        <v>4.5</v>
      </c>
      <c r="CN255" s="62">
        <f>IF(AND(CL255=0,CM255=0),"",IF(AND(CL255=0,CM255&lt;&gt;0),Desplegable!$B$444,(CM255*100/CL255)))</f>
        <v>107.14285714285714</v>
      </c>
      <c r="CO255" s="97">
        <v>0</v>
      </c>
      <c r="CP255" s="97"/>
      <c r="CQ255" s="97"/>
      <c r="CR255" s="62" t="str">
        <f>IF(AND(CO255=0,CP255=0),Desplegable!$B$446,IF(AND(CO255&lt;&gt;0,CP255=""),Desplegable!$B$446,IF(AND('Metas por Proyecto'!CO255=0,'Metas por Proyecto'!CP255&gt;0),Desplegable!$B$444,IF(AND('Metas por Proyecto'!CO255&gt;0,'Metas por Proyecto'!CP255=0),Desplegable!$B$445,IF(AND('Metas por Proyecto'!CO255&gt;0,'Metas por Proyecto'!CP255&gt;0),((CP255*100)/CO255))))))</f>
        <v/>
      </c>
      <c r="CS255" s="97">
        <f t="shared" si="170"/>
        <v>4.2</v>
      </c>
      <c r="CT255" s="97">
        <f t="shared" si="171"/>
        <v>4.5</v>
      </c>
      <c r="CU255" s="62">
        <f>IF(AND(CS255=0,CT255=0),"",IF(AND(CS255=0,CT255&lt;&gt;0),Desplegable!$B$444,(CT255*100/CS255)))</f>
        <v>107.14285714285714</v>
      </c>
      <c r="CV255" s="97">
        <v>0</v>
      </c>
      <c r="CW255" s="97"/>
      <c r="CX255" s="97"/>
      <c r="CY255" s="62" t="str">
        <f>IF(AND(CV255=0,CW255=0),Desplegable!$B$446,IF(AND(CV255&lt;&gt;0,CW255=""),Desplegable!$B$446,IF(AND('Metas por Proyecto'!CV255=0,'Metas por Proyecto'!CW255&gt;0),Desplegable!$B$444,IF(AND('Metas por Proyecto'!CV255&gt;0,'Metas por Proyecto'!CW255=0),Desplegable!$B$445,IF(AND('Metas por Proyecto'!CV255&gt;0,'Metas por Proyecto'!CW255&gt;0),((CW255*100)/CV255))))))</f>
        <v/>
      </c>
      <c r="CZ255" s="97">
        <f t="shared" si="172"/>
        <v>4.2</v>
      </c>
      <c r="DA255" s="97">
        <f t="shared" si="173"/>
        <v>4.5</v>
      </c>
      <c r="DB255" s="62">
        <f>IF(AND(CZ255=0,DA255=0),"",IF(AND(CZ255=0,DA255&lt;&gt;0),Desplegable!$B$444,(DA255*100/CZ255)))</f>
        <v>107.14285714285714</v>
      </c>
      <c r="DC255" s="97">
        <v>0</v>
      </c>
      <c r="DD255" s="97"/>
      <c r="DE255" s="97"/>
      <c r="DF255" s="62" t="str">
        <f>IF(AND(DC255=0,DD255=0),Desplegable!$B$446,IF(AND(DC255&lt;&gt;0,DD255=""),Desplegable!$B$446,IF(AND('Metas por Proyecto'!DC255=0,'Metas por Proyecto'!DD255&gt;0),Desplegable!$B$444,IF(AND('Metas por Proyecto'!DC255&gt;0,'Metas por Proyecto'!DD255=0),Desplegable!$B$445,IF(AND('Metas por Proyecto'!DC255&gt;0,'Metas por Proyecto'!DD255&gt;0),((DD255*100)/DC255))))))</f>
        <v/>
      </c>
      <c r="DG255" s="97">
        <f t="shared" si="182"/>
        <v>4.2</v>
      </c>
      <c r="DH255" s="97">
        <f t="shared" si="183"/>
        <v>4.5</v>
      </c>
      <c r="DI255" s="62">
        <f>IF(AND(DG255=0,DH255=0),"",IF(AND(DG255=0,DH255&lt;&gt;0),Desplegable!$B$444,(DH255*100/DG255)))</f>
        <v>107.14285714285714</v>
      </c>
      <c r="DJ255" s="97">
        <v>0</v>
      </c>
      <c r="DK255" s="97"/>
      <c r="DL255" s="97"/>
      <c r="DM255" s="62" t="str">
        <f>IF(AND(DJ255=0,DK255=0),Desplegable!$B$446,IF(AND(DJ255&lt;&gt;0,DK255=""),Desplegable!$B$446,IF(AND('Metas por Proyecto'!DJ255=0,'Metas por Proyecto'!DK255&gt;0),Desplegable!$B$444,IF(AND('Metas por Proyecto'!DJ255&gt;0,'Metas por Proyecto'!DK255=0),Desplegable!$B$445,IF(AND('Metas por Proyecto'!DJ255&gt;0,'Metas por Proyecto'!DK255&gt;0),((DK255*100)/DJ255))))))</f>
        <v/>
      </c>
      <c r="DN255" s="97">
        <f t="shared" si="176"/>
        <v>4.2</v>
      </c>
      <c r="DO255" s="97">
        <f t="shared" si="177"/>
        <v>4.5</v>
      </c>
      <c r="DP255" s="63">
        <f>IF(AND(DN255=0,DO255=0),"",IF(AND(DN255=0,DO255&lt;&gt;0),Desplegable!$B$444,(DO255*100/DN255)))</f>
        <v>107.14285714285714</v>
      </c>
      <c r="DQ255" s="97">
        <f t="shared" si="178"/>
        <v>4.2</v>
      </c>
      <c r="DR255" s="97">
        <f t="shared" si="179"/>
        <v>0</v>
      </c>
      <c r="DS255" s="97">
        <f t="shared" si="180"/>
        <v>4.5</v>
      </c>
      <c r="DT255" s="63">
        <f t="shared" si="181"/>
        <v>107.14285714285714</v>
      </c>
      <c r="DU255" s="97"/>
    </row>
    <row r="256" spans="1:128" s="65" customFormat="1" ht="225">
      <c r="A256" s="53">
        <v>255</v>
      </c>
      <c r="B256" s="84" t="s">
        <v>864</v>
      </c>
      <c r="C256" s="54" t="s">
        <v>868</v>
      </c>
      <c r="D256" s="55" t="s">
        <v>89</v>
      </c>
      <c r="E256" s="55" t="s">
        <v>869</v>
      </c>
      <c r="F256" s="56" t="s">
        <v>111</v>
      </c>
      <c r="G256" s="55" t="s">
        <v>115</v>
      </c>
      <c r="H256" s="56" t="s">
        <v>294</v>
      </c>
      <c r="I256" s="55" t="s">
        <v>815</v>
      </c>
      <c r="J256" s="56" t="s">
        <v>257</v>
      </c>
      <c r="K256" s="55" t="s">
        <v>814</v>
      </c>
      <c r="L256" s="56" t="s">
        <v>274</v>
      </c>
      <c r="M256" s="56" t="s">
        <v>411</v>
      </c>
      <c r="N256" s="59" t="s">
        <v>126</v>
      </c>
      <c r="O256" s="56" t="s">
        <v>154</v>
      </c>
      <c r="P256" s="57" t="s">
        <v>462</v>
      </c>
      <c r="Q256" s="57" t="s">
        <v>467</v>
      </c>
      <c r="R256" s="58" t="s">
        <v>474</v>
      </c>
      <c r="S256" s="59" t="s">
        <v>159</v>
      </c>
      <c r="T256" s="59" t="s">
        <v>417</v>
      </c>
      <c r="U256" s="60" t="s">
        <v>429</v>
      </c>
      <c r="V256" s="60" t="s">
        <v>447</v>
      </c>
      <c r="W256" s="59" t="s">
        <v>159</v>
      </c>
      <c r="X256" s="59"/>
      <c r="Y256" s="56"/>
      <c r="Z256" s="56"/>
      <c r="AA256" s="56"/>
      <c r="AB256" s="56"/>
      <c r="AC256" s="53"/>
      <c r="AD256" s="53"/>
      <c r="AE256" s="53"/>
      <c r="AF256" s="53"/>
      <c r="AG256" s="56"/>
      <c r="AH256" s="60"/>
      <c r="AI256" s="53"/>
      <c r="AJ256" s="61"/>
      <c r="AK256" s="53"/>
      <c r="AL256" s="53"/>
      <c r="AM256" s="222">
        <v>66</v>
      </c>
      <c r="AN256" s="97">
        <v>66</v>
      </c>
      <c r="AO256" s="97">
        <v>66</v>
      </c>
      <c r="AP256" s="97"/>
      <c r="AQ256" s="62">
        <f>IF(AND(AN256=0,AO256=0),Desplegable!$B$446,IF(AND(AN256&lt;&gt;0,AO256=""),Desplegable!$B$446,IF(AND('Metas por Proyecto'!AN256=0,'Metas por Proyecto'!AO256&gt;0),Desplegable!$B$444,IF(AND('Metas por Proyecto'!AN256&gt;0,'Metas por Proyecto'!AO256=0),Desplegable!$B$445,IF(AND('Metas por Proyecto'!AN256&gt;0,'Metas por Proyecto'!AO256&gt;0),((AO256*100)/AN256))))))</f>
        <v>100</v>
      </c>
      <c r="AR256" s="97">
        <v>66</v>
      </c>
      <c r="AS256" s="97">
        <v>66</v>
      </c>
      <c r="AT256" s="97"/>
      <c r="AU256" s="62">
        <f>IF(AND(AR256=0,AS256=0),Desplegable!$B$446,IF(AND(AR256&lt;&gt;0,AS256=""),Desplegable!$B$446,IF(AND('Metas por Proyecto'!AR256=0,'Metas por Proyecto'!AS256&gt;0),Desplegable!$B$444,IF(AND('Metas por Proyecto'!AR256&gt;0,'Metas por Proyecto'!AS256=0),Desplegable!$B$445,IF(AND('Metas por Proyecto'!AR256&gt;0,'Metas por Proyecto'!AS256&gt;0),((AS256*100)/AR256))))))</f>
        <v>100</v>
      </c>
      <c r="AV256" s="97">
        <f t="shared" si="156"/>
        <v>132</v>
      </c>
      <c r="AW256" s="97">
        <f t="shared" si="157"/>
        <v>132</v>
      </c>
      <c r="AX256" s="62">
        <f>IF(AND(AV256=0,AW256=0),"",IF(AND(AV256=0,AW256&lt;&gt;0),Desplegable!$B$444,(AW256*100/AV256)))</f>
        <v>100</v>
      </c>
      <c r="AY256" s="97">
        <v>66</v>
      </c>
      <c r="AZ256" s="97">
        <v>66</v>
      </c>
      <c r="BA256" s="97"/>
      <c r="BB256" s="62">
        <f>IF(AND(AY256=0,AZ256=0),Desplegable!$B$446,IF(AND(AY256&lt;&gt;0,AZ256=""),Desplegable!$B$446,IF(AND('Metas por Proyecto'!AY256=0,'Metas por Proyecto'!AZ256&gt;0),Desplegable!$B$444,IF(AND('Metas por Proyecto'!AY256&gt;0,'Metas por Proyecto'!AZ256=0),Desplegable!$B$445,IF(AND('Metas por Proyecto'!AY256&gt;0,'Metas por Proyecto'!AZ256&gt;0),((AZ256*100)/AY256))))))</f>
        <v>100</v>
      </c>
      <c r="BC256" s="97">
        <f t="shared" si="158"/>
        <v>198</v>
      </c>
      <c r="BD256" s="97">
        <f t="shared" si="159"/>
        <v>198</v>
      </c>
      <c r="BE256" s="62">
        <f>IF(AND(BC256=0,BD256=0),"",IF(AND(BC256=0,BD256&lt;&gt;0),Desplegable!$B$444,(BD256*100/BC256)))</f>
        <v>100</v>
      </c>
      <c r="BF256" s="97">
        <v>66</v>
      </c>
      <c r="BG256" s="97"/>
      <c r="BH256" s="97"/>
      <c r="BI256" s="62" t="str">
        <f>IF(AND(BF256=0,BG256=0),Desplegable!$B$446,IF(AND(BF256&lt;&gt;0,BG256=""),Desplegable!$B$446,IF(AND('Metas por Proyecto'!BF256=0,'Metas por Proyecto'!BG256&gt;0),Desplegable!$B$444,IF(AND('Metas por Proyecto'!BF256&gt;0,'Metas por Proyecto'!BG256=0),Desplegable!$B$445,IF(AND('Metas por Proyecto'!BF256&gt;0,'Metas por Proyecto'!BG256&gt;0),((BG256*100)/BF256))))))</f>
        <v/>
      </c>
      <c r="BJ256" s="97">
        <f t="shared" si="160"/>
        <v>264</v>
      </c>
      <c r="BK256" s="97">
        <f t="shared" si="161"/>
        <v>198</v>
      </c>
      <c r="BL256" s="62">
        <f>IF(AND(BJ256=0,BK256=0),"",IF(AND(BJ256=0,BK256&lt;&gt;0),Desplegable!$B$444,(BK256*100/BJ256)))</f>
        <v>75</v>
      </c>
      <c r="BM256" s="97">
        <v>66</v>
      </c>
      <c r="BN256" s="97"/>
      <c r="BO256" s="97"/>
      <c r="BP256" s="62" t="str">
        <f>IF(AND(BM256=0,BN256=0),Desplegable!$B$446,IF(AND(BM256&lt;&gt;0,BN256=""),Desplegable!$B$446,IF(AND('Metas por Proyecto'!BM256=0,'Metas por Proyecto'!BN256&gt;0),Desplegable!$B$444,IF(AND('Metas por Proyecto'!BM256&gt;0,'Metas por Proyecto'!BN256=0),Desplegable!$B$445,IF(AND('Metas por Proyecto'!BM256&gt;0,'Metas por Proyecto'!BN256&gt;0),((BN256*100)/BM256))))))</f>
        <v/>
      </c>
      <c r="BQ256" s="97">
        <f t="shared" si="162"/>
        <v>330</v>
      </c>
      <c r="BR256" s="97">
        <f t="shared" si="163"/>
        <v>198</v>
      </c>
      <c r="BS256" s="62">
        <f>IF(AND(BQ256=0,BR256=0),"",IF(AND(BQ256=0,BR256&lt;&gt;0),Desplegable!$B$444,(BR256*100/BQ256)))</f>
        <v>60</v>
      </c>
      <c r="BT256" s="97">
        <v>66</v>
      </c>
      <c r="BU256" s="97"/>
      <c r="BV256" s="97"/>
      <c r="BW256" s="62" t="str">
        <f>IF(AND(BT256=0,BU256=0),Desplegable!$B$446,IF(AND(BT256&lt;&gt;0,BU256=""),Desplegable!$B$446,IF(AND('Metas por Proyecto'!BT256=0,'Metas por Proyecto'!BU256&gt;0),Desplegable!$B$444,IF(AND('Metas por Proyecto'!BT256&gt;0,'Metas por Proyecto'!BU256=0),Desplegable!$B$445,IF(AND('Metas por Proyecto'!BT256&gt;0,'Metas por Proyecto'!BU256&gt;0),((BU256*100)/BT256))))))</f>
        <v/>
      </c>
      <c r="BX256" s="97">
        <f t="shared" si="164"/>
        <v>396</v>
      </c>
      <c r="BY256" s="97">
        <f t="shared" si="165"/>
        <v>198</v>
      </c>
      <c r="BZ256" s="62">
        <f>IF(AND(BX256=0,BY256=0),"",IF(AND(BX256=0,BY256&lt;&gt;0),Desplegable!$B$444,(BY256*100/BX256)))</f>
        <v>50</v>
      </c>
      <c r="CA256" s="97">
        <v>66</v>
      </c>
      <c r="CB256" s="97"/>
      <c r="CC256" s="97"/>
      <c r="CD256" s="62" t="str">
        <f>IF(AND(CA256=0,CB256=0),Desplegable!$B$446,IF(AND(CA256&lt;&gt;0,CB256=""),Desplegable!$B$446,IF(AND('Metas por Proyecto'!CA256=0,'Metas por Proyecto'!CB256&gt;0),Desplegable!$B$444,IF(AND('Metas por Proyecto'!CA256&gt;0,'Metas por Proyecto'!CB256=0),Desplegable!$B$445,IF(AND('Metas por Proyecto'!CA256&gt;0,'Metas por Proyecto'!CB256&gt;0),((CB256*100)/CA256))))))</f>
        <v/>
      </c>
      <c r="CE256" s="97">
        <f t="shared" si="166"/>
        <v>462</v>
      </c>
      <c r="CF256" s="97">
        <f t="shared" si="167"/>
        <v>198</v>
      </c>
      <c r="CG256" s="62">
        <f>IF(AND(CE256=0,CF256=0),"",IF(AND(CE256=0,CF256&lt;&gt;0),Desplegable!$B$444,(CF256*100/CE256)))</f>
        <v>42.857142857142854</v>
      </c>
      <c r="CH256" s="97">
        <v>66</v>
      </c>
      <c r="CI256" s="97"/>
      <c r="CJ256" s="97"/>
      <c r="CK256" s="62" t="str">
        <f>IF(AND(CH256=0,CI256=0),Desplegable!$B$446,IF(AND(CH256&lt;&gt;0,CI256=""),Desplegable!$B$446,IF(AND('Metas por Proyecto'!CH256=0,'Metas por Proyecto'!CI256&gt;0),Desplegable!$B$444,IF(AND('Metas por Proyecto'!CH256&gt;0,'Metas por Proyecto'!CI256=0),Desplegable!$B$445,IF(AND('Metas por Proyecto'!CH256&gt;0,'Metas por Proyecto'!CI256&gt;0),((CI256*100)/CH256))))))</f>
        <v/>
      </c>
      <c r="CL256" s="97">
        <f t="shared" si="168"/>
        <v>528</v>
      </c>
      <c r="CM256" s="97">
        <f t="shared" si="169"/>
        <v>198</v>
      </c>
      <c r="CN256" s="62">
        <f>IF(AND(CL256=0,CM256=0),"",IF(AND(CL256=0,CM256&lt;&gt;0),Desplegable!$B$444,(CM256*100/CL256)))</f>
        <v>37.5</v>
      </c>
      <c r="CO256" s="97">
        <v>66</v>
      </c>
      <c r="CP256" s="97"/>
      <c r="CQ256" s="97"/>
      <c r="CR256" s="62" t="str">
        <f>IF(AND(CO256=0,CP256=0),Desplegable!$B$446,IF(AND(CO256&lt;&gt;0,CP256=""),Desplegable!$B$446,IF(AND('Metas por Proyecto'!CO256=0,'Metas por Proyecto'!CP256&gt;0),Desplegable!$B$444,IF(AND('Metas por Proyecto'!CO256&gt;0,'Metas por Proyecto'!CP256=0),Desplegable!$B$445,IF(AND('Metas por Proyecto'!CO256&gt;0,'Metas por Proyecto'!CP256&gt;0),((CP256*100)/CO256))))))</f>
        <v/>
      </c>
      <c r="CS256" s="97">
        <f t="shared" si="170"/>
        <v>594</v>
      </c>
      <c r="CT256" s="97">
        <f t="shared" si="171"/>
        <v>198</v>
      </c>
      <c r="CU256" s="62">
        <f>IF(AND(CS256=0,CT256=0),"",IF(AND(CS256=0,CT256&lt;&gt;0),Desplegable!$B$444,(CT256*100/CS256)))</f>
        <v>33.333333333333336</v>
      </c>
      <c r="CV256" s="97">
        <v>66</v>
      </c>
      <c r="CW256" s="97"/>
      <c r="CX256" s="97"/>
      <c r="CY256" s="62" t="str">
        <f>IF(AND(CV256=0,CW256=0),Desplegable!$B$446,IF(AND(CV256&lt;&gt;0,CW256=""),Desplegable!$B$446,IF(AND('Metas por Proyecto'!CV256=0,'Metas por Proyecto'!CW256&gt;0),Desplegable!$B$444,IF(AND('Metas por Proyecto'!CV256&gt;0,'Metas por Proyecto'!CW256=0),Desplegable!$B$445,IF(AND('Metas por Proyecto'!CV256&gt;0,'Metas por Proyecto'!CW256&gt;0),((CW256*100)/CV256))))))</f>
        <v/>
      </c>
      <c r="CZ256" s="97">
        <f t="shared" si="172"/>
        <v>660</v>
      </c>
      <c r="DA256" s="97">
        <f t="shared" si="173"/>
        <v>198</v>
      </c>
      <c r="DB256" s="62">
        <f>IF(AND(CZ256=0,DA256=0),"",IF(AND(CZ256=0,DA256&lt;&gt;0),Desplegable!$B$444,(DA256*100/CZ256)))</f>
        <v>30</v>
      </c>
      <c r="DC256" s="97">
        <v>66</v>
      </c>
      <c r="DD256" s="97"/>
      <c r="DE256" s="97"/>
      <c r="DF256" s="62" t="str">
        <f>IF(AND(DC256=0,DD256=0),Desplegable!$B$446,IF(AND(DC256&lt;&gt;0,DD256=""),Desplegable!$B$446,IF(AND('Metas por Proyecto'!DC256=0,'Metas por Proyecto'!DD256&gt;0),Desplegable!$B$444,IF(AND('Metas por Proyecto'!DC256&gt;0,'Metas por Proyecto'!DD256=0),Desplegable!$B$445,IF(AND('Metas por Proyecto'!DC256&gt;0,'Metas por Proyecto'!DD256&gt;0),((DD256*100)/DC256))))))</f>
        <v/>
      </c>
      <c r="DG256" s="97">
        <f t="shared" si="182"/>
        <v>726</v>
      </c>
      <c r="DH256" s="97">
        <f t="shared" si="183"/>
        <v>198</v>
      </c>
      <c r="DI256" s="62">
        <f>IF(AND(DG256=0,DH256=0),"",IF(AND(DG256=0,DH256&lt;&gt;0),Desplegable!$B$444,(DH256*100/DG256)))</f>
        <v>27.272727272727273</v>
      </c>
      <c r="DJ256" s="97">
        <v>66</v>
      </c>
      <c r="DK256" s="97"/>
      <c r="DL256" s="97"/>
      <c r="DM256" s="62" t="str">
        <f>IF(AND(DJ256=0,DK256=0),Desplegable!$B$446,IF(AND(DJ256&lt;&gt;0,DK256=""),Desplegable!$B$446,IF(AND('Metas por Proyecto'!DJ256=0,'Metas por Proyecto'!DK256&gt;0),Desplegable!$B$444,IF(AND('Metas por Proyecto'!DJ256&gt;0,'Metas por Proyecto'!DK256=0),Desplegable!$B$445,IF(AND('Metas por Proyecto'!DJ256&gt;0,'Metas por Proyecto'!DK256&gt;0),((DK256*100)/DJ256))))))</f>
        <v/>
      </c>
      <c r="DN256" s="97">
        <f t="shared" si="176"/>
        <v>792</v>
      </c>
      <c r="DO256" s="97">
        <f t="shared" si="177"/>
        <v>198</v>
      </c>
      <c r="DP256" s="63">
        <f>IF(AND(DN256=0,DO256=0),"",IF(AND(DN256=0,DO256&lt;&gt;0),Desplegable!$B$444,(DO256*100/DN256)))</f>
        <v>25</v>
      </c>
      <c r="DQ256" s="97">
        <f t="shared" si="178"/>
        <v>792</v>
      </c>
      <c r="DR256" s="97">
        <f t="shared" si="179"/>
        <v>-726</v>
      </c>
      <c r="DS256" s="97">
        <f t="shared" si="180"/>
        <v>198</v>
      </c>
      <c r="DT256" s="63">
        <f t="shared" si="181"/>
        <v>25</v>
      </c>
      <c r="DU256" s="97"/>
    </row>
    <row r="257" spans="1:125" s="65" customFormat="1" ht="225">
      <c r="A257" s="53">
        <v>256</v>
      </c>
      <c r="B257" s="84" t="s">
        <v>844</v>
      </c>
      <c r="C257" s="54" t="s">
        <v>845</v>
      </c>
      <c r="D257" s="55" t="s">
        <v>77</v>
      </c>
      <c r="E257" s="55" t="s">
        <v>872</v>
      </c>
      <c r="F257" s="56" t="s">
        <v>111</v>
      </c>
      <c r="G257" s="55" t="s">
        <v>115</v>
      </c>
      <c r="H257" s="56" t="s">
        <v>294</v>
      </c>
      <c r="I257" s="55" t="s">
        <v>815</v>
      </c>
      <c r="J257" s="56" t="s">
        <v>256</v>
      </c>
      <c r="K257" s="55" t="s">
        <v>848</v>
      </c>
      <c r="L257" s="56" t="s">
        <v>266</v>
      </c>
      <c r="M257" s="56" t="s">
        <v>411</v>
      </c>
      <c r="N257" s="59" t="s">
        <v>140</v>
      </c>
      <c r="O257" s="56" t="s">
        <v>154</v>
      </c>
      <c r="P257" s="57" t="s">
        <v>462</v>
      </c>
      <c r="Q257" s="57" t="s">
        <v>467</v>
      </c>
      <c r="R257" s="58" t="s">
        <v>474</v>
      </c>
      <c r="S257" s="59" t="s">
        <v>159</v>
      </c>
      <c r="T257" s="59" t="s">
        <v>417</v>
      </c>
      <c r="U257" s="60" t="s">
        <v>429</v>
      </c>
      <c r="V257" s="60" t="s">
        <v>447</v>
      </c>
      <c r="W257" s="59" t="s">
        <v>159</v>
      </c>
      <c r="X257" s="59"/>
      <c r="Y257" s="56"/>
      <c r="Z257" s="56"/>
      <c r="AA257" s="56"/>
      <c r="AB257" s="56"/>
      <c r="AC257" s="53"/>
      <c r="AD257" s="53"/>
      <c r="AE257" s="53"/>
      <c r="AF257" s="53"/>
      <c r="AG257" s="56"/>
      <c r="AH257" s="60"/>
      <c r="AI257" s="53"/>
      <c r="AJ257" s="61"/>
      <c r="AK257" s="53"/>
      <c r="AL257" s="53"/>
      <c r="AM257" s="222">
        <v>43</v>
      </c>
      <c r="AN257" s="97">
        <v>2</v>
      </c>
      <c r="AO257" s="97">
        <v>2</v>
      </c>
      <c r="AP257" s="97"/>
      <c r="AQ257" s="62">
        <f>IF(AND(AN257=0,AO257=0),Desplegable!$B$446,IF(AND(AN257&lt;&gt;0,AO257=""),Desplegable!$B$446,IF(AND('Metas por Proyecto'!AN257=0,'Metas por Proyecto'!AO257&gt;0),Desplegable!$B$444,IF(AND('Metas por Proyecto'!AN257&gt;0,'Metas por Proyecto'!AO257=0),Desplegable!$B$445,IF(AND('Metas por Proyecto'!AN257&gt;0,'Metas por Proyecto'!AO257&gt;0),((AO257*100)/AN257))))))</f>
        <v>100</v>
      </c>
      <c r="AR257" s="97">
        <v>4</v>
      </c>
      <c r="AS257" s="97">
        <v>4</v>
      </c>
      <c r="AT257" s="97"/>
      <c r="AU257" s="62">
        <f>IF(AND(AR257=0,AS257=0),Desplegable!$B$446,IF(AND(AR257&lt;&gt;0,AS257=""),Desplegable!$B$446,IF(AND('Metas por Proyecto'!AR257=0,'Metas por Proyecto'!AS257&gt;0),Desplegable!$B$444,IF(AND('Metas por Proyecto'!AR257&gt;0,'Metas por Proyecto'!AS257=0),Desplegable!$B$445,IF(AND('Metas por Proyecto'!AR257&gt;0,'Metas por Proyecto'!AS257&gt;0),((AS257*100)/AR257))))))</f>
        <v>100</v>
      </c>
      <c r="AV257" s="97">
        <f t="shared" si="156"/>
        <v>6</v>
      </c>
      <c r="AW257" s="97">
        <f t="shared" si="157"/>
        <v>6</v>
      </c>
      <c r="AX257" s="62">
        <f>IF(AND(AV257=0,AW257=0),"",IF(AND(AV257=0,AW257&lt;&gt;0),Desplegable!$B$444,(AW257*100/AV257)))</f>
        <v>100</v>
      </c>
      <c r="AY257" s="97">
        <v>3</v>
      </c>
      <c r="AZ257" s="97">
        <v>4</v>
      </c>
      <c r="BA257" s="97"/>
      <c r="BB257" s="62">
        <f>IF(AND(AY257=0,AZ257=0),Desplegable!$B$446,IF(AND(AY257&lt;&gt;0,AZ257=""),Desplegable!$B$446,IF(AND('Metas por Proyecto'!AY257=0,'Metas por Proyecto'!AZ257&gt;0),Desplegable!$B$444,IF(AND('Metas por Proyecto'!AY257&gt;0,'Metas por Proyecto'!AZ257=0),Desplegable!$B$445,IF(AND('Metas por Proyecto'!AY257&gt;0,'Metas por Proyecto'!AZ257&gt;0),((AZ257*100)/AY257))))))</f>
        <v>133.33333333333334</v>
      </c>
      <c r="BC257" s="97">
        <f t="shared" si="158"/>
        <v>9</v>
      </c>
      <c r="BD257" s="97">
        <f t="shared" si="159"/>
        <v>10</v>
      </c>
      <c r="BE257" s="62">
        <f>IF(AND(BC257=0,BD257=0),"",IF(AND(BC257=0,BD257&lt;&gt;0),Desplegable!$B$444,(BD257*100/BC257)))</f>
        <v>111.11111111111111</v>
      </c>
      <c r="BF257" s="97">
        <v>3</v>
      </c>
      <c r="BG257" s="97"/>
      <c r="BH257" s="97"/>
      <c r="BI257" s="62" t="str">
        <f>IF(AND(BF257=0,BG257=0),Desplegable!$B$446,IF(AND(BF257&lt;&gt;0,BG257=""),Desplegable!$B$446,IF(AND('Metas por Proyecto'!BF257=0,'Metas por Proyecto'!BG257&gt;0),Desplegable!$B$444,IF(AND('Metas por Proyecto'!BF257&gt;0,'Metas por Proyecto'!BG257=0),Desplegable!$B$445,IF(AND('Metas por Proyecto'!BF257&gt;0,'Metas por Proyecto'!BG257&gt;0),((BG257*100)/BF257))))))</f>
        <v/>
      </c>
      <c r="BJ257" s="97">
        <f t="shared" si="160"/>
        <v>12</v>
      </c>
      <c r="BK257" s="97">
        <f t="shared" si="161"/>
        <v>10</v>
      </c>
      <c r="BL257" s="62">
        <f>IF(AND(BJ257=0,BK257=0),"",IF(AND(BJ257=0,BK257&lt;&gt;0),Desplegable!$B$444,(BK257*100/BJ257)))</f>
        <v>83.333333333333329</v>
      </c>
      <c r="BM257" s="97">
        <v>4</v>
      </c>
      <c r="BN257" s="97"/>
      <c r="BO257" s="97"/>
      <c r="BP257" s="62" t="str">
        <f>IF(AND(BM257=0,BN257=0),Desplegable!$B$446,IF(AND(BM257&lt;&gt;0,BN257=""),Desplegable!$B$446,IF(AND('Metas por Proyecto'!BM257=0,'Metas por Proyecto'!BN257&gt;0),Desplegable!$B$444,IF(AND('Metas por Proyecto'!BM257&gt;0,'Metas por Proyecto'!BN257=0),Desplegable!$B$445,IF(AND('Metas por Proyecto'!BM257&gt;0,'Metas por Proyecto'!BN257&gt;0),((BN257*100)/BM257))))))</f>
        <v/>
      </c>
      <c r="BQ257" s="97">
        <f t="shared" si="162"/>
        <v>16</v>
      </c>
      <c r="BR257" s="97">
        <f t="shared" si="163"/>
        <v>10</v>
      </c>
      <c r="BS257" s="62">
        <f>IF(AND(BQ257=0,BR257=0),"",IF(AND(BQ257=0,BR257&lt;&gt;0),Desplegable!$B$444,(BR257*100/BQ257)))</f>
        <v>62.5</v>
      </c>
      <c r="BT257" s="97">
        <v>4</v>
      </c>
      <c r="BU257" s="97"/>
      <c r="BV257" s="97"/>
      <c r="BW257" s="62" t="str">
        <f>IF(AND(BT257=0,BU257=0),Desplegable!$B$446,IF(AND(BT257&lt;&gt;0,BU257=""),Desplegable!$B$446,IF(AND('Metas por Proyecto'!BT257=0,'Metas por Proyecto'!BU257&gt;0),Desplegable!$B$444,IF(AND('Metas por Proyecto'!BT257&gt;0,'Metas por Proyecto'!BU257=0),Desplegable!$B$445,IF(AND('Metas por Proyecto'!BT257&gt;0,'Metas por Proyecto'!BU257&gt;0),((BU257*100)/BT257))))))</f>
        <v/>
      </c>
      <c r="BX257" s="97">
        <f t="shared" si="164"/>
        <v>20</v>
      </c>
      <c r="BY257" s="97">
        <f t="shared" si="165"/>
        <v>10</v>
      </c>
      <c r="BZ257" s="62">
        <f>IF(AND(BX257=0,BY257=0),"",IF(AND(BX257=0,BY257&lt;&gt;0),Desplegable!$B$444,(BY257*100/BX257)))</f>
        <v>50</v>
      </c>
      <c r="CA257" s="97">
        <v>4</v>
      </c>
      <c r="CB257" s="97"/>
      <c r="CC257" s="97"/>
      <c r="CD257" s="62" t="str">
        <f>IF(AND(CA257=0,CB257=0),Desplegable!$B$446,IF(AND(CA257&lt;&gt;0,CB257=""),Desplegable!$B$446,IF(AND('Metas por Proyecto'!CA257=0,'Metas por Proyecto'!CB257&gt;0),Desplegable!$B$444,IF(AND('Metas por Proyecto'!CA257&gt;0,'Metas por Proyecto'!CB257=0),Desplegable!$B$445,IF(AND('Metas por Proyecto'!CA257&gt;0,'Metas por Proyecto'!CB257&gt;0),((CB257*100)/CA257))))))</f>
        <v/>
      </c>
      <c r="CE257" s="97">
        <f t="shared" si="166"/>
        <v>24</v>
      </c>
      <c r="CF257" s="97">
        <f t="shared" si="167"/>
        <v>10</v>
      </c>
      <c r="CG257" s="62">
        <f>IF(AND(CE257=0,CF257=0),"",IF(AND(CE257=0,CF257&lt;&gt;0),Desplegable!$B$444,(CF257*100/CE257)))</f>
        <v>41.666666666666664</v>
      </c>
      <c r="CH257" s="97">
        <v>4</v>
      </c>
      <c r="CI257" s="97"/>
      <c r="CJ257" s="97"/>
      <c r="CK257" s="62" t="str">
        <f>IF(AND(CH257=0,CI257=0),Desplegable!$B$446,IF(AND(CH257&lt;&gt;0,CI257=""),Desplegable!$B$446,IF(AND('Metas por Proyecto'!CH257=0,'Metas por Proyecto'!CI257&gt;0),Desplegable!$B$444,IF(AND('Metas por Proyecto'!CH257&gt;0,'Metas por Proyecto'!CI257=0),Desplegable!$B$445,IF(AND('Metas por Proyecto'!CH257&gt;0,'Metas por Proyecto'!CI257&gt;0),((CI257*100)/CH257))))))</f>
        <v/>
      </c>
      <c r="CL257" s="97">
        <f t="shared" si="168"/>
        <v>28</v>
      </c>
      <c r="CM257" s="97">
        <f t="shared" si="169"/>
        <v>10</v>
      </c>
      <c r="CN257" s="62">
        <f>IF(AND(CL257=0,CM257=0),"",IF(AND(CL257=0,CM257&lt;&gt;0),Desplegable!$B$444,(CM257*100/CL257)))</f>
        <v>35.714285714285715</v>
      </c>
      <c r="CO257" s="97">
        <v>4</v>
      </c>
      <c r="CP257" s="97"/>
      <c r="CQ257" s="97"/>
      <c r="CR257" s="62" t="str">
        <f>IF(AND(CO257=0,CP257=0),Desplegable!$B$446,IF(AND(CO257&lt;&gt;0,CP257=""),Desplegable!$B$446,IF(AND('Metas por Proyecto'!CO257=0,'Metas por Proyecto'!CP257&gt;0),Desplegable!$B$444,IF(AND('Metas por Proyecto'!CO257&gt;0,'Metas por Proyecto'!CP257=0),Desplegable!$B$445,IF(AND('Metas por Proyecto'!CO257&gt;0,'Metas por Proyecto'!CP257&gt;0),((CP257*100)/CO257))))))</f>
        <v/>
      </c>
      <c r="CS257" s="97">
        <f t="shared" si="170"/>
        <v>32</v>
      </c>
      <c r="CT257" s="97">
        <f t="shared" si="171"/>
        <v>10</v>
      </c>
      <c r="CU257" s="62">
        <f>IF(AND(CS257=0,CT257=0),"",IF(AND(CS257=0,CT257&lt;&gt;0),Desplegable!$B$444,(CT257*100/CS257)))</f>
        <v>31.25</v>
      </c>
      <c r="CV257" s="97">
        <v>4</v>
      </c>
      <c r="CW257" s="97"/>
      <c r="CX257" s="97"/>
      <c r="CY257" s="62" t="str">
        <f>IF(AND(CV257=0,CW257=0),Desplegable!$B$446,IF(AND(CV257&lt;&gt;0,CW257=""),Desplegable!$B$446,IF(AND('Metas por Proyecto'!CV257=0,'Metas por Proyecto'!CW257&gt;0),Desplegable!$B$444,IF(AND('Metas por Proyecto'!CV257&gt;0,'Metas por Proyecto'!CW257=0),Desplegable!$B$445,IF(AND('Metas por Proyecto'!CV257&gt;0,'Metas por Proyecto'!CW257&gt;0),((CW257*100)/CV257))))))</f>
        <v/>
      </c>
      <c r="CZ257" s="97">
        <f t="shared" si="172"/>
        <v>36</v>
      </c>
      <c r="DA257" s="97">
        <f t="shared" si="173"/>
        <v>10</v>
      </c>
      <c r="DB257" s="62">
        <f>IF(AND(CZ257=0,DA257=0),"",IF(AND(CZ257=0,DA257&lt;&gt;0),Desplegable!$B$444,(DA257*100/CZ257)))</f>
        <v>27.777777777777779</v>
      </c>
      <c r="DC257" s="97">
        <v>4</v>
      </c>
      <c r="DD257" s="97"/>
      <c r="DE257" s="97"/>
      <c r="DF257" s="62" t="str">
        <f>IF(AND(DC257=0,DD257=0),Desplegable!$B$446,IF(AND(DC257&lt;&gt;0,DD257=""),Desplegable!$B$446,IF(AND('Metas por Proyecto'!DC257=0,'Metas por Proyecto'!DD257&gt;0),Desplegable!$B$444,IF(AND('Metas por Proyecto'!DC257&gt;0,'Metas por Proyecto'!DD257=0),Desplegable!$B$445,IF(AND('Metas por Proyecto'!DC257&gt;0,'Metas por Proyecto'!DD257&gt;0),((DD257*100)/DC257))))))</f>
        <v/>
      </c>
      <c r="DG257" s="97">
        <f t="shared" si="182"/>
        <v>40</v>
      </c>
      <c r="DH257" s="97">
        <f t="shared" si="183"/>
        <v>10</v>
      </c>
      <c r="DI257" s="62">
        <f>IF(AND(DG257=0,DH257=0),"",IF(AND(DG257=0,DH257&lt;&gt;0),Desplegable!$B$444,(DH257*100/DG257)))</f>
        <v>25</v>
      </c>
      <c r="DJ257" s="97">
        <v>3</v>
      </c>
      <c r="DK257" s="97"/>
      <c r="DL257" s="97"/>
      <c r="DM257" s="62" t="str">
        <f>IF(AND(DJ257=0,DK257=0),Desplegable!$B$446,IF(AND(DJ257&lt;&gt;0,DK257=""),Desplegable!$B$446,IF(AND('Metas por Proyecto'!DJ257=0,'Metas por Proyecto'!DK257&gt;0),Desplegable!$B$444,IF(AND('Metas por Proyecto'!DJ257&gt;0,'Metas por Proyecto'!DK257=0),Desplegable!$B$445,IF(AND('Metas por Proyecto'!DJ257&gt;0,'Metas por Proyecto'!DK257&gt;0),((DK257*100)/DJ257))))))</f>
        <v/>
      </c>
      <c r="DN257" s="97">
        <f t="shared" si="176"/>
        <v>43</v>
      </c>
      <c r="DO257" s="97">
        <f t="shared" si="177"/>
        <v>10</v>
      </c>
      <c r="DP257" s="63">
        <f>IF(AND(DN257=0,DO257=0),"",IF(AND(DN257=0,DO257&lt;&gt;0),Desplegable!$B$444,(DO257*100/DN257)))</f>
        <v>23.255813953488371</v>
      </c>
      <c r="DQ257" s="97">
        <f t="shared" si="178"/>
        <v>43</v>
      </c>
      <c r="DR257" s="97">
        <f t="shared" si="179"/>
        <v>0</v>
      </c>
      <c r="DS257" s="97">
        <f t="shared" si="180"/>
        <v>10</v>
      </c>
      <c r="DT257" s="63">
        <f t="shared" si="181"/>
        <v>23.255813953488371</v>
      </c>
      <c r="DU257" s="97"/>
    </row>
    <row r="258" spans="1:125" s="65" customFormat="1" ht="225">
      <c r="A258" s="53">
        <v>257</v>
      </c>
      <c r="B258" s="84" t="s">
        <v>870</v>
      </c>
      <c r="C258" s="54" t="s">
        <v>871</v>
      </c>
      <c r="D258" s="55" t="s">
        <v>89</v>
      </c>
      <c r="E258" s="55" t="s">
        <v>872</v>
      </c>
      <c r="F258" s="56" t="s">
        <v>111</v>
      </c>
      <c r="G258" s="55" t="s">
        <v>115</v>
      </c>
      <c r="H258" s="56" t="s">
        <v>294</v>
      </c>
      <c r="I258" s="55" t="s">
        <v>815</v>
      </c>
      <c r="J258" s="56" t="s">
        <v>256</v>
      </c>
      <c r="K258" s="55" t="s">
        <v>848</v>
      </c>
      <c r="L258" s="56" t="s">
        <v>266</v>
      </c>
      <c r="M258" s="56" t="s">
        <v>411</v>
      </c>
      <c r="N258" s="59" t="s">
        <v>140</v>
      </c>
      <c r="O258" s="56" t="s">
        <v>154</v>
      </c>
      <c r="P258" s="57" t="s">
        <v>462</v>
      </c>
      <c r="Q258" s="57" t="s">
        <v>467</v>
      </c>
      <c r="R258" s="58" t="s">
        <v>474</v>
      </c>
      <c r="S258" s="59" t="s">
        <v>159</v>
      </c>
      <c r="T258" s="59" t="s">
        <v>417</v>
      </c>
      <c r="U258" s="60" t="s">
        <v>429</v>
      </c>
      <c r="V258" s="60" t="s">
        <v>447</v>
      </c>
      <c r="W258" s="59" t="s">
        <v>159</v>
      </c>
      <c r="X258" s="59"/>
      <c r="Y258" s="56"/>
      <c r="Z258" s="56"/>
      <c r="AA258" s="56"/>
      <c r="AB258" s="56"/>
      <c r="AC258" s="53"/>
      <c r="AD258" s="53"/>
      <c r="AE258" s="53"/>
      <c r="AF258" s="53"/>
      <c r="AG258" s="56"/>
      <c r="AH258" s="60"/>
      <c r="AI258" s="53"/>
      <c r="AJ258" s="61"/>
      <c r="AK258" s="53"/>
      <c r="AL258" s="53"/>
      <c r="AM258" s="222">
        <v>10</v>
      </c>
      <c r="AN258" s="97">
        <v>0</v>
      </c>
      <c r="AO258" s="97">
        <v>0</v>
      </c>
      <c r="AP258" s="97"/>
      <c r="AQ258" s="62" t="str">
        <f>IF(AND(AN258=0,AO258=0),Desplegable!$B$446,IF(AND(AN258&lt;&gt;0,AO258=""),Desplegable!$B$446,IF(AND('Metas por Proyecto'!AN258=0,'Metas por Proyecto'!AO258&gt;0),Desplegable!$B$444,IF(AND('Metas por Proyecto'!AN258&gt;0,'Metas por Proyecto'!AO258=0),Desplegable!$B$445,IF(AND('Metas por Proyecto'!AN258&gt;0,'Metas por Proyecto'!AO258&gt;0),((AO258*100)/AN258))))))</f>
        <v/>
      </c>
      <c r="AR258" s="97">
        <v>0</v>
      </c>
      <c r="AS258" s="97">
        <v>0</v>
      </c>
      <c r="AT258" s="97"/>
      <c r="AU258" s="62" t="str">
        <f>IF(AND(AR258=0,AS258=0),Desplegable!$B$446,IF(AND(AR258&lt;&gt;0,AS258=""),Desplegable!$B$446,IF(AND('Metas por Proyecto'!AR258=0,'Metas por Proyecto'!AS258&gt;0),Desplegable!$B$444,IF(AND('Metas por Proyecto'!AR258&gt;0,'Metas por Proyecto'!AS258=0),Desplegable!$B$445,IF(AND('Metas por Proyecto'!AR258&gt;0,'Metas por Proyecto'!AS258&gt;0),((AS258*100)/AR258))))))</f>
        <v/>
      </c>
      <c r="AV258" s="97">
        <f t="shared" si="156"/>
        <v>0</v>
      </c>
      <c r="AW258" s="97">
        <f t="shared" si="157"/>
        <v>0</v>
      </c>
      <c r="AX258" s="62" t="str">
        <f>IF(AND(AV258=0,AW258=0),"",IF(AND(AV258=0,AW258&lt;&gt;0),Desplegable!$B$444,(AW258*100/AV258)))</f>
        <v/>
      </c>
      <c r="AY258" s="97">
        <v>0</v>
      </c>
      <c r="AZ258" s="97">
        <v>0</v>
      </c>
      <c r="BA258" s="97"/>
      <c r="BB258" s="62" t="str">
        <f>IF(AND(AY258=0,AZ258=0),Desplegable!$B$446,IF(AND(AY258&lt;&gt;0,AZ258=""),Desplegable!$B$446,IF(AND('Metas por Proyecto'!AY258=0,'Metas por Proyecto'!AZ258&gt;0),Desplegable!$B$444,IF(AND('Metas por Proyecto'!AY258&gt;0,'Metas por Proyecto'!AZ258=0),Desplegable!$B$445,IF(AND('Metas por Proyecto'!AY258&gt;0,'Metas por Proyecto'!AZ258&gt;0),((AZ258*100)/AY258))))))</f>
        <v/>
      </c>
      <c r="BC258" s="97">
        <f t="shared" si="158"/>
        <v>0</v>
      </c>
      <c r="BD258" s="97">
        <f t="shared" si="159"/>
        <v>0</v>
      </c>
      <c r="BE258" s="62" t="str">
        <f>IF(AND(BC258=0,BD258=0),"",IF(AND(BC258=0,BD258&lt;&gt;0),Desplegable!$B$444,(BD258*100/BC258)))</f>
        <v/>
      </c>
      <c r="BF258" s="97">
        <v>10</v>
      </c>
      <c r="BG258" s="97"/>
      <c r="BH258" s="97"/>
      <c r="BI258" s="62" t="str">
        <f>IF(AND(BF258=0,BG258=0),Desplegable!$B$446,IF(AND(BF258&lt;&gt;0,BG258=""),Desplegable!$B$446,IF(AND('Metas por Proyecto'!BF258=0,'Metas por Proyecto'!BG258&gt;0),Desplegable!$B$444,IF(AND('Metas por Proyecto'!BF258&gt;0,'Metas por Proyecto'!BG258=0),Desplegable!$B$445,IF(AND('Metas por Proyecto'!BF258&gt;0,'Metas por Proyecto'!BG258&gt;0),((BG258*100)/BF258))))))</f>
        <v/>
      </c>
      <c r="BJ258" s="97">
        <f t="shared" si="160"/>
        <v>10</v>
      </c>
      <c r="BK258" s="97">
        <f t="shared" si="161"/>
        <v>0</v>
      </c>
      <c r="BL258" s="62">
        <f>IF(AND(BJ258=0,BK258=0),"",IF(AND(BJ258=0,BK258&lt;&gt;0),Desplegable!$B$444,(BK258*100/BJ258)))</f>
        <v>0</v>
      </c>
      <c r="BM258" s="97">
        <v>0</v>
      </c>
      <c r="BN258" s="97"/>
      <c r="BO258" s="97"/>
      <c r="BP258" s="62" t="str">
        <f>IF(AND(BM258=0,BN258=0),Desplegable!$B$446,IF(AND(BM258&lt;&gt;0,BN258=""),Desplegable!$B$446,IF(AND('Metas por Proyecto'!BM258=0,'Metas por Proyecto'!BN258&gt;0),Desplegable!$B$444,IF(AND('Metas por Proyecto'!BM258&gt;0,'Metas por Proyecto'!BN258=0),Desplegable!$B$445,IF(AND('Metas por Proyecto'!BM258&gt;0,'Metas por Proyecto'!BN258&gt;0),((BN258*100)/BM258))))))</f>
        <v/>
      </c>
      <c r="BQ258" s="97">
        <f t="shared" si="162"/>
        <v>10</v>
      </c>
      <c r="BR258" s="97">
        <f t="shared" si="163"/>
        <v>0</v>
      </c>
      <c r="BS258" s="62">
        <f>IF(AND(BQ258=0,BR258=0),"",IF(AND(BQ258=0,BR258&lt;&gt;0),Desplegable!$B$444,(BR258*100/BQ258)))</f>
        <v>0</v>
      </c>
      <c r="BT258" s="97">
        <v>0</v>
      </c>
      <c r="BU258" s="97"/>
      <c r="BV258" s="97"/>
      <c r="BW258" s="62" t="str">
        <f>IF(AND(BT258=0,BU258=0),Desplegable!$B$446,IF(AND(BT258&lt;&gt;0,BU258=""),Desplegable!$B$446,IF(AND('Metas por Proyecto'!BT258=0,'Metas por Proyecto'!BU258&gt;0),Desplegable!$B$444,IF(AND('Metas por Proyecto'!BT258&gt;0,'Metas por Proyecto'!BU258=0),Desplegable!$B$445,IF(AND('Metas por Proyecto'!BT258&gt;0,'Metas por Proyecto'!BU258&gt;0),((BU258*100)/BT258))))))</f>
        <v/>
      </c>
      <c r="BX258" s="97">
        <f t="shared" si="164"/>
        <v>10</v>
      </c>
      <c r="BY258" s="97">
        <f t="shared" si="165"/>
        <v>0</v>
      </c>
      <c r="BZ258" s="62">
        <f>IF(AND(BX258=0,BY258=0),"",IF(AND(BX258=0,BY258&lt;&gt;0),Desplegable!$B$444,(BY258*100/BX258)))</f>
        <v>0</v>
      </c>
      <c r="CA258" s="97">
        <v>0</v>
      </c>
      <c r="CB258" s="97"/>
      <c r="CC258" s="97"/>
      <c r="CD258" s="62" t="str">
        <f>IF(AND(CA258=0,CB258=0),Desplegable!$B$446,IF(AND(CA258&lt;&gt;0,CB258=""),Desplegable!$B$446,IF(AND('Metas por Proyecto'!CA258=0,'Metas por Proyecto'!CB258&gt;0),Desplegable!$B$444,IF(AND('Metas por Proyecto'!CA258&gt;0,'Metas por Proyecto'!CB258=0),Desplegable!$B$445,IF(AND('Metas por Proyecto'!CA258&gt;0,'Metas por Proyecto'!CB258&gt;0),((CB258*100)/CA258))))))</f>
        <v/>
      </c>
      <c r="CE258" s="97">
        <f t="shared" si="166"/>
        <v>10</v>
      </c>
      <c r="CF258" s="97">
        <f t="shared" si="167"/>
        <v>0</v>
      </c>
      <c r="CG258" s="62">
        <f>IF(AND(CE258=0,CF258=0),"",IF(AND(CE258=0,CF258&lt;&gt;0),Desplegable!$B$444,(CF258*100/CE258)))</f>
        <v>0</v>
      </c>
      <c r="CH258" s="97">
        <v>0</v>
      </c>
      <c r="CI258" s="97"/>
      <c r="CJ258" s="97"/>
      <c r="CK258" s="62" t="str">
        <f>IF(AND(CH258=0,CI258=0),Desplegable!$B$446,IF(AND(CH258&lt;&gt;0,CI258=""),Desplegable!$B$446,IF(AND('Metas por Proyecto'!CH258=0,'Metas por Proyecto'!CI258&gt;0),Desplegable!$B$444,IF(AND('Metas por Proyecto'!CH258&gt;0,'Metas por Proyecto'!CI258=0),Desplegable!$B$445,IF(AND('Metas por Proyecto'!CH258&gt;0,'Metas por Proyecto'!CI258&gt;0),((CI258*100)/CH258))))))</f>
        <v/>
      </c>
      <c r="CL258" s="97">
        <f t="shared" si="168"/>
        <v>10</v>
      </c>
      <c r="CM258" s="97">
        <f t="shared" si="169"/>
        <v>0</v>
      </c>
      <c r="CN258" s="62">
        <f>IF(AND(CL258=0,CM258=0),"",IF(AND(CL258=0,CM258&lt;&gt;0),Desplegable!$B$444,(CM258*100/CL258)))</f>
        <v>0</v>
      </c>
      <c r="CO258" s="97">
        <v>0</v>
      </c>
      <c r="CP258" s="97"/>
      <c r="CQ258" s="97"/>
      <c r="CR258" s="62" t="str">
        <f>IF(AND(CO258=0,CP258=0),Desplegable!$B$446,IF(AND(CO258&lt;&gt;0,CP258=""),Desplegable!$B$446,IF(AND('Metas por Proyecto'!CO258=0,'Metas por Proyecto'!CP258&gt;0),Desplegable!$B$444,IF(AND('Metas por Proyecto'!CO258&gt;0,'Metas por Proyecto'!CP258=0),Desplegable!$B$445,IF(AND('Metas por Proyecto'!CO258&gt;0,'Metas por Proyecto'!CP258&gt;0),((CP258*100)/CO258))))))</f>
        <v/>
      </c>
      <c r="CS258" s="97">
        <f t="shared" si="170"/>
        <v>10</v>
      </c>
      <c r="CT258" s="97">
        <f t="shared" si="171"/>
        <v>0</v>
      </c>
      <c r="CU258" s="62">
        <f>IF(AND(CS258=0,CT258=0),"",IF(AND(CS258=0,CT258&lt;&gt;0),Desplegable!$B$444,(CT258*100/CS258)))</f>
        <v>0</v>
      </c>
      <c r="CV258" s="97">
        <v>0</v>
      </c>
      <c r="CW258" s="97"/>
      <c r="CX258" s="97"/>
      <c r="CY258" s="62" t="str">
        <f>IF(AND(CV258=0,CW258=0),Desplegable!$B$446,IF(AND(CV258&lt;&gt;0,CW258=""),Desplegable!$B$446,IF(AND('Metas por Proyecto'!CV258=0,'Metas por Proyecto'!CW258&gt;0),Desplegable!$B$444,IF(AND('Metas por Proyecto'!CV258&gt;0,'Metas por Proyecto'!CW258=0),Desplegable!$B$445,IF(AND('Metas por Proyecto'!CV258&gt;0,'Metas por Proyecto'!CW258&gt;0),((CW258*100)/CV258))))))</f>
        <v/>
      </c>
      <c r="CZ258" s="97">
        <f t="shared" si="172"/>
        <v>10</v>
      </c>
      <c r="DA258" s="97">
        <f t="shared" si="173"/>
        <v>0</v>
      </c>
      <c r="DB258" s="62">
        <f>IF(AND(CZ258=0,DA258=0),"",IF(AND(CZ258=0,DA258&lt;&gt;0),Desplegable!$B$444,(DA258*100/CZ258)))</f>
        <v>0</v>
      </c>
      <c r="DC258" s="97">
        <v>0</v>
      </c>
      <c r="DD258" s="97"/>
      <c r="DE258" s="97"/>
      <c r="DF258" s="62" t="str">
        <f>IF(AND(DC258=0,DD258=0),Desplegable!$B$446,IF(AND(DC258&lt;&gt;0,DD258=""),Desplegable!$B$446,IF(AND('Metas por Proyecto'!DC258=0,'Metas por Proyecto'!DD258&gt;0),Desplegable!$B$444,IF(AND('Metas por Proyecto'!DC258&gt;0,'Metas por Proyecto'!DD258=0),Desplegable!$B$445,IF(AND('Metas por Proyecto'!DC258&gt;0,'Metas por Proyecto'!DD258&gt;0),((DD258*100)/DC258))))))</f>
        <v/>
      </c>
      <c r="DG258" s="97">
        <f t="shared" si="182"/>
        <v>10</v>
      </c>
      <c r="DH258" s="97">
        <f t="shared" si="183"/>
        <v>0</v>
      </c>
      <c r="DI258" s="62">
        <f>IF(AND(DG258=0,DH258=0),"",IF(AND(DG258=0,DH258&lt;&gt;0),Desplegable!$B$444,(DH258*100/DG258)))</f>
        <v>0</v>
      </c>
      <c r="DJ258" s="97">
        <v>0</v>
      </c>
      <c r="DK258" s="97"/>
      <c r="DL258" s="97"/>
      <c r="DM258" s="62" t="str">
        <f>IF(AND(DJ258=0,DK258=0),Desplegable!$B$446,IF(AND(DJ258&lt;&gt;0,DK258=""),Desplegable!$B$446,IF(AND('Metas por Proyecto'!DJ258=0,'Metas por Proyecto'!DK258&gt;0),Desplegable!$B$444,IF(AND('Metas por Proyecto'!DJ258&gt;0,'Metas por Proyecto'!DK258=0),Desplegable!$B$445,IF(AND('Metas por Proyecto'!DJ258&gt;0,'Metas por Proyecto'!DK258&gt;0),((DK258*100)/DJ258))))))</f>
        <v/>
      </c>
      <c r="DN258" s="97">
        <f t="shared" si="176"/>
        <v>10</v>
      </c>
      <c r="DO258" s="97">
        <f t="shared" si="177"/>
        <v>0</v>
      </c>
      <c r="DP258" s="63">
        <f>IF(AND(DN258=0,DO258=0),"",IF(AND(DN258=0,DO258&lt;&gt;0),Desplegable!$B$444,(DO258*100/DN258)))</f>
        <v>0</v>
      </c>
      <c r="DQ258" s="97">
        <f t="shared" si="178"/>
        <v>10</v>
      </c>
      <c r="DR258" s="97">
        <f t="shared" si="179"/>
        <v>0</v>
      </c>
      <c r="DS258" s="97">
        <f t="shared" si="180"/>
        <v>0</v>
      </c>
      <c r="DT258" s="63">
        <f t="shared" si="181"/>
        <v>0</v>
      </c>
      <c r="DU258" s="97"/>
    </row>
    <row r="259" spans="1:125" s="65" customFormat="1" ht="206.25">
      <c r="A259" s="53">
        <v>258</v>
      </c>
      <c r="B259" s="84" t="s">
        <v>873</v>
      </c>
      <c r="C259" s="54" t="s">
        <v>877</v>
      </c>
      <c r="D259" s="55" t="s">
        <v>89</v>
      </c>
      <c r="E259" s="55" t="s">
        <v>880</v>
      </c>
      <c r="F259" s="56" t="s">
        <v>111</v>
      </c>
      <c r="G259" s="55" t="s">
        <v>115</v>
      </c>
      <c r="H259" s="56" t="s">
        <v>294</v>
      </c>
      <c r="I259" s="55" t="s">
        <v>815</v>
      </c>
      <c r="J259" s="56" t="s">
        <v>256</v>
      </c>
      <c r="K259" s="55" t="s">
        <v>848</v>
      </c>
      <c r="L259" s="56" t="s">
        <v>261</v>
      </c>
      <c r="M259" s="56" t="s">
        <v>411</v>
      </c>
      <c r="N259" s="59" t="s">
        <v>129</v>
      </c>
      <c r="O259" s="56" t="s">
        <v>154</v>
      </c>
      <c r="P259" s="57" t="s">
        <v>462</v>
      </c>
      <c r="Q259" s="57" t="s">
        <v>467</v>
      </c>
      <c r="R259" s="58" t="s">
        <v>475</v>
      </c>
      <c r="S259" s="59" t="s">
        <v>159</v>
      </c>
      <c r="T259" s="59" t="s">
        <v>417</v>
      </c>
      <c r="U259" s="60" t="s">
        <v>429</v>
      </c>
      <c r="V259" s="60" t="s">
        <v>447</v>
      </c>
      <c r="W259" s="59" t="s">
        <v>159</v>
      </c>
      <c r="X259" s="59"/>
      <c r="Y259" s="56"/>
      <c r="Z259" s="56"/>
      <c r="AA259" s="56"/>
      <c r="AB259" s="56"/>
      <c r="AC259" s="53"/>
      <c r="AD259" s="53"/>
      <c r="AE259" s="53"/>
      <c r="AF259" s="53"/>
      <c r="AG259" s="56"/>
      <c r="AH259" s="60"/>
      <c r="AI259" s="53"/>
      <c r="AJ259" s="61"/>
      <c r="AK259" s="53"/>
      <c r="AL259" s="53"/>
      <c r="AM259" s="222">
        <v>14.13</v>
      </c>
      <c r="AN259" s="97"/>
      <c r="AO259" s="97">
        <v>0</v>
      </c>
      <c r="AP259" s="97"/>
      <c r="AQ259" s="62" t="str">
        <f>IF(AND(AN259=0,AO259=0),Desplegable!$B$446,IF(AND(AN259&lt;&gt;0,AO259=""),Desplegable!$B$446,IF(AND('Metas por Proyecto'!AN259=0,'Metas por Proyecto'!AO259&gt;0),Desplegable!$B$444,IF(AND('Metas por Proyecto'!AN259&gt;0,'Metas por Proyecto'!AO259=0),Desplegable!$B$445,IF(AND('Metas por Proyecto'!AN259&gt;0,'Metas por Proyecto'!AO259&gt;0),((AO259*100)/AN259))))))</f>
        <v/>
      </c>
      <c r="AR259" s="97"/>
      <c r="AS259" s="97">
        <v>0</v>
      </c>
      <c r="AT259" s="97"/>
      <c r="AU259" s="62" t="str">
        <f>IF(AND(AR259=0,AS259=0),Desplegable!$B$446,IF(AND(AR259&lt;&gt;0,AS259=""),Desplegable!$B$446,IF(AND('Metas por Proyecto'!AR259=0,'Metas por Proyecto'!AS259&gt;0),Desplegable!$B$444,IF(AND('Metas por Proyecto'!AR259&gt;0,'Metas por Proyecto'!AS259=0),Desplegable!$B$445,IF(AND('Metas por Proyecto'!AR259&gt;0,'Metas por Proyecto'!AS259&gt;0),((AS259*100)/AR259))))))</f>
        <v/>
      </c>
      <c r="AV259" s="97">
        <f t="shared" si="156"/>
        <v>0</v>
      </c>
      <c r="AW259" s="97">
        <f t="shared" si="157"/>
        <v>0</v>
      </c>
      <c r="AX259" s="62" t="str">
        <f>IF(AND(AV259=0,AW259=0),"",IF(AND(AV259=0,AW259&lt;&gt;0),Desplegable!$B$444,(AW259*100/AV259)))</f>
        <v/>
      </c>
      <c r="AY259" s="97">
        <v>14.13</v>
      </c>
      <c r="AZ259" s="97">
        <v>5.6</v>
      </c>
      <c r="BA259" s="97"/>
      <c r="BB259" s="62">
        <f>IF(AND(AY259=0,AZ259=0),Desplegable!$B$446,IF(AND(AY259&lt;&gt;0,AZ259=""),Desplegable!$B$446,IF(AND('Metas por Proyecto'!AY259=0,'Metas por Proyecto'!AZ259&gt;0),Desplegable!$B$444,IF(AND('Metas por Proyecto'!AY259&gt;0,'Metas por Proyecto'!AZ259=0),Desplegable!$B$445,IF(AND('Metas por Proyecto'!AY259&gt;0,'Metas por Proyecto'!AZ259&gt;0),((AZ259*100)/AY259))))))</f>
        <v>39.631988676574665</v>
      </c>
      <c r="BC259" s="97">
        <f t="shared" si="158"/>
        <v>14.13</v>
      </c>
      <c r="BD259" s="97">
        <f t="shared" si="159"/>
        <v>5.6</v>
      </c>
      <c r="BE259" s="62">
        <f>IF(AND(BC259=0,BD259=0),"",IF(AND(BC259=0,BD259&lt;&gt;0),Desplegable!$B$444,(BD259*100/BC259)))</f>
        <v>39.631988676574665</v>
      </c>
      <c r="BF259" s="97"/>
      <c r="BG259" s="97"/>
      <c r="BH259" s="97"/>
      <c r="BI259" s="62" t="str">
        <f>IF(AND(BF259=0,BG259=0),Desplegable!$B$446,IF(AND(BF259&lt;&gt;0,BG259=""),Desplegable!$B$446,IF(AND('Metas por Proyecto'!BF259=0,'Metas por Proyecto'!BG259&gt;0),Desplegable!$B$444,IF(AND('Metas por Proyecto'!BF259&gt;0,'Metas por Proyecto'!BG259=0),Desplegable!$B$445,IF(AND('Metas por Proyecto'!BF259&gt;0,'Metas por Proyecto'!BG259&gt;0),((BG259*100)/BF259))))))</f>
        <v/>
      </c>
      <c r="BJ259" s="97">
        <f t="shared" si="160"/>
        <v>14.13</v>
      </c>
      <c r="BK259" s="97">
        <f t="shared" si="161"/>
        <v>5.6</v>
      </c>
      <c r="BL259" s="62">
        <f>IF(AND(BJ259=0,BK259=0),"",IF(AND(BJ259=0,BK259&lt;&gt;0),Desplegable!$B$444,(BK259*100/BJ259)))</f>
        <v>39.631988676574665</v>
      </c>
      <c r="BM259" s="97"/>
      <c r="BN259" s="97"/>
      <c r="BO259" s="97"/>
      <c r="BP259" s="62" t="str">
        <f>IF(AND(BM259=0,BN259=0),Desplegable!$B$446,IF(AND(BM259&lt;&gt;0,BN259=""),Desplegable!$B$446,IF(AND('Metas por Proyecto'!BM259=0,'Metas por Proyecto'!BN259&gt;0),Desplegable!$B$444,IF(AND('Metas por Proyecto'!BM259&gt;0,'Metas por Proyecto'!BN259=0),Desplegable!$B$445,IF(AND('Metas por Proyecto'!BM259&gt;0,'Metas por Proyecto'!BN259&gt;0),((BN259*100)/BM259))))))</f>
        <v/>
      </c>
      <c r="BQ259" s="97">
        <f t="shared" si="162"/>
        <v>14.13</v>
      </c>
      <c r="BR259" s="97">
        <f t="shared" si="163"/>
        <v>5.6</v>
      </c>
      <c r="BS259" s="62">
        <f>IF(AND(BQ259=0,BR259=0),"",IF(AND(BQ259=0,BR259&lt;&gt;0),Desplegable!$B$444,(BR259*100/BQ259)))</f>
        <v>39.631988676574665</v>
      </c>
      <c r="BT259" s="97"/>
      <c r="BU259" s="97"/>
      <c r="BV259" s="97"/>
      <c r="BW259" s="62" t="str">
        <f>IF(AND(BT259=0,BU259=0),Desplegable!$B$446,IF(AND(BT259&lt;&gt;0,BU259=""),Desplegable!$B$446,IF(AND('Metas por Proyecto'!BT259=0,'Metas por Proyecto'!BU259&gt;0),Desplegable!$B$444,IF(AND('Metas por Proyecto'!BT259&gt;0,'Metas por Proyecto'!BU259=0),Desplegable!$B$445,IF(AND('Metas por Proyecto'!BT259&gt;0,'Metas por Proyecto'!BU259&gt;0),((BU259*100)/BT259))))))</f>
        <v/>
      </c>
      <c r="BX259" s="97">
        <f t="shared" si="164"/>
        <v>14.13</v>
      </c>
      <c r="BY259" s="97">
        <f t="shared" si="165"/>
        <v>5.6</v>
      </c>
      <c r="BZ259" s="62">
        <f>IF(AND(BX259=0,BY259=0),"",IF(AND(BX259=0,BY259&lt;&gt;0),Desplegable!$B$444,(BY259*100/BX259)))</f>
        <v>39.631988676574665</v>
      </c>
      <c r="CA259" s="97"/>
      <c r="CB259" s="97"/>
      <c r="CC259" s="97"/>
      <c r="CD259" s="62" t="str">
        <f>IF(AND(CA259=0,CB259=0),Desplegable!$B$446,IF(AND(CA259&lt;&gt;0,CB259=""),Desplegable!$B$446,IF(AND('Metas por Proyecto'!CA259=0,'Metas por Proyecto'!CB259&gt;0),Desplegable!$B$444,IF(AND('Metas por Proyecto'!CA259&gt;0,'Metas por Proyecto'!CB259=0),Desplegable!$B$445,IF(AND('Metas por Proyecto'!CA259&gt;0,'Metas por Proyecto'!CB259&gt;0),((CB259*100)/CA259))))))</f>
        <v/>
      </c>
      <c r="CE259" s="97">
        <f t="shared" si="166"/>
        <v>14.13</v>
      </c>
      <c r="CF259" s="97">
        <f t="shared" si="167"/>
        <v>5.6</v>
      </c>
      <c r="CG259" s="62">
        <f>IF(AND(CE259=0,CF259=0),"",IF(AND(CE259=0,CF259&lt;&gt;0),Desplegable!$B$444,(CF259*100/CE259)))</f>
        <v>39.631988676574665</v>
      </c>
      <c r="CH259" s="97"/>
      <c r="CI259" s="97"/>
      <c r="CJ259" s="97"/>
      <c r="CK259" s="62" t="str">
        <f>IF(AND(CH259=0,CI259=0),Desplegable!$B$446,IF(AND(CH259&lt;&gt;0,CI259=""),Desplegable!$B$446,IF(AND('Metas por Proyecto'!CH259=0,'Metas por Proyecto'!CI259&gt;0),Desplegable!$B$444,IF(AND('Metas por Proyecto'!CH259&gt;0,'Metas por Proyecto'!CI259=0),Desplegable!$B$445,IF(AND('Metas por Proyecto'!CH259&gt;0,'Metas por Proyecto'!CI259&gt;0),((CI259*100)/CH259))))))</f>
        <v/>
      </c>
      <c r="CL259" s="97">
        <f t="shared" si="168"/>
        <v>14.13</v>
      </c>
      <c r="CM259" s="97">
        <f t="shared" si="169"/>
        <v>5.6</v>
      </c>
      <c r="CN259" s="62">
        <f>IF(AND(CL259=0,CM259=0),"",IF(AND(CL259=0,CM259&lt;&gt;0),Desplegable!$B$444,(CM259*100/CL259)))</f>
        <v>39.631988676574665</v>
      </c>
      <c r="CO259" s="97"/>
      <c r="CP259" s="97"/>
      <c r="CQ259" s="97"/>
      <c r="CR259" s="62" t="str">
        <f>IF(AND(CO259=0,CP259=0),Desplegable!$B$446,IF(AND(CO259&lt;&gt;0,CP259=""),Desplegable!$B$446,IF(AND('Metas por Proyecto'!CO259=0,'Metas por Proyecto'!CP259&gt;0),Desplegable!$B$444,IF(AND('Metas por Proyecto'!CO259&gt;0,'Metas por Proyecto'!CP259=0),Desplegable!$B$445,IF(AND('Metas por Proyecto'!CO259&gt;0,'Metas por Proyecto'!CP259&gt;0),((CP259*100)/CO259))))))</f>
        <v/>
      </c>
      <c r="CS259" s="97">
        <f t="shared" si="170"/>
        <v>14.13</v>
      </c>
      <c r="CT259" s="97">
        <f t="shared" si="171"/>
        <v>5.6</v>
      </c>
      <c r="CU259" s="62">
        <f>IF(AND(CS259=0,CT259=0),"",IF(AND(CS259=0,CT259&lt;&gt;0),Desplegable!$B$444,(CT259*100/CS259)))</f>
        <v>39.631988676574665</v>
      </c>
      <c r="CV259" s="97"/>
      <c r="CW259" s="97"/>
      <c r="CX259" s="97"/>
      <c r="CY259" s="62" t="str">
        <f>IF(AND(CV259=0,CW259=0),Desplegable!$B$446,IF(AND(CV259&lt;&gt;0,CW259=""),Desplegable!$B$446,IF(AND('Metas por Proyecto'!CV259=0,'Metas por Proyecto'!CW259&gt;0),Desplegable!$B$444,IF(AND('Metas por Proyecto'!CV259&gt;0,'Metas por Proyecto'!CW259=0),Desplegable!$B$445,IF(AND('Metas por Proyecto'!CV259&gt;0,'Metas por Proyecto'!CW259&gt;0),((CW259*100)/CV259))))))</f>
        <v/>
      </c>
      <c r="CZ259" s="97">
        <f t="shared" si="172"/>
        <v>14.13</v>
      </c>
      <c r="DA259" s="97">
        <f t="shared" si="173"/>
        <v>5.6</v>
      </c>
      <c r="DB259" s="62">
        <f>IF(AND(CZ259=0,DA259=0),"",IF(AND(CZ259=0,DA259&lt;&gt;0),Desplegable!$B$444,(DA259*100/CZ259)))</f>
        <v>39.631988676574665</v>
      </c>
      <c r="DC259" s="97"/>
      <c r="DD259" s="97"/>
      <c r="DE259" s="97"/>
      <c r="DF259" s="62" t="str">
        <f>IF(AND(DC259=0,DD259=0),Desplegable!$B$446,IF(AND(DC259&lt;&gt;0,DD259=""),Desplegable!$B$446,IF(AND('Metas por Proyecto'!DC259=0,'Metas por Proyecto'!DD259&gt;0),Desplegable!$B$444,IF(AND('Metas por Proyecto'!DC259&gt;0,'Metas por Proyecto'!DD259=0),Desplegable!$B$445,IF(AND('Metas por Proyecto'!DC259&gt;0,'Metas por Proyecto'!DD259&gt;0),((DD259*100)/DC259))))))</f>
        <v/>
      </c>
      <c r="DG259" s="97">
        <f t="shared" si="182"/>
        <v>14.13</v>
      </c>
      <c r="DH259" s="97">
        <f t="shared" si="183"/>
        <v>5.6</v>
      </c>
      <c r="DI259" s="62">
        <f>IF(AND(DG259=0,DH259=0),"",IF(AND(DG259=0,DH259&lt;&gt;0),Desplegable!$B$444,(DH259*100/DG259)))</f>
        <v>39.631988676574665</v>
      </c>
      <c r="DJ259" s="97"/>
      <c r="DK259" s="97"/>
      <c r="DL259" s="97"/>
      <c r="DM259" s="62" t="str">
        <f>IF(AND(DJ259=0,DK259=0),Desplegable!$B$446,IF(AND(DJ259&lt;&gt;0,DK259=""),Desplegable!$B$446,IF(AND('Metas por Proyecto'!DJ259=0,'Metas por Proyecto'!DK259&gt;0),Desplegable!$B$444,IF(AND('Metas por Proyecto'!DJ259&gt;0,'Metas por Proyecto'!DK259=0),Desplegable!$B$445,IF(AND('Metas por Proyecto'!DJ259&gt;0,'Metas por Proyecto'!DK259&gt;0),((DK259*100)/DJ259))))))</f>
        <v/>
      </c>
      <c r="DN259" s="97">
        <f t="shared" si="176"/>
        <v>14.13</v>
      </c>
      <c r="DO259" s="97">
        <f t="shared" si="177"/>
        <v>5.6</v>
      </c>
      <c r="DP259" s="63">
        <f>IF(AND(DN259=0,DO259=0),"",IF(AND(DN259=0,DO259&lt;&gt;0),Desplegable!$B$444,(DO259*100/DN259)))</f>
        <v>39.631988676574665</v>
      </c>
      <c r="DQ259" s="97">
        <f t="shared" si="178"/>
        <v>14.13</v>
      </c>
      <c r="DR259" s="97">
        <f t="shared" si="179"/>
        <v>0</v>
      </c>
      <c r="DS259" s="97">
        <f t="shared" si="180"/>
        <v>5.6</v>
      </c>
      <c r="DT259" s="63">
        <f t="shared" si="181"/>
        <v>39.631988676574665</v>
      </c>
      <c r="DU259" s="97"/>
    </row>
    <row r="260" spans="1:125" s="65" customFormat="1" ht="206.25">
      <c r="A260" s="53">
        <v>259</v>
      </c>
      <c r="B260" s="84" t="s">
        <v>873</v>
      </c>
      <c r="C260" s="54" t="s">
        <v>877</v>
      </c>
      <c r="D260" s="55" t="s">
        <v>89</v>
      </c>
      <c r="E260" s="55" t="s">
        <v>880</v>
      </c>
      <c r="F260" s="56" t="s">
        <v>111</v>
      </c>
      <c r="G260" s="55" t="s">
        <v>115</v>
      </c>
      <c r="H260" s="56" t="s">
        <v>294</v>
      </c>
      <c r="I260" s="55" t="s">
        <v>815</v>
      </c>
      <c r="J260" s="56" t="s">
        <v>256</v>
      </c>
      <c r="K260" s="55" t="s">
        <v>848</v>
      </c>
      <c r="L260" s="56" t="s">
        <v>261</v>
      </c>
      <c r="M260" s="56" t="s">
        <v>411</v>
      </c>
      <c r="N260" s="59" t="s">
        <v>140</v>
      </c>
      <c r="O260" s="56" t="s">
        <v>154</v>
      </c>
      <c r="P260" s="57" t="s">
        <v>462</v>
      </c>
      <c r="Q260" s="57" t="s">
        <v>467</v>
      </c>
      <c r="R260" s="58" t="s">
        <v>475</v>
      </c>
      <c r="S260" s="59" t="s">
        <v>159</v>
      </c>
      <c r="T260" s="59" t="s">
        <v>417</v>
      </c>
      <c r="U260" s="60" t="s">
        <v>429</v>
      </c>
      <c r="V260" s="60" t="s">
        <v>447</v>
      </c>
      <c r="W260" s="59" t="s">
        <v>159</v>
      </c>
      <c r="X260" s="59"/>
      <c r="Y260" s="56"/>
      <c r="Z260" s="56"/>
      <c r="AA260" s="56"/>
      <c r="AB260" s="56"/>
      <c r="AC260" s="53"/>
      <c r="AD260" s="53"/>
      <c r="AE260" s="53"/>
      <c r="AF260" s="53"/>
      <c r="AG260" s="56"/>
      <c r="AH260" s="60"/>
      <c r="AI260" s="53"/>
      <c r="AJ260" s="61"/>
      <c r="AK260" s="53"/>
      <c r="AL260" s="53"/>
      <c r="AM260" s="222">
        <v>40.26</v>
      </c>
      <c r="AN260" s="97"/>
      <c r="AO260" s="97">
        <v>0</v>
      </c>
      <c r="AP260" s="97"/>
      <c r="AQ260" s="62" t="str">
        <f>IF(AND(AN260=0,AO260=0),Desplegable!$B$446,IF(AND(AN260&lt;&gt;0,AO260=""),Desplegable!$B$446,IF(AND('Metas por Proyecto'!AN260=0,'Metas por Proyecto'!AO260&gt;0),Desplegable!$B$444,IF(AND('Metas por Proyecto'!AN260&gt;0,'Metas por Proyecto'!AO260=0),Desplegable!$B$445,IF(AND('Metas por Proyecto'!AN260&gt;0,'Metas por Proyecto'!AO260&gt;0),((AO260*100)/AN260))))))</f>
        <v/>
      </c>
      <c r="AR260" s="97"/>
      <c r="AS260" s="97">
        <v>0</v>
      </c>
      <c r="AT260" s="97"/>
      <c r="AU260" s="62" t="str">
        <f>IF(AND(AR260=0,AS260=0),Desplegable!$B$446,IF(AND(AR260&lt;&gt;0,AS260=""),Desplegable!$B$446,IF(AND('Metas por Proyecto'!AR260=0,'Metas por Proyecto'!AS260&gt;0),Desplegable!$B$444,IF(AND('Metas por Proyecto'!AR260&gt;0,'Metas por Proyecto'!AS260=0),Desplegable!$B$445,IF(AND('Metas por Proyecto'!AR260&gt;0,'Metas por Proyecto'!AS260&gt;0),((AS260*100)/AR260))))))</f>
        <v/>
      </c>
      <c r="AV260" s="97">
        <f t="shared" si="156"/>
        <v>0</v>
      </c>
      <c r="AW260" s="97">
        <f t="shared" si="157"/>
        <v>0</v>
      </c>
      <c r="AX260" s="62" t="str">
        <f>IF(AND(AV260=0,AW260=0),"",IF(AND(AV260=0,AW260&lt;&gt;0),Desplegable!$B$444,(AW260*100/AV260)))</f>
        <v/>
      </c>
      <c r="AY260" s="97">
        <v>40.26</v>
      </c>
      <c r="AZ260" s="97">
        <v>5</v>
      </c>
      <c r="BA260" s="97"/>
      <c r="BB260" s="62">
        <f>IF(AND(AY260=0,AZ260=0),Desplegable!$B$446,IF(AND(AY260&lt;&gt;0,AZ260=""),Desplegable!$B$446,IF(AND('Metas por Proyecto'!AY260=0,'Metas por Proyecto'!AZ260&gt;0),Desplegable!$B$444,IF(AND('Metas por Proyecto'!AY260&gt;0,'Metas por Proyecto'!AZ260=0),Desplegable!$B$445,IF(AND('Metas por Proyecto'!AY260&gt;0,'Metas por Proyecto'!AZ260&gt;0),((AZ260*100)/AY260))))))</f>
        <v>12.419274714356682</v>
      </c>
      <c r="BC260" s="97">
        <f t="shared" si="158"/>
        <v>40.26</v>
      </c>
      <c r="BD260" s="97">
        <f t="shared" si="159"/>
        <v>5</v>
      </c>
      <c r="BE260" s="62">
        <f>IF(AND(BC260=0,BD260=0),"",IF(AND(BC260=0,BD260&lt;&gt;0),Desplegable!$B$444,(BD260*100/BC260)))</f>
        <v>12.419274714356682</v>
      </c>
      <c r="BF260" s="97"/>
      <c r="BG260" s="97"/>
      <c r="BH260" s="97"/>
      <c r="BI260" s="62" t="str">
        <f>IF(AND(BF260=0,BG260=0),Desplegable!$B$446,IF(AND(BF260&lt;&gt;0,BG260=""),Desplegable!$B$446,IF(AND('Metas por Proyecto'!BF260=0,'Metas por Proyecto'!BG260&gt;0),Desplegable!$B$444,IF(AND('Metas por Proyecto'!BF260&gt;0,'Metas por Proyecto'!BG260=0),Desplegable!$B$445,IF(AND('Metas por Proyecto'!BF260&gt;0,'Metas por Proyecto'!BG260&gt;0),((BG260*100)/BF260))))))</f>
        <v/>
      </c>
      <c r="BJ260" s="97">
        <f t="shared" si="160"/>
        <v>40.26</v>
      </c>
      <c r="BK260" s="97">
        <f t="shared" si="161"/>
        <v>5</v>
      </c>
      <c r="BL260" s="62">
        <f>IF(AND(BJ260=0,BK260=0),"",IF(AND(BJ260=0,BK260&lt;&gt;0),Desplegable!$B$444,(BK260*100/BJ260)))</f>
        <v>12.419274714356682</v>
      </c>
      <c r="BM260" s="97"/>
      <c r="BN260" s="97"/>
      <c r="BO260" s="97"/>
      <c r="BP260" s="62" t="str">
        <f>IF(AND(BM260=0,BN260=0),Desplegable!$B$446,IF(AND(BM260&lt;&gt;0,BN260=""),Desplegable!$B$446,IF(AND('Metas por Proyecto'!BM260=0,'Metas por Proyecto'!BN260&gt;0),Desplegable!$B$444,IF(AND('Metas por Proyecto'!BM260&gt;0,'Metas por Proyecto'!BN260=0),Desplegable!$B$445,IF(AND('Metas por Proyecto'!BM260&gt;0,'Metas por Proyecto'!BN260&gt;0),((BN260*100)/BM260))))))</f>
        <v/>
      </c>
      <c r="BQ260" s="97">
        <f t="shared" si="162"/>
        <v>40.26</v>
      </c>
      <c r="BR260" s="97">
        <f t="shared" si="163"/>
        <v>5</v>
      </c>
      <c r="BS260" s="62">
        <f>IF(AND(BQ260=0,BR260=0),"",IF(AND(BQ260=0,BR260&lt;&gt;0),Desplegable!$B$444,(BR260*100/BQ260)))</f>
        <v>12.419274714356682</v>
      </c>
      <c r="BT260" s="97"/>
      <c r="BU260" s="97"/>
      <c r="BV260" s="97"/>
      <c r="BW260" s="62" t="str">
        <f>IF(AND(BT260=0,BU260=0),Desplegable!$B$446,IF(AND(BT260&lt;&gt;0,BU260=""),Desplegable!$B$446,IF(AND('Metas por Proyecto'!BT260=0,'Metas por Proyecto'!BU260&gt;0),Desplegable!$B$444,IF(AND('Metas por Proyecto'!BT260&gt;0,'Metas por Proyecto'!BU260=0),Desplegable!$B$445,IF(AND('Metas por Proyecto'!BT260&gt;0,'Metas por Proyecto'!BU260&gt;0),((BU260*100)/BT260))))))</f>
        <v/>
      </c>
      <c r="BX260" s="97">
        <f t="shared" si="164"/>
        <v>40.26</v>
      </c>
      <c r="BY260" s="97">
        <f t="shared" si="165"/>
        <v>5</v>
      </c>
      <c r="BZ260" s="62">
        <f>IF(AND(BX260=0,BY260=0),"",IF(AND(BX260=0,BY260&lt;&gt;0),Desplegable!$B$444,(BY260*100/BX260)))</f>
        <v>12.419274714356682</v>
      </c>
      <c r="CA260" s="97"/>
      <c r="CB260" s="97"/>
      <c r="CC260" s="97"/>
      <c r="CD260" s="62" t="str">
        <f>IF(AND(CA260=0,CB260=0),Desplegable!$B$446,IF(AND(CA260&lt;&gt;0,CB260=""),Desplegable!$B$446,IF(AND('Metas por Proyecto'!CA260=0,'Metas por Proyecto'!CB260&gt;0),Desplegable!$B$444,IF(AND('Metas por Proyecto'!CA260&gt;0,'Metas por Proyecto'!CB260=0),Desplegable!$B$445,IF(AND('Metas por Proyecto'!CA260&gt;0,'Metas por Proyecto'!CB260&gt;0),((CB260*100)/CA260))))))</f>
        <v/>
      </c>
      <c r="CE260" s="97">
        <f t="shared" si="166"/>
        <v>40.26</v>
      </c>
      <c r="CF260" s="97">
        <f t="shared" si="167"/>
        <v>5</v>
      </c>
      <c r="CG260" s="62">
        <f>IF(AND(CE260=0,CF260=0),"",IF(AND(CE260=0,CF260&lt;&gt;0),Desplegable!$B$444,(CF260*100/CE260)))</f>
        <v>12.419274714356682</v>
      </c>
      <c r="CH260" s="97"/>
      <c r="CI260" s="97"/>
      <c r="CJ260" s="97"/>
      <c r="CK260" s="62" t="str">
        <f>IF(AND(CH260=0,CI260=0),Desplegable!$B$446,IF(AND(CH260&lt;&gt;0,CI260=""),Desplegable!$B$446,IF(AND('Metas por Proyecto'!CH260=0,'Metas por Proyecto'!CI260&gt;0),Desplegable!$B$444,IF(AND('Metas por Proyecto'!CH260&gt;0,'Metas por Proyecto'!CI260=0),Desplegable!$B$445,IF(AND('Metas por Proyecto'!CH260&gt;0,'Metas por Proyecto'!CI260&gt;0),((CI260*100)/CH260))))))</f>
        <v/>
      </c>
      <c r="CL260" s="97">
        <f t="shared" si="168"/>
        <v>40.26</v>
      </c>
      <c r="CM260" s="97">
        <f t="shared" si="169"/>
        <v>5</v>
      </c>
      <c r="CN260" s="62">
        <f>IF(AND(CL260=0,CM260=0),"",IF(AND(CL260=0,CM260&lt;&gt;0),Desplegable!$B$444,(CM260*100/CL260)))</f>
        <v>12.419274714356682</v>
      </c>
      <c r="CO260" s="97"/>
      <c r="CP260" s="97"/>
      <c r="CQ260" s="97"/>
      <c r="CR260" s="62" t="str">
        <f>IF(AND(CO260=0,CP260=0),Desplegable!$B$446,IF(AND(CO260&lt;&gt;0,CP260=""),Desplegable!$B$446,IF(AND('Metas por Proyecto'!CO260=0,'Metas por Proyecto'!CP260&gt;0),Desplegable!$B$444,IF(AND('Metas por Proyecto'!CO260&gt;0,'Metas por Proyecto'!CP260=0),Desplegable!$B$445,IF(AND('Metas por Proyecto'!CO260&gt;0,'Metas por Proyecto'!CP260&gt;0),((CP260*100)/CO260))))))</f>
        <v/>
      </c>
      <c r="CS260" s="97">
        <f t="shared" si="170"/>
        <v>40.26</v>
      </c>
      <c r="CT260" s="97">
        <f t="shared" si="171"/>
        <v>5</v>
      </c>
      <c r="CU260" s="62">
        <f>IF(AND(CS260=0,CT260=0),"",IF(AND(CS260=0,CT260&lt;&gt;0),Desplegable!$B$444,(CT260*100/CS260)))</f>
        <v>12.419274714356682</v>
      </c>
      <c r="CV260" s="97"/>
      <c r="CW260" s="97"/>
      <c r="CX260" s="97"/>
      <c r="CY260" s="62" t="str">
        <f>IF(AND(CV260=0,CW260=0),Desplegable!$B$446,IF(AND(CV260&lt;&gt;0,CW260=""),Desplegable!$B$446,IF(AND('Metas por Proyecto'!CV260=0,'Metas por Proyecto'!CW260&gt;0),Desplegable!$B$444,IF(AND('Metas por Proyecto'!CV260&gt;0,'Metas por Proyecto'!CW260=0),Desplegable!$B$445,IF(AND('Metas por Proyecto'!CV260&gt;0,'Metas por Proyecto'!CW260&gt;0),((CW260*100)/CV260))))))</f>
        <v/>
      </c>
      <c r="CZ260" s="97">
        <f t="shared" si="172"/>
        <v>40.26</v>
      </c>
      <c r="DA260" s="97">
        <f t="shared" si="173"/>
        <v>5</v>
      </c>
      <c r="DB260" s="62">
        <f>IF(AND(CZ260=0,DA260=0),"",IF(AND(CZ260=0,DA260&lt;&gt;0),Desplegable!$B$444,(DA260*100/CZ260)))</f>
        <v>12.419274714356682</v>
      </c>
      <c r="DC260" s="97"/>
      <c r="DD260" s="97"/>
      <c r="DE260" s="97"/>
      <c r="DF260" s="62" t="str">
        <f>IF(AND(DC260=0,DD260=0),Desplegable!$B$446,IF(AND(DC260&lt;&gt;0,DD260=""),Desplegable!$B$446,IF(AND('Metas por Proyecto'!DC260=0,'Metas por Proyecto'!DD260&gt;0),Desplegable!$B$444,IF(AND('Metas por Proyecto'!DC260&gt;0,'Metas por Proyecto'!DD260=0),Desplegable!$B$445,IF(AND('Metas por Proyecto'!DC260&gt;0,'Metas por Proyecto'!DD260&gt;0),((DD260*100)/DC260))))))</f>
        <v/>
      </c>
      <c r="DG260" s="97">
        <f t="shared" si="182"/>
        <v>40.26</v>
      </c>
      <c r="DH260" s="97">
        <f t="shared" si="183"/>
        <v>5</v>
      </c>
      <c r="DI260" s="62">
        <f>IF(AND(DG260=0,DH260=0),"",IF(AND(DG260=0,DH260&lt;&gt;0),Desplegable!$B$444,(DH260*100/DG260)))</f>
        <v>12.419274714356682</v>
      </c>
      <c r="DJ260" s="97"/>
      <c r="DK260" s="97"/>
      <c r="DL260" s="97"/>
      <c r="DM260" s="62" t="str">
        <f>IF(AND(DJ260=0,DK260=0),Desplegable!$B$446,IF(AND(DJ260&lt;&gt;0,DK260=""),Desplegable!$B$446,IF(AND('Metas por Proyecto'!DJ260=0,'Metas por Proyecto'!DK260&gt;0),Desplegable!$B$444,IF(AND('Metas por Proyecto'!DJ260&gt;0,'Metas por Proyecto'!DK260=0),Desplegable!$B$445,IF(AND('Metas por Proyecto'!DJ260&gt;0,'Metas por Proyecto'!DK260&gt;0),((DK260*100)/DJ260))))))</f>
        <v/>
      </c>
      <c r="DN260" s="97">
        <f t="shared" si="176"/>
        <v>40.26</v>
      </c>
      <c r="DO260" s="97">
        <f t="shared" si="177"/>
        <v>5</v>
      </c>
      <c r="DP260" s="63">
        <f>IF(AND(DN260=0,DO260=0),"",IF(AND(DN260=0,DO260&lt;&gt;0),Desplegable!$B$444,(DO260*100/DN260)))</f>
        <v>12.419274714356682</v>
      </c>
      <c r="DQ260" s="97">
        <f t="shared" si="178"/>
        <v>40.26</v>
      </c>
      <c r="DR260" s="97">
        <f t="shared" si="179"/>
        <v>0</v>
      </c>
      <c r="DS260" s="97">
        <f t="shared" si="180"/>
        <v>5</v>
      </c>
      <c r="DT260" s="63">
        <f t="shared" si="181"/>
        <v>12.419274714356682</v>
      </c>
      <c r="DU260" s="97"/>
    </row>
    <row r="261" spans="1:125" s="65" customFormat="1" ht="206.25">
      <c r="A261" s="53">
        <v>260</v>
      </c>
      <c r="B261" s="84" t="s">
        <v>874</v>
      </c>
      <c r="C261" s="54" t="s">
        <v>877</v>
      </c>
      <c r="D261" s="55" t="s">
        <v>89</v>
      </c>
      <c r="E261" s="55" t="s">
        <v>880</v>
      </c>
      <c r="F261" s="56" t="s">
        <v>111</v>
      </c>
      <c r="G261" s="55" t="s">
        <v>115</v>
      </c>
      <c r="H261" s="56" t="s">
        <v>294</v>
      </c>
      <c r="I261" s="55" t="s">
        <v>815</v>
      </c>
      <c r="J261" s="56" t="s">
        <v>256</v>
      </c>
      <c r="K261" s="55" t="s">
        <v>848</v>
      </c>
      <c r="L261" s="56" t="s">
        <v>261</v>
      </c>
      <c r="M261" s="56" t="s">
        <v>411</v>
      </c>
      <c r="N261" s="59" t="s">
        <v>129</v>
      </c>
      <c r="O261" s="56" t="s">
        <v>154</v>
      </c>
      <c r="P261" s="57" t="s">
        <v>462</v>
      </c>
      <c r="Q261" s="57" t="s">
        <v>467</v>
      </c>
      <c r="R261" s="58" t="s">
        <v>475</v>
      </c>
      <c r="S261" s="59" t="s">
        <v>159</v>
      </c>
      <c r="T261" s="59" t="s">
        <v>417</v>
      </c>
      <c r="U261" s="60" t="s">
        <v>429</v>
      </c>
      <c r="V261" s="60" t="s">
        <v>447</v>
      </c>
      <c r="W261" s="59" t="s">
        <v>159</v>
      </c>
      <c r="X261" s="59"/>
      <c r="Y261" s="56"/>
      <c r="Z261" s="56"/>
      <c r="AA261" s="56"/>
      <c r="AB261" s="56"/>
      <c r="AC261" s="53"/>
      <c r="AD261" s="53"/>
      <c r="AE261" s="53"/>
      <c r="AF261" s="53"/>
      <c r="AG261" s="56"/>
      <c r="AH261" s="60"/>
      <c r="AI261" s="53"/>
      <c r="AJ261" s="61"/>
      <c r="AK261" s="53"/>
      <c r="AL261" s="53"/>
      <c r="AM261" s="222">
        <v>17.2</v>
      </c>
      <c r="AN261" s="97"/>
      <c r="AO261" s="97">
        <v>0</v>
      </c>
      <c r="AP261" s="97"/>
      <c r="AQ261" s="62" t="str">
        <f>IF(AND(AN261=0,AO261=0),Desplegable!$B$446,IF(AND(AN261&lt;&gt;0,AO261=""),Desplegable!$B$446,IF(AND('Metas por Proyecto'!AN261=0,'Metas por Proyecto'!AO261&gt;0),Desplegable!$B$444,IF(AND('Metas por Proyecto'!AN261&gt;0,'Metas por Proyecto'!AO261=0),Desplegable!$B$445,IF(AND('Metas por Proyecto'!AN261&gt;0,'Metas por Proyecto'!AO261&gt;0),((AO261*100)/AN261))))))</f>
        <v/>
      </c>
      <c r="AR261" s="97"/>
      <c r="AS261" s="97">
        <v>0</v>
      </c>
      <c r="AT261" s="97"/>
      <c r="AU261" s="62" t="str">
        <f>IF(AND(AR261=0,AS261=0),Desplegable!$B$446,IF(AND(AR261&lt;&gt;0,AS261=""),Desplegable!$B$446,IF(AND('Metas por Proyecto'!AR261=0,'Metas por Proyecto'!AS261&gt;0),Desplegable!$B$444,IF(AND('Metas por Proyecto'!AR261&gt;0,'Metas por Proyecto'!AS261=0),Desplegable!$B$445,IF(AND('Metas por Proyecto'!AR261&gt;0,'Metas por Proyecto'!AS261&gt;0),((AS261*100)/AR261))))))</f>
        <v/>
      </c>
      <c r="AV261" s="97">
        <f t="shared" si="156"/>
        <v>0</v>
      </c>
      <c r="AW261" s="97">
        <f t="shared" si="157"/>
        <v>0</v>
      </c>
      <c r="AX261" s="62" t="str">
        <f>IF(AND(AV261=0,AW261=0),"",IF(AND(AV261=0,AW261&lt;&gt;0),Desplegable!$B$444,(AW261*100/AV261)))</f>
        <v/>
      </c>
      <c r="AY261" s="97"/>
      <c r="AZ261" s="97">
        <v>0</v>
      </c>
      <c r="BA261" s="97"/>
      <c r="BB261" s="62" t="str">
        <f>IF(AND(AY261=0,AZ261=0),Desplegable!$B$446,IF(AND(AY261&lt;&gt;0,AZ261=""),Desplegable!$B$446,IF(AND('Metas por Proyecto'!AY261=0,'Metas por Proyecto'!AZ261&gt;0),Desplegable!$B$444,IF(AND('Metas por Proyecto'!AY261&gt;0,'Metas por Proyecto'!AZ261=0),Desplegable!$B$445,IF(AND('Metas por Proyecto'!AY261&gt;0,'Metas por Proyecto'!AZ261&gt;0),((AZ261*100)/AY261))))))</f>
        <v/>
      </c>
      <c r="BC261" s="97">
        <f t="shared" si="158"/>
        <v>0</v>
      </c>
      <c r="BD261" s="97">
        <f t="shared" si="159"/>
        <v>0</v>
      </c>
      <c r="BE261" s="62" t="str">
        <f>IF(AND(BC261=0,BD261=0),"",IF(AND(BC261=0,BD261&lt;&gt;0),Desplegable!$B$444,(BD261*100/BC261)))</f>
        <v/>
      </c>
      <c r="BF261" s="97"/>
      <c r="BG261" s="97"/>
      <c r="BH261" s="97"/>
      <c r="BI261" s="62" t="str">
        <f>IF(AND(BF261=0,BG261=0),Desplegable!$B$446,IF(AND(BF261&lt;&gt;0,BG261=""),Desplegable!$B$446,IF(AND('Metas por Proyecto'!BF261=0,'Metas por Proyecto'!BG261&gt;0),Desplegable!$B$444,IF(AND('Metas por Proyecto'!BF261&gt;0,'Metas por Proyecto'!BG261=0),Desplegable!$B$445,IF(AND('Metas por Proyecto'!BF261&gt;0,'Metas por Proyecto'!BG261&gt;0),((BG261*100)/BF261))))))</f>
        <v/>
      </c>
      <c r="BJ261" s="97">
        <f t="shared" si="160"/>
        <v>0</v>
      </c>
      <c r="BK261" s="97">
        <f t="shared" si="161"/>
        <v>0</v>
      </c>
      <c r="BL261" s="62" t="str">
        <f>IF(AND(BJ261=0,BK261=0),"",IF(AND(BJ261=0,BK261&lt;&gt;0),Desplegable!$B$444,(BK261*100/BJ261)))</f>
        <v/>
      </c>
      <c r="BM261" s="97"/>
      <c r="BN261" s="97"/>
      <c r="BO261" s="97"/>
      <c r="BP261" s="62" t="str">
        <f>IF(AND(BM261=0,BN261=0),Desplegable!$B$446,IF(AND(BM261&lt;&gt;0,BN261=""),Desplegable!$B$446,IF(AND('Metas por Proyecto'!BM261=0,'Metas por Proyecto'!BN261&gt;0),Desplegable!$B$444,IF(AND('Metas por Proyecto'!BM261&gt;0,'Metas por Proyecto'!BN261=0),Desplegable!$B$445,IF(AND('Metas por Proyecto'!BM261&gt;0,'Metas por Proyecto'!BN261&gt;0),((BN261*100)/BM261))))))</f>
        <v/>
      </c>
      <c r="BQ261" s="97">
        <f t="shared" si="162"/>
        <v>0</v>
      </c>
      <c r="BR261" s="97">
        <f t="shared" si="163"/>
        <v>0</v>
      </c>
      <c r="BS261" s="62" t="str">
        <f>IF(AND(BQ261=0,BR261=0),"",IF(AND(BQ261=0,BR261&lt;&gt;0),Desplegable!$B$444,(BR261*100/BQ261)))</f>
        <v/>
      </c>
      <c r="BT261" s="97"/>
      <c r="BU261" s="97"/>
      <c r="BV261" s="97"/>
      <c r="BW261" s="62" t="str">
        <f>IF(AND(BT261=0,BU261=0),Desplegable!$B$446,IF(AND(BT261&lt;&gt;0,BU261=""),Desplegable!$B$446,IF(AND('Metas por Proyecto'!BT261=0,'Metas por Proyecto'!BU261&gt;0),Desplegable!$B$444,IF(AND('Metas por Proyecto'!BT261&gt;0,'Metas por Proyecto'!BU261=0),Desplegable!$B$445,IF(AND('Metas por Proyecto'!BT261&gt;0,'Metas por Proyecto'!BU261&gt;0),((BU261*100)/BT261))))))</f>
        <v/>
      </c>
      <c r="BX261" s="97">
        <f t="shared" si="164"/>
        <v>0</v>
      </c>
      <c r="BY261" s="97">
        <f t="shared" si="165"/>
        <v>0</v>
      </c>
      <c r="BZ261" s="62" t="str">
        <f>IF(AND(BX261=0,BY261=0),"",IF(AND(BX261=0,BY261&lt;&gt;0),Desplegable!$B$444,(BY261*100/BX261)))</f>
        <v/>
      </c>
      <c r="CA261" s="97"/>
      <c r="CB261" s="97"/>
      <c r="CC261" s="97"/>
      <c r="CD261" s="62" t="str">
        <f>IF(AND(CA261=0,CB261=0),Desplegable!$B$446,IF(AND(CA261&lt;&gt;0,CB261=""),Desplegable!$B$446,IF(AND('Metas por Proyecto'!CA261=0,'Metas por Proyecto'!CB261&gt;0),Desplegable!$B$444,IF(AND('Metas por Proyecto'!CA261&gt;0,'Metas por Proyecto'!CB261=0),Desplegable!$B$445,IF(AND('Metas por Proyecto'!CA261&gt;0,'Metas por Proyecto'!CB261&gt;0),((CB261*100)/CA261))))))</f>
        <v/>
      </c>
      <c r="CE261" s="97">
        <f t="shared" si="166"/>
        <v>0</v>
      </c>
      <c r="CF261" s="97">
        <f t="shared" si="167"/>
        <v>0</v>
      </c>
      <c r="CG261" s="62" t="str">
        <f>IF(AND(CE261=0,CF261=0),"",IF(AND(CE261=0,CF261&lt;&gt;0),Desplegable!$B$444,(CF261*100/CE261)))</f>
        <v/>
      </c>
      <c r="CH261" s="97"/>
      <c r="CI261" s="97"/>
      <c r="CJ261" s="97"/>
      <c r="CK261" s="62" t="str">
        <f>IF(AND(CH261=0,CI261=0),Desplegable!$B$446,IF(AND(CH261&lt;&gt;0,CI261=""),Desplegable!$B$446,IF(AND('Metas por Proyecto'!CH261=0,'Metas por Proyecto'!CI261&gt;0),Desplegable!$B$444,IF(AND('Metas por Proyecto'!CH261&gt;0,'Metas por Proyecto'!CI261=0),Desplegable!$B$445,IF(AND('Metas por Proyecto'!CH261&gt;0,'Metas por Proyecto'!CI261&gt;0),((CI261*100)/CH261))))))</f>
        <v/>
      </c>
      <c r="CL261" s="97">
        <f t="shared" si="168"/>
        <v>0</v>
      </c>
      <c r="CM261" s="97">
        <f t="shared" si="169"/>
        <v>0</v>
      </c>
      <c r="CN261" s="62" t="str">
        <f>IF(AND(CL261=0,CM261=0),"",IF(AND(CL261=0,CM261&lt;&gt;0),Desplegable!$B$444,(CM261*100/CL261)))</f>
        <v/>
      </c>
      <c r="CO261" s="97"/>
      <c r="CP261" s="97"/>
      <c r="CQ261" s="97"/>
      <c r="CR261" s="62" t="str">
        <f>IF(AND(CO261=0,CP261=0),Desplegable!$B$446,IF(AND(CO261&lt;&gt;0,CP261=""),Desplegable!$B$446,IF(AND('Metas por Proyecto'!CO261=0,'Metas por Proyecto'!CP261&gt;0),Desplegable!$B$444,IF(AND('Metas por Proyecto'!CO261&gt;0,'Metas por Proyecto'!CP261=0),Desplegable!$B$445,IF(AND('Metas por Proyecto'!CO261&gt;0,'Metas por Proyecto'!CP261&gt;0),((CP261*100)/CO261))))))</f>
        <v/>
      </c>
      <c r="CS261" s="97">
        <f t="shared" si="170"/>
        <v>0</v>
      </c>
      <c r="CT261" s="97">
        <f t="shared" si="171"/>
        <v>0</v>
      </c>
      <c r="CU261" s="62" t="str">
        <f>IF(AND(CS261=0,CT261=0),"",IF(AND(CS261=0,CT261&lt;&gt;0),Desplegable!$B$444,(CT261*100/CS261)))</f>
        <v/>
      </c>
      <c r="CV261" s="97">
        <v>17.2</v>
      </c>
      <c r="CW261" s="97"/>
      <c r="CX261" s="97"/>
      <c r="CY261" s="62" t="str">
        <f>IF(AND(CV261=0,CW261=0),Desplegable!$B$446,IF(AND(CV261&lt;&gt;0,CW261=""),Desplegable!$B$446,IF(AND('Metas por Proyecto'!CV261=0,'Metas por Proyecto'!CW261&gt;0),Desplegable!$B$444,IF(AND('Metas por Proyecto'!CV261&gt;0,'Metas por Proyecto'!CW261=0),Desplegable!$B$445,IF(AND('Metas por Proyecto'!CV261&gt;0,'Metas por Proyecto'!CW261&gt;0),((CW261*100)/CV261))))))</f>
        <v/>
      </c>
      <c r="CZ261" s="97">
        <f t="shared" si="172"/>
        <v>17.2</v>
      </c>
      <c r="DA261" s="97">
        <f t="shared" si="173"/>
        <v>0</v>
      </c>
      <c r="DB261" s="62">
        <f>IF(AND(CZ261=0,DA261=0),"",IF(AND(CZ261=0,DA261&lt;&gt;0),Desplegable!$B$444,(DA261*100/CZ261)))</f>
        <v>0</v>
      </c>
      <c r="DC261" s="97"/>
      <c r="DD261" s="97"/>
      <c r="DE261" s="97"/>
      <c r="DF261" s="62" t="str">
        <f>IF(AND(DC261=0,DD261=0),Desplegable!$B$446,IF(AND(DC261&lt;&gt;0,DD261=""),Desplegable!$B$446,IF(AND('Metas por Proyecto'!DC261=0,'Metas por Proyecto'!DD261&gt;0),Desplegable!$B$444,IF(AND('Metas por Proyecto'!DC261&gt;0,'Metas por Proyecto'!DD261=0),Desplegable!$B$445,IF(AND('Metas por Proyecto'!DC261&gt;0,'Metas por Proyecto'!DD261&gt;0),((DD261*100)/DC261))))))</f>
        <v/>
      </c>
      <c r="DG261" s="97">
        <f t="shared" si="182"/>
        <v>17.2</v>
      </c>
      <c r="DH261" s="97">
        <f t="shared" si="183"/>
        <v>0</v>
      </c>
      <c r="DI261" s="62">
        <f>IF(AND(DG261=0,DH261=0),"",IF(AND(DG261=0,DH261&lt;&gt;0),Desplegable!$B$444,(DH261*100/DG261)))</f>
        <v>0</v>
      </c>
      <c r="DJ261" s="97"/>
      <c r="DK261" s="97"/>
      <c r="DL261" s="97"/>
      <c r="DM261" s="62" t="str">
        <f>IF(AND(DJ261=0,DK261=0),Desplegable!$B$446,IF(AND(DJ261&lt;&gt;0,DK261=""),Desplegable!$B$446,IF(AND('Metas por Proyecto'!DJ261=0,'Metas por Proyecto'!DK261&gt;0),Desplegable!$B$444,IF(AND('Metas por Proyecto'!DJ261&gt;0,'Metas por Proyecto'!DK261=0),Desplegable!$B$445,IF(AND('Metas por Proyecto'!DJ261&gt;0,'Metas por Proyecto'!DK261&gt;0),((DK261*100)/DJ261))))))</f>
        <v/>
      </c>
      <c r="DN261" s="97">
        <f t="shared" si="176"/>
        <v>17.2</v>
      </c>
      <c r="DO261" s="97">
        <f t="shared" si="177"/>
        <v>0</v>
      </c>
      <c r="DP261" s="63">
        <f>IF(AND(DN261=0,DO261=0),"",IF(AND(DN261=0,DO261&lt;&gt;0),Desplegable!$B$444,(DO261*100/DN261)))</f>
        <v>0</v>
      </c>
      <c r="DQ261" s="97">
        <f t="shared" si="178"/>
        <v>17.2</v>
      </c>
      <c r="DR261" s="97">
        <f t="shared" si="179"/>
        <v>0</v>
      </c>
      <c r="DS261" s="97">
        <f t="shared" si="180"/>
        <v>0</v>
      </c>
      <c r="DT261" s="63">
        <f t="shared" si="181"/>
        <v>0</v>
      </c>
      <c r="DU261" s="97"/>
    </row>
    <row r="262" spans="1:125" s="65" customFormat="1" ht="225">
      <c r="A262" s="53">
        <v>261</v>
      </c>
      <c r="B262" s="84" t="s">
        <v>875</v>
      </c>
      <c r="C262" s="54" t="s">
        <v>878</v>
      </c>
      <c r="D262" s="55" t="s">
        <v>89</v>
      </c>
      <c r="E262" s="55" t="s">
        <v>880</v>
      </c>
      <c r="F262" s="56" t="s">
        <v>111</v>
      </c>
      <c r="G262" s="55" t="s">
        <v>115</v>
      </c>
      <c r="H262" s="56" t="s">
        <v>294</v>
      </c>
      <c r="I262" s="55" t="s">
        <v>815</v>
      </c>
      <c r="J262" s="56" t="s">
        <v>256</v>
      </c>
      <c r="K262" s="55" t="s">
        <v>848</v>
      </c>
      <c r="L262" s="56" t="s">
        <v>261</v>
      </c>
      <c r="M262" s="56" t="s">
        <v>411</v>
      </c>
      <c r="N262" s="59" t="s">
        <v>140</v>
      </c>
      <c r="O262" s="56" t="s">
        <v>154</v>
      </c>
      <c r="P262" s="57" t="s">
        <v>462</v>
      </c>
      <c r="Q262" s="57" t="s">
        <v>467</v>
      </c>
      <c r="R262" s="58" t="s">
        <v>474</v>
      </c>
      <c r="S262" s="59" t="s">
        <v>159</v>
      </c>
      <c r="T262" s="59" t="s">
        <v>417</v>
      </c>
      <c r="U262" s="60" t="s">
        <v>429</v>
      </c>
      <c r="V262" s="60" t="s">
        <v>447</v>
      </c>
      <c r="W262" s="59" t="s">
        <v>159</v>
      </c>
      <c r="X262" s="59"/>
      <c r="Y262" s="56"/>
      <c r="Z262" s="56"/>
      <c r="AA262" s="56"/>
      <c r="AB262" s="56"/>
      <c r="AC262" s="53"/>
      <c r="AD262" s="53"/>
      <c r="AE262" s="53"/>
      <c r="AF262" s="53"/>
      <c r="AG262" s="56"/>
      <c r="AH262" s="60"/>
      <c r="AI262" s="53"/>
      <c r="AJ262" s="61"/>
      <c r="AK262" s="53"/>
      <c r="AL262" s="53"/>
      <c r="AM262" s="222">
        <v>1</v>
      </c>
      <c r="AN262" s="97"/>
      <c r="AO262" s="97">
        <v>0</v>
      </c>
      <c r="AP262" s="97"/>
      <c r="AQ262" s="62" t="str">
        <f>IF(AND(AN262=0,AO262=0),Desplegable!$B$446,IF(AND(AN262&lt;&gt;0,AO262=""),Desplegable!$B$446,IF(AND('Metas por Proyecto'!AN262=0,'Metas por Proyecto'!AO262&gt;0),Desplegable!$B$444,IF(AND('Metas por Proyecto'!AN262&gt;0,'Metas por Proyecto'!AO262=0),Desplegable!$B$445,IF(AND('Metas por Proyecto'!AN262&gt;0,'Metas por Proyecto'!AO262&gt;0),((AO262*100)/AN262))))))</f>
        <v/>
      </c>
      <c r="AR262" s="97"/>
      <c r="AS262" s="97">
        <v>0</v>
      </c>
      <c r="AT262" s="97"/>
      <c r="AU262" s="62" t="str">
        <f>IF(AND(AR262=0,AS262=0),Desplegable!$B$446,IF(AND(AR262&lt;&gt;0,AS262=""),Desplegable!$B$446,IF(AND('Metas por Proyecto'!AR262=0,'Metas por Proyecto'!AS262&gt;0),Desplegable!$B$444,IF(AND('Metas por Proyecto'!AR262&gt;0,'Metas por Proyecto'!AS262=0),Desplegable!$B$445,IF(AND('Metas por Proyecto'!AR262&gt;0,'Metas por Proyecto'!AS262&gt;0),((AS262*100)/AR262))))))</f>
        <v/>
      </c>
      <c r="AV262" s="97">
        <f t="shared" si="156"/>
        <v>0</v>
      </c>
      <c r="AW262" s="97">
        <f t="shared" si="157"/>
        <v>0</v>
      </c>
      <c r="AX262" s="62" t="str">
        <f>IF(AND(AV262=0,AW262=0),"",IF(AND(AV262=0,AW262&lt;&gt;0),Desplegable!$B$444,(AW262*100/AV262)))</f>
        <v/>
      </c>
      <c r="AY262" s="97">
        <v>1</v>
      </c>
      <c r="AZ262" s="97">
        <v>1</v>
      </c>
      <c r="BA262" s="97"/>
      <c r="BB262" s="62">
        <f>IF(AND(AY262=0,AZ262=0),Desplegable!$B$446,IF(AND(AY262&lt;&gt;0,AZ262=""),Desplegable!$B$446,IF(AND('Metas por Proyecto'!AY262=0,'Metas por Proyecto'!AZ262&gt;0),Desplegable!$B$444,IF(AND('Metas por Proyecto'!AY262&gt;0,'Metas por Proyecto'!AZ262=0),Desplegable!$B$445,IF(AND('Metas por Proyecto'!AY262&gt;0,'Metas por Proyecto'!AZ262&gt;0),((AZ262*100)/AY262))))))</f>
        <v>100</v>
      </c>
      <c r="BC262" s="97">
        <f t="shared" si="158"/>
        <v>1</v>
      </c>
      <c r="BD262" s="97">
        <f t="shared" si="159"/>
        <v>1</v>
      </c>
      <c r="BE262" s="62">
        <f>IF(AND(BC262=0,BD262=0),"",IF(AND(BC262=0,BD262&lt;&gt;0),Desplegable!$B$444,(BD262*100/BC262)))</f>
        <v>100</v>
      </c>
      <c r="BF262" s="97"/>
      <c r="BG262" s="97"/>
      <c r="BH262" s="97"/>
      <c r="BI262" s="62" t="str">
        <f>IF(AND(BF262=0,BG262=0),Desplegable!$B$446,IF(AND(BF262&lt;&gt;0,BG262=""),Desplegable!$B$446,IF(AND('Metas por Proyecto'!BF262=0,'Metas por Proyecto'!BG262&gt;0),Desplegable!$B$444,IF(AND('Metas por Proyecto'!BF262&gt;0,'Metas por Proyecto'!BG262=0),Desplegable!$B$445,IF(AND('Metas por Proyecto'!BF262&gt;0,'Metas por Proyecto'!BG262&gt;0),((BG262*100)/BF262))))))</f>
        <v/>
      </c>
      <c r="BJ262" s="97">
        <f t="shared" si="160"/>
        <v>1</v>
      </c>
      <c r="BK262" s="97">
        <f t="shared" si="161"/>
        <v>1</v>
      </c>
      <c r="BL262" s="62">
        <f>IF(AND(BJ262=0,BK262=0),"",IF(AND(BJ262=0,BK262&lt;&gt;0),Desplegable!$B$444,(BK262*100/BJ262)))</f>
        <v>100</v>
      </c>
      <c r="BM262" s="97"/>
      <c r="BN262" s="97"/>
      <c r="BO262" s="97"/>
      <c r="BP262" s="62" t="str">
        <f>IF(AND(BM262=0,BN262=0),Desplegable!$B$446,IF(AND(BM262&lt;&gt;0,BN262=""),Desplegable!$B$446,IF(AND('Metas por Proyecto'!BM262=0,'Metas por Proyecto'!BN262&gt;0),Desplegable!$B$444,IF(AND('Metas por Proyecto'!BM262&gt;0,'Metas por Proyecto'!BN262=0),Desplegable!$B$445,IF(AND('Metas por Proyecto'!BM262&gt;0,'Metas por Proyecto'!BN262&gt;0),((BN262*100)/BM262))))))</f>
        <v/>
      </c>
      <c r="BQ262" s="97">
        <f t="shared" si="162"/>
        <v>1</v>
      </c>
      <c r="BR262" s="97">
        <f t="shared" si="163"/>
        <v>1</v>
      </c>
      <c r="BS262" s="62">
        <f>IF(AND(BQ262=0,BR262=0),"",IF(AND(BQ262=0,BR262&lt;&gt;0),Desplegable!$B$444,(BR262*100/BQ262)))</f>
        <v>100</v>
      </c>
      <c r="BT262" s="97"/>
      <c r="BU262" s="97"/>
      <c r="BV262" s="97"/>
      <c r="BW262" s="62" t="str">
        <f>IF(AND(BT262=0,BU262=0),Desplegable!$B$446,IF(AND(BT262&lt;&gt;0,BU262=""),Desplegable!$B$446,IF(AND('Metas por Proyecto'!BT262=0,'Metas por Proyecto'!BU262&gt;0),Desplegable!$B$444,IF(AND('Metas por Proyecto'!BT262&gt;0,'Metas por Proyecto'!BU262=0),Desplegable!$B$445,IF(AND('Metas por Proyecto'!BT262&gt;0,'Metas por Proyecto'!BU262&gt;0),((BU262*100)/BT262))))))</f>
        <v/>
      </c>
      <c r="BX262" s="97">
        <f t="shared" si="164"/>
        <v>1</v>
      </c>
      <c r="BY262" s="97">
        <f t="shared" si="165"/>
        <v>1</v>
      </c>
      <c r="BZ262" s="62">
        <f>IF(AND(BX262=0,BY262=0),"",IF(AND(BX262=0,BY262&lt;&gt;0),Desplegable!$B$444,(BY262*100/BX262)))</f>
        <v>100</v>
      </c>
      <c r="CA262" s="97"/>
      <c r="CB262" s="97"/>
      <c r="CC262" s="97"/>
      <c r="CD262" s="62" t="str">
        <f>IF(AND(CA262=0,CB262=0),Desplegable!$B$446,IF(AND(CA262&lt;&gt;0,CB262=""),Desplegable!$B$446,IF(AND('Metas por Proyecto'!CA262=0,'Metas por Proyecto'!CB262&gt;0),Desplegable!$B$444,IF(AND('Metas por Proyecto'!CA262&gt;0,'Metas por Proyecto'!CB262=0),Desplegable!$B$445,IF(AND('Metas por Proyecto'!CA262&gt;0,'Metas por Proyecto'!CB262&gt;0),((CB262*100)/CA262))))))</f>
        <v/>
      </c>
      <c r="CE262" s="97">
        <f t="shared" si="166"/>
        <v>1</v>
      </c>
      <c r="CF262" s="97">
        <f t="shared" si="167"/>
        <v>1</v>
      </c>
      <c r="CG262" s="62">
        <f>IF(AND(CE262=0,CF262=0),"",IF(AND(CE262=0,CF262&lt;&gt;0),Desplegable!$B$444,(CF262*100/CE262)))</f>
        <v>100</v>
      </c>
      <c r="CH262" s="97"/>
      <c r="CI262" s="97"/>
      <c r="CJ262" s="97"/>
      <c r="CK262" s="62" t="str">
        <f>IF(AND(CH262=0,CI262=0),Desplegable!$B$446,IF(AND(CH262&lt;&gt;0,CI262=""),Desplegable!$B$446,IF(AND('Metas por Proyecto'!CH262=0,'Metas por Proyecto'!CI262&gt;0),Desplegable!$B$444,IF(AND('Metas por Proyecto'!CH262&gt;0,'Metas por Proyecto'!CI262=0),Desplegable!$B$445,IF(AND('Metas por Proyecto'!CH262&gt;0,'Metas por Proyecto'!CI262&gt;0),((CI262*100)/CH262))))))</f>
        <v/>
      </c>
      <c r="CL262" s="97">
        <f t="shared" si="168"/>
        <v>1</v>
      </c>
      <c r="CM262" s="97">
        <f t="shared" si="169"/>
        <v>1</v>
      </c>
      <c r="CN262" s="62">
        <f>IF(AND(CL262=0,CM262=0),"",IF(AND(CL262=0,CM262&lt;&gt;0),Desplegable!$B$444,(CM262*100/CL262)))</f>
        <v>100</v>
      </c>
      <c r="CO262" s="97"/>
      <c r="CP262" s="97"/>
      <c r="CQ262" s="97"/>
      <c r="CR262" s="62" t="str">
        <f>IF(AND(CO262=0,CP262=0),Desplegable!$B$446,IF(AND(CO262&lt;&gt;0,CP262=""),Desplegable!$B$446,IF(AND('Metas por Proyecto'!CO262=0,'Metas por Proyecto'!CP262&gt;0),Desplegable!$B$444,IF(AND('Metas por Proyecto'!CO262&gt;0,'Metas por Proyecto'!CP262=0),Desplegable!$B$445,IF(AND('Metas por Proyecto'!CO262&gt;0,'Metas por Proyecto'!CP262&gt;0),((CP262*100)/CO262))))))</f>
        <v/>
      </c>
      <c r="CS262" s="97">
        <f t="shared" si="170"/>
        <v>1</v>
      </c>
      <c r="CT262" s="97">
        <f t="shared" si="171"/>
        <v>1</v>
      </c>
      <c r="CU262" s="62">
        <f>IF(AND(CS262=0,CT262=0),"",IF(AND(CS262=0,CT262&lt;&gt;0),Desplegable!$B$444,(CT262*100/CS262)))</f>
        <v>100</v>
      </c>
      <c r="CV262" s="97"/>
      <c r="CW262" s="97"/>
      <c r="CX262" s="97"/>
      <c r="CY262" s="62" t="str">
        <f>IF(AND(CV262=0,CW262=0),Desplegable!$B$446,IF(AND(CV262&lt;&gt;0,CW262=""),Desplegable!$B$446,IF(AND('Metas por Proyecto'!CV262=0,'Metas por Proyecto'!CW262&gt;0),Desplegable!$B$444,IF(AND('Metas por Proyecto'!CV262&gt;0,'Metas por Proyecto'!CW262=0),Desplegable!$B$445,IF(AND('Metas por Proyecto'!CV262&gt;0,'Metas por Proyecto'!CW262&gt;0),((CW262*100)/CV262))))))</f>
        <v/>
      </c>
      <c r="CZ262" s="97">
        <f t="shared" si="172"/>
        <v>1</v>
      </c>
      <c r="DA262" s="97">
        <f t="shared" si="173"/>
        <v>1</v>
      </c>
      <c r="DB262" s="62">
        <f>IF(AND(CZ262=0,DA262=0),"",IF(AND(CZ262=0,DA262&lt;&gt;0),Desplegable!$B$444,(DA262*100/CZ262)))</f>
        <v>100</v>
      </c>
      <c r="DC262" s="97"/>
      <c r="DD262" s="97"/>
      <c r="DE262" s="97"/>
      <c r="DF262" s="62" t="str">
        <f>IF(AND(DC262=0,DD262=0),Desplegable!$B$446,IF(AND(DC262&lt;&gt;0,DD262=""),Desplegable!$B$446,IF(AND('Metas por Proyecto'!DC262=0,'Metas por Proyecto'!DD262&gt;0),Desplegable!$B$444,IF(AND('Metas por Proyecto'!DC262&gt;0,'Metas por Proyecto'!DD262=0),Desplegable!$B$445,IF(AND('Metas por Proyecto'!DC262&gt;0,'Metas por Proyecto'!DD262&gt;0),((DD262*100)/DC262))))))</f>
        <v/>
      </c>
      <c r="DG262" s="97">
        <f t="shared" si="182"/>
        <v>1</v>
      </c>
      <c r="DH262" s="97">
        <f t="shared" si="183"/>
        <v>1</v>
      </c>
      <c r="DI262" s="62">
        <f>IF(AND(DG262=0,DH262=0),"",IF(AND(DG262=0,DH262&lt;&gt;0),Desplegable!$B$444,(DH262*100/DG262)))</f>
        <v>100</v>
      </c>
      <c r="DJ262" s="97"/>
      <c r="DK262" s="97"/>
      <c r="DL262" s="97"/>
      <c r="DM262" s="62" t="str">
        <f>IF(AND(DJ262=0,DK262=0),Desplegable!$B$446,IF(AND(DJ262&lt;&gt;0,DK262=""),Desplegable!$B$446,IF(AND('Metas por Proyecto'!DJ262=0,'Metas por Proyecto'!DK262&gt;0),Desplegable!$B$444,IF(AND('Metas por Proyecto'!DJ262&gt;0,'Metas por Proyecto'!DK262=0),Desplegable!$B$445,IF(AND('Metas por Proyecto'!DJ262&gt;0,'Metas por Proyecto'!DK262&gt;0),((DK262*100)/DJ262))))))</f>
        <v/>
      </c>
      <c r="DN262" s="97">
        <f t="shared" si="176"/>
        <v>1</v>
      </c>
      <c r="DO262" s="97">
        <f t="shared" si="177"/>
        <v>1</v>
      </c>
      <c r="DP262" s="63">
        <f>IF(AND(DN262=0,DO262=0),"",IF(AND(DN262=0,DO262&lt;&gt;0),Desplegable!$B$444,(DO262*100/DN262)))</f>
        <v>100</v>
      </c>
      <c r="DQ262" s="97">
        <f t="shared" si="178"/>
        <v>1</v>
      </c>
      <c r="DR262" s="97">
        <f t="shared" si="179"/>
        <v>0</v>
      </c>
      <c r="DS262" s="97">
        <f t="shared" si="180"/>
        <v>1</v>
      </c>
      <c r="DT262" s="63">
        <f t="shared" si="181"/>
        <v>100</v>
      </c>
      <c r="DU262" s="97"/>
    </row>
    <row r="263" spans="1:125" s="65" customFormat="1" ht="225">
      <c r="A263" s="53">
        <v>262</v>
      </c>
      <c r="B263" s="84" t="s">
        <v>876</v>
      </c>
      <c r="C263" s="54" t="s">
        <v>879</v>
      </c>
      <c r="D263" s="55" t="s">
        <v>89</v>
      </c>
      <c r="E263" s="55" t="s">
        <v>880</v>
      </c>
      <c r="F263" s="56" t="s">
        <v>111</v>
      </c>
      <c r="G263" s="55" t="s">
        <v>115</v>
      </c>
      <c r="H263" s="56" t="s">
        <v>294</v>
      </c>
      <c r="I263" s="55" t="s">
        <v>815</v>
      </c>
      <c r="J263" s="56" t="s">
        <v>256</v>
      </c>
      <c r="K263" s="55" t="s">
        <v>848</v>
      </c>
      <c r="L263" s="56" t="s">
        <v>261</v>
      </c>
      <c r="M263" s="56" t="s">
        <v>411</v>
      </c>
      <c r="N263" s="59" t="s">
        <v>129</v>
      </c>
      <c r="O263" s="56" t="s">
        <v>154</v>
      </c>
      <c r="P263" s="57" t="s">
        <v>462</v>
      </c>
      <c r="Q263" s="57" t="s">
        <v>467</v>
      </c>
      <c r="R263" s="58" t="s">
        <v>474</v>
      </c>
      <c r="S263" s="59" t="s">
        <v>159</v>
      </c>
      <c r="T263" s="59" t="s">
        <v>417</v>
      </c>
      <c r="U263" s="60" t="s">
        <v>429</v>
      </c>
      <c r="V263" s="60" t="s">
        <v>447</v>
      </c>
      <c r="W263" s="59" t="s">
        <v>159</v>
      </c>
      <c r="X263" s="59"/>
      <c r="Y263" s="56"/>
      <c r="Z263" s="56"/>
      <c r="AA263" s="56"/>
      <c r="AB263" s="56"/>
      <c r="AC263" s="53"/>
      <c r="AD263" s="53"/>
      <c r="AE263" s="53"/>
      <c r="AF263" s="53"/>
      <c r="AG263" s="56"/>
      <c r="AH263" s="60"/>
      <c r="AI263" s="53"/>
      <c r="AJ263" s="61"/>
      <c r="AK263" s="53"/>
      <c r="AL263" s="53"/>
      <c r="AM263" s="222">
        <v>17.2</v>
      </c>
      <c r="AN263" s="97"/>
      <c r="AO263" s="97">
        <v>0</v>
      </c>
      <c r="AP263" s="97"/>
      <c r="AQ263" s="62" t="str">
        <f>IF(AND(AN263=0,AO263=0),Desplegable!$B$446,IF(AND(AN263&lt;&gt;0,AO263=""),Desplegable!$B$446,IF(AND('Metas por Proyecto'!AN263=0,'Metas por Proyecto'!AO263&gt;0),Desplegable!$B$444,IF(AND('Metas por Proyecto'!AN263&gt;0,'Metas por Proyecto'!AO263=0),Desplegable!$B$445,IF(AND('Metas por Proyecto'!AN263&gt;0,'Metas por Proyecto'!AO263&gt;0),((AO263*100)/AN263))))))</f>
        <v/>
      </c>
      <c r="AR263" s="97"/>
      <c r="AS263" s="97">
        <v>0</v>
      </c>
      <c r="AT263" s="97"/>
      <c r="AU263" s="62" t="str">
        <f>IF(AND(AR263=0,AS263=0),Desplegable!$B$446,IF(AND(AR263&lt;&gt;0,AS263=""),Desplegable!$B$446,IF(AND('Metas por Proyecto'!AR263=0,'Metas por Proyecto'!AS263&gt;0),Desplegable!$B$444,IF(AND('Metas por Proyecto'!AR263&gt;0,'Metas por Proyecto'!AS263=0),Desplegable!$B$445,IF(AND('Metas por Proyecto'!AR263&gt;0,'Metas por Proyecto'!AS263&gt;0),((AS263*100)/AR263))))))</f>
        <v/>
      </c>
      <c r="AV263" s="97">
        <f t="shared" si="156"/>
        <v>0</v>
      </c>
      <c r="AW263" s="97">
        <f t="shared" si="157"/>
        <v>0</v>
      </c>
      <c r="AX263" s="62" t="str">
        <f>IF(AND(AV263=0,AW263=0),"",IF(AND(AV263=0,AW263&lt;&gt;0),Desplegable!$B$444,(AW263*100/AV263)))</f>
        <v/>
      </c>
      <c r="AY263" s="97"/>
      <c r="AZ263" s="97">
        <v>0</v>
      </c>
      <c r="BA263" s="97"/>
      <c r="BB263" s="62" t="str">
        <f>IF(AND(AY263=0,AZ263=0),Desplegable!$B$446,IF(AND(AY263&lt;&gt;0,AZ263=""),Desplegable!$B$446,IF(AND('Metas por Proyecto'!AY263=0,'Metas por Proyecto'!AZ263&gt;0),Desplegable!$B$444,IF(AND('Metas por Proyecto'!AY263&gt;0,'Metas por Proyecto'!AZ263=0),Desplegable!$B$445,IF(AND('Metas por Proyecto'!AY263&gt;0,'Metas por Proyecto'!AZ263&gt;0),((AZ263*100)/AY263))))))</f>
        <v/>
      </c>
      <c r="BC263" s="97">
        <f t="shared" si="158"/>
        <v>0</v>
      </c>
      <c r="BD263" s="97">
        <f t="shared" si="159"/>
        <v>0</v>
      </c>
      <c r="BE263" s="62" t="str">
        <f>IF(AND(BC263=0,BD263=0),"",IF(AND(BC263=0,BD263&lt;&gt;0),Desplegable!$B$444,(BD263*100/BC263)))</f>
        <v/>
      </c>
      <c r="BF263" s="97"/>
      <c r="BG263" s="97"/>
      <c r="BH263" s="97"/>
      <c r="BI263" s="62" t="str">
        <f>IF(AND(BF263=0,BG263=0),Desplegable!$B$446,IF(AND(BF263&lt;&gt;0,BG263=""),Desplegable!$B$446,IF(AND('Metas por Proyecto'!BF263=0,'Metas por Proyecto'!BG263&gt;0),Desplegable!$B$444,IF(AND('Metas por Proyecto'!BF263&gt;0,'Metas por Proyecto'!BG263=0),Desplegable!$B$445,IF(AND('Metas por Proyecto'!BF263&gt;0,'Metas por Proyecto'!BG263&gt;0),((BG263*100)/BF263))))))</f>
        <v/>
      </c>
      <c r="BJ263" s="97">
        <f t="shared" si="160"/>
        <v>0</v>
      </c>
      <c r="BK263" s="97">
        <f t="shared" si="161"/>
        <v>0</v>
      </c>
      <c r="BL263" s="62" t="str">
        <f>IF(AND(BJ263=0,BK263=0),"",IF(AND(BJ263=0,BK263&lt;&gt;0),Desplegable!$B$444,(BK263*100/BJ263)))</f>
        <v/>
      </c>
      <c r="BM263" s="97"/>
      <c r="BN263" s="97"/>
      <c r="BO263" s="97"/>
      <c r="BP263" s="62" t="str">
        <f>IF(AND(BM263=0,BN263=0),Desplegable!$B$446,IF(AND(BM263&lt;&gt;0,BN263=""),Desplegable!$B$446,IF(AND('Metas por Proyecto'!BM263=0,'Metas por Proyecto'!BN263&gt;0),Desplegable!$B$444,IF(AND('Metas por Proyecto'!BM263&gt;0,'Metas por Proyecto'!BN263=0),Desplegable!$B$445,IF(AND('Metas por Proyecto'!BM263&gt;0,'Metas por Proyecto'!BN263&gt;0),((BN263*100)/BM263))))))</f>
        <v/>
      </c>
      <c r="BQ263" s="97">
        <f t="shared" si="162"/>
        <v>0</v>
      </c>
      <c r="BR263" s="97">
        <f t="shared" si="163"/>
        <v>0</v>
      </c>
      <c r="BS263" s="62" t="str">
        <f>IF(AND(BQ263=0,BR263=0),"",IF(AND(BQ263=0,BR263&lt;&gt;0),Desplegable!$B$444,(BR263*100/BQ263)))</f>
        <v/>
      </c>
      <c r="BT263" s="97"/>
      <c r="BU263" s="97"/>
      <c r="BV263" s="97"/>
      <c r="BW263" s="62" t="str">
        <f>IF(AND(BT263=0,BU263=0),Desplegable!$B$446,IF(AND(BT263&lt;&gt;0,BU263=""),Desplegable!$B$446,IF(AND('Metas por Proyecto'!BT263=0,'Metas por Proyecto'!BU263&gt;0),Desplegable!$B$444,IF(AND('Metas por Proyecto'!BT263&gt;0,'Metas por Proyecto'!BU263=0),Desplegable!$B$445,IF(AND('Metas por Proyecto'!BT263&gt;0,'Metas por Proyecto'!BU263&gt;0),((BU263*100)/BT263))))))</f>
        <v/>
      </c>
      <c r="BX263" s="97">
        <f t="shared" si="164"/>
        <v>0</v>
      </c>
      <c r="BY263" s="97">
        <f t="shared" si="165"/>
        <v>0</v>
      </c>
      <c r="BZ263" s="62" t="str">
        <f>IF(AND(BX263=0,BY263=0),"",IF(AND(BX263=0,BY263&lt;&gt;0),Desplegable!$B$444,(BY263*100/BX263)))</f>
        <v/>
      </c>
      <c r="CA263" s="97"/>
      <c r="CB263" s="97"/>
      <c r="CC263" s="97"/>
      <c r="CD263" s="62" t="str">
        <f>IF(AND(CA263=0,CB263=0),Desplegable!$B$446,IF(AND(CA263&lt;&gt;0,CB263=""),Desplegable!$B$446,IF(AND('Metas por Proyecto'!CA263=0,'Metas por Proyecto'!CB263&gt;0),Desplegable!$B$444,IF(AND('Metas por Proyecto'!CA263&gt;0,'Metas por Proyecto'!CB263=0),Desplegable!$B$445,IF(AND('Metas por Proyecto'!CA263&gt;0,'Metas por Proyecto'!CB263&gt;0),((CB263*100)/CA263))))))</f>
        <v/>
      </c>
      <c r="CE263" s="97">
        <f t="shared" si="166"/>
        <v>0</v>
      </c>
      <c r="CF263" s="97">
        <f t="shared" si="167"/>
        <v>0</v>
      </c>
      <c r="CG263" s="62" t="str">
        <f>IF(AND(CE263=0,CF263=0),"",IF(AND(CE263=0,CF263&lt;&gt;0),Desplegable!$B$444,(CF263*100/CE263)))</f>
        <v/>
      </c>
      <c r="CH263" s="97"/>
      <c r="CI263" s="97"/>
      <c r="CJ263" s="97"/>
      <c r="CK263" s="62" t="str">
        <f>IF(AND(CH263=0,CI263=0),Desplegable!$B$446,IF(AND(CH263&lt;&gt;0,CI263=""),Desplegable!$B$446,IF(AND('Metas por Proyecto'!CH263=0,'Metas por Proyecto'!CI263&gt;0),Desplegable!$B$444,IF(AND('Metas por Proyecto'!CH263&gt;0,'Metas por Proyecto'!CI263=0),Desplegable!$B$445,IF(AND('Metas por Proyecto'!CH263&gt;0,'Metas por Proyecto'!CI263&gt;0),((CI263*100)/CH263))))))</f>
        <v/>
      </c>
      <c r="CL263" s="97">
        <f t="shared" si="168"/>
        <v>0</v>
      </c>
      <c r="CM263" s="97">
        <f t="shared" si="169"/>
        <v>0</v>
      </c>
      <c r="CN263" s="62" t="str">
        <f>IF(AND(CL263=0,CM263=0),"",IF(AND(CL263=0,CM263&lt;&gt;0),Desplegable!$B$444,(CM263*100/CL263)))</f>
        <v/>
      </c>
      <c r="CO263" s="97"/>
      <c r="CP263" s="97"/>
      <c r="CQ263" s="97"/>
      <c r="CR263" s="62" t="str">
        <f>IF(AND(CO263=0,CP263=0),Desplegable!$B$446,IF(AND(CO263&lt;&gt;0,CP263=""),Desplegable!$B$446,IF(AND('Metas por Proyecto'!CO263=0,'Metas por Proyecto'!CP263&gt;0),Desplegable!$B$444,IF(AND('Metas por Proyecto'!CO263&gt;0,'Metas por Proyecto'!CP263=0),Desplegable!$B$445,IF(AND('Metas por Proyecto'!CO263&gt;0,'Metas por Proyecto'!CP263&gt;0),((CP263*100)/CO263))))))</f>
        <v/>
      </c>
      <c r="CS263" s="97">
        <f t="shared" si="170"/>
        <v>0</v>
      </c>
      <c r="CT263" s="97">
        <f t="shared" si="171"/>
        <v>0</v>
      </c>
      <c r="CU263" s="62" t="str">
        <f>IF(AND(CS263=0,CT263=0),"",IF(AND(CS263=0,CT263&lt;&gt;0),Desplegable!$B$444,(CT263*100/CS263)))</f>
        <v/>
      </c>
      <c r="CV263" s="97">
        <v>17.2</v>
      </c>
      <c r="CW263" s="97"/>
      <c r="CX263" s="97"/>
      <c r="CY263" s="62" t="str">
        <f>IF(AND(CV263=0,CW263=0),Desplegable!$B$446,IF(AND(CV263&lt;&gt;0,CW263=""),Desplegable!$B$446,IF(AND('Metas por Proyecto'!CV263=0,'Metas por Proyecto'!CW263&gt;0),Desplegable!$B$444,IF(AND('Metas por Proyecto'!CV263&gt;0,'Metas por Proyecto'!CW263=0),Desplegable!$B$445,IF(AND('Metas por Proyecto'!CV263&gt;0,'Metas por Proyecto'!CW263&gt;0),((CW263*100)/CV263))))))</f>
        <v/>
      </c>
      <c r="CZ263" s="97">
        <f t="shared" si="172"/>
        <v>17.2</v>
      </c>
      <c r="DA263" s="97">
        <f t="shared" si="173"/>
        <v>0</v>
      </c>
      <c r="DB263" s="62">
        <f>IF(AND(CZ263=0,DA263=0),"",IF(AND(CZ263=0,DA263&lt;&gt;0),Desplegable!$B$444,(DA263*100/CZ263)))</f>
        <v>0</v>
      </c>
      <c r="DC263" s="97"/>
      <c r="DD263" s="97"/>
      <c r="DE263" s="97"/>
      <c r="DF263" s="62" t="str">
        <f>IF(AND(DC263=0,DD263=0),Desplegable!$B$446,IF(AND(DC263&lt;&gt;0,DD263=""),Desplegable!$B$446,IF(AND('Metas por Proyecto'!DC263=0,'Metas por Proyecto'!DD263&gt;0),Desplegable!$B$444,IF(AND('Metas por Proyecto'!DC263&gt;0,'Metas por Proyecto'!DD263=0),Desplegable!$B$445,IF(AND('Metas por Proyecto'!DC263&gt;0,'Metas por Proyecto'!DD263&gt;0),((DD263*100)/DC263))))))</f>
        <v/>
      </c>
      <c r="DG263" s="97">
        <f t="shared" si="182"/>
        <v>17.2</v>
      </c>
      <c r="DH263" s="97">
        <f t="shared" si="183"/>
        <v>0</v>
      </c>
      <c r="DI263" s="62">
        <f>IF(AND(DG263=0,DH263=0),"",IF(AND(DG263=0,DH263&lt;&gt;0),Desplegable!$B$444,(DH263*100/DG263)))</f>
        <v>0</v>
      </c>
      <c r="DJ263" s="97"/>
      <c r="DK263" s="97"/>
      <c r="DL263" s="97"/>
      <c r="DM263" s="62" t="str">
        <f>IF(AND(DJ263=0,DK263=0),Desplegable!$B$446,IF(AND(DJ263&lt;&gt;0,DK263=""),Desplegable!$B$446,IF(AND('Metas por Proyecto'!DJ263=0,'Metas por Proyecto'!DK263&gt;0),Desplegable!$B$444,IF(AND('Metas por Proyecto'!DJ263&gt;0,'Metas por Proyecto'!DK263=0),Desplegable!$B$445,IF(AND('Metas por Proyecto'!DJ263&gt;0,'Metas por Proyecto'!DK263&gt;0),((DK263*100)/DJ263))))))</f>
        <v/>
      </c>
      <c r="DN263" s="97">
        <f t="shared" si="176"/>
        <v>17.2</v>
      </c>
      <c r="DO263" s="97">
        <f t="shared" si="177"/>
        <v>0</v>
      </c>
      <c r="DP263" s="63">
        <f>IF(AND(DN263=0,DO263=0),"",IF(AND(DN263=0,DO263&lt;&gt;0),Desplegable!$B$444,(DO263*100/DN263)))</f>
        <v>0</v>
      </c>
      <c r="DQ263" s="97">
        <f t="shared" si="178"/>
        <v>17.2</v>
      </c>
      <c r="DR263" s="97">
        <f t="shared" si="179"/>
        <v>0</v>
      </c>
      <c r="DS263" s="97">
        <f t="shared" si="180"/>
        <v>0</v>
      </c>
      <c r="DT263" s="63">
        <f t="shared" si="181"/>
        <v>0</v>
      </c>
      <c r="DU263" s="97"/>
    </row>
    <row r="264" spans="1:125" s="65" customFormat="1" ht="225">
      <c r="A264" s="53">
        <v>263</v>
      </c>
      <c r="B264" s="84" t="s">
        <v>881</v>
      </c>
      <c r="C264" s="54" t="s">
        <v>887</v>
      </c>
      <c r="D264" s="55" t="s">
        <v>89</v>
      </c>
      <c r="E264" s="55" t="s">
        <v>892</v>
      </c>
      <c r="F264" s="56" t="s">
        <v>111</v>
      </c>
      <c r="G264" s="55" t="s">
        <v>115</v>
      </c>
      <c r="H264" s="56" t="s">
        <v>294</v>
      </c>
      <c r="I264" s="55" t="s">
        <v>815</v>
      </c>
      <c r="J264" s="56" t="s">
        <v>259</v>
      </c>
      <c r="K264" s="55" t="s">
        <v>835</v>
      </c>
      <c r="L264" s="56" t="s">
        <v>284</v>
      </c>
      <c r="M264" s="56" t="s">
        <v>411</v>
      </c>
      <c r="N264" s="59" t="s">
        <v>108</v>
      </c>
      <c r="O264" s="56" t="s">
        <v>154</v>
      </c>
      <c r="P264" s="57" t="s">
        <v>462</v>
      </c>
      <c r="Q264" s="57" t="s">
        <v>467</v>
      </c>
      <c r="R264" s="58" t="s">
        <v>474</v>
      </c>
      <c r="S264" s="59" t="s">
        <v>159</v>
      </c>
      <c r="T264" s="59" t="s">
        <v>417</v>
      </c>
      <c r="U264" s="60" t="s">
        <v>429</v>
      </c>
      <c r="V264" s="60" t="s">
        <v>447</v>
      </c>
      <c r="W264" s="59" t="s">
        <v>159</v>
      </c>
      <c r="X264" s="59"/>
      <c r="Y264" s="56"/>
      <c r="Z264" s="56"/>
      <c r="AA264" s="56"/>
      <c r="AB264" s="56"/>
      <c r="AC264" s="53"/>
      <c r="AD264" s="53"/>
      <c r="AE264" s="53"/>
      <c r="AF264" s="53"/>
      <c r="AG264" s="56"/>
      <c r="AH264" s="60"/>
      <c r="AI264" s="53"/>
      <c r="AJ264" s="61"/>
      <c r="AK264" s="53"/>
      <c r="AL264" s="53"/>
      <c r="AM264" s="222">
        <v>8</v>
      </c>
      <c r="AN264" s="97">
        <v>0</v>
      </c>
      <c r="AO264" s="97">
        <v>0</v>
      </c>
      <c r="AP264" s="97"/>
      <c r="AQ264" s="62" t="str">
        <f>IF(AND(AN264=0,AO264=0),Desplegable!$B$446,IF(AND(AN264&lt;&gt;0,AO264=""),Desplegable!$B$446,IF(AND('Metas por Proyecto'!AN264=0,'Metas por Proyecto'!AO264&gt;0),Desplegable!$B$444,IF(AND('Metas por Proyecto'!AN264&gt;0,'Metas por Proyecto'!AO264=0),Desplegable!$B$445,IF(AND('Metas por Proyecto'!AN264&gt;0,'Metas por Proyecto'!AO264&gt;0),((AO264*100)/AN264))))))</f>
        <v/>
      </c>
      <c r="AR264" s="97">
        <v>0</v>
      </c>
      <c r="AS264" s="97">
        <v>0</v>
      </c>
      <c r="AT264" s="97"/>
      <c r="AU264" s="62" t="str">
        <f>IF(AND(AR264=0,AS264=0),Desplegable!$B$446,IF(AND(AR264&lt;&gt;0,AS264=""),Desplegable!$B$446,IF(AND('Metas por Proyecto'!AR264=0,'Metas por Proyecto'!AS264&gt;0),Desplegable!$B$444,IF(AND('Metas por Proyecto'!AR264&gt;0,'Metas por Proyecto'!AS264=0),Desplegable!$B$445,IF(AND('Metas por Proyecto'!AR264&gt;0,'Metas por Proyecto'!AS264&gt;0),((AS264*100)/AR264))))))</f>
        <v/>
      </c>
      <c r="AV264" s="97">
        <f t="shared" si="156"/>
        <v>0</v>
      </c>
      <c r="AW264" s="97">
        <f t="shared" si="157"/>
        <v>0</v>
      </c>
      <c r="AX264" s="62" t="str">
        <f>IF(AND(AV264=0,AW264=0),"",IF(AND(AV264=0,AW264&lt;&gt;0),Desplegable!$B$444,(AW264*100/AV264)))</f>
        <v/>
      </c>
      <c r="AY264" s="97">
        <v>0</v>
      </c>
      <c r="AZ264" s="97">
        <v>0</v>
      </c>
      <c r="BA264" s="97"/>
      <c r="BB264" s="62" t="str">
        <f>IF(AND(AY264=0,AZ264=0),Desplegable!$B$446,IF(AND(AY264&lt;&gt;0,AZ264=""),Desplegable!$B$446,IF(AND('Metas por Proyecto'!AY264=0,'Metas por Proyecto'!AZ264&gt;0),Desplegable!$B$444,IF(AND('Metas por Proyecto'!AY264&gt;0,'Metas por Proyecto'!AZ264=0),Desplegable!$B$445,IF(AND('Metas por Proyecto'!AY264&gt;0,'Metas por Proyecto'!AZ264&gt;0),((AZ264*100)/AY264))))))</f>
        <v/>
      </c>
      <c r="BC264" s="97">
        <f t="shared" si="158"/>
        <v>0</v>
      </c>
      <c r="BD264" s="97">
        <f t="shared" si="159"/>
        <v>0</v>
      </c>
      <c r="BE264" s="62" t="str">
        <f>IF(AND(BC264=0,BD264=0),"",IF(AND(BC264=0,BD264&lt;&gt;0),Desplegable!$B$444,(BD264*100/BC264)))</f>
        <v/>
      </c>
      <c r="BF264" s="97">
        <v>0</v>
      </c>
      <c r="BG264" s="97"/>
      <c r="BH264" s="97"/>
      <c r="BI264" s="62" t="str">
        <f>IF(AND(BF264=0,BG264=0),Desplegable!$B$446,IF(AND(BF264&lt;&gt;0,BG264=""),Desplegable!$B$446,IF(AND('Metas por Proyecto'!BF264=0,'Metas por Proyecto'!BG264&gt;0),Desplegable!$B$444,IF(AND('Metas por Proyecto'!BF264&gt;0,'Metas por Proyecto'!BG264=0),Desplegable!$B$445,IF(AND('Metas por Proyecto'!BF264&gt;0,'Metas por Proyecto'!BG264&gt;0),((BG264*100)/BF264))))))</f>
        <v/>
      </c>
      <c r="BJ264" s="97">
        <f t="shared" si="160"/>
        <v>0</v>
      </c>
      <c r="BK264" s="97">
        <f t="shared" si="161"/>
        <v>0</v>
      </c>
      <c r="BL264" s="62" t="str">
        <f>IF(AND(BJ264=0,BK264=0),"",IF(AND(BJ264=0,BK264&lt;&gt;0),Desplegable!$B$444,(BK264*100/BJ264)))</f>
        <v/>
      </c>
      <c r="BM264" s="97">
        <v>0</v>
      </c>
      <c r="BN264" s="97"/>
      <c r="BO264" s="97"/>
      <c r="BP264" s="62" t="str">
        <f>IF(AND(BM264=0,BN264=0),Desplegable!$B$446,IF(AND(BM264&lt;&gt;0,BN264=""),Desplegable!$B$446,IF(AND('Metas por Proyecto'!BM264=0,'Metas por Proyecto'!BN264&gt;0),Desplegable!$B$444,IF(AND('Metas por Proyecto'!BM264&gt;0,'Metas por Proyecto'!BN264=0),Desplegable!$B$445,IF(AND('Metas por Proyecto'!BM264&gt;0,'Metas por Proyecto'!BN264&gt;0),((BN264*100)/BM264))))))</f>
        <v/>
      </c>
      <c r="BQ264" s="97">
        <f t="shared" si="162"/>
        <v>0</v>
      </c>
      <c r="BR264" s="97">
        <f t="shared" si="163"/>
        <v>0</v>
      </c>
      <c r="BS264" s="62" t="str">
        <f>IF(AND(BQ264=0,BR264=0),"",IF(AND(BQ264=0,BR264&lt;&gt;0),Desplegable!$B$444,(BR264*100/BQ264)))</f>
        <v/>
      </c>
      <c r="BT264" s="97">
        <v>0</v>
      </c>
      <c r="BU264" s="97"/>
      <c r="BV264" s="97"/>
      <c r="BW264" s="62" t="str">
        <f>IF(AND(BT264=0,BU264=0),Desplegable!$B$446,IF(AND(BT264&lt;&gt;0,BU264=""),Desplegable!$B$446,IF(AND('Metas por Proyecto'!BT264=0,'Metas por Proyecto'!BU264&gt;0),Desplegable!$B$444,IF(AND('Metas por Proyecto'!BT264&gt;0,'Metas por Proyecto'!BU264=0),Desplegable!$B$445,IF(AND('Metas por Proyecto'!BT264&gt;0,'Metas por Proyecto'!BU264&gt;0),((BU264*100)/BT264))))))</f>
        <v/>
      </c>
      <c r="BX264" s="97">
        <f t="shared" si="164"/>
        <v>0</v>
      </c>
      <c r="BY264" s="97">
        <f t="shared" si="165"/>
        <v>0</v>
      </c>
      <c r="BZ264" s="62" t="str">
        <f>IF(AND(BX264=0,BY264=0),"",IF(AND(BX264=0,BY264&lt;&gt;0),Desplegable!$B$444,(BY264*100/BX264)))</f>
        <v/>
      </c>
      <c r="CA264" s="97">
        <v>0</v>
      </c>
      <c r="CB264" s="97"/>
      <c r="CC264" s="97"/>
      <c r="CD264" s="62" t="str">
        <f>IF(AND(CA264=0,CB264=0),Desplegable!$B$446,IF(AND(CA264&lt;&gt;0,CB264=""),Desplegable!$B$446,IF(AND('Metas por Proyecto'!CA264=0,'Metas por Proyecto'!CB264&gt;0),Desplegable!$B$444,IF(AND('Metas por Proyecto'!CA264&gt;0,'Metas por Proyecto'!CB264=0),Desplegable!$B$445,IF(AND('Metas por Proyecto'!CA264&gt;0,'Metas por Proyecto'!CB264&gt;0),((CB264*100)/CA264))))))</f>
        <v/>
      </c>
      <c r="CE264" s="97">
        <f t="shared" si="166"/>
        <v>0</v>
      </c>
      <c r="CF264" s="97">
        <f t="shared" si="167"/>
        <v>0</v>
      </c>
      <c r="CG264" s="62" t="str">
        <f>IF(AND(CE264=0,CF264=0),"",IF(AND(CE264=0,CF264&lt;&gt;0),Desplegable!$B$444,(CF264*100/CE264)))</f>
        <v/>
      </c>
      <c r="CH264" s="97">
        <v>0</v>
      </c>
      <c r="CI264" s="97"/>
      <c r="CJ264" s="97"/>
      <c r="CK264" s="62" t="str">
        <f>IF(AND(CH264=0,CI264=0),Desplegable!$B$446,IF(AND(CH264&lt;&gt;0,CI264=""),Desplegable!$B$446,IF(AND('Metas por Proyecto'!CH264=0,'Metas por Proyecto'!CI264&gt;0),Desplegable!$B$444,IF(AND('Metas por Proyecto'!CH264&gt;0,'Metas por Proyecto'!CI264=0),Desplegable!$B$445,IF(AND('Metas por Proyecto'!CH264&gt;0,'Metas por Proyecto'!CI264&gt;0),((CI264*100)/CH264))))))</f>
        <v/>
      </c>
      <c r="CL264" s="97">
        <f t="shared" si="168"/>
        <v>0</v>
      </c>
      <c r="CM264" s="97">
        <f t="shared" si="169"/>
        <v>0</v>
      </c>
      <c r="CN264" s="62" t="str">
        <f>IF(AND(CL264=0,CM264=0),"",IF(AND(CL264=0,CM264&lt;&gt;0),Desplegable!$B$444,(CM264*100/CL264)))</f>
        <v/>
      </c>
      <c r="CO264" s="97">
        <v>0</v>
      </c>
      <c r="CP264" s="97"/>
      <c r="CQ264" s="97"/>
      <c r="CR264" s="62" t="str">
        <f>IF(AND(CO264=0,CP264=0),Desplegable!$B$446,IF(AND(CO264&lt;&gt;0,CP264=""),Desplegable!$B$446,IF(AND('Metas por Proyecto'!CO264=0,'Metas por Proyecto'!CP264&gt;0),Desplegable!$B$444,IF(AND('Metas por Proyecto'!CO264&gt;0,'Metas por Proyecto'!CP264=0),Desplegable!$B$445,IF(AND('Metas por Proyecto'!CO264&gt;0,'Metas por Proyecto'!CP264&gt;0),((CP264*100)/CO264))))))</f>
        <v/>
      </c>
      <c r="CS264" s="97">
        <f t="shared" si="170"/>
        <v>0</v>
      </c>
      <c r="CT264" s="97">
        <f t="shared" si="171"/>
        <v>0</v>
      </c>
      <c r="CU264" s="62" t="str">
        <f>IF(AND(CS264=0,CT264=0),"",IF(AND(CS264=0,CT264&lt;&gt;0),Desplegable!$B$444,(CT264*100/CS264)))</f>
        <v/>
      </c>
      <c r="CV264" s="97">
        <v>0</v>
      </c>
      <c r="CW264" s="97"/>
      <c r="CX264" s="97"/>
      <c r="CY264" s="62" t="str">
        <f>IF(AND(CV264=0,CW264=0),Desplegable!$B$446,IF(AND(CV264&lt;&gt;0,CW264=""),Desplegable!$B$446,IF(AND('Metas por Proyecto'!CV264=0,'Metas por Proyecto'!CW264&gt;0),Desplegable!$B$444,IF(AND('Metas por Proyecto'!CV264&gt;0,'Metas por Proyecto'!CW264=0),Desplegable!$B$445,IF(AND('Metas por Proyecto'!CV264&gt;0,'Metas por Proyecto'!CW264&gt;0),((CW264*100)/CV264))))))</f>
        <v/>
      </c>
      <c r="CZ264" s="97">
        <f t="shared" si="172"/>
        <v>0</v>
      </c>
      <c r="DA264" s="97">
        <f t="shared" si="173"/>
        <v>0</v>
      </c>
      <c r="DB264" s="62" t="str">
        <f>IF(AND(CZ264=0,DA264=0),"",IF(AND(CZ264=0,DA264&lt;&gt;0),Desplegable!$B$444,(DA264*100/CZ264)))</f>
        <v/>
      </c>
      <c r="DC264" s="97">
        <v>0</v>
      </c>
      <c r="DD264" s="97"/>
      <c r="DE264" s="97"/>
      <c r="DF264" s="62" t="str">
        <f>IF(AND(DC264=0,DD264=0),Desplegable!$B$446,IF(AND(DC264&lt;&gt;0,DD264=""),Desplegable!$B$446,IF(AND('Metas por Proyecto'!DC264=0,'Metas por Proyecto'!DD264&gt;0),Desplegable!$B$444,IF(AND('Metas por Proyecto'!DC264&gt;0,'Metas por Proyecto'!DD264=0),Desplegable!$B$445,IF(AND('Metas por Proyecto'!DC264&gt;0,'Metas por Proyecto'!DD264&gt;0),((DD264*100)/DC264))))))</f>
        <v/>
      </c>
      <c r="DG264" s="97">
        <f t="shared" si="182"/>
        <v>0</v>
      </c>
      <c r="DH264" s="97">
        <f t="shared" si="183"/>
        <v>0</v>
      </c>
      <c r="DI264" s="62" t="str">
        <f>IF(AND(DG264=0,DH264=0),"",IF(AND(DG264=0,DH264&lt;&gt;0),Desplegable!$B$444,(DH264*100/DG264)))</f>
        <v/>
      </c>
      <c r="DJ264" s="97">
        <v>8</v>
      </c>
      <c r="DK264" s="97"/>
      <c r="DL264" s="97"/>
      <c r="DM264" s="62" t="str">
        <f>IF(AND(DJ264=0,DK264=0),Desplegable!$B$446,IF(AND(DJ264&lt;&gt;0,DK264=""),Desplegable!$B$446,IF(AND('Metas por Proyecto'!DJ264=0,'Metas por Proyecto'!DK264&gt;0),Desplegable!$B$444,IF(AND('Metas por Proyecto'!DJ264&gt;0,'Metas por Proyecto'!DK264=0),Desplegable!$B$445,IF(AND('Metas por Proyecto'!DJ264&gt;0,'Metas por Proyecto'!DK264&gt;0),((DK264*100)/DJ264))))))</f>
        <v/>
      </c>
      <c r="DN264" s="97">
        <f t="shared" si="176"/>
        <v>8</v>
      </c>
      <c r="DO264" s="97">
        <f t="shared" si="177"/>
        <v>0</v>
      </c>
      <c r="DP264" s="63">
        <f>IF(AND(DN264=0,DO264=0),"",IF(AND(DN264=0,DO264&lt;&gt;0),Desplegable!$B$444,(DO264*100/DN264)))</f>
        <v>0</v>
      </c>
      <c r="DQ264" s="97">
        <f t="shared" si="178"/>
        <v>8</v>
      </c>
      <c r="DR264" s="97">
        <f t="shared" si="179"/>
        <v>0</v>
      </c>
      <c r="DS264" s="97">
        <f t="shared" si="180"/>
        <v>0</v>
      </c>
      <c r="DT264" s="63">
        <f t="shared" si="181"/>
        <v>0</v>
      </c>
      <c r="DU264" s="97"/>
    </row>
    <row r="265" spans="1:125" s="65" customFormat="1" ht="225">
      <c r="A265" s="53">
        <v>264</v>
      </c>
      <c r="B265" s="84" t="s">
        <v>882</v>
      </c>
      <c r="C265" s="54" t="s">
        <v>887</v>
      </c>
      <c r="D265" s="55" t="s">
        <v>89</v>
      </c>
      <c r="E265" s="55" t="s">
        <v>892</v>
      </c>
      <c r="F265" s="56" t="s">
        <v>111</v>
      </c>
      <c r="G265" s="55" t="s">
        <v>115</v>
      </c>
      <c r="H265" s="56" t="s">
        <v>294</v>
      </c>
      <c r="I265" s="55" t="s">
        <v>815</v>
      </c>
      <c r="J265" s="56" t="s">
        <v>259</v>
      </c>
      <c r="K265" s="55" t="s">
        <v>835</v>
      </c>
      <c r="L265" s="56" t="s">
        <v>284</v>
      </c>
      <c r="M265" s="56" t="s">
        <v>411</v>
      </c>
      <c r="N265" s="59" t="s">
        <v>108</v>
      </c>
      <c r="O265" s="56" t="s">
        <v>154</v>
      </c>
      <c r="P265" s="57" t="s">
        <v>462</v>
      </c>
      <c r="Q265" s="57" t="s">
        <v>467</v>
      </c>
      <c r="R265" s="58" t="s">
        <v>474</v>
      </c>
      <c r="S265" s="59" t="s">
        <v>159</v>
      </c>
      <c r="T265" s="59" t="s">
        <v>417</v>
      </c>
      <c r="U265" s="60" t="s">
        <v>429</v>
      </c>
      <c r="V265" s="60" t="s">
        <v>447</v>
      </c>
      <c r="W265" s="59" t="s">
        <v>159</v>
      </c>
      <c r="X265" s="59"/>
      <c r="Y265" s="56"/>
      <c r="Z265" s="56"/>
      <c r="AA265" s="56"/>
      <c r="AB265" s="56"/>
      <c r="AC265" s="53"/>
      <c r="AD265" s="53"/>
      <c r="AE265" s="53"/>
      <c r="AF265" s="53"/>
      <c r="AG265" s="56"/>
      <c r="AH265" s="60"/>
      <c r="AI265" s="53"/>
      <c r="AJ265" s="61"/>
      <c r="AK265" s="53"/>
      <c r="AL265" s="53"/>
      <c r="AM265" s="222">
        <v>2.6</v>
      </c>
      <c r="AN265" s="97">
        <v>0</v>
      </c>
      <c r="AO265" s="97">
        <v>0</v>
      </c>
      <c r="AP265" s="97"/>
      <c r="AQ265" s="62" t="str">
        <f>IF(AND(AN265=0,AO265=0),Desplegable!$B$446,IF(AND(AN265&lt;&gt;0,AO265=""),Desplegable!$B$446,IF(AND('Metas por Proyecto'!AN265=0,'Metas por Proyecto'!AO265&gt;0),Desplegable!$B$444,IF(AND('Metas por Proyecto'!AN265&gt;0,'Metas por Proyecto'!AO265=0),Desplegable!$B$445,IF(AND('Metas por Proyecto'!AN265&gt;0,'Metas por Proyecto'!AO265&gt;0),((AO265*100)/AN265))))))</f>
        <v/>
      </c>
      <c r="AR265" s="97">
        <v>0</v>
      </c>
      <c r="AS265" s="97">
        <v>0</v>
      </c>
      <c r="AT265" s="97"/>
      <c r="AU265" s="62" t="str">
        <f>IF(AND(AR265=0,AS265=0),Desplegable!$B$446,IF(AND(AR265&lt;&gt;0,AS265=""),Desplegable!$B$446,IF(AND('Metas por Proyecto'!AR265=0,'Metas por Proyecto'!AS265&gt;0),Desplegable!$B$444,IF(AND('Metas por Proyecto'!AR265&gt;0,'Metas por Proyecto'!AS265=0),Desplegable!$B$445,IF(AND('Metas por Proyecto'!AR265&gt;0,'Metas por Proyecto'!AS265&gt;0),((AS265*100)/AR265))))))</f>
        <v/>
      </c>
      <c r="AV265" s="97">
        <f t="shared" si="156"/>
        <v>0</v>
      </c>
      <c r="AW265" s="97">
        <f t="shared" si="157"/>
        <v>0</v>
      </c>
      <c r="AX265" s="62" t="str">
        <f>IF(AND(AV265=0,AW265=0),"",IF(AND(AV265=0,AW265&lt;&gt;0),Desplegable!$B$444,(AW265*100/AV265)))</f>
        <v/>
      </c>
      <c r="AY265" s="97">
        <v>0</v>
      </c>
      <c r="AZ265" s="97">
        <v>0.5</v>
      </c>
      <c r="BA265" s="97"/>
      <c r="BB265" s="62">
        <f>IF(AND(AY265=0,AZ265=0),Desplegable!$B$446,IF(AND(AY265&lt;&gt;0,AZ265=""),Desplegable!$B$446,IF(AND('Metas por Proyecto'!AY265=0,'Metas por Proyecto'!AZ265&gt;0),Desplegable!$B$444,IF(AND('Metas por Proyecto'!AY265&gt;0,'Metas por Proyecto'!AZ265=0),Desplegable!$B$445,IF(AND('Metas por Proyecto'!AY265&gt;0,'Metas por Proyecto'!AZ265&gt;0),((AZ265*100)/AY265))))))</f>
        <v>100</v>
      </c>
      <c r="BC265" s="97">
        <f t="shared" si="158"/>
        <v>0</v>
      </c>
      <c r="BD265" s="97">
        <f t="shared" si="159"/>
        <v>0.5</v>
      </c>
      <c r="BE265" s="62">
        <f>IF(AND(BC265=0,BD265=0),"",IF(AND(BC265=0,BD265&lt;&gt;0),Desplegable!$B$444,(BD265*100/BC265)))</f>
        <v>100</v>
      </c>
      <c r="BF265" s="97">
        <v>0</v>
      </c>
      <c r="BG265" s="97"/>
      <c r="BH265" s="97"/>
      <c r="BI265" s="62" t="str">
        <f>IF(AND(BF265=0,BG265=0),Desplegable!$B$446,IF(AND(BF265&lt;&gt;0,BG265=""),Desplegable!$B$446,IF(AND('Metas por Proyecto'!BF265=0,'Metas por Proyecto'!BG265&gt;0),Desplegable!$B$444,IF(AND('Metas por Proyecto'!BF265&gt;0,'Metas por Proyecto'!BG265=0),Desplegable!$B$445,IF(AND('Metas por Proyecto'!BF265&gt;0,'Metas por Proyecto'!BG265&gt;0),((BG265*100)/BF265))))))</f>
        <v/>
      </c>
      <c r="BJ265" s="97">
        <f t="shared" si="160"/>
        <v>0</v>
      </c>
      <c r="BK265" s="97">
        <f t="shared" si="161"/>
        <v>0.5</v>
      </c>
      <c r="BL265" s="62">
        <f>IF(AND(BJ265=0,BK265=0),"",IF(AND(BJ265=0,BK265&lt;&gt;0),Desplegable!$B$444,(BK265*100/BJ265)))</f>
        <v>100</v>
      </c>
      <c r="BM265" s="97">
        <v>0</v>
      </c>
      <c r="BN265" s="97"/>
      <c r="BO265" s="97"/>
      <c r="BP265" s="62" t="str">
        <f>IF(AND(BM265=0,BN265=0),Desplegable!$B$446,IF(AND(BM265&lt;&gt;0,BN265=""),Desplegable!$B$446,IF(AND('Metas por Proyecto'!BM265=0,'Metas por Proyecto'!BN265&gt;0),Desplegable!$B$444,IF(AND('Metas por Proyecto'!BM265&gt;0,'Metas por Proyecto'!BN265=0),Desplegable!$B$445,IF(AND('Metas por Proyecto'!BM265&gt;0,'Metas por Proyecto'!BN265&gt;0),((BN265*100)/BM265))))))</f>
        <v/>
      </c>
      <c r="BQ265" s="97">
        <f t="shared" si="162"/>
        <v>0</v>
      </c>
      <c r="BR265" s="97">
        <f t="shared" si="163"/>
        <v>0.5</v>
      </c>
      <c r="BS265" s="62">
        <f>IF(AND(BQ265=0,BR265=0),"",IF(AND(BQ265=0,BR265&lt;&gt;0),Desplegable!$B$444,(BR265*100/BQ265)))</f>
        <v>100</v>
      </c>
      <c r="BT265" s="97">
        <v>0</v>
      </c>
      <c r="BU265" s="97"/>
      <c r="BV265" s="97"/>
      <c r="BW265" s="62" t="str">
        <f>IF(AND(BT265=0,BU265=0),Desplegable!$B$446,IF(AND(BT265&lt;&gt;0,BU265=""),Desplegable!$B$446,IF(AND('Metas por Proyecto'!BT265=0,'Metas por Proyecto'!BU265&gt;0),Desplegable!$B$444,IF(AND('Metas por Proyecto'!BT265&gt;0,'Metas por Proyecto'!BU265=0),Desplegable!$B$445,IF(AND('Metas por Proyecto'!BT265&gt;0,'Metas por Proyecto'!BU265&gt;0),((BU265*100)/BT265))))))</f>
        <v/>
      </c>
      <c r="BX265" s="97">
        <f t="shared" si="164"/>
        <v>0</v>
      </c>
      <c r="BY265" s="97">
        <f t="shared" si="165"/>
        <v>0.5</v>
      </c>
      <c r="BZ265" s="62">
        <f>IF(AND(BX265=0,BY265=0),"",IF(AND(BX265=0,BY265&lt;&gt;0),Desplegable!$B$444,(BY265*100/BX265)))</f>
        <v>100</v>
      </c>
      <c r="CA265" s="97">
        <v>0</v>
      </c>
      <c r="CB265" s="97"/>
      <c r="CC265" s="97"/>
      <c r="CD265" s="62" t="str">
        <f>IF(AND(CA265=0,CB265=0),Desplegable!$B$446,IF(AND(CA265&lt;&gt;0,CB265=""),Desplegable!$B$446,IF(AND('Metas por Proyecto'!CA265=0,'Metas por Proyecto'!CB265&gt;0),Desplegable!$B$444,IF(AND('Metas por Proyecto'!CA265&gt;0,'Metas por Proyecto'!CB265=0),Desplegable!$B$445,IF(AND('Metas por Proyecto'!CA265&gt;0,'Metas por Proyecto'!CB265&gt;0),((CB265*100)/CA265))))))</f>
        <v/>
      </c>
      <c r="CE265" s="97">
        <f t="shared" si="166"/>
        <v>0</v>
      </c>
      <c r="CF265" s="97">
        <f t="shared" si="167"/>
        <v>0.5</v>
      </c>
      <c r="CG265" s="62">
        <f>IF(AND(CE265=0,CF265=0),"",IF(AND(CE265=0,CF265&lt;&gt;0),Desplegable!$B$444,(CF265*100/CE265)))</f>
        <v>100</v>
      </c>
      <c r="CH265" s="97">
        <v>0</v>
      </c>
      <c r="CI265" s="97"/>
      <c r="CJ265" s="97"/>
      <c r="CK265" s="62" t="str">
        <f>IF(AND(CH265=0,CI265=0),Desplegable!$B$446,IF(AND(CH265&lt;&gt;0,CI265=""),Desplegable!$B$446,IF(AND('Metas por Proyecto'!CH265=0,'Metas por Proyecto'!CI265&gt;0),Desplegable!$B$444,IF(AND('Metas por Proyecto'!CH265&gt;0,'Metas por Proyecto'!CI265=0),Desplegable!$B$445,IF(AND('Metas por Proyecto'!CH265&gt;0,'Metas por Proyecto'!CI265&gt;0),((CI265*100)/CH265))))))</f>
        <v/>
      </c>
      <c r="CL265" s="97">
        <f t="shared" si="168"/>
        <v>0</v>
      </c>
      <c r="CM265" s="97">
        <f t="shared" si="169"/>
        <v>0.5</v>
      </c>
      <c r="CN265" s="62">
        <f>IF(AND(CL265=0,CM265=0),"",IF(AND(CL265=0,CM265&lt;&gt;0),Desplegable!$B$444,(CM265*100/CL265)))</f>
        <v>100</v>
      </c>
      <c r="CO265" s="97">
        <v>0</v>
      </c>
      <c r="CP265" s="97"/>
      <c r="CQ265" s="97"/>
      <c r="CR265" s="62" t="str">
        <f>IF(AND(CO265=0,CP265=0),Desplegable!$B$446,IF(AND(CO265&lt;&gt;0,CP265=""),Desplegable!$B$446,IF(AND('Metas por Proyecto'!CO265=0,'Metas por Proyecto'!CP265&gt;0),Desplegable!$B$444,IF(AND('Metas por Proyecto'!CO265&gt;0,'Metas por Proyecto'!CP265=0),Desplegable!$B$445,IF(AND('Metas por Proyecto'!CO265&gt;0,'Metas por Proyecto'!CP265&gt;0),((CP265*100)/CO265))))))</f>
        <v/>
      </c>
      <c r="CS265" s="97">
        <f t="shared" si="170"/>
        <v>0</v>
      </c>
      <c r="CT265" s="97">
        <f t="shared" si="171"/>
        <v>0.5</v>
      </c>
      <c r="CU265" s="62">
        <f>IF(AND(CS265=0,CT265=0),"",IF(AND(CS265=0,CT265&lt;&gt;0),Desplegable!$B$444,(CT265*100/CS265)))</f>
        <v>100</v>
      </c>
      <c r="CV265" s="97">
        <v>0</v>
      </c>
      <c r="CW265" s="97"/>
      <c r="CX265" s="97"/>
      <c r="CY265" s="62" t="str">
        <f>IF(AND(CV265=0,CW265=0),Desplegable!$B$446,IF(AND(CV265&lt;&gt;0,CW265=""),Desplegable!$B$446,IF(AND('Metas por Proyecto'!CV265=0,'Metas por Proyecto'!CW265&gt;0),Desplegable!$B$444,IF(AND('Metas por Proyecto'!CV265&gt;0,'Metas por Proyecto'!CW265=0),Desplegable!$B$445,IF(AND('Metas por Proyecto'!CV265&gt;0,'Metas por Proyecto'!CW265&gt;0),((CW265*100)/CV265))))))</f>
        <v/>
      </c>
      <c r="CZ265" s="97">
        <f t="shared" si="172"/>
        <v>0</v>
      </c>
      <c r="DA265" s="97">
        <f t="shared" si="173"/>
        <v>0.5</v>
      </c>
      <c r="DB265" s="62">
        <f>IF(AND(CZ265=0,DA265=0),"",IF(AND(CZ265=0,DA265&lt;&gt;0),Desplegable!$B$444,(DA265*100/CZ265)))</f>
        <v>100</v>
      </c>
      <c r="DC265" s="97">
        <v>0</v>
      </c>
      <c r="DD265" s="97"/>
      <c r="DE265" s="97"/>
      <c r="DF265" s="62" t="str">
        <f>IF(AND(DC265=0,DD265=0),Desplegable!$B$446,IF(AND(DC265&lt;&gt;0,DD265=""),Desplegable!$B$446,IF(AND('Metas por Proyecto'!DC265=0,'Metas por Proyecto'!DD265&gt;0),Desplegable!$B$444,IF(AND('Metas por Proyecto'!DC265&gt;0,'Metas por Proyecto'!DD265=0),Desplegable!$B$445,IF(AND('Metas por Proyecto'!DC265&gt;0,'Metas por Proyecto'!DD265&gt;0),((DD265*100)/DC265))))))</f>
        <v/>
      </c>
      <c r="DG265" s="97">
        <f t="shared" si="182"/>
        <v>0</v>
      </c>
      <c r="DH265" s="97">
        <f t="shared" si="183"/>
        <v>0.5</v>
      </c>
      <c r="DI265" s="62">
        <f>IF(AND(DG265=0,DH265=0),"",IF(AND(DG265=0,DH265&lt;&gt;0),Desplegable!$B$444,(DH265*100/DG265)))</f>
        <v>100</v>
      </c>
      <c r="DJ265" s="97">
        <v>2.6</v>
      </c>
      <c r="DK265" s="97"/>
      <c r="DL265" s="97"/>
      <c r="DM265" s="62" t="str">
        <f>IF(AND(DJ265=0,DK265=0),Desplegable!$B$446,IF(AND(DJ265&lt;&gt;0,DK265=""),Desplegable!$B$446,IF(AND('Metas por Proyecto'!DJ265=0,'Metas por Proyecto'!DK265&gt;0),Desplegable!$B$444,IF(AND('Metas por Proyecto'!DJ265&gt;0,'Metas por Proyecto'!DK265=0),Desplegable!$B$445,IF(AND('Metas por Proyecto'!DJ265&gt;0,'Metas por Proyecto'!DK265&gt;0),((DK265*100)/DJ265))))))</f>
        <v/>
      </c>
      <c r="DN265" s="97">
        <f t="shared" si="176"/>
        <v>2.6</v>
      </c>
      <c r="DO265" s="97">
        <f t="shared" si="177"/>
        <v>0.5</v>
      </c>
      <c r="DP265" s="63">
        <f>IF(AND(DN265=0,DO265=0),"",IF(AND(DN265=0,DO265&lt;&gt;0),Desplegable!$B$444,(DO265*100/DN265)))</f>
        <v>19.23076923076923</v>
      </c>
      <c r="DQ265" s="97">
        <f t="shared" si="178"/>
        <v>2.6</v>
      </c>
      <c r="DR265" s="97">
        <f t="shared" si="179"/>
        <v>0</v>
      </c>
      <c r="DS265" s="97">
        <f t="shared" si="180"/>
        <v>0.5</v>
      </c>
      <c r="DT265" s="63">
        <f t="shared" si="181"/>
        <v>19.23076923076923</v>
      </c>
      <c r="DU265" s="97"/>
    </row>
    <row r="266" spans="1:125" s="65" customFormat="1" ht="225">
      <c r="A266" s="53">
        <v>265</v>
      </c>
      <c r="B266" s="84" t="s">
        <v>883</v>
      </c>
      <c r="C266" s="54" t="s">
        <v>888</v>
      </c>
      <c r="D266" s="55" t="s">
        <v>89</v>
      </c>
      <c r="E266" s="55" t="s">
        <v>892</v>
      </c>
      <c r="F266" s="56" t="s">
        <v>111</v>
      </c>
      <c r="G266" s="55" t="s">
        <v>115</v>
      </c>
      <c r="H266" s="56" t="s">
        <v>294</v>
      </c>
      <c r="I266" s="55" t="s">
        <v>815</v>
      </c>
      <c r="J266" s="56" t="s">
        <v>259</v>
      </c>
      <c r="K266" s="55" t="s">
        <v>835</v>
      </c>
      <c r="L266" s="56" t="s">
        <v>284</v>
      </c>
      <c r="M266" s="56" t="s">
        <v>411</v>
      </c>
      <c r="N266" s="59" t="s">
        <v>108</v>
      </c>
      <c r="O266" s="56" t="s">
        <v>154</v>
      </c>
      <c r="P266" s="57" t="s">
        <v>462</v>
      </c>
      <c r="Q266" s="57" t="s">
        <v>467</v>
      </c>
      <c r="R266" s="58" t="s">
        <v>474</v>
      </c>
      <c r="S266" s="59" t="s">
        <v>159</v>
      </c>
      <c r="T266" s="59" t="s">
        <v>417</v>
      </c>
      <c r="U266" s="60" t="s">
        <v>429</v>
      </c>
      <c r="V266" s="60" t="s">
        <v>447</v>
      </c>
      <c r="W266" s="59" t="s">
        <v>159</v>
      </c>
      <c r="X266" s="59"/>
      <c r="Y266" s="56"/>
      <c r="Z266" s="56"/>
      <c r="AA266" s="56"/>
      <c r="AB266" s="56"/>
      <c r="AC266" s="53"/>
      <c r="AD266" s="53"/>
      <c r="AE266" s="53"/>
      <c r="AF266" s="53"/>
      <c r="AG266" s="56"/>
      <c r="AH266" s="60"/>
      <c r="AI266" s="53"/>
      <c r="AJ266" s="61"/>
      <c r="AK266" s="53"/>
      <c r="AL266" s="53"/>
      <c r="AM266" s="222">
        <v>3.5</v>
      </c>
      <c r="AN266" s="97">
        <v>0</v>
      </c>
      <c r="AO266" s="97">
        <v>0</v>
      </c>
      <c r="AP266" s="97"/>
      <c r="AQ266" s="62" t="str">
        <f>IF(AND(AN266=0,AO266=0),Desplegable!$B$446,IF(AND(AN266&lt;&gt;0,AO266=""),Desplegable!$B$446,IF(AND('Metas por Proyecto'!AN266=0,'Metas por Proyecto'!AO266&gt;0),Desplegable!$B$444,IF(AND('Metas por Proyecto'!AN266&gt;0,'Metas por Proyecto'!AO266=0),Desplegable!$B$445,IF(AND('Metas por Proyecto'!AN266&gt;0,'Metas por Proyecto'!AO266&gt;0),((AO266*100)/AN266))))))</f>
        <v/>
      </c>
      <c r="AR266" s="97">
        <v>0</v>
      </c>
      <c r="AS266" s="97">
        <v>0</v>
      </c>
      <c r="AT266" s="97"/>
      <c r="AU266" s="62" t="str">
        <f>IF(AND(AR266=0,AS266=0),Desplegable!$B$446,IF(AND(AR266&lt;&gt;0,AS266=""),Desplegable!$B$446,IF(AND('Metas por Proyecto'!AR266=0,'Metas por Proyecto'!AS266&gt;0),Desplegable!$B$444,IF(AND('Metas por Proyecto'!AR266&gt;0,'Metas por Proyecto'!AS266=0),Desplegable!$B$445,IF(AND('Metas por Proyecto'!AR266&gt;0,'Metas por Proyecto'!AS266&gt;0),((AS266*100)/AR266))))))</f>
        <v/>
      </c>
      <c r="AV266" s="97">
        <f t="shared" si="156"/>
        <v>0</v>
      </c>
      <c r="AW266" s="97">
        <f t="shared" si="157"/>
        <v>0</v>
      </c>
      <c r="AX266" s="62" t="str">
        <f>IF(AND(AV266=0,AW266=0),"",IF(AND(AV266=0,AW266&lt;&gt;0),Desplegable!$B$444,(AW266*100/AV266)))</f>
        <v/>
      </c>
      <c r="AY266" s="97">
        <v>0</v>
      </c>
      <c r="AZ266" s="97">
        <v>0</v>
      </c>
      <c r="BA266" s="97"/>
      <c r="BB266" s="62" t="str">
        <f>IF(AND(AY266=0,AZ266=0),Desplegable!$B$446,IF(AND(AY266&lt;&gt;0,AZ266=""),Desplegable!$B$446,IF(AND('Metas por Proyecto'!AY266=0,'Metas por Proyecto'!AZ266&gt;0),Desplegable!$B$444,IF(AND('Metas por Proyecto'!AY266&gt;0,'Metas por Proyecto'!AZ266=0),Desplegable!$B$445,IF(AND('Metas por Proyecto'!AY266&gt;0,'Metas por Proyecto'!AZ266&gt;0),((AZ266*100)/AY266))))))</f>
        <v/>
      </c>
      <c r="BC266" s="97">
        <f t="shared" si="158"/>
        <v>0</v>
      </c>
      <c r="BD266" s="97">
        <f t="shared" si="159"/>
        <v>0</v>
      </c>
      <c r="BE266" s="62" t="str">
        <f>IF(AND(BC266=0,BD266=0),"",IF(AND(BC266=0,BD266&lt;&gt;0),Desplegable!$B$444,(BD266*100/BC266)))</f>
        <v/>
      </c>
      <c r="BF266" s="97">
        <v>0</v>
      </c>
      <c r="BG266" s="97"/>
      <c r="BH266" s="97"/>
      <c r="BI266" s="62" t="str">
        <f>IF(AND(BF266=0,BG266=0),Desplegable!$B$446,IF(AND(BF266&lt;&gt;0,BG266=""),Desplegable!$B$446,IF(AND('Metas por Proyecto'!BF266=0,'Metas por Proyecto'!BG266&gt;0),Desplegable!$B$444,IF(AND('Metas por Proyecto'!BF266&gt;0,'Metas por Proyecto'!BG266=0),Desplegable!$B$445,IF(AND('Metas por Proyecto'!BF266&gt;0,'Metas por Proyecto'!BG266&gt;0),((BG266*100)/BF266))))))</f>
        <v/>
      </c>
      <c r="BJ266" s="97">
        <f t="shared" si="160"/>
        <v>0</v>
      </c>
      <c r="BK266" s="97">
        <f t="shared" si="161"/>
        <v>0</v>
      </c>
      <c r="BL266" s="62" t="str">
        <f>IF(AND(BJ266=0,BK266=0),"",IF(AND(BJ266=0,BK266&lt;&gt;0),Desplegable!$B$444,(BK266*100/BJ266)))</f>
        <v/>
      </c>
      <c r="BM266" s="97">
        <v>0</v>
      </c>
      <c r="BN266" s="97"/>
      <c r="BO266" s="97"/>
      <c r="BP266" s="62" t="str">
        <f>IF(AND(BM266=0,BN266=0),Desplegable!$B$446,IF(AND(BM266&lt;&gt;0,BN266=""),Desplegable!$B$446,IF(AND('Metas por Proyecto'!BM266=0,'Metas por Proyecto'!BN266&gt;0),Desplegable!$B$444,IF(AND('Metas por Proyecto'!BM266&gt;0,'Metas por Proyecto'!BN266=0),Desplegable!$B$445,IF(AND('Metas por Proyecto'!BM266&gt;0,'Metas por Proyecto'!BN266&gt;0),((BN266*100)/BM266))))))</f>
        <v/>
      </c>
      <c r="BQ266" s="97">
        <f t="shared" si="162"/>
        <v>0</v>
      </c>
      <c r="BR266" s="97">
        <f t="shared" si="163"/>
        <v>0</v>
      </c>
      <c r="BS266" s="62" t="str">
        <f>IF(AND(BQ266=0,BR266=0),"",IF(AND(BQ266=0,BR266&lt;&gt;0),Desplegable!$B$444,(BR266*100/BQ266)))</f>
        <v/>
      </c>
      <c r="BT266" s="97">
        <v>0</v>
      </c>
      <c r="BU266" s="97"/>
      <c r="BV266" s="97"/>
      <c r="BW266" s="62" t="str">
        <f>IF(AND(BT266=0,BU266=0),Desplegable!$B$446,IF(AND(BT266&lt;&gt;0,BU266=""),Desplegable!$B$446,IF(AND('Metas por Proyecto'!BT266=0,'Metas por Proyecto'!BU266&gt;0),Desplegable!$B$444,IF(AND('Metas por Proyecto'!BT266&gt;0,'Metas por Proyecto'!BU266=0),Desplegable!$B$445,IF(AND('Metas por Proyecto'!BT266&gt;0,'Metas por Proyecto'!BU266&gt;0),((BU266*100)/BT266))))))</f>
        <v/>
      </c>
      <c r="BX266" s="97">
        <f t="shared" si="164"/>
        <v>0</v>
      </c>
      <c r="BY266" s="97">
        <f t="shared" si="165"/>
        <v>0</v>
      </c>
      <c r="BZ266" s="62" t="str">
        <f>IF(AND(BX266=0,BY266=0),"",IF(AND(BX266=0,BY266&lt;&gt;0),Desplegable!$B$444,(BY266*100/BX266)))</f>
        <v/>
      </c>
      <c r="CA266" s="97">
        <v>0</v>
      </c>
      <c r="CB266" s="97"/>
      <c r="CC266" s="97"/>
      <c r="CD266" s="62" t="str">
        <f>IF(AND(CA266=0,CB266=0),Desplegable!$B$446,IF(AND(CA266&lt;&gt;0,CB266=""),Desplegable!$B$446,IF(AND('Metas por Proyecto'!CA266=0,'Metas por Proyecto'!CB266&gt;0),Desplegable!$B$444,IF(AND('Metas por Proyecto'!CA266&gt;0,'Metas por Proyecto'!CB266=0),Desplegable!$B$445,IF(AND('Metas por Proyecto'!CA266&gt;0,'Metas por Proyecto'!CB266&gt;0),((CB266*100)/CA266))))))</f>
        <v/>
      </c>
      <c r="CE266" s="97">
        <f t="shared" si="166"/>
        <v>0</v>
      </c>
      <c r="CF266" s="97">
        <f t="shared" si="167"/>
        <v>0</v>
      </c>
      <c r="CG266" s="62" t="str">
        <f>IF(AND(CE266=0,CF266=0),"",IF(AND(CE266=0,CF266&lt;&gt;0),Desplegable!$B$444,(CF266*100/CE266)))</f>
        <v/>
      </c>
      <c r="CH266" s="97">
        <v>0</v>
      </c>
      <c r="CI266" s="97"/>
      <c r="CJ266" s="97"/>
      <c r="CK266" s="62" t="str">
        <f>IF(AND(CH266=0,CI266=0),Desplegable!$B$446,IF(AND(CH266&lt;&gt;0,CI266=""),Desplegable!$B$446,IF(AND('Metas por Proyecto'!CH266=0,'Metas por Proyecto'!CI266&gt;0),Desplegable!$B$444,IF(AND('Metas por Proyecto'!CH266&gt;0,'Metas por Proyecto'!CI266=0),Desplegable!$B$445,IF(AND('Metas por Proyecto'!CH266&gt;0,'Metas por Proyecto'!CI266&gt;0),((CI266*100)/CH266))))))</f>
        <v/>
      </c>
      <c r="CL266" s="97">
        <f t="shared" si="168"/>
        <v>0</v>
      </c>
      <c r="CM266" s="97">
        <f t="shared" si="169"/>
        <v>0</v>
      </c>
      <c r="CN266" s="62" t="str">
        <f>IF(AND(CL266=0,CM266=0),"",IF(AND(CL266=0,CM266&lt;&gt;0),Desplegable!$B$444,(CM266*100/CL266)))</f>
        <v/>
      </c>
      <c r="CO266" s="97">
        <v>0</v>
      </c>
      <c r="CP266" s="97"/>
      <c r="CQ266" s="97"/>
      <c r="CR266" s="62" t="str">
        <f>IF(AND(CO266=0,CP266=0),Desplegable!$B$446,IF(AND(CO266&lt;&gt;0,CP266=""),Desplegable!$B$446,IF(AND('Metas por Proyecto'!CO266=0,'Metas por Proyecto'!CP266&gt;0),Desplegable!$B$444,IF(AND('Metas por Proyecto'!CO266&gt;0,'Metas por Proyecto'!CP266=0),Desplegable!$B$445,IF(AND('Metas por Proyecto'!CO266&gt;0,'Metas por Proyecto'!CP266&gt;0),((CP266*100)/CO266))))))</f>
        <v/>
      </c>
      <c r="CS266" s="97">
        <f t="shared" si="170"/>
        <v>0</v>
      </c>
      <c r="CT266" s="97">
        <f t="shared" si="171"/>
        <v>0</v>
      </c>
      <c r="CU266" s="62" t="str">
        <f>IF(AND(CS266=0,CT266=0),"",IF(AND(CS266=0,CT266&lt;&gt;0),Desplegable!$B$444,(CT266*100/CS266)))</f>
        <v/>
      </c>
      <c r="CV266" s="97">
        <v>0</v>
      </c>
      <c r="CW266" s="97"/>
      <c r="CX266" s="97"/>
      <c r="CY266" s="62" t="str">
        <f>IF(AND(CV266=0,CW266=0),Desplegable!$B$446,IF(AND(CV266&lt;&gt;0,CW266=""),Desplegable!$B$446,IF(AND('Metas por Proyecto'!CV266=0,'Metas por Proyecto'!CW266&gt;0),Desplegable!$B$444,IF(AND('Metas por Proyecto'!CV266&gt;0,'Metas por Proyecto'!CW266=0),Desplegable!$B$445,IF(AND('Metas por Proyecto'!CV266&gt;0,'Metas por Proyecto'!CW266&gt;0),((CW266*100)/CV266))))))</f>
        <v/>
      </c>
      <c r="CZ266" s="97">
        <f t="shared" si="172"/>
        <v>0</v>
      </c>
      <c r="DA266" s="97">
        <f t="shared" si="173"/>
        <v>0</v>
      </c>
      <c r="DB266" s="62" t="str">
        <f>IF(AND(CZ266=0,DA266=0),"",IF(AND(CZ266=0,DA266&lt;&gt;0),Desplegable!$B$444,(DA266*100/CZ266)))</f>
        <v/>
      </c>
      <c r="DC266" s="97">
        <v>0</v>
      </c>
      <c r="DD266" s="97"/>
      <c r="DE266" s="97"/>
      <c r="DF266" s="62" t="str">
        <f>IF(AND(DC266=0,DD266=0),Desplegable!$B$446,IF(AND(DC266&lt;&gt;0,DD266=""),Desplegable!$B$446,IF(AND('Metas por Proyecto'!DC266=0,'Metas por Proyecto'!DD266&gt;0),Desplegable!$B$444,IF(AND('Metas por Proyecto'!DC266&gt;0,'Metas por Proyecto'!DD266=0),Desplegable!$B$445,IF(AND('Metas por Proyecto'!DC266&gt;0,'Metas por Proyecto'!DD266&gt;0),((DD266*100)/DC266))))))</f>
        <v/>
      </c>
      <c r="DG266" s="97">
        <f t="shared" si="182"/>
        <v>0</v>
      </c>
      <c r="DH266" s="97">
        <f t="shared" si="183"/>
        <v>0</v>
      </c>
      <c r="DI266" s="62" t="str">
        <f>IF(AND(DG266=0,DH266=0),"",IF(AND(DG266=0,DH266&lt;&gt;0),Desplegable!$B$444,(DH266*100/DG266)))</f>
        <v/>
      </c>
      <c r="DJ266" s="97">
        <v>3.5</v>
      </c>
      <c r="DK266" s="97"/>
      <c r="DL266" s="97"/>
      <c r="DM266" s="62" t="str">
        <f>IF(AND(DJ266=0,DK266=0),Desplegable!$B$446,IF(AND(DJ266&lt;&gt;0,DK266=""),Desplegable!$B$446,IF(AND('Metas por Proyecto'!DJ266=0,'Metas por Proyecto'!DK266&gt;0),Desplegable!$B$444,IF(AND('Metas por Proyecto'!DJ266&gt;0,'Metas por Proyecto'!DK266=0),Desplegable!$B$445,IF(AND('Metas por Proyecto'!DJ266&gt;0,'Metas por Proyecto'!DK266&gt;0),((DK266*100)/DJ266))))))</f>
        <v/>
      </c>
      <c r="DN266" s="97">
        <f t="shared" si="176"/>
        <v>3.5</v>
      </c>
      <c r="DO266" s="97">
        <f t="shared" si="177"/>
        <v>0</v>
      </c>
      <c r="DP266" s="63">
        <f>IF(AND(DN266=0,DO266=0),"",IF(AND(DN266=0,DO266&lt;&gt;0),Desplegable!$B$444,(DO266*100/DN266)))</f>
        <v>0</v>
      </c>
      <c r="DQ266" s="97">
        <f t="shared" si="178"/>
        <v>3.5</v>
      </c>
      <c r="DR266" s="97">
        <f t="shared" si="179"/>
        <v>0</v>
      </c>
      <c r="DS266" s="97">
        <f t="shared" si="180"/>
        <v>0</v>
      </c>
      <c r="DT266" s="63">
        <f t="shared" si="181"/>
        <v>0</v>
      </c>
      <c r="DU266" s="97"/>
    </row>
    <row r="267" spans="1:125" s="65" customFormat="1" ht="225">
      <c r="A267" s="53">
        <v>266</v>
      </c>
      <c r="B267" s="84" t="s">
        <v>884</v>
      </c>
      <c r="C267" s="54" t="s">
        <v>889</v>
      </c>
      <c r="D267" s="55" t="s">
        <v>89</v>
      </c>
      <c r="E267" s="55" t="s">
        <v>892</v>
      </c>
      <c r="F267" s="56" t="s">
        <v>111</v>
      </c>
      <c r="G267" s="55" t="s">
        <v>115</v>
      </c>
      <c r="H267" s="56" t="s">
        <v>294</v>
      </c>
      <c r="I267" s="55" t="s">
        <v>815</v>
      </c>
      <c r="J267" s="56" t="s">
        <v>259</v>
      </c>
      <c r="K267" s="55" t="s">
        <v>835</v>
      </c>
      <c r="L267" s="56" t="s">
        <v>284</v>
      </c>
      <c r="M267" s="56" t="s">
        <v>411</v>
      </c>
      <c r="N267" s="59" t="s">
        <v>108</v>
      </c>
      <c r="O267" s="56" t="s">
        <v>154</v>
      </c>
      <c r="P267" s="57" t="s">
        <v>462</v>
      </c>
      <c r="Q267" s="57" t="s">
        <v>467</v>
      </c>
      <c r="R267" s="58" t="s">
        <v>474</v>
      </c>
      <c r="S267" s="59" t="s">
        <v>159</v>
      </c>
      <c r="T267" s="59" t="s">
        <v>417</v>
      </c>
      <c r="U267" s="60" t="s">
        <v>429</v>
      </c>
      <c r="V267" s="60" t="s">
        <v>447</v>
      </c>
      <c r="W267" s="59" t="s">
        <v>159</v>
      </c>
      <c r="X267" s="59"/>
      <c r="Y267" s="56"/>
      <c r="Z267" s="56"/>
      <c r="AA267" s="56"/>
      <c r="AB267" s="56"/>
      <c r="AC267" s="53"/>
      <c r="AD267" s="53"/>
      <c r="AE267" s="53"/>
      <c r="AF267" s="53"/>
      <c r="AG267" s="56"/>
      <c r="AH267" s="60"/>
      <c r="AI267" s="53"/>
      <c r="AJ267" s="61"/>
      <c r="AK267" s="53"/>
      <c r="AL267" s="53"/>
      <c r="AM267" s="222">
        <v>2.7</v>
      </c>
      <c r="AN267" s="97">
        <v>0</v>
      </c>
      <c r="AO267" s="97">
        <v>0</v>
      </c>
      <c r="AP267" s="97"/>
      <c r="AQ267" s="62" t="str">
        <f>IF(AND(AN267=0,AO267=0),Desplegable!$B$446,IF(AND(AN267&lt;&gt;0,AO267=""),Desplegable!$B$446,IF(AND('Metas por Proyecto'!AN267=0,'Metas por Proyecto'!AO267&gt;0),Desplegable!$B$444,IF(AND('Metas por Proyecto'!AN267&gt;0,'Metas por Proyecto'!AO267=0),Desplegable!$B$445,IF(AND('Metas por Proyecto'!AN267&gt;0,'Metas por Proyecto'!AO267&gt;0),((AO267*100)/AN267))))))</f>
        <v/>
      </c>
      <c r="AR267" s="97">
        <v>0</v>
      </c>
      <c r="AS267" s="97">
        <v>0</v>
      </c>
      <c r="AT267" s="97"/>
      <c r="AU267" s="62" t="str">
        <f>IF(AND(AR267=0,AS267=0),Desplegable!$B$446,IF(AND(AR267&lt;&gt;0,AS267=""),Desplegable!$B$446,IF(AND('Metas por Proyecto'!AR267=0,'Metas por Proyecto'!AS267&gt;0),Desplegable!$B$444,IF(AND('Metas por Proyecto'!AR267&gt;0,'Metas por Proyecto'!AS267=0),Desplegable!$B$445,IF(AND('Metas por Proyecto'!AR267&gt;0,'Metas por Proyecto'!AS267&gt;0),((AS267*100)/AR267))))))</f>
        <v/>
      </c>
      <c r="AV267" s="97">
        <f t="shared" si="156"/>
        <v>0</v>
      </c>
      <c r="AW267" s="97">
        <f t="shared" si="157"/>
        <v>0</v>
      </c>
      <c r="AX267" s="62" t="str">
        <f>IF(AND(AV267=0,AW267=0),"",IF(AND(AV267=0,AW267&lt;&gt;0),Desplegable!$B$444,(AW267*100/AV267)))</f>
        <v/>
      </c>
      <c r="AY267" s="97">
        <v>0</v>
      </c>
      <c r="AZ267" s="97">
        <v>0</v>
      </c>
      <c r="BA267" s="97"/>
      <c r="BB267" s="62" t="str">
        <f>IF(AND(AY267=0,AZ267=0),Desplegable!$B$446,IF(AND(AY267&lt;&gt;0,AZ267=""),Desplegable!$B$446,IF(AND('Metas por Proyecto'!AY267=0,'Metas por Proyecto'!AZ267&gt;0),Desplegable!$B$444,IF(AND('Metas por Proyecto'!AY267&gt;0,'Metas por Proyecto'!AZ267=0),Desplegable!$B$445,IF(AND('Metas por Proyecto'!AY267&gt;0,'Metas por Proyecto'!AZ267&gt;0),((AZ267*100)/AY267))))))</f>
        <v/>
      </c>
      <c r="BC267" s="97">
        <f t="shared" si="158"/>
        <v>0</v>
      </c>
      <c r="BD267" s="97">
        <f t="shared" si="159"/>
        <v>0</v>
      </c>
      <c r="BE267" s="62" t="str">
        <f>IF(AND(BC267=0,BD267=0),"",IF(AND(BC267=0,BD267&lt;&gt;0),Desplegable!$B$444,(BD267*100/BC267)))</f>
        <v/>
      </c>
      <c r="BF267" s="97">
        <v>0</v>
      </c>
      <c r="BG267" s="97"/>
      <c r="BH267" s="97"/>
      <c r="BI267" s="62" t="str">
        <f>IF(AND(BF267=0,BG267=0),Desplegable!$B$446,IF(AND(BF267&lt;&gt;0,BG267=""),Desplegable!$B$446,IF(AND('Metas por Proyecto'!BF267=0,'Metas por Proyecto'!BG267&gt;0),Desplegable!$B$444,IF(AND('Metas por Proyecto'!BF267&gt;0,'Metas por Proyecto'!BG267=0),Desplegable!$B$445,IF(AND('Metas por Proyecto'!BF267&gt;0,'Metas por Proyecto'!BG267&gt;0),((BG267*100)/BF267))))))</f>
        <v/>
      </c>
      <c r="BJ267" s="97">
        <f t="shared" si="160"/>
        <v>0</v>
      </c>
      <c r="BK267" s="97">
        <f t="shared" si="161"/>
        <v>0</v>
      </c>
      <c r="BL267" s="62" t="str">
        <f>IF(AND(BJ267=0,BK267=0),"",IF(AND(BJ267=0,BK267&lt;&gt;0),Desplegable!$B$444,(BK267*100/BJ267)))</f>
        <v/>
      </c>
      <c r="BM267" s="97">
        <v>0</v>
      </c>
      <c r="BN267" s="97"/>
      <c r="BO267" s="97"/>
      <c r="BP267" s="62" t="str">
        <f>IF(AND(BM267=0,BN267=0),Desplegable!$B$446,IF(AND(BM267&lt;&gt;0,BN267=""),Desplegable!$B$446,IF(AND('Metas por Proyecto'!BM267=0,'Metas por Proyecto'!BN267&gt;0),Desplegable!$B$444,IF(AND('Metas por Proyecto'!BM267&gt;0,'Metas por Proyecto'!BN267=0),Desplegable!$B$445,IF(AND('Metas por Proyecto'!BM267&gt;0,'Metas por Proyecto'!BN267&gt;0),((BN267*100)/BM267))))))</f>
        <v/>
      </c>
      <c r="BQ267" s="97">
        <f t="shared" si="162"/>
        <v>0</v>
      </c>
      <c r="BR267" s="97">
        <f t="shared" si="163"/>
        <v>0</v>
      </c>
      <c r="BS267" s="62" t="str">
        <f>IF(AND(BQ267=0,BR267=0),"",IF(AND(BQ267=0,BR267&lt;&gt;0),Desplegable!$B$444,(BR267*100/BQ267)))</f>
        <v/>
      </c>
      <c r="BT267" s="97">
        <v>0</v>
      </c>
      <c r="BU267" s="97"/>
      <c r="BV267" s="97"/>
      <c r="BW267" s="62" t="str">
        <f>IF(AND(BT267=0,BU267=0),Desplegable!$B$446,IF(AND(BT267&lt;&gt;0,BU267=""),Desplegable!$B$446,IF(AND('Metas por Proyecto'!BT267=0,'Metas por Proyecto'!BU267&gt;0),Desplegable!$B$444,IF(AND('Metas por Proyecto'!BT267&gt;0,'Metas por Proyecto'!BU267=0),Desplegable!$B$445,IF(AND('Metas por Proyecto'!BT267&gt;0,'Metas por Proyecto'!BU267&gt;0),((BU267*100)/BT267))))))</f>
        <v/>
      </c>
      <c r="BX267" s="97">
        <f t="shared" si="164"/>
        <v>0</v>
      </c>
      <c r="BY267" s="97">
        <f t="shared" si="165"/>
        <v>0</v>
      </c>
      <c r="BZ267" s="62" t="str">
        <f>IF(AND(BX267=0,BY267=0),"",IF(AND(BX267=0,BY267&lt;&gt;0),Desplegable!$B$444,(BY267*100/BX267)))</f>
        <v/>
      </c>
      <c r="CA267" s="97">
        <v>0</v>
      </c>
      <c r="CB267" s="97"/>
      <c r="CC267" s="97"/>
      <c r="CD267" s="62" t="str">
        <f>IF(AND(CA267=0,CB267=0),Desplegable!$B$446,IF(AND(CA267&lt;&gt;0,CB267=""),Desplegable!$B$446,IF(AND('Metas por Proyecto'!CA267=0,'Metas por Proyecto'!CB267&gt;0),Desplegable!$B$444,IF(AND('Metas por Proyecto'!CA267&gt;0,'Metas por Proyecto'!CB267=0),Desplegable!$B$445,IF(AND('Metas por Proyecto'!CA267&gt;0,'Metas por Proyecto'!CB267&gt;0),((CB267*100)/CA267))))))</f>
        <v/>
      </c>
      <c r="CE267" s="97">
        <f t="shared" si="166"/>
        <v>0</v>
      </c>
      <c r="CF267" s="97">
        <f t="shared" si="167"/>
        <v>0</v>
      </c>
      <c r="CG267" s="62" t="str">
        <f>IF(AND(CE267=0,CF267=0),"",IF(AND(CE267=0,CF267&lt;&gt;0),Desplegable!$B$444,(CF267*100/CE267)))</f>
        <v/>
      </c>
      <c r="CH267" s="97">
        <v>0</v>
      </c>
      <c r="CI267" s="97"/>
      <c r="CJ267" s="97"/>
      <c r="CK267" s="62" t="str">
        <f>IF(AND(CH267=0,CI267=0),Desplegable!$B$446,IF(AND(CH267&lt;&gt;0,CI267=""),Desplegable!$B$446,IF(AND('Metas por Proyecto'!CH267=0,'Metas por Proyecto'!CI267&gt;0),Desplegable!$B$444,IF(AND('Metas por Proyecto'!CH267&gt;0,'Metas por Proyecto'!CI267=0),Desplegable!$B$445,IF(AND('Metas por Proyecto'!CH267&gt;0,'Metas por Proyecto'!CI267&gt;0),((CI267*100)/CH267))))))</f>
        <v/>
      </c>
      <c r="CL267" s="97">
        <f t="shared" si="168"/>
        <v>0</v>
      </c>
      <c r="CM267" s="97">
        <f t="shared" si="169"/>
        <v>0</v>
      </c>
      <c r="CN267" s="62" t="str">
        <f>IF(AND(CL267=0,CM267=0),"",IF(AND(CL267=0,CM267&lt;&gt;0),Desplegable!$B$444,(CM267*100/CL267)))</f>
        <v/>
      </c>
      <c r="CO267" s="97">
        <v>0</v>
      </c>
      <c r="CP267" s="97"/>
      <c r="CQ267" s="97"/>
      <c r="CR267" s="62" t="str">
        <f>IF(AND(CO267=0,CP267=0),Desplegable!$B$446,IF(AND(CO267&lt;&gt;0,CP267=""),Desplegable!$B$446,IF(AND('Metas por Proyecto'!CO267=0,'Metas por Proyecto'!CP267&gt;0),Desplegable!$B$444,IF(AND('Metas por Proyecto'!CO267&gt;0,'Metas por Proyecto'!CP267=0),Desplegable!$B$445,IF(AND('Metas por Proyecto'!CO267&gt;0,'Metas por Proyecto'!CP267&gt;0),((CP267*100)/CO267))))))</f>
        <v/>
      </c>
      <c r="CS267" s="97">
        <f t="shared" si="170"/>
        <v>0</v>
      </c>
      <c r="CT267" s="97">
        <f t="shared" si="171"/>
        <v>0</v>
      </c>
      <c r="CU267" s="62" t="str">
        <f>IF(AND(CS267=0,CT267=0),"",IF(AND(CS267=0,CT267&lt;&gt;0),Desplegable!$B$444,(CT267*100/CS267)))</f>
        <v/>
      </c>
      <c r="CV267" s="97">
        <v>0</v>
      </c>
      <c r="CW267" s="97"/>
      <c r="CX267" s="97"/>
      <c r="CY267" s="62" t="str">
        <f>IF(AND(CV267=0,CW267=0),Desplegable!$B$446,IF(AND(CV267&lt;&gt;0,CW267=""),Desplegable!$B$446,IF(AND('Metas por Proyecto'!CV267=0,'Metas por Proyecto'!CW267&gt;0),Desplegable!$B$444,IF(AND('Metas por Proyecto'!CV267&gt;0,'Metas por Proyecto'!CW267=0),Desplegable!$B$445,IF(AND('Metas por Proyecto'!CV267&gt;0,'Metas por Proyecto'!CW267&gt;0),((CW267*100)/CV267))))))</f>
        <v/>
      </c>
      <c r="CZ267" s="97">
        <f t="shared" si="172"/>
        <v>0</v>
      </c>
      <c r="DA267" s="97">
        <f t="shared" si="173"/>
        <v>0</v>
      </c>
      <c r="DB267" s="62" t="str">
        <f>IF(AND(CZ267=0,DA267=0),"",IF(AND(CZ267=0,DA267&lt;&gt;0),Desplegable!$B$444,(DA267*100/CZ267)))</f>
        <v/>
      </c>
      <c r="DC267" s="97">
        <v>0</v>
      </c>
      <c r="DD267" s="97"/>
      <c r="DE267" s="97"/>
      <c r="DF267" s="62" t="str">
        <f>IF(AND(DC267=0,DD267=0),Desplegable!$B$446,IF(AND(DC267&lt;&gt;0,DD267=""),Desplegable!$B$446,IF(AND('Metas por Proyecto'!DC267=0,'Metas por Proyecto'!DD267&gt;0),Desplegable!$B$444,IF(AND('Metas por Proyecto'!DC267&gt;0,'Metas por Proyecto'!DD267=0),Desplegable!$B$445,IF(AND('Metas por Proyecto'!DC267&gt;0,'Metas por Proyecto'!DD267&gt;0),((DD267*100)/DC267))))))</f>
        <v/>
      </c>
      <c r="DG267" s="97">
        <f t="shared" si="182"/>
        <v>0</v>
      </c>
      <c r="DH267" s="97">
        <f t="shared" si="183"/>
        <v>0</v>
      </c>
      <c r="DI267" s="62" t="str">
        <f>IF(AND(DG267=0,DH267=0),"",IF(AND(DG267=0,DH267&lt;&gt;0),Desplegable!$B$444,(DH267*100/DG267)))</f>
        <v/>
      </c>
      <c r="DJ267" s="97">
        <v>2.7</v>
      </c>
      <c r="DK267" s="97"/>
      <c r="DL267" s="97"/>
      <c r="DM267" s="62" t="str">
        <f>IF(AND(DJ267=0,DK267=0),Desplegable!$B$446,IF(AND(DJ267&lt;&gt;0,DK267=""),Desplegable!$B$446,IF(AND('Metas por Proyecto'!DJ267=0,'Metas por Proyecto'!DK267&gt;0),Desplegable!$B$444,IF(AND('Metas por Proyecto'!DJ267&gt;0,'Metas por Proyecto'!DK267=0),Desplegable!$B$445,IF(AND('Metas por Proyecto'!DJ267&gt;0,'Metas por Proyecto'!DK267&gt;0),((DK267*100)/DJ267))))))</f>
        <v/>
      </c>
      <c r="DN267" s="97">
        <f t="shared" si="176"/>
        <v>2.7</v>
      </c>
      <c r="DO267" s="97">
        <f t="shared" si="177"/>
        <v>0</v>
      </c>
      <c r="DP267" s="63">
        <f>IF(AND(DN267=0,DO267=0),"",IF(AND(DN267=0,DO267&lt;&gt;0),Desplegable!$B$444,(DO267*100/DN267)))</f>
        <v>0</v>
      </c>
      <c r="DQ267" s="97">
        <f t="shared" si="178"/>
        <v>2.7</v>
      </c>
      <c r="DR267" s="97">
        <f t="shared" si="179"/>
        <v>0</v>
      </c>
      <c r="DS267" s="97">
        <f t="shared" si="180"/>
        <v>0</v>
      </c>
      <c r="DT267" s="63">
        <f t="shared" si="181"/>
        <v>0</v>
      </c>
      <c r="DU267" s="97"/>
    </row>
    <row r="268" spans="1:125" s="65" customFormat="1" ht="225">
      <c r="A268" s="53">
        <v>267</v>
      </c>
      <c r="B268" s="84" t="s">
        <v>1335</v>
      </c>
      <c r="C268" s="54" t="s">
        <v>887</v>
      </c>
      <c r="D268" s="55" t="s">
        <v>89</v>
      </c>
      <c r="E268" s="55" t="s">
        <v>892</v>
      </c>
      <c r="F268" s="56" t="s">
        <v>111</v>
      </c>
      <c r="G268" s="55" t="s">
        <v>115</v>
      </c>
      <c r="H268" s="56" t="s">
        <v>294</v>
      </c>
      <c r="I268" s="55" t="s">
        <v>815</v>
      </c>
      <c r="J268" s="56" t="s">
        <v>259</v>
      </c>
      <c r="K268" s="55" t="s">
        <v>835</v>
      </c>
      <c r="L268" s="56" t="s">
        <v>284</v>
      </c>
      <c r="M268" s="56" t="s">
        <v>411</v>
      </c>
      <c r="N268" s="59" t="s">
        <v>108</v>
      </c>
      <c r="O268" s="56" t="s">
        <v>154</v>
      </c>
      <c r="P268" s="57" t="s">
        <v>462</v>
      </c>
      <c r="Q268" s="57" t="s">
        <v>467</v>
      </c>
      <c r="R268" s="58" t="s">
        <v>474</v>
      </c>
      <c r="S268" s="59" t="s">
        <v>159</v>
      </c>
      <c r="T268" s="59" t="s">
        <v>417</v>
      </c>
      <c r="U268" s="60" t="s">
        <v>429</v>
      </c>
      <c r="V268" s="60" t="s">
        <v>447</v>
      </c>
      <c r="W268" s="59" t="s">
        <v>159</v>
      </c>
      <c r="X268" s="59"/>
      <c r="Y268" s="56"/>
      <c r="Z268" s="56"/>
      <c r="AA268" s="56"/>
      <c r="AB268" s="56"/>
      <c r="AC268" s="53"/>
      <c r="AD268" s="53"/>
      <c r="AE268" s="53"/>
      <c r="AF268" s="53"/>
      <c r="AG268" s="56"/>
      <c r="AH268" s="60"/>
      <c r="AI268" s="53"/>
      <c r="AJ268" s="61"/>
      <c r="AK268" s="53"/>
      <c r="AL268" s="53"/>
      <c r="AM268" s="222">
        <v>2.6</v>
      </c>
      <c r="AN268" s="97">
        <v>0</v>
      </c>
      <c r="AO268" s="97">
        <v>0.64</v>
      </c>
      <c r="AP268" s="97"/>
      <c r="AQ268" s="62">
        <f>IF(AND(AN268=0,AO268=0),Desplegable!$B$446,IF(AND(AN268&lt;&gt;0,AO268=""),Desplegable!$B$446,IF(AND('Metas por Proyecto'!AN268=0,'Metas por Proyecto'!AO268&gt;0),Desplegable!$B$444,IF(AND('Metas por Proyecto'!AN268&gt;0,'Metas por Proyecto'!AO268=0),Desplegable!$B$445,IF(AND('Metas por Proyecto'!AN268&gt;0,'Metas por Proyecto'!AO268&gt;0),((AO268*100)/AN268))))))</f>
        <v>100</v>
      </c>
      <c r="AR268" s="97">
        <v>0</v>
      </c>
      <c r="AS268" s="97">
        <v>0.23</v>
      </c>
      <c r="AT268" s="97"/>
      <c r="AU268" s="62">
        <f>IF(AND(AR268=0,AS268=0),Desplegable!$B$446,IF(AND(AR268&lt;&gt;0,AS268=""),Desplegable!$B$446,IF(AND('Metas por Proyecto'!AR268=0,'Metas por Proyecto'!AS268&gt;0),Desplegable!$B$444,IF(AND('Metas por Proyecto'!AR268&gt;0,'Metas por Proyecto'!AS268=0),Desplegable!$B$445,IF(AND('Metas por Proyecto'!AR268&gt;0,'Metas por Proyecto'!AS268&gt;0),((AS268*100)/AR268))))))</f>
        <v>100</v>
      </c>
      <c r="AV268" s="97">
        <f t="shared" si="156"/>
        <v>0</v>
      </c>
      <c r="AW268" s="97">
        <f t="shared" si="157"/>
        <v>0.87</v>
      </c>
      <c r="AX268" s="62">
        <f>IF(AND(AV268=0,AW268=0),"",IF(AND(AV268=0,AW268&lt;&gt;0),Desplegable!$B$444,(AW268*100/AV268)))</f>
        <v>100</v>
      </c>
      <c r="AY268" s="97">
        <v>0</v>
      </c>
      <c r="AZ268" s="97">
        <v>0.371</v>
      </c>
      <c r="BA268" s="97"/>
      <c r="BB268" s="62">
        <f>IF(AND(AY268=0,AZ268=0),Desplegable!$B$446,IF(AND(AY268&lt;&gt;0,AZ268=""),Desplegable!$B$446,IF(AND('Metas por Proyecto'!AY268=0,'Metas por Proyecto'!AZ268&gt;0),Desplegable!$B$444,IF(AND('Metas por Proyecto'!AY268&gt;0,'Metas por Proyecto'!AZ268=0),Desplegable!$B$445,IF(AND('Metas por Proyecto'!AY268&gt;0,'Metas por Proyecto'!AZ268&gt;0),((AZ268*100)/AY268))))))</f>
        <v>100</v>
      </c>
      <c r="BC268" s="97">
        <f t="shared" si="158"/>
        <v>0</v>
      </c>
      <c r="BD268" s="97">
        <f t="shared" si="159"/>
        <v>1.2410000000000001</v>
      </c>
      <c r="BE268" s="62">
        <f>IF(AND(BC268=0,BD268=0),"",IF(AND(BC268=0,BD268&lt;&gt;0),Desplegable!$B$444,(BD268*100/BC268)))</f>
        <v>100</v>
      </c>
      <c r="BF268" s="97">
        <v>0</v>
      </c>
      <c r="BG268" s="97"/>
      <c r="BH268" s="97"/>
      <c r="BI268" s="62" t="str">
        <f>IF(AND(BF268=0,BG268=0),Desplegable!$B$446,IF(AND(BF268&lt;&gt;0,BG268=""),Desplegable!$B$446,IF(AND('Metas por Proyecto'!BF268=0,'Metas por Proyecto'!BG268&gt;0),Desplegable!$B$444,IF(AND('Metas por Proyecto'!BF268&gt;0,'Metas por Proyecto'!BG268=0),Desplegable!$B$445,IF(AND('Metas por Proyecto'!BF268&gt;0,'Metas por Proyecto'!BG268&gt;0),((BG268*100)/BF268))))))</f>
        <v/>
      </c>
      <c r="BJ268" s="97">
        <f t="shared" si="160"/>
        <v>0</v>
      </c>
      <c r="BK268" s="97">
        <f t="shared" si="161"/>
        <v>1.2410000000000001</v>
      </c>
      <c r="BL268" s="62">
        <f>IF(AND(BJ268=0,BK268=0),"",IF(AND(BJ268=0,BK268&lt;&gt;0),Desplegable!$B$444,(BK268*100/BJ268)))</f>
        <v>100</v>
      </c>
      <c r="BM268" s="97">
        <v>0</v>
      </c>
      <c r="BN268" s="97"/>
      <c r="BO268" s="97"/>
      <c r="BP268" s="62" t="str">
        <f>IF(AND(BM268=0,BN268=0),Desplegable!$B$446,IF(AND(BM268&lt;&gt;0,BN268=""),Desplegable!$B$446,IF(AND('Metas por Proyecto'!BM268=0,'Metas por Proyecto'!BN268&gt;0),Desplegable!$B$444,IF(AND('Metas por Proyecto'!BM268&gt;0,'Metas por Proyecto'!BN268=0),Desplegable!$B$445,IF(AND('Metas por Proyecto'!BM268&gt;0,'Metas por Proyecto'!BN268&gt;0),((BN268*100)/BM268))))))</f>
        <v/>
      </c>
      <c r="BQ268" s="97">
        <f t="shared" si="162"/>
        <v>0</v>
      </c>
      <c r="BR268" s="97">
        <f t="shared" si="163"/>
        <v>1.2410000000000001</v>
      </c>
      <c r="BS268" s="62">
        <f>IF(AND(BQ268=0,BR268=0),"",IF(AND(BQ268=0,BR268&lt;&gt;0),Desplegable!$B$444,(BR268*100/BQ268)))</f>
        <v>100</v>
      </c>
      <c r="BT268" s="97">
        <v>0</v>
      </c>
      <c r="BU268" s="97"/>
      <c r="BV268" s="97"/>
      <c r="BW268" s="62" t="str">
        <f>IF(AND(BT268=0,BU268=0),Desplegable!$B$446,IF(AND(BT268&lt;&gt;0,BU268=""),Desplegable!$B$446,IF(AND('Metas por Proyecto'!BT268=0,'Metas por Proyecto'!BU268&gt;0),Desplegable!$B$444,IF(AND('Metas por Proyecto'!BT268&gt;0,'Metas por Proyecto'!BU268=0),Desplegable!$B$445,IF(AND('Metas por Proyecto'!BT268&gt;0,'Metas por Proyecto'!BU268&gt;0),((BU268*100)/BT268))))))</f>
        <v/>
      </c>
      <c r="BX268" s="97">
        <f t="shared" si="164"/>
        <v>0</v>
      </c>
      <c r="BY268" s="97">
        <f t="shared" si="165"/>
        <v>1.2410000000000001</v>
      </c>
      <c r="BZ268" s="62">
        <f>IF(AND(BX268=0,BY268=0),"",IF(AND(BX268=0,BY268&lt;&gt;0),Desplegable!$B$444,(BY268*100/BX268)))</f>
        <v>100</v>
      </c>
      <c r="CA268" s="97">
        <v>0</v>
      </c>
      <c r="CB268" s="97"/>
      <c r="CC268" s="97"/>
      <c r="CD268" s="62" t="str">
        <f>IF(AND(CA268=0,CB268=0),Desplegable!$B$446,IF(AND(CA268&lt;&gt;0,CB268=""),Desplegable!$B$446,IF(AND('Metas por Proyecto'!CA268=0,'Metas por Proyecto'!CB268&gt;0),Desplegable!$B$444,IF(AND('Metas por Proyecto'!CA268&gt;0,'Metas por Proyecto'!CB268=0),Desplegable!$B$445,IF(AND('Metas por Proyecto'!CA268&gt;0,'Metas por Proyecto'!CB268&gt;0),((CB268*100)/CA268))))))</f>
        <v/>
      </c>
      <c r="CE268" s="97">
        <f t="shared" si="166"/>
        <v>0</v>
      </c>
      <c r="CF268" s="97">
        <f t="shared" si="167"/>
        <v>1.2410000000000001</v>
      </c>
      <c r="CG268" s="62">
        <f>IF(AND(CE268=0,CF268=0),"",IF(AND(CE268=0,CF268&lt;&gt;0),Desplegable!$B$444,(CF268*100/CE268)))</f>
        <v>100</v>
      </c>
      <c r="CH268" s="97">
        <v>0</v>
      </c>
      <c r="CI268" s="97"/>
      <c r="CJ268" s="97"/>
      <c r="CK268" s="62" t="str">
        <f>IF(AND(CH268=0,CI268=0),Desplegable!$B$446,IF(AND(CH268&lt;&gt;0,CI268=""),Desplegable!$B$446,IF(AND('Metas por Proyecto'!CH268=0,'Metas por Proyecto'!CI268&gt;0),Desplegable!$B$444,IF(AND('Metas por Proyecto'!CH268&gt;0,'Metas por Proyecto'!CI268=0),Desplegable!$B$445,IF(AND('Metas por Proyecto'!CH268&gt;0,'Metas por Proyecto'!CI268&gt;0),((CI268*100)/CH268))))))</f>
        <v/>
      </c>
      <c r="CL268" s="97">
        <f t="shared" si="168"/>
        <v>0</v>
      </c>
      <c r="CM268" s="97">
        <f t="shared" si="169"/>
        <v>1.2410000000000001</v>
      </c>
      <c r="CN268" s="62">
        <f>IF(AND(CL268=0,CM268=0),"",IF(AND(CL268=0,CM268&lt;&gt;0),Desplegable!$B$444,(CM268*100/CL268)))</f>
        <v>100</v>
      </c>
      <c r="CO268" s="97">
        <v>0</v>
      </c>
      <c r="CP268" s="97"/>
      <c r="CQ268" s="97"/>
      <c r="CR268" s="62" t="str">
        <f>IF(AND(CO268=0,CP268=0),Desplegable!$B$446,IF(AND(CO268&lt;&gt;0,CP268=""),Desplegable!$B$446,IF(AND('Metas por Proyecto'!CO268=0,'Metas por Proyecto'!CP268&gt;0),Desplegable!$B$444,IF(AND('Metas por Proyecto'!CO268&gt;0,'Metas por Proyecto'!CP268=0),Desplegable!$B$445,IF(AND('Metas por Proyecto'!CO268&gt;0,'Metas por Proyecto'!CP268&gt;0),((CP268*100)/CO268))))))</f>
        <v/>
      </c>
      <c r="CS268" s="97">
        <f t="shared" si="170"/>
        <v>0</v>
      </c>
      <c r="CT268" s="97">
        <f t="shared" si="171"/>
        <v>1.2410000000000001</v>
      </c>
      <c r="CU268" s="62">
        <f>IF(AND(CS268=0,CT268=0),"",IF(AND(CS268=0,CT268&lt;&gt;0),Desplegable!$B$444,(CT268*100/CS268)))</f>
        <v>100</v>
      </c>
      <c r="CV268" s="97">
        <v>0</v>
      </c>
      <c r="CW268" s="97"/>
      <c r="CX268" s="97"/>
      <c r="CY268" s="62" t="str">
        <f>IF(AND(CV268=0,CW268=0),Desplegable!$B$446,IF(AND(CV268&lt;&gt;0,CW268=""),Desplegable!$B$446,IF(AND('Metas por Proyecto'!CV268=0,'Metas por Proyecto'!CW268&gt;0),Desplegable!$B$444,IF(AND('Metas por Proyecto'!CV268&gt;0,'Metas por Proyecto'!CW268=0),Desplegable!$B$445,IF(AND('Metas por Proyecto'!CV268&gt;0,'Metas por Proyecto'!CW268&gt;0),((CW268*100)/CV268))))))</f>
        <v/>
      </c>
      <c r="CZ268" s="97">
        <f t="shared" si="172"/>
        <v>0</v>
      </c>
      <c r="DA268" s="97">
        <f t="shared" si="173"/>
        <v>1.2410000000000001</v>
      </c>
      <c r="DB268" s="62">
        <f>IF(AND(CZ268=0,DA268=0),"",IF(AND(CZ268=0,DA268&lt;&gt;0),Desplegable!$B$444,(DA268*100/CZ268)))</f>
        <v>100</v>
      </c>
      <c r="DC268" s="97">
        <v>0</v>
      </c>
      <c r="DD268" s="97"/>
      <c r="DE268" s="97"/>
      <c r="DF268" s="62" t="str">
        <f>IF(AND(DC268=0,DD268=0),Desplegable!$B$446,IF(AND(DC268&lt;&gt;0,DD268=""),Desplegable!$B$446,IF(AND('Metas por Proyecto'!DC268=0,'Metas por Proyecto'!DD268&gt;0),Desplegable!$B$444,IF(AND('Metas por Proyecto'!DC268&gt;0,'Metas por Proyecto'!DD268=0),Desplegable!$B$445,IF(AND('Metas por Proyecto'!DC268&gt;0,'Metas por Proyecto'!DD268&gt;0),((DD268*100)/DC268))))))</f>
        <v/>
      </c>
      <c r="DG268" s="97">
        <f t="shared" si="182"/>
        <v>0</v>
      </c>
      <c r="DH268" s="97">
        <f t="shared" si="183"/>
        <v>1.2410000000000001</v>
      </c>
      <c r="DI268" s="62">
        <f>IF(AND(DG268=0,DH268=0),"",IF(AND(DG268=0,DH268&lt;&gt;0),Desplegable!$B$444,(DH268*100/DG268)))</f>
        <v>100</v>
      </c>
      <c r="DJ268" s="97">
        <v>2.6</v>
      </c>
      <c r="DK268" s="97"/>
      <c r="DL268" s="97"/>
      <c r="DM268" s="62" t="str">
        <f>IF(AND(DJ268=0,DK268=0),Desplegable!$B$446,IF(AND(DJ268&lt;&gt;0,DK268=""),Desplegable!$B$446,IF(AND('Metas por Proyecto'!DJ268=0,'Metas por Proyecto'!DK268&gt;0),Desplegable!$B$444,IF(AND('Metas por Proyecto'!DJ268&gt;0,'Metas por Proyecto'!DK268=0),Desplegable!$B$445,IF(AND('Metas por Proyecto'!DJ268&gt;0,'Metas por Proyecto'!DK268&gt;0),((DK268*100)/DJ268))))))</f>
        <v/>
      </c>
      <c r="DN268" s="97">
        <f t="shared" si="176"/>
        <v>2.6</v>
      </c>
      <c r="DO268" s="97">
        <f t="shared" si="177"/>
        <v>1.2410000000000001</v>
      </c>
      <c r="DP268" s="63">
        <f>IF(AND(DN268=0,DO268=0),"",IF(AND(DN268=0,DO268&lt;&gt;0),Desplegable!$B$444,(DO268*100/DN268)))</f>
        <v>47.730769230769234</v>
      </c>
      <c r="DQ268" s="97">
        <f t="shared" si="178"/>
        <v>2.6</v>
      </c>
      <c r="DR268" s="97">
        <f t="shared" si="179"/>
        <v>0</v>
      </c>
      <c r="DS268" s="97">
        <f t="shared" si="180"/>
        <v>1.2410000000000001</v>
      </c>
      <c r="DT268" s="63">
        <f t="shared" si="181"/>
        <v>47.730769230769234</v>
      </c>
      <c r="DU268" s="97"/>
    </row>
    <row r="269" spans="1:125" s="65" customFormat="1" ht="70.5" customHeight="1">
      <c r="A269" s="53">
        <v>268</v>
      </c>
      <c r="B269" s="84" t="s">
        <v>885</v>
      </c>
      <c r="C269" s="54" t="s">
        <v>890</v>
      </c>
      <c r="D269" s="55" t="s">
        <v>409</v>
      </c>
      <c r="E269" s="55" t="s">
        <v>892</v>
      </c>
      <c r="F269" s="56" t="s">
        <v>111</v>
      </c>
      <c r="G269" s="55" t="s">
        <v>115</v>
      </c>
      <c r="H269" s="56" t="s">
        <v>294</v>
      </c>
      <c r="I269" s="55" t="s">
        <v>815</v>
      </c>
      <c r="J269" s="56" t="s">
        <v>259</v>
      </c>
      <c r="K269" s="55" t="s">
        <v>835</v>
      </c>
      <c r="L269" s="56" t="s">
        <v>284</v>
      </c>
      <c r="M269" s="56" t="s">
        <v>411</v>
      </c>
      <c r="N269" s="59" t="s">
        <v>108</v>
      </c>
      <c r="O269" s="56"/>
      <c r="P269" s="57"/>
      <c r="Q269" s="57"/>
      <c r="R269" s="58"/>
      <c r="S269" s="59"/>
      <c r="T269" s="59"/>
      <c r="U269" s="60"/>
      <c r="V269" s="60"/>
      <c r="W269" s="59"/>
      <c r="X269" s="59"/>
      <c r="Y269" s="56"/>
      <c r="Z269" s="56"/>
      <c r="AA269" s="56"/>
      <c r="AB269" s="56"/>
      <c r="AC269" s="53"/>
      <c r="AD269" s="53"/>
      <c r="AE269" s="53"/>
      <c r="AF269" s="53"/>
      <c r="AG269" s="56"/>
      <c r="AH269" s="60"/>
      <c r="AI269" s="53"/>
      <c r="AJ269" s="61"/>
      <c r="AK269" s="53"/>
      <c r="AL269" s="53"/>
      <c r="AM269" s="222">
        <v>1</v>
      </c>
      <c r="AN269" s="97">
        <v>0</v>
      </c>
      <c r="AO269" s="97">
        <v>0</v>
      </c>
      <c r="AP269" s="97"/>
      <c r="AQ269" s="62" t="str">
        <f>IF(AND(AN269=0,AO269=0),Desplegable!$B$446,IF(AND(AN269&lt;&gt;0,AO269=""),Desplegable!$B$446,IF(AND('Metas por Proyecto'!AN269=0,'Metas por Proyecto'!AO269&gt;0),Desplegable!$B$444,IF(AND('Metas por Proyecto'!AN269&gt;0,'Metas por Proyecto'!AO269=0),Desplegable!$B$445,IF(AND('Metas por Proyecto'!AN269&gt;0,'Metas por Proyecto'!AO269&gt;0),((AO269*100)/AN269))))))</f>
        <v/>
      </c>
      <c r="AR269" s="97">
        <v>0</v>
      </c>
      <c r="AS269" s="97">
        <v>0</v>
      </c>
      <c r="AT269" s="97"/>
      <c r="AU269" s="62" t="str">
        <f>IF(AND(AR269=0,AS269=0),Desplegable!$B$446,IF(AND(AR269&lt;&gt;0,AS269=""),Desplegable!$B$446,IF(AND('Metas por Proyecto'!AR269=0,'Metas por Proyecto'!AS269&gt;0),Desplegable!$B$444,IF(AND('Metas por Proyecto'!AR269&gt;0,'Metas por Proyecto'!AS269=0),Desplegable!$B$445,IF(AND('Metas por Proyecto'!AR269&gt;0,'Metas por Proyecto'!AS269&gt;0),((AS269*100)/AR269))))))</f>
        <v/>
      </c>
      <c r="AV269" s="97">
        <f t="shared" ref="AV269" si="184">SUM(AN269,AR269)</f>
        <v>0</v>
      </c>
      <c r="AW269" s="97">
        <f t="shared" ref="AW269" si="185">SUM(AO269,AS269)</f>
        <v>0</v>
      </c>
      <c r="AX269" s="62" t="str">
        <f>IF(AND(AV269=0,AW269=0),"",IF(AND(AV269=0,AW269&lt;&gt;0),Desplegable!$B$444,(AW269*100/AV269)))</f>
        <v/>
      </c>
      <c r="AY269" s="97">
        <v>0</v>
      </c>
      <c r="AZ269" s="97">
        <v>0</v>
      </c>
      <c r="BA269" s="97"/>
      <c r="BB269" s="62" t="str">
        <f>IF(AND(AY269=0,AZ269=0),Desplegable!$B$446,IF(AND(AY269&lt;&gt;0,AZ269=""),Desplegable!$B$446,IF(AND('Metas por Proyecto'!AY269=0,'Metas por Proyecto'!AZ269&gt;0),Desplegable!$B$444,IF(AND('Metas por Proyecto'!AY269&gt;0,'Metas por Proyecto'!AZ269=0),Desplegable!$B$445,IF(AND('Metas por Proyecto'!AY269&gt;0,'Metas por Proyecto'!AZ269&gt;0),((AZ269*100)/AY269))))))</f>
        <v/>
      </c>
      <c r="BC269" s="97">
        <f t="shared" ref="BC269" si="186">SUM(AV269+AY269)</f>
        <v>0</v>
      </c>
      <c r="BD269" s="97">
        <f t="shared" ref="BD269" si="187">SUM(AW269+AZ269)</f>
        <v>0</v>
      </c>
      <c r="BE269" s="62" t="str">
        <f>IF(AND(BC269=0,BD269=0),"",IF(AND(BC269=0,BD269&lt;&gt;0),Desplegable!$B$444,(BD269*100/BC269)))</f>
        <v/>
      </c>
      <c r="BF269" s="97">
        <v>0</v>
      </c>
      <c r="BG269" s="97"/>
      <c r="BH269" s="97"/>
      <c r="BI269" s="62" t="str">
        <f>IF(AND(BF269=0,BG269=0),Desplegable!$B$446,IF(AND(BF269&lt;&gt;0,BG269=""),Desplegable!$B$446,IF(AND('Metas por Proyecto'!BF269=0,'Metas por Proyecto'!BG269&gt;0),Desplegable!$B$444,IF(AND('Metas por Proyecto'!BF269&gt;0,'Metas por Proyecto'!BG269=0),Desplegable!$B$445,IF(AND('Metas por Proyecto'!BF269&gt;0,'Metas por Proyecto'!BG269&gt;0),((BG269*100)/BF269))))))</f>
        <v/>
      </c>
      <c r="BJ269" s="97">
        <f t="shared" ref="BJ269" si="188">SUM(BC269+BF269)</f>
        <v>0</v>
      </c>
      <c r="BK269" s="97">
        <f t="shared" ref="BK269" si="189">SUM(BD269+BG269)</f>
        <v>0</v>
      </c>
      <c r="BL269" s="62" t="str">
        <f>IF(AND(BJ269=0,BK269=0),"",IF(AND(BJ269=0,BK269&lt;&gt;0),Desplegable!$B$444,(BK269*100/BJ269)))</f>
        <v/>
      </c>
      <c r="BM269" s="97">
        <v>0</v>
      </c>
      <c r="BN269" s="97"/>
      <c r="BO269" s="97"/>
      <c r="BP269" s="62" t="str">
        <f>IF(AND(BM269=0,BN269=0),Desplegable!$B$446,IF(AND(BM269&lt;&gt;0,BN269=""),Desplegable!$B$446,IF(AND('Metas por Proyecto'!BM269=0,'Metas por Proyecto'!BN269&gt;0),Desplegable!$B$444,IF(AND('Metas por Proyecto'!BM269&gt;0,'Metas por Proyecto'!BN269=0),Desplegable!$B$445,IF(AND('Metas por Proyecto'!BM269&gt;0,'Metas por Proyecto'!BN269&gt;0),((BN269*100)/BM269))))))</f>
        <v/>
      </c>
      <c r="BQ269" s="97">
        <f t="shared" ref="BQ269" si="190">SUM(BJ269+BM269)</f>
        <v>0</v>
      </c>
      <c r="BR269" s="97">
        <f t="shared" ref="BR269" si="191">SUM(BK269+BN269)</f>
        <v>0</v>
      </c>
      <c r="BS269" s="62" t="str">
        <f>IF(AND(BQ269=0,BR269=0),"",IF(AND(BQ269=0,BR269&lt;&gt;0),Desplegable!$B$444,(BR269*100/BQ269)))</f>
        <v/>
      </c>
      <c r="BT269" s="97">
        <v>0</v>
      </c>
      <c r="BU269" s="97"/>
      <c r="BV269" s="97"/>
      <c r="BW269" s="62" t="str">
        <f>IF(AND(BT269=0,BU269=0),Desplegable!$B$446,IF(AND(BT269&lt;&gt;0,BU269=""),Desplegable!$B$446,IF(AND('Metas por Proyecto'!BT269=0,'Metas por Proyecto'!BU269&gt;0),Desplegable!$B$444,IF(AND('Metas por Proyecto'!BT269&gt;0,'Metas por Proyecto'!BU269=0),Desplegable!$B$445,IF(AND('Metas por Proyecto'!BT269&gt;0,'Metas por Proyecto'!BU269&gt;0),((BU269*100)/BT269))))))</f>
        <v/>
      </c>
      <c r="BX269" s="97">
        <f t="shared" ref="BX269" si="192">SUM(BQ269+BT269)</f>
        <v>0</v>
      </c>
      <c r="BY269" s="97">
        <f t="shared" ref="BY269" si="193">SUM(BR269+BU269)</f>
        <v>0</v>
      </c>
      <c r="BZ269" s="62" t="str">
        <f>IF(AND(BX269=0,BY269=0),"",IF(AND(BX269=0,BY269&lt;&gt;0),Desplegable!$B$444,(BY269*100/BX269)))</f>
        <v/>
      </c>
      <c r="CA269" s="97">
        <v>0</v>
      </c>
      <c r="CB269" s="97"/>
      <c r="CC269" s="97"/>
      <c r="CD269" s="62" t="str">
        <f>IF(AND(CA269=0,CB269=0),Desplegable!$B$446,IF(AND(CA269&lt;&gt;0,CB269=""),Desplegable!$B$446,IF(AND('Metas por Proyecto'!CA269=0,'Metas por Proyecto'!CB269&gt;0),Desplegable!$B$444,IF(AND('Metas por Proyecto'!CA269&gt;0,'Metas por Proyecto'!CB269=0),Desplegable!$B$445,IF(AND('Metas por Proyecto'!CA269&gt;0,'Metas por Proyecto'!CB269&gt;0),((CB269*100)/CA269))))))</f>
        <v/>
      </c>
      <c r="CE269" s="97">
        <f t="shared" ref="CE269" si="194">SUM(BX269+CA269)</f>
        <v>0</v>
      </c>
      <c r="CF269" s="97">
        <f t="shared" ref="CF269" si="195">SUM(BY269+CB269)</f>
        <v>0</v>
      </c>
      <c r="CG269" s="62" t="str">
        <f>IF(AND(CE269=0,CF269=0),"",IF(AND(CE269=0,CF269&lt;&gt;0),Desplegable!$B$444,(CF269*100/CE269)))</f>
        <v/>
      </c>
      <c r="CH269" s="97">
        <v>0</v>
      </c>
      <c r="CI269" s="97"/>
      <c r="CJ269" s="97"/>
      <c r="CK269" s="62" t="str">
        <f>IF(AND(CH269=0,CI269=0),Desplegable!$B$446,IF(AND(CH269&lt;&gt;0,CI269=""),Desplegable!$B$446,IF(AND('Metas por Proyecto'!CH269=0,'Metas por Proyecto'!CI269&gt;0),Desplegable!$B$444,IF(AND('Metas por Proyecto'!CH269&gt;0,'Metas por Proyecto'!CI269=0),Desplegable!$B$445,IF(AND('Metas por Proyecto'!CH269&gt;0,'Metas por Proyecto'!CI269&gt;0),((CI269*100)/CH269))))))</f>
        <v/>
      </c>
      <c r="CL269" s="97">
        <f t="shared" ref="CL269" si="196">SUM(CE269+CH269)</f>
        <v>0</v>
      </c>
      <c r="CM269" s="97">
        <f t="shared" ref="CM269" si="197">SUM(CF269+CI269)</f>
        <v>0</v>
      </c>
      <c r="CN269" s="62" t="str">
        <f>IF(AND(CL269=0,CM269=0),"",IF(AND(CL269=0,CM269&lt;&gt;0),Desplegable!$B$444,(CM269*100/CL269)))</f>
        <v/>
      </c>
      <c r="CO269" s="97">
        <v>0</v>
      </c>
      <c r="CP269" s="97"/>
      <c r="CQ269" s="97"/>
      <c r="CR269" s="62" t="str">
        <f>IF(AND(CO269=0,CP269=0),Desplegable!$B$446,IF(AND(CO269&lt;&gt;0,CP269=""),Desplegable!$B$446,IF(AND('Metas por Proyecto'!CO269=0,'Metas por Proyecto'!CP269&gt;0),Desplegable!$B$444,IF(AND('Metas por Proyecto'!CO269&gt;0,'Metas por Proyecto'!CP269=0),Desplegable!$B$445,IF(AND('Metas por Proyecto'!CO269&gt;0,'Metas por Proyecto'!CP269&gt;0),((CP269*100)/CO269))))))</f>
        <v/>
      </c>
      <c r="CS269" s="97">
        <f t="shared" ref="CS269" si="198">SUM(CL269+CO269)</f>
        <v>0</v>
      </c>
      <c r="CT269" s="97">
        <f t="shared" ref="CT269" si="199">SUM(CM269+CP269)</f>
        <v>0</v>
      </c>
      <c r="CU269" s="62" t="str">
        <f>IF(AND(CS269=0,CT269=0),"",IF(AND(CS269=0,CT269&lt;&gt;0),Desplegable!$B$444,(CT269*100/CS269)))</f>
        <v/>
      </c>
      <c r="CV269" s="97">
        <v>0</v>
      </c>
      <c r="CW269" s="97"/>
      <c r="CX269" s="97"/>
      <c r="CY269" s="62" t="str">
        <f>IF(AND(CV269=0,CW269=0),Desplegable!$B$446,IF(AND(CV269&lt;&gt;0,CW269=""),Desplegable!$B$446,IF(AND('Metas por Proyecto'!CV269=0,'Metas por Proyecto'!CW269&gt;0),Desplegable!$B$444,IF(AND('Metas por Proyecto'!CV269&gt;0,'Metas por Proyecto'!CW269=0),Desplegable!$B$445,IF(AND('Metas por Proyecto'!CV269&gt;0,'Metas por Proyecto'!CW269&gt;0),((CW269*100)/CV269))))))</f>
        <v/>
      </c>
      <c r="CZ269" s="97">
        <f t="shared" ref="CZ269" si="200">SUM(CS269+CV269)</f>
        <v>0</v>
      </c>
      <c r="DA269" s="97">
        <f t="shared" ref="DA269" si="201">SUM(CT269+CW269)</f>
        <v>0</v>
      </c>
      <c r="DB269" s="62" t="str">
        <f>IF(AND(CZ269=0,DA269=0),"",IF(AND(CZ269=0,DA269&lt;&gt;0),Desplegable!$B$444,(DA269*100/CZ269)))</f>
        <v/>
      </c>
      <c r="DC269" s="97">
        <v>0</v>
      </c>
      <c r="DD269" s="97"/>
      <c r="DE269" s="97"/>
      <c r="DF269" s="62" t="str">
        <f>IF(AND(DC269=0,DD269=0),Desplegable!$B$446,IF(AND(DC269&lt;&gt;0,DD269=""),Desplegable!$B$446,IF(AND('Metas por Proyecto'!DC269=0,'Metas por Proyecto'!DD269&gt;0),Desplegable!$B$444,IF(AND('Metas por Proyecto'!DC269&gt;0,'Metas por Proyecto'!DD269=0),Desplegable!$B$445,IF(AND('Metas por Proyecto'!DC269&gt;0,'Metas por Proyecto'!DD269&gt;0),((DD269*100)/DC269))))))</f>
        <v/>
      </c>
      <c r="DG269" s="97">
        <f t="shared" ref="DG269" si="202">SUM(CZ269+DC269)</f>
        <v>0</v>
      </c>
      <c r="DH269" s="97">
        <f t="shared" ref="DH269" si="203">SUM(DA269+DD269)</f>
        <v>0</v>
      </c>
      <c r="DI269" s="62" t="str">
        <f>IF(AND(DG269=0,DH269=0),"",IF(AND(DG269=0,DH269&lt;&gt;0),Desplegable!$B$444,(DH269*100/DG269)))</f>
        <v/>
      </c>
      <c r="DJ269" s="97">
        <v>1</v>
      </c>
      <c r="DK269" s="97"/>
      <c r="DL269" s="97"/>
      <c r="DM269" s="62" t="str">
        <f>IF(AND(DJ269=0,DK269=0),Desplegable!$B$446,IF(AND(DJ269&lt;&gt;0,DK269=""),Desplegable!$B$446,IF(AND('Metas por Proyecto'!DJ269=0,'Metas por Proyecto'!DK269&gt;0),Desplegable!$B$444,IF(AND('Metas por Proyecto'!DJ269&gt;0,'Metas por Proyecto'!DK269=0),Desplegable!$B$445,IF(AND('Metas por Proyecto'!DJ269&gt;0,'Metas por Proyecto'!DK269&gt;0),((DK269*100)/DJ269))))))</f>
        <v/>
      </c>
      <c r="DN269" s="97">
        <f t="shared" ref="DN269" si="204">SUM(DG269+DJ269)</f>
        <v>1</v>
      </c>
      <c r="DO269" s="97">
        <f t="shared" ref="DO269" si="205">SUM(DH269+DK269)</f>
        <v>0</v>
      </c>
      <c r="DP269" s="63"/>
      <c r="DQ269" s="97"/>
      <c r="DR269" s="97"/>
      <c r="DS269" s="97">
        <f t="shared" si="180"/>
        <v>0</v>
      </c>
      <c r="DT269" s="63"/>
      <c r="DU269" s="97"/>
    </row>
    <row r="270" spans="1:125" s="65" customFormat="1" ht="225.75" thickBot="1">
      <c r="A270" s="53">
        <v>269</v>
      </c>
      <c r="B270" s="84" t="s">
        <v>886</v>
      </c>
      <c r="C270" s="54" t="s">
        <v>891</v>
      </c>
      <c r="D270" s="55" t="s">
        <v>89</v>
      </c>
      <c r="E270" s="55" t="s">
        <v>892</v>
      </c>
      <c r="F270" s="56" t="s">
        <v>111</v>
      </c>
      <c r="G270" s="55" t="s">
        <v>115</v>
      </c>
      <c r="H270" s="56" t="s">
        <v>294</v>
      </c>
      <c r="I270" s="55" t="s">
        <v>815</v>
      </c>
      <c r="J270" s="56" t="s">
        <v>259</v>
      </c>
      <c r="K270" s="55" t="s">
        <v>835</v>
      </c>
      <c r="L270" s="56" t="s">
        <v>284</v>
      </c>
      <c r="M270" s="56" t="s">
        <v>411</v>
      </c>
      <c r="N270" s="59" t="s">
        <v>108</v>
      </c>
      <c r="O270" s="56" t="s">
        <v>154</v>
      </c>
      <c r="P270" s="57" t="s">
        <v>462</v>
      </c>
      <c r="Q270" s="57" t="s">
        <v>467</v>
      </c>
      <c r="R270" s="58" t="s">
        <v>474</v>
      </c>
      <c r="S270" s="59" t="s">
        <v>159</v>
      </c>
      <c r="T270" s="59" t="s">
        <v>417</v>
      </c>
      <c r="U270" s="60" t="s">
        <v>429</v>
      </c>
      <c r="V270" s="60" t="s">
        <v>447</v>
      </c>
      <c r="W270" s="59" t="s">
        <v>159</v>
      </c>
      <c r="X270" s="59"/>
      <c r="Y270" s="56"/>
      <c r="Z270" s="56"/>
      <c r="AA270" s="56"/>
      <c r="AB270" s="56"/>
      <c r="AC270" s="53"/>
      <c r="AD270" s="53"/>
      <c r="AE270" s="53"/>
      <c r="AF270" s="53"/>
      <c r="AG270" s="56"/>
      <c r="AH270" s="60"/>
      <c r="AI270" s="53"/>
      <c r="AJ270" s="61"/>
      <c r="AK270" s="53"/>
      <c r="AL270" s="53"/>
      <c r="AM270" s="222">
        <v>35.600000000000009</v>
      </c>
      <c r="AN270" s="97">
        <v>35.6</v>
      </c>
      <c r="AO270" s="97">
        <v>35.6</v>
      </c>
      <c r="AP270" s="97"/>
      <c r="AQ270" s="62">
        <f>IF(AND(AN270=0,AO270=0),Desplegable!$B$446,IF(AND(AN270&lt;&gt;0,AO270=""),Desplegable!$B$446,IF(AND('Metas por Proyecto'!AN270=0,'Metas por Proyecto'!AO270&gt;0),Desplegable!$B$444,IF(AND('Metas por Proyecto'!AN270&gt;0,'Metas por Proyecto'!AO270=0),Desplegable!$B$445,IF(AND('Metas por Proyecto'!AN270&gt;0,'Metas por Proyecto'!AO270&gt;0),((AO270*100)/AN270))))))</f>
        <v>100</v>
      </c>
      <c r="AR270" s="97">
        <v>35.6</v>
      </c>
      <c r="AS270" s="97">
        <v>35.6</v>
      </c>
      <c r="AT270" s="97"/>
      <c r="AU270" s="62">
        <f>IF(AND(AR270=0,AS270=0),Desplegable!$B$446,IF(AND(AR270&lt;&gt;0,AS270=""),Desplegable!$B$446,IF(AND('Metas por Proyecto'!AR270=0,'Metas por Proyecto'!AS270&gt;0),Desplegable!$B$444,IF(AND('Metas por Proyecto'!AR270&gt;0,'Metas por Proyecto'!AS270=0),Desplegable!$B$445,IF(AND('Metas por Proyecto'!AR270&gt;0,'Metas por Proyecto'!AS270&gt;0),((AS270*100)/AR270))))))</f>
        <v>100</v>
      </c>
      <c r="AV270" s="97">
        <f t="shared" si="156"/>
        <v>71.2</v>
      </c>
      <c r="AW270" s="97">
        <f t="shared" si="157"/>
        <v>71.2</v>
      </c>
      <c r="AX270" s="62">
        <f>IF(AND(AV270=0,AW270=0),"",IF(AND(AV270=0,AW270&lt;&gt;0),Desplegable!$B$444,(AW270*100/AV270)))</f>
        <v>100</v>
      </c>
      <c r="AY270" s="97">
        <v>35.6</v>
      </c>
      <c r="AZ270" s="97">
        <v>35.6</v>
      </c>
      <c r="BA270" s="97"/>
      <c r="BB270" s="62">
        <f>IF(AND(AY270=0,AZ270=0),Desplegable!$B$446,IF(AND(AY270&lt;&gt;0,AZ270=""),Desplegable!$B$446,IF(AND('Metas por Proyecto'!AY270=0,'Metas por Proyecto'!AZ270&gt;0),Desplegable!$B$444,IF(AND('Metas por Proyecto'!AY270&gt;0,'Metas por Proyecto'!AZ270=0),Desplegable!$B$445,IF(AND('Metas por Proyecto'!AY270&gt;0,'Metas por Proyecto'!AZ270&gt;0),((AZ270*100)/AY270))))))</f>
        <v>100</v>
      </c>
      <c r="BC270" s="97">
        <f t="shared" si="158"/>
        <v>106.80000000000001</v>
      </c>
      <c r="BD270" s="97">
        <f t="shared" si="159"/>
        <v>106.80000000000001</v>
      </c>
      <c r="BE270" s="62">
        <f>IF(AND(BC270=0,BD270=0),"",IF(AND(BC270=0,BD270&lt;&gt;0),Desplegable!$B$444,(BD270*100/BC270)))</f>
        <v>100</v>
      </c>
      <c r="BF270" s="97">
        <v>35.6</v>
      </c>
      <c r="BG270" s="97"/>
      <c r="BH270" s="97"/>
      <c r="BI270" s="62" t="str">
        <f>IF(AND(BF270=0,BG270=0),Desplegable!$B$446,IF(AND(BF270&lt;&gt;0,BG270=""),Desplegable!$B$446,IF(AND('Metas por Proyecto'!BF270=0,'Metas por Proyecto'!BG270&gt;0),Desplegable!$B$444,IF(AND('Metas por Proyecto'!BF270&gt;0,'Metas por Proyecto'!BG270=0),Desplegable!$B$445,IF(AND('Metas por Proyecto'!BF270&gt;0,'Metas por Proyecto'!BG270&gt;0),((BG270*100)/BF270))))))</f>
        <v/>
      </c>
      <c r="BJ270" s="97">
        <f t="shared" si="160"/>
        <v>142.4</v>
      </c>
      <c r="BK270" s="97">
        <f t="shared" si="161"/>
        <v>106.80000000000001</v>
      </c>
      <c r="BL270" s="62">
        <f>IF(AND(BJ270=0,BK270=0),"",IF(AND(BJ270=0,BK270&lt;&gt;0),Desplegable!$B$444,(BK270*100/BJ270)))</f>
        <v>75.000000000000014</v>
      </c>
      <c r="BM270" s="97">
        <v>35.6</v>
      </c>
      <c r="BN270" s="97"/>
      <c r="BO270" s="97"/>
      <c r="BP270" s="62" t="str">
        <f>IF(AND(BM270=0,BN270=0),Desplegable!$B$446,IF(AND(BM270&lt;&gt;0,BN270=""),Desplegable!$B$446,IF(AND('Metas por Proyecto'!BM270=0,'Metas por Proyecto'!BN270&gt;0),Desplegable!$B$444,IF(AND('Metas por Proyecto'!BM270&gt;0,'Metas por Proyecto'!BN270=0),Desplegable!$B$445,IF(AND('Metas por Proyecto'!BM270&gt;0,'Metas por Proyecto'!BN270&gt;0),((BN270*100)/BM270))))))</f>
        <v/>
      </c>
      <c r="BQ270" s="97">
        <f t="shared" si="162"/>
        <v>178</v>
      </c>
      <c r="BR270" s="97">
        <f t="shared" si="163"/>
        <v>106.80000000000001</v>
      </c>
      <c r="BS270" s="62">
        <f>IF(AND(BQ270=0,BR270=0),"",IF(AND(BQ270=0,BR270&lt;&gt;0),Desplegable!$B$444,(BR270*100/BQ270)))</f>
        <v>60.000000000000007</v>
      </c>
      <c r="BT270" s="97">
        <v>35.6</v>
      </c>
      <c r="BU270" s="97"/>
      <c r="BV270" s="97"/>
      <c r="BW270" s="62" t="str">
        <f>IF(AND(BT270=0,BU270=0),Desplegable!$B$446,IF(AND(BT270&lt;&gt;0,BU270=""),Desplegable!$B$446,IF(AND('Metas por Proyecto'!BT270=0,'Metas por Proyecto'!BU270&gt;0),Desplegable!$B$444,IF(AND('Metas por Proyecto'!BT270&gt;0,'Metas por Proyecto'!BU270=0),Desplegable!$B$445,IF(AND('Metas por Proyecto'!BT270&gt;0,'Metas por Proyecto'!BU270&gt;0),((BU270*100)/BT270))))))</f>
        <v/>
      </c>
      <c r="BX270" s="97">
        <f t="shared" si="164"/>
        <v>213.6</v>
      </c>
      <c r="BY270" s="97">
        <f t="shared" si="165"/>
        <v>106.80000000000001</v>
      </c>
      <c r="BZ270" s="62">
        <f>IF(AND(BX270=0,BY270=0),"",IF(AND(BX270=0,BY270&lt;&gt;0),Desplegable!$B$444,(BY270*100/BX270)))</f>
        <v>50.000000000000007</v>
      </c>
      <c r="CA270" s="97">
        <v>35.6</v>
      </c>
      <c r="CB270" s="97"/>
      <c r="CC270" s="97"/>
      <c r="CD270" s="62" t="str">
        <f>IF(AND(CA270=0,CB270=0),Desplegable!$B$446,IF(AND(CA270&lt;&gt;0,CB270=""),Desplegable!$B$446,IF(AND('Metas por Proyecto'!CA270=0,'Metas por Proyecto'!CB270&gt;0),Desplegable!$B$444,IF(AND('Metas por Proyecto'!CA270&gt;0,'Metas por Proyecto'!CB270=0),Desplegable!$B$445,IF(AND('Metas por Proyecto'!CA270&gt;0,'Metas por Proyecto'!CB270&gt;0),((CB270*100)/CA270))))))</f>
        <v/>
      </c>
      <c r="CE270" s="97">
        <f t="shared" si="166"/>
        <v>249.2</v>
      </c>
      <c r="CF270" s="97">
        <f t="shared" si="167"/>
        <v>106.80000000000001</v>
      </c>
      <c r="CG270" s="62">
        <f>IF(AND(CE270=0,CF270=0),"",IF(AND(CE270=0,CF270&lt;&gt;0),Desplegable!$B$444,(CF270*100/CE270)))</f>
        <v>42.857142857142868</v>
      </c>
      <c r="CH270" s="97">
        <v>35.6</v>
      </c>
      <c r="CI270" s="97"/>
      <c r="CJ270" s="97"/>
      <c r="CK270" s="62" t="str">
        <f>IF(AND(CH270=0,CI270=0),Desplegable!$B$446,IF(AND(CH270&lt;&gt;0,CI270=""),Desplegable!$B$446,IF(AND('Metas por Proyecto'!CH270=0,'Metas por Proyecto'!CI270&gt;0),Desplegable!$B$444,IF(AND('Metas por Proyecto'!CH270&gt;0,'Metas por Proyecto'!CI270=0),Desplegable!$B$445,IF(AND('Metas por Proyecto'!CH270&gt;0,'Metas por Proyecto'!CI270&gt;0),((CI270*100)/CH270))))))</f>
        <v/>
      </c>
      <c r="CL270" s="97">
        <f t="shared" si="168"/>
        <v>284.8</v>
      </c>
      <c r="CM270" s="97">
        <f t="shared" si="169"/>
        <v>106.80000000000001</v>
      </c>
      <c r="CN270" s="62">
        <f>IF(AND(CL270=0,CM270=0),"",IF(AND(CL270=0,CM270&lt;&gt;0),Desplegable!$B$444,(CM270*100/CL270)))</f>
        <v>37.500000000000007</v>
      </c>
      <c r="CO270" s="97">
        <v>35.6</v>
      </c>
      <c r="CP270" s="97"/>
      <c r="CQ270" s="97"/>
      <c r="CR270" s="62" t="str">
        <f>IF(AND(CO270=0,CP270=0),Desplegable!$B$446,IF(AND(CO270&lt;&gt;0,CP270=""),Desplegable!$B$446,IF(AND('Metas por Proyecto'!CO270=0,'Metas por Proyecto'!CP270&gt;0),Desplegable!$B$444,IF(AND('Metas por Proyecto'!CO270&gt;0,'Metas por Proyecto'!CP270=0),Desplegable!$B$445,IF(AND('Metas por Proyecto'!CO270&gt;0,'Metas por Proyecto'!CP270&gt;0),((CP270*100)/CO270))))))</f>
        <v/>
      </c>
      <c r="CS270" s="97">
        <f t="shared" si="170"/>
        <v>320.40000000000003</v>
      </c>
      <c r="CT270" s="97">
        <f t="shared" si="171"/>
        <v>106.80000000000001</v>
      </c>
      <c r="CU270" s="62">
        <f>IF(AND(CS270=0,CT270=0),"",IF(AND(CS270=0,CT270&lt;&gt;0),Desplegable!$B$444,(CT270*100/CS270)))</f>
        <v>33.333333333333336</v>
      </c>
      <c r="CV270" s="97">
        <v>35.6</v>
      </c>
      <c r="CW270" s="97"/>
      <c r="CX270" s="97"/>
      <c r="CY270" s="62" t="str">
        <f>IF(AND(CV270=0,CW270=0),Desplegable!$B$446,IF(AND(CV270&lt;&gt;0,CW270=""),Desplegable!$B$446,IF(AND('Metas por Proyecto'!CV270=0,'Metas por Proyecto'!CW270&gt;0),Desplegable!$B$444,IF(AND('Metas por Proyecto'!CV270&gt;0,'Metas por Proyecto'!CW270=0),Desplegable!$B$445,IF(AND('Metas por Proyecto'!CV270&gt;0,'Metas por Proyecto'!CW270&gt;0),((CW270*100)/CV270))))))</f>
        <v/>
      </c>
      <c r="CZ270" s="97">
        <f t="shared" si="172"/>
        <v>356.00000000000006</v>
      </c>
      <c r="DA270" s="97">
        <f t="shared" si="173"/>
        <v>106.80000000000001</v>
      </c>
      <c r="DB270" s="62">
        <f>IF(AND(CZ270=0,DA270=0),"",IF(AND(CZ270=0,DA270&lt;&gt;0),Desplegable!$B$444,(DA270*100/CZ270)))</f>
        <v>30</v>
      </c>
      <c r="DC270" s="97">
        <v>35.6</v>
      </c>
      <c r="DD270" s="97"/>
      <c r="DE270" s="97"/>
      <c r="DF270" s="62" t="str">
        <f>IF(AND(DC270=0,DD270=0),Desplegable!$B$446,IF(AND(DC270&lt;&gt;0,DD270=""),Desplegable!$B$446,IF(AND('Metas por Proyecto'!DC270=0,'Metas por Proyecto'!DD270&gt;0),Desplegable!$B$444,IF(AND('Metas por Proyecto'!DC270&gt;0,'Metas por Proyecto'!DD270=0),Desplegable!$B$445,IF(AND('Metas por Proyecto'!DC270&gt;0,'Metas por Proyecto'!DD270&gt;0),((DD270*100)/DC270))))))</f>
        <v/>
      </c>
      <c r="DG270" s="97">
        <f t="shared" si="182"/>
        <v>391.60000000000008</v>
      </c>
      <c r="DH270" s="97">
        <f t="shared" si="183"/>
        <v>106.80000000000001</v>
      </c>
      <c r="DI270" s="62">
        <f>IF(AND(DG270=0,DH270=0),"",IF(AND(DG270=0,DH270&lt;&gt;0),Desplegable!$B$444,(DH270*100/DG270)))</f>
        <v>27.272727272727273</v>
      </c>
      <c r="DJ270" s="97">
        <v>35.6</v>
      </c>
      <c r="DK270" s="97"/>
      <c r="DL270" s="97"/>
      <c r="DM270" s="62" t="str">
        <f>IF(AND(DJ270=0,DK270=0),Desplegable!$B$446,IF(AND(DJ270&lt;&gt;0,DK270=""),Desplegable!$B$446,IF(AND('Metas por Proyecto'!DJ270=0,'Metas por Proyecto'!DK270&gt;0),Desplegable!$B$444,IF(AND('Metas por Proyecto'!DJ270&gt;0,'Metas por Proyecto'!DK270=0),Desplegable!$B$445,IF(AND('Metas por Proyecto'!DJ270&gt;0,'Metas por Proyecto'!DK270&gt;0),((DK270*100)/DJ270))))))</f>
        <v/>
      </c>
      <c r="DN270" s="97">
        <f t="shared" si="176"/>
        <v>427.2000000000001</v>
      </c>
      <c r="DO270" s="97">
        <f t="shared" si="177"/>
        <v>106.80000000000001</v>
      </c>
      <c r="DP270" s="63">
        <f>IF(AND(DN270=0,DO270=0),"",IF(AND(DN270=0,DO270&lt;&gt;0),Desplegable!$B$444,(DO270*100/DN270)))</f>
        <v>25</v>
      </c>
      <c r="DQ270" s="97">
        <f t="shared" si="178"/>
        <v>427.2000000000001</v>
      </c>
      <c r="DR270" s="97">
        <f t="shared" si="179"/>
        <v>-391.60000000000008</v>
      </c>
      <c r="DS270" s="97">
        <f t="shared" si="180"/>
        <v>106.80000000000001</v>
      </c>
      <c r="DT270" s="63">
        <f t="shared" si="181"/>
        <v>25</v>
      </c>
      <c r="DU270" s="97"/>
    </row>
    <row r="271" spans="1:125" s="65" customFormat="1" ht="225.75" thickBot="1">
      <c r="A271" s="53">
        <v>270</v>
      </c>
      <c r="B271" s="84" t="s">
        <v>893</v>
      </c>
      <c r="C271" s="54" t="s">
        <v>878</v>
      </c>
      <c r="D271" s="55" t="s">
        <v>81</v>
      </c>
      <c r="E271" s="55" t="s">
        <v>897</v>
      </c>
      <c r="F271" s="56" t="s">
        <v>111</v>
      </c>
      <c r="G271" s="55" t="s">
        <v>115</v>
      </c>
      <c r="H271" s="56" t="s">
        <v>294</v>
      </c>
      <c r="I271" s="55" t="s">
        <v>815</v>
      </c>
      <c r="J271" s="56" t="s">
        <v>259</v>
      </c>
      <c r="K271" s="55" t="s">
        <v>835</v>
      </c>
      <c r="L271" s="56" t="s">
        <v>282</v>
      </c>
      <c r="M271" s="56" t="s">
        <v>411</v>
      </c>
      <c r="N271" s="59" t="s">
        <v>108</v>
      </c>
      <c r="O271" s="56" t="s">
        <v>154</v>
      </c>
      <c r="P271" s="57" t="s">
        <v>462</v>
      </c>
      <c r="Q271" s="57" t="s">
        <v>467</v>
      </c>
      <c r="R271" s="58" t="s">
        <v>474</v>
      </c>
      <c r="S271" s="59" t="s">
        <v>159</v>
      </c>
      <c r="T271" s="59" t="s">
        <v>417</v>
      </c>
      <c r="U271" s="60" t="s">
        <v>429</v>
      </c>
      <c r="V271" s="60" t="s">
        <v>447</v>
      </c>
      <c r="W271" s="59" t="s">
        <v>159</v>
      </c>
      <c r="X271" s="59"/>
      <c r="Y271" s="56"/>
      <c r="Z271" s="56"/>
      <c r="AA271" s="56"/>
      <c r="AB271" s="56"/>
      <c r="AC271" s="53"/>
      <c r="AD271" s="53"/>
      <c r="AE271" s="53"/>
      <c r="AF271" s="53"/>
      <c r="AG271" s="56"/>
      <c r="AH271" s="60"/>
      <c r="AI271" s="53"/>
      <c r="AJ271" s="61"/>
      <c r="AK271" s="53"/>
      <c r="AL271" s="53"/>
      <c r="AM271" s="222">
        <v>1</v>
      </c>
      <c r="AN271" s="97"/>
      <c r="AO271" s="97">
        <v>0</v>
      </c>
      <c r="AP271" s="97"/>
      <c r="AQ271" s="62" t="str">
        <f>IF(AND(AN271=0,AO271=0),Desplegable!$B$446,IF(AND(AN271&lt;&gt;0,AO271=""),Desplegable!$B$446,IF(AND('Metas por Proyecto'!AN271=0,'Metas por Proyecto'!AO271&gt;0),Desplegable!$B$444,IF(AND('Metas por Proyecto'!AN271&gt;0,'Metas por Proyecto'!AO271=0),Desplegable!$B$445,IF(AND('Metas por Proyecto'!AN271&gt;0,'Metas por Proyecto'!AO271&gt;0),((AO271*100)/AN271))))))</f>
        <v/>
      </c>
      <c r="AR271" s="97"/>
      <c r="AS271" s="255">
        <v>0</v>
      </c>
      <c r="AT271" s="97"/>
      <c r="AU271" s="62" t="str">
        <f>IF(AND(AR271=0,AS271=0),Desplegable!$B$446,IF(AND(AR271&lt;&gt;0,AS271=""),Desplegable!$B$446,IF(AND('Metas por Proyecto'!AR271=0,'Metas por Proyecto'!AS271&gt;0),Desplegable!$B$444,IF(AND('Metas por Proyecto'!AR271&gt;0,'Metas por Proyecto'!AS271=0),Desplegable!$B$445,IF(AND('Metas por Proyecto'!AR271&gt;0,'Metas por Proyecto'!AS271&gt;0),((AS271*100)/AR271))))))</f>
        <v/>
      </c>
      <c r="AV271" s="97">
        <f t="shared" si="156"/>
        <v>0</v>
      </c>
      <c r="AW271" s="97">
        <f t="shared" si="157"/>
        <v>0</v>
      </c>
      <c r="AX271" s="62" t="str">
        <f>IF(AND(AV271=0,AW271=0),"",IF(AND(AV271=0,AW271&lt;&gt;0),Desplegable!$B$444,(AW271*100/AV271)))</f>
        <v/>
      </c>
      <c r="AY271" s="97"/>
      <c r="AZ271" s="255">
        <v>0</v>
      </c>
      <c r="BA271" s="97"/>
      <c r="BB271" s="62" t="str">
        <f>IF(AND(AY271=0,AZ271=0),Desplegable!$B$446,IF(AND(AY271&lt;&gt;0,AZ271=""),Desplegable!$B$446,IF(AND('Metas por Proyecto'!AY271=0,'Metas por Proyecto'!AZ271&gt;0),Desplegable!$B$444,IF(AND('Metas por Proyecto'!AY271&gt;0,'Metas por Proyecto'!AZ271=0),Desplegable!$B$445,IF(AND('Metas por Proyecto'!AY271&gt;0,'Metas por Proyecto'!AZ271&gt;0),((AZ271*100)/AY271))))))</f>
        <v/>
      </c>
      <c r="BC271" s="97">
        <f t="shared" si="158"/>
        <v>0</v>
      </c>
      <c r="BD271" s="97">
        <f t="shared" si="159"/>
        <v>0</v>
      </c>
      <c r="BE271" s="62" t="str">
        <f>IF(AND(BC271=0,BD271=0),"",IF(AND(BC271=0,BD271&lt;&gt;0),Desplegable!$B$444,(BD271*100/BC271)))</f>
        <v/>
      </c>
      <c r="BF271" s="97"/>
      <c r="BG271" s="97"/>
      <c r="BH271" s="97"/>
      <c r="BI271" s="62" t="str">
        <f>IF(AND(BF271=0,BG271=0),Desplegable!$B$446,IF(AND(BF271&lt;&gt;0,BG271=""),Desplegable!$B$446,IF(AND('Metas por Proyecto'!BF271=0,'Metas por Proyecto'!BG271&gt;0),Desplegable!$B$444,IF(AND('Metas por Proyecto'!BF271&gt;0,'Metas por Proyecto'!BG271=0),Desplegable!$B$445,IF(AND('Metas por Proyecto'!BF271&gt;0,'Metas por Proyecto'!BG271&gt;0),((BG271*100)/BF271))))))</f>
        <v/>
      </c>
      <c r="BJ271" s="97">
        <f t="shared" si="160"/>
        <v>0</v>
      </c>
      <c r="BK271" s="97">
        <f t="shared" si="161"/>
        <v>0</v>
      </c>
      <c r="BL271" s="62" t="str">
        <f>IF(AND(BJ271=0,BK271=0),"",IF(AND(BJ271=0,BK271&lt;&gt;0),Desplegable!$B$444,(BK271*100/BJ271)))</f>
        <v/>
      </c>
      <c r="BM271" s="97"/>
      <c r="BN271" s="97"/>
      <c r="BO271" s="97"/>
      <c r="BP271" s="62" t="str">
        <f>IF(AND(BM271=0,BN271=0),Desplegable!$B$446,IF(AND(BM271&lt;&gt;0,BN271=""),Desplegable!$B$446,IF(AND('Metas por Proyecto'!BM271=0,'Metas por Proyecto'!BN271&gt;0),Desplegable!$B$444,IF(AND('Metas por Proyecto'!BM271&gt;0,'Metas por Proyecto'!BN271=0),Desplegable!$B$445,IF(AND('Metas por Proyecto'!BM271&gt;0,'Metas por Proyecto'!BN271&gt;0),((BN271*100)/BM271))))))</f>
        <v/>
      </c>
      <c r="BQ271" s="97">
        <f t="shared" si="162"/>
        <v>0</v>
      </c>
      <c r="BR271" s="97">
        <f t="shared" si="163"/>
        <v>0</v>
      </c>
      <c r="BS271" s="62" t="str">
        <f>IF(AND(BQ271=0,BR271=0),"",IF(AND(BQ271=0,BR271&lt;&gt;0),Desplegable!$B$444,(BR271*100/BQ271)))</f>
        <v/>
      </c>
      <c r="BT271" s="97"/>
      <c r="BU271" s="97"/>
      <c r="BV271" s="97"/>
      <c r="BW271" s="62" t="str">
        <f>IF(AND(BT271=0,BU271=0),Desplegable!$B$446,IF(AND(BT271&lt;&gt;0,BU271=""),Desplegable!$B$446,IF(AND('Metas por Proyecto'!BT271=0,'Metas por Proyecto'!BU271&gt;0),Desplegable!$B$444,IF(AND('Metas por Proyecto'!BT271&gt;0,'Metas por Proyecto'!BU271=0),Desplegable!$B$445,IF(AND('Metas por Proyecto'!BT271&gt;0,'Metas por Proyecto'!BU271&gt;0),((BU271*100)/BT271))))))</f>
        <v/>
      </c>
      <c r="BX271" s="97">
        <f t="shared" si="164"/>
        <v>0</v>
      </c>
      <c r="BY271" s="97">
        <f t="shared" si="165"/>
        <v>0</v>
      </c>
      <c r="BZ271" s="62" t="str">
        <f>IF(AND(BX271=0,BY271=0),"",IF(AND(BX271=0,BY271&lt;&gt;0),Desplegable!$B$444,(BY271*100/BX271)))</f>
        <v/>
      </c>
      <c r="CA271" s="97"/>
      <c r="CB271" s="97"/>
      <c r="CC271" s="97"/>
      <c r="CD271" s="62" t="str">
        <f>IF(AND(CA271=0,CB271=0),Desplegable!$B$446,IF(AND(CA271&lt;&gt;0,CB271=""),Desplegable!$B$446,IF(AND('Metas por Proyecto'!CA271=0,'Metas por Proyecto'!CB271&gt;0),Desplegable!$B$444,IF(AND('Metas por Proyecto'!CA271&gt;0,'Metas por Proyecto'!CB271=0),Desplegable!$B$445,IF(AND('Metas por Proyecto'!CA271&gt;0,'Metas por Proyecto'!CB271&gt;0),((CB271*100)/CA271))))))</f>
        <v/>
      </c>
      <c r="CE271" s="97">
        <f t="shared" si="166"/>
        <v>0</v>
      </c>
      <c r="CF271" s="97">
        <f t="shared" si="167"/>
        <v>0</v>
      </c>
      <c r="CG271" s="62" t="str">
        <f>IF(AND(CE271=0,CF271=0),"",IF(AND(CE271=0,CF271&lt;&gt;0),Desplegable!$B$444,(CF271*100/CE271)))</f>
        <v/>
      </c>
      <c r="CH271" s="97">
        <v>1</v>
      </c>
      <c r="CI271" s="97"/>
      <c r="CJ271" s="97"/>
      <c r="CK271" s="62" t="str">
        <f>IF(AND(CH271=0,CI271=0),Desplegable!$B$446,IF(AND(CH271&lt;&gt;0,CI271=""),Desplegable!$B$446,IF(AND('Metas por Proyecto'!CH271=0,'Metas por Proyecto'!CI271&gt;0),Desplegable!$B$444,IF(AND('Metas por Proyecto'!CH271&gt;0,'Metas por Proyecto'!CI271=0),Desplegable!$B$445,IF(AND('Metas por Proyecto'!CH271&gt;0,'Metas por Proyecto'!CI271&gt;0),((CI271*100)/CH271))))))</f>
        <v/>
      </c>
      <c r="CL271" s="97">
        <f t="shared" si="168"/>
        <v>1</v>
      </c>
      <c r="CM271" s="97">
        <f t="shared" si="169"/>
        <v>0</v>
      </c>
      <c r="CN271" s="62">
        <f>IF(AND(CL271=0,CM271=0),"",IF(AND(CL271=0,CM271&lt;&gt;0),Desplegable!$B$444,(CM271*100/CL271)))</f>
        <v>0</v>
      </c>
      <c r="CO271" s="97"/>
      <c r="CP271" s="97"/>
      <c r="CQ271" s="97"/>
      <c r="CR271" s="62" t="str">
        <f>IF(AND(CO271=0,CP271=0),Desplegable!$B$446,IF(AND(CO271&lt;&gt;0,CP271=""),Desplegable!$B$446,IF(AND('Metas por Proyecto'!CO271=0,'Metas por Proyecto'!CP271&gt;0),Desplegable!$B$444,IF(AND('Metas por Proyecto'!CO271&gt;0,'Metas por Proyecto'!CP271=0),Desplegable!$B$445,IF(AND('Metas por Proyecto'!CO271&gt;0,'Metas por Proyecto'!CP271&gt;0),((CP271*100)/CO271))))))</f>
        <v/>
      </c>
      <c r="CS271" s="97">
        <f t="shared" si="170"/>
        <v>1</v>
      </c>
      <c r="CT271" s="97">
        <f t="shared" si="171"/>
        <v>0</v>
      </c>
      <c r="CU271" s="62">
        <f>IF(AND(CS271=0,CT271=0),"",IF(AND(CS271=0,CT271&lt;&gt;0),Desplegable!$B$444,(CT271*100/CS271)))</f>
        <v>0</v>
      </c>
      <c r="CV271" s="97"/>
      <c r="CW271" s="97"/>
      <c r="CX271" s="97"/>
      <c r="CY271" s="62" t="str">
        <f>IF(AND(CV271=0,CW271=0),Desplegable!$B$446,IF(AND(CV271&lt;&gt;0,CW271=""),Desplegable!$B$446,IF(AND('Metas por Proyecto'!CV271=0,'Metas por Proyecto'!CW271&gt;0),Desplegable!$B$444,IF(AND('Metas por Proyecto'!CV271&gt;0,'Metas por Proyecto'!CW271=0),Desplegable!$B$445,IF(AND('Metas por Proyecto'!CV271&gt;0,'Metas por Proyecto'!CW271&gt;0),((CW271*100)/CV271))))))</f>
        <v/>
      </c>
      <c r="CZ271" s="97">
        <f t="shared" si="172"/>
        <v>1</v>
      </c>
      <c r="DA271" s="97">
        <f t="shared" si="173"/>
        <v>0</v>
      </c>
      <c r="DB271" s="62">
        <f>IF(AND(CZ271=0,DA271=0),"",IF(AND(CZ271=0,DA271&lt;&gt;0),Desplegable!$B$444,(DA271*100/CZ271)))</f>
        <v>0</v>
      </c>
      <c r="DC271" s="97"/>
      <c r="DD271" s="97"/>
      <c r="DE271" s="97"/>
      <c r="DF271" s="62" t="str">
        <f>IF(AND(DC271=0,DD271=0),Desplegable!$B$446,IF(AND(DC271&lt;&gt;0,DD271=""),Desplegable!$B$446,IF(AND('Metas por Proyecto'!DC271=0,'Metas por Proyecto'!DD271&gt;0),Desplegable!$B$444,IF(AND('Metas por Proyecto'!DC271&gt;0,'Metas por Proyecto'!DD271=0),Desplegable!$B$445,IF(AND('Metas por Proyecto'!DC271&gt;0,'Metas por Proyecto'!DD271&gt;0),((DD271*100)/DC271))))))</f>
        <v/>
      </c>
      <c r="DG271" s="97">
        <f t="shared" si="182"/>
        <v>1</v>
      </c>
      <c r="DH271" s="97">
        <f t="shared" si="183"/>
        <v>0</v>
      </c>
      <c r="DI271" s="62">
        <f>IF(AND(DG271=0,DH271=0),"",IF(AND(DG271=0,DH271&lt;&gt;0),Desplegable!$B$444,(DH271*100/DG271)))</f>
        <v>0</v>
      </c>
      <c r="DJ271" s="97"/>
      <c r="DK271" s="97"/>
      <c r="DL271" s="97"/>
      <c r="DM271" s="62" t="str">
        <f>IF(AND(DJ271=0,DK271=0),Desplegable!$B$446,IF(AND(DJ271&lt;&gt;0,DK271=""),Desplegable!$B$446,IF(AND('Metas por Proyecto'!DJ271=0,'Metas por Proyecto'!DK271&gt;0),Desplegable!$B$444,IF(AND('Metas por Proyecto'!DJ271&gt;0,'Metas por Proyecto'!DK271=0),Desplegable!$B$445,IF(AND('Metas por Proyecto'!DJ271&gt;0,'Metas por Proyecto'!DK271&gt;0),((DK271*100)/DJ271))))))</f>
        <v/>
      </c>
      <c r="DN271" s="97">
        <f t="shared" si="176"/>
        <v>1</v>
      </c>
      <c r="DO271" s="97">
        <f t="shared" si="177"/>
        <v>0</v>
      </c>
      <c r="DP271" s="63">
        <f>IF(AND(DN271=0,DO271=0),"",IF(AND(DN271=0,DO271&lt;&gt;0),Desplegable!$B$444,(DO271*100/DN271)))</f>
        <v>0</v>
      </c>
      <c r="DQ271" s="97">
        <f t="shared" si="178"/>
        <v>1</v>
      </c>
      <c r="DR271" s="97">
        <f t="shared" si="179"/>
        <v>0</v>
      </c>
      <c r="DS271" s="97">
        <f t="shared" si="180"/>
        <v>0</v>
      </c>
      <c r="DT271" s="63">
        <f t="shared" si="181"/>
        <v>0</v>
      </c>
      <c r="DU271" s="97"/>
    </row>
    <row r="272" spans="1:125" s="65" customFormat="1" ht="225.75" thickBot="1">
      <c r="A272" s="53">
        <v>271</v>
      </c>
      <c r="B272" s="84" t="s">
        <v>894</v>
      </c>
      <c r="C272" s="54" t="s">
        <v>896</v>
      </c>
      <c r="D272" s="55" t="s">
        <v>89</v>
      </c>
      <c r="E272" s="55" t="s">
        <v>897</v>
      </c>
      <c r="F272" s="56" t="s">
        <v>111</v>
      </c>
      <c r="G272" s="55" t="s">
        <v>115</v>
      </c>
      <c r="H272" s="56" t="s">
        <v>294</v>
      </c>
      <c r="I272" s="55" t="s">
        <v>815</v>
      </c>
      <c r="J272" s="56" t="s">
        <v>259</v>
      </c>
      <c r="K272" s="55" t="s">
        <v>835</v>
      </c>
      <c r="L272" s="56" t="s">
        <v>282</v>
      </c>
      <c r="M272" s="56" t="s">
        <v>411</v>
      </c>
      <c r="N272" s="59" t="s">
        <v>108</v>
      </c>
      <c r="O272" s="56" t="s">
        <v>154</v>
      </c>
      <c r="P272" s="57" t="s">
        <v>462</v>
      </c>
      <c r="Q272" s="57" t="s">
        <v>467</v>
      </c>
      <c r="R272" s="58" t="s">
        <v>474</v>
      </c>
      <c r="S272" s="59" t="s">
        <v>159</v>
      </c>
      <c r="T272" s="59" t="s">
        <v>417</v>
      </c>
      <c r="U272" s="60" t="s">
        <v>429</v>
      </c>
      <c r="V272" s="60" t="s">
        <v>447</v>
      </c>
      <c r="W272" s="59" t="s">
        <v>159</v>
      </c>
      <c r="X272" s="59"/>
      <c r="Y272" s="56"/>
      <c r="Z272" s="56"/>
      <c r="AA272" s="56"/>
      <c r="AB272" s="56"/>
      <c r="AC272" s="53"/>
      <c r="AD272" s="53"/>
      <c r="AE272" s="53"/>
      <c r="AF272" s="53"/>
      <c r="AG272" s="56"/>
      <c r="AH272" s="60"/>
      <c r="AI272" s="53"/>
      <c r="AJ272" s="61"/>
      <c r="AK272" s="53"/>
      <c r="AL272" s="53"/>
      <c r="AM272" s="222">
        <v>47</v>
      </c>
      <c r="AN272" s="97">
        <v>47</v>
      </c>
      <c r="AO272" s="97">
        <v>47</v>
      </c>
      <c r="AP272" s="97"/>
      <c r="AQ272" s="62">
        <f>IF(AND(AN272=0,AO272=0),Desplegable!$B$446,IF(AND(AN272&lt;&gt;0,AO272=""),Desplegable!$B$446,IF(AND('Metas por Proyecto'!AN272=0,'Metas por Proyecto'!AO272&gt;0),Desplegable!$B$444,IF(AND('Metas por Proyecto'!AN272&gt;0,'Metas por Proyecto'!AO272=0),Desplegable!$B$445,IF(AND('Metas por Proyecto'!AN272&gt;0,'Metas por Proyecto'!AO272&gt;0),((AO272*100)/AN272))))))</f>
        <v>100</v>
      </c>
      <c r="AR272" s="97">
        <v>47</v>
      </c>
      <c r="AS272" s="255">
        <v>47</v>
      </c>
      <c r="AT272" s="97"/>
      <c r="AU272" s="62">
        <f>IF(AND(AR272=0,AS272=0),Desplegable!$B$446,IF(AND(AR272&lt;&gt;0,AS272=""),Desplegable!$B$446,IF(AND('Metas por Proyecto'!AR272=0,'Metas por Proyecto'!AS272&gt;0),Desplegable!$B$444,IF(AND('Metas por Proyecto'!AR272&gt;0,'Metas por Proyecto'!AS272=0),Desplegable!$B$445,IF(AND('Metas por Proyecto'!AR272&gt;0,'Metas por Proyecto'!AS272&gt;0),((AS272*100)/AR272))))))</f>
        <v>100</v>
      </c>
      <c r="AV272" s="97">
        <f t="shared" si="156"/>
        <v>94</v>
      </c>
      <c r="AW272" s="97">
        <f t="shared" si="157"/>
        <v>94</v>
      </c>
      <c r="AX272" s="62">
        <f>IF(AND(AV272=0,AW272=0),"",IF(AND(AV272=0,AW272&lt;&gt;0),Desplegable!$B$444,(AW272*100/AV272)))</f>
        <v>100</v>
      </c>
      <c r="AY272" s="97">
        <v>47</v>
      </c>
      <c r="AZ272" s="255">
        <v>47</v>
      </c>
      <c r="BA272" s="97"/>
      <c r="BB272" s="62">
        <f>IF(AND(AY272=0,AZ272=0),Desplegable!$B$446,IF(AND(AY272&lt;&gt;0,AZ272=""),Desplegable!$B$446,IF(AND('Metas por Proyecto'!AY272=0,'Metas por Proyecto'!AZ272&gt;0),Desplegable!$B$444,IF(AND('Metas por Proyecto'!AY272&gt;0,'Metas por Proyecto'!AZ272=0),Desplegable!$B$445,IF(AND('Metas por Proyecto'!AY272&gt;0,'Metas por Proyecto'!AZ272&gt;0),((AZ272*100)/AY272))))))</f>
        <v>100</v>
      </c>
      <c r="BC272" s="97">
        <f t="shared" si="158"/>
        <v>141</v>
      </c>
      <c r="BD272" s="97">
        <f t="shared" si="159"/>
        <v>141</v>
      </c>
      <c r="BE272" s="62">
        <f>IF(AND(BC272=0,BD272=0),"",IF(AND(BC272=0,BD272&lt;&gt;0),Desplegable!$B$444,(BD272*100/BC272)))</f>
        <v>100</v>
      </c>
      <c r="BF272" s="97">
        <v>47</v>
      </c>
      <c r="BG272" s="97"/>
      <c r="BH272" s="97"/>
      <c r="BI272" s="62" t="str">
        <f>IF(AND(BF272=0,BG272=0),Desplegable!$B$446,IF(AND(BF272&lt;&gt;0,BG272=""),Desplegable!$B$446,IF(AND('Metas por Proyecto'!BF272=0,'Metas por Proyecto'!BG272&gt;0),Desplegable!$B$444,IF(AND('Metas por Proyecto'!BF272&gt;0,'Metas por Proyecto'!BG272=0),Desplegable!$B$445,IF(AND('Metas por Proyecto'!BF272&gt;0,'Metas por Proyecto'!BG272&gt;0),((BG272*100)/BF272))))))</f>
        <v/>
      </c>
      <c r="BJ272" s="97">
        <f t="shared" si="160"/>
        <v>188</v>
      </c>
      <c r="BK272" s="97">
        <f t="shared" si="161"/>
        <v>141</v>
      </c>
      <c r="BL272" s="62">
        <f>IF(AND(BJ272=0,BK272=0),"",IF(AND(BJ272=0,BK272&lt;&gt;0),Desplegable!$B$444,(BK272*100/BJ272)))</f>
        <v>75</v>
      </c>
      <c r="BM272" s="97">
        <v>47</v>
      </c>
      <c r="BN272" s="97"/>
      <c r="BO272" s="97"/>
      <c r="BP272" s="62" t="str">
        <f>IF(AND(BM272=0,BN272=0),Desplegable!$B$446,IF(AND(BM272&lt;&gt;0,BN272=""),Desplegable!$B$446,IF(AND('Metas por Proyecto'!BM272=0,'Metas por Proyecto'!BN272&gt;0),Desplegable!$B$444,IF(AND('Metas por Proyecto'!BM272&gt;0,'Metas por Proyecto'!BN272=0),Desplegable!$B$445,IF(AND('Metas por Proyecto'!BM272&gt;0,'Metas por Proyecto'!BN272&gt;0),((BN272*100)/BM272))))))</f>
        <v/>
      </c>
      <c r="BQ272" s="97">
        <f t="shared" si="162"/>
        <v>235</v>
      </c>
      <c r="BR272" s="97">
        <f t="shared" si="163"/>
        <v>141</v>
      </c>
      <c r="BS272" s="62">
        <f>IF(AND(BQ272=0,BR272=0),"",IF(AND(BQ272=0,BR272&lt;&gt;0),Desplegable!$B$444,(BR272*100/BQ272)))</f>
        <v>60</v>
      </c>
      <c r="BT272" s="97">
        <v>47</v>
      </c>
      <c r="BU272" s="97"/>
      <c r="BV272" s="97"/>
      <c r="BW272" s="62" t="str">
        <f>IF(AND(BT272=0,BU272=0),Desplegable!$B$446,IF(AND(BT272&lt;&gt;0,BU272=""),Desplegable!$B$446,IF(AND('Metas por Proyecto'!BT272=0,'Metas por Proyecto'!BU272&gt;0),Desplegable!$B$444,IF(AND('Metas por Proyecto'!BT272&gt;0,'Metas por Proyecto'!BU272=0),Desplegable!$B$445,IF(AND('Metas por Proyecto'!BT272&gt;0,'Metas por Proyecto'!BU272&gt;0),((BU272*100)/BT272))))))</f>
        <v/>
      </c>
      <c r="BX272" s="97">
        <f t="shared" si="164"/>
        <v>282</v>
      </c>
      <c r="BY272" s="97">
        <f t="shared" si="165"/>
        <v>141</v>
      </c>
      <c r="BZ272" s="62">
        <f>IF(AND(BX272=0,BY272=0),"",IF(AND(BX272=0,BY272&lt;&gt;0),Desplegable!$B$444,(BY272*100/BX272)))</f>
        <v>50</v>
      </c>
      <c r="CA272" s="97">
        <v>47</v>
      </c>
      <c r="CB272" s="97"/>
      <c r="CC272" s="97"/>
      <c r="CD272" s="62" t="str">
        <f>IF(AND(CA272=0,CB272=0),Desplegable!$B$446,IF(AND(CA272&lt;&gt;0,CB272=""),Desplegable!$B$446,IF(AND('Metas por Proyecto'!CA272=0,'Metas por Proyecto'!CB272&gt;0),Desplegable!$B$444,IF(AND('Metas por Proyecto'!CA272&gt;0,'Metas por Proyecto'!CB272=0),Desplegable!$B$445,IF(AND('Metas por Proyecto'!CA272&gt;0,'Metas por Proyecto'!CB272&gt;0),((CB272*100)/CA272))))))</f>
        <v/>
      </c>
      <c r="CE272" s="97">
        <f t="shared" si="166"/>
        <v>329</v>
      </c>
      <c r="CF272" s="97">
        <f t="shared" si="167"/>
        <v>141</v>
      </c>
      <c r="CG272" s="62">
        <f>IF(AND(CE272=0,CF272=0),"",IF(AND(CE272=0,CF272&lt;&gt;0),Desplegable!$B$444,(CF272*100/CE272)))</f>
        <v>42.857142857142854</v>
      </c>
      <c r="CH272" s="97">
        <v>47</v>
      </c>
      <c r="CI272" s="97"/>
      <c r="CJ272" s="97"/>
      <c r="CK272" s="62" t="str">
        <f>IF(AND(CH272=0,CI272=0),Desplegable!$B$446,IF(AND(CH272&lt;&gt;0,CI272=""),Desplegable!$B$446,IF(AND('Metas por Proyecto'!CH272=0,'Metas por Proyecto'!CI272&gt;0),Desplegable!$B$444,IF(AND('Metas por Proyecto'!CH272&gt;0,'Metas por Proyecto'!CI272=0),Desplegable!$B$445,IF(AND('Metas por Proyecto'!CH272&gt;0,'Metas por Proyecto'!CI272&gt;0),((CI272*100)/CH272))))))</f>
        <v/>
      </c>
      <c r="CL272" s="97">
        <f t="shared" si="168"/>
        <v>376</v>
      </c>
      <c r="CM272" s="97">
        <f t="shared" si="169"/>
        <v>141</v>
      </c>
      <c r="CN272" s="62">
        <f>IF(AND(CL272=0,CM272=0),"",IF(AND(CL272=0,CM272&lt;&gt;0),Desplegable!$B$444,(CM272*100/CL272)))</f>
        <v>37.5</v>
      </c>
      <c r="CO272" s="97">
        <v>47</v>
      </c>
      <c r="CP272" s="97"/>
      <c r="CQ272" s="97"/>
      <c r="CR272" s="62" t="str">
        <f>IF(AND(CO272=0,CP272=0),Desplegable!$B$446,IF(AND(CO272&lt;&gt;0,CP272=""),Desplegable!$B$446,IF(AND('Metas por Proyecto'!CO272=0,'Metas por Proyecto'!CP272&gt;0),Desplegable!$B$444,IF(AND('Metas por Proyecto'!CO272&gt;0,'Metas por Proyecto'!CP272=0),Desplegable!$B$445,IF(AND('Metas por Proyecto'!CO272&gt;0,'Metas por Proyecto'!CP272&gt;0),((CP272*100)/CO272))))))</f>
        <v/>
      </c>
      <c r="CS272" s="97">
        <f t="shared" si="170"/>
        <v>423</v>
      </c>
      <c r="CT272" s="97">
        <f t="shared" si="171"/>
        <v>141</v>
      </c>
      <c r="CU272" s="62">
        <f>IF(AND(CS272=0,CT272=0),"",IF(AND(CS272=0,CT272&lt;&gt;0),Desplegable!$B$444,(CT272*100/CS272)))</f>
        <v>33.333333333333336</v>
      </c>
      <c r="CV272" s="97">
        <v>47</v>
      </c>
      <c r="CW272" s="97"/>
      <c r="CX272" s="97"/>
      <c r="CY272" s="62" t="str">
        <f>IF(AND(CV272=0,CW272=0),Desplegable!$B$446,IF(AND(CV272&lt;&gt;0,CW272=""),Desplegable!$B$446,IF(AND('Metas por Proyecto'!CV272=0,'Metas por Proyecto'!CW272&gt;0),Desplegable!$B$444,IF(AND('Metas por Proyecto'!CV272&gt;0,'Metas por Proyecto'!CW272=0),Desplegable!$B$445,IF(AND('Metas por Proyecto'!CV272&gt;0,'Metas por Proyecto'!CW272&gt;0),((CW272*100)/CV272))))))</f>
        <v/>
      </c>
      <c r="CZ272" s="97">
        <f t="shared" si="172"/>
        <v>470</v>
      </c>
      <c r="DA272" s="97">
        <f t="shared" si="173"/>
        <v>141</v>
      </c>
      <c r="DB272" s="62">
        <f>IF(AND(CZ272=0,DA272=0),"",IF(AND(CZ272=0,DA272&lt;&gt;0),Desplegable!$B$444,(DA272*100/CZ272)))</f>
        <v>30</v>
      </c>
      <c r="DC272" s="97">
        <v>47</v>
      </c>
      <c r="DD272" s="97"/>
      <c r="DE272" s="97"/>
      <c r="DF272" s="62" t="str">
        <f>IF(AND(DC272=0,DD272=0),Desplegable!$B$446,IF(AND(DC272&lt;&gt;0,DD272=""),Desplegable!$B$446,IF(AND('Metas por Proyecto'!DC272=0,'Metas por Proyecto'!DD272&gt;0),Desplegable!$B$444,IF(AND('Metas por Proyecto'!DC272&gt;0,'Metas por Proyecto'!DD272=0),Desplegable!$B$445,IF(AND('Metas por Proyecto'!DC272&gt;0,'Metas por Proyecto'!DD272&gt;0),((DD272*100)/DC272))))))</f>
        <v/>
      </c>
      <c r="DG272" s="97">
        <f t="shared" si="182"/>
        <v>517</v>
      </c>
      <c r="DH272" s="97">
        <f t="shared" si="183"/>
        <v>141</v>
      </c>
      <c r="DI272" s="62">
        <f>IF(AND(DG272=0,DH272=0),"",IF(AND(DG272=0,DH272&lt;&gt;0),Desplegable!$B$444,(DH272*100/DG272)))</f>
        <v>27.272727272727273</v>
      </c>
      <c r="DJ272" s="97">
        <v>47</v>
      </c>
      <c r="DK272" s="97"/>
      <c r="DL272" s="97"/>
      <c r="DM272" s="62" t="str">
        <f>IF(AND(DJ272=0,DK272=0),Desplegable!$B$446,IF(AND(DJ272&lt;&gt;0,DK272=""),Desplegable!$B$446,IF(AND('Metas por Proyecto'!DJ272=0,'Metas por Proyecto'!DK272&gt;0),Desplegable!$B$444,IF(AND('Metas por Proyecto'!DJ272&gt;0,'Metas por Proyecto'!DK272=0),Desplegable!$B$445,IF(AND('Metas por Proyecto'!DJ272&gt;0,'Metas por Proyecto'!DK272&gt;0),((DK272*100)/DJ272))))))</f>
        <v/>
      </c>
      <c r="DN272" s="97">
        <f t="shared" si="176"/>
        <v>564</v>
      </c>
      <c r="DO272" s="97">
        <f t="shared" si="177"/>
        <v>141</v>
      </c>
      <c r="DP272" s="63">
        <f>IF(AND(DN272=0,DO272=0),"",IF(AND(DN272=0,DO272&lt;&gt;0),Desplegable!$B$444,(DO272*100/DN272)))</f>
        <v>25</v>
      </c>
      <c r="DQ272" s="97">
        <f t="shared" si="178"/>
        <v>564</v>
      </c>
      <c r="DR272" s="97">
        <f t="shared" si="179"/>
        <v>-517</v>
      </c>
      <c r="DS272" s="97">
        <f t="shared" si="180"/>
        <v>141</v>
      </c>
      <c r="DT272" s="63">
        <f t="shared" si="181"/>
        <v>25</v>
      </c>
      <c r="DU272" s="97"/>
    </row>
    <row r="273" spans="1:125" s="65" customFormat="1" ht="225.75" thickBot="1">
      <c r="A273" s="53">
        <v>272</v>
      </c>
      <c r="B273" s="84" t="s">
        <v>895</v>
      </c>
      <c r="C273" s="54" t="s">
        <v>896</v>
      </c>
      <c r="D273" s="55" t="s">
        <v>89</v>
      </c>
      <c r="E273" s="55" t="s">
        <v>897</v>
      </c>
      <c r="F273" s="56" t="s">
        <v>111</v>
      </c>
      <c r="G273" s="55" t="s">
        <v>115</v>
      </c>
      <c r="H273" s="56" t="s">
        <v>294</v>
      </c>
      <c r="I273" s="55" t="s">
        <v>815</v>
      </c>
      <c r="J273" s="56" t="s">
        <v>259</v>
      </c>
      <c r="K273" s="55" t="s">
        <v>835</v>
      </c>
      <c r="L273" s="56" t="s">
        <v>282</v>
      </c>
      <c r="M273" s="56" t="s">
        <v>411</v>
      </c>
      <c r="N273" s="59" t="s">
        <v>138</v>
      </c>
      <c r="O273" s="56" t="s">
        <v>154</v>
      </c>
      <c r="P273" s="57" t="s">
        <v>462</v>
      </c>
      <c r="Q273" s="57" t="s">
        <v>467</v>
      </c>
      <c r="R273" s="58" t="s">
        <v>474</v>
      </c>
      <c r="S273" s="59" t="s">
        <v>159</v>
      </c>
      <c r="T273" s="59" t="s">
        <v>417</v>
      </c>
      <c r="U273" s="60" t="s">
        <v>429</v>
      </c>
      <c r="V273" s="60" t="s">
        <v>447</v>
      </c>
      <c r="W273" s="59" t="s">
        <v>159</v>
      </c>
      <c r="X273" s="59"/>
      <c r="Y273" s="56"/>
      <c r="Z273" s="56"/>
      <c r="AA273" s="56"/>
      <c r="AB273" s="56"/>
      <c r="AC273" s="53"/>
      <c r="AD273" s="53"/>
      <c r="AE273" s="53"/>
      <c r="AF273" s="53"/>
      <c r="AG273" s="56"/>
      <c r="AH273" s="60"/>
      <c r="AI273" s="53"/>
      <c r="AJ273" s="61"/>
      <c r="AK273" s="53"/>
      <c r="AL273" s="53"/>
      <c r="AM273" s="222">
        <v>10</v>
      </c>
      <c r="AN273" s="97">
        <v>10</v>
      </c>
      <c r="AO273" s="97">
        <v>10</v>
      </c>
      <c r="AP273" s="97"/>
      <c r="AQ273" s="62">
        <f>IF(AND(AN273=0,AO273=0),Desplegable!$B$446,IF(AND(AN273&lt;&gt;0,AO273=""),Desplegable!$B$446,IF(AND('Metas por Proyecto'!AN273=0,'Metas por Proyecto'!AO273&gt;0),Desplegable!$B$444,IF(AND('Metas por Proyecto'!AN273&gt;0,'Metas por Proyecto'!AO273=0),Desplegable!$B$445,IF(AND('Metas por Proyecto'!AN273&gt;0,'Metas por Proyecto'!AO273&gt;0),((AO273*100)/AN273))))))</f>
        <v>100</v>
      </c>
      <c r="AR273" s="97">
        <v>10</v>
      </c>
      <c r="AS273" s="255">
        <v>10</v>
      </c>
      <c r="AT273" s="97"/>
      <c r="AU273" s="62">
        <f>IF(AND(AR273=0,AS273=0),Desplegable!$B$446,IF(AND(AR273&lt;&gt;0,AS273=""),Desplegable!$B$446,IF(AND('Metas por Proyecto'!AR273=0,'Metas por Proyecto'!AS273&gt;0),Desplegable!$B$444,IF(AND('Metas por Proyecto'!AR273&gt;0,'Metas por Proyecto'!AS273=0),Desplegable!$B$445,IF(AND('Metas por Proyecto'!AR273&gt;0,'Metas por Proyecto'!AS273&gt;0),((AS273*100)/AR273))))))</f>
        <v>100</v>
      </c>
      <c r="AV273" s="97">
        <f t="shared" si="156"/>
        <v>20</v>
      </c>
      <c r="AW273" s="97">
        <f t="shared" si="157"/>
        <v>20</v>
      </c>
      <c r="AX273" s="62">
        <f>IF(AND(AV273=0,AW273=0),"",IF(AND(AV273=0,AW273&lt;&gt;0),Desplegable!$B$444,(AW273*100/AV273)))</f>
        <v>100</v>
      </c>
      <c r="AY273" s="97">
        <v>10</v>
      </c>
      <c r="AZ273" s="255">
        <v>10</v>
      </c>
      <c r="BA273" s="97"/>
      <c r="BB273" s="62">
        <f>IF(AND(AY273=0,AZ273=0),Desplegable!$B$446,IF(AND(AY273&lt;&gt;0,AZ273=""),Desplegable!$B$446,IF(AND('Metas por Proyecto'!AY273=0,'Metas por Proyecto'!AZ273&gt;0),Desplegable!$B$444,IF(AND('Metas por Proyecto'!AY273&gt;0,'Metas por Proyecto'!AZ273=0),Desplegable!$B$445,IF(AND('Metas por Proyecto'!AY273&gt;0,'Metas por Proyecto'!AZ273&gt;0),((AZ273*100)/AY273))))))</f>
        <v>100</v>
      </c>
      <c r="BC273" s="97">
        <f t="shared" si="158"/>
        <v>30</v>
      </c>
      <c r="BD273" s="97">
        <f t="shared" si="159"/>
        <v>30</v>
      </c>
      <c r="BE273" s="62">
        <f>IF(AND(BC273=0,BD273=0),"",IF(AND(BC273=0,BD273&lt;&gt;0),Desplegable!$B$444,(BD273*100/BC273)))</f>
        <v>100</v>
      </c>
      <c r="BF273" s="97">
        <v>10</v>
      </c>
      <c r="BG273" s="97"/>
      <c r="BH273" s="97"/>
      <c r="BI273" s="62" t="str">
        <f>IF(AND(BF273=0,BG273=0),Desplegable!$B$446,IF(AND(BF273&lt;&gt;0,BG273=""),Desplegable!$B$446,IF(AND('Metas por Proyecto'!BF273=0,'Metas por Proyecto'!BG273&gt;0),Desplegable!$B$444,IF(AND('Metas por Proyecto'!BF273&gt;0,'Metas por Proyecto'!BG273=0),Desplegable!$B$445,IF(AND('Metas por Proyecto'!BF273&gt;0,'Metas por Proyecto'!BG273&gt;0),((BG273*100)/BF273))))))</f>
        <v/>
      </c>
      <c r="BJ273" s="97">
        <f t="shared" si="160"/>
        <v>40</v>
      </c>
      <c r="BK273" s="97">
        <f t="shared" si="161"/>
        <v>30</v>
      </c>
      <c r="BL273" s="62">
        <f>IF(AND(BJ273=0,BK273=0),"",IF(AND(BJ273=0,BK273&lt;&gt;0),Desplegable!$B$444,(BK273*100/BJ273)))</f>
        <v>75</v>
      </c>
      <c r="BM273" s="97">
        <v>10</v>
      </c>
      <c r="BN273" s="97"/>
      <c r="BO273" s="97"/>
      <c r="BP273" s="62" t="str">
        <f>IF(AND(BM273=0,BN273=0),Desplegable!$B$446,IF(AND(BM273&lt;&gt;0,BN273=""),Desplegable!$B$446,IF(AND('Metas por Proyecto'!BM273=0,'Metas por Proyecto'!BN273&gt;0),Desplegable!$B$444,IF(AND('Metas por Proyecto'!BM273&gt;0,'Metas por Proyecto'!BN273=0),Desplegable!$B$445,IF(AND('Metas por Proyecto'!BM273&gt;0,'Metas por Proyecto'!BN273&gt;0),((BN273*100)/BM273))))))</f>
        <v/>
      </c>
      <c r="BQ273" s="97">
        <f t="shared" si="162"/>
        <v>50</v>
      </c>
      <c r="BR273" s="97">
        <f t="shared" si="163"/>
        <v>30</v>
      </c>
      <c r="BS273" s="62">
        <f>IF(AND(BQ273=0,BR273=0),"",IF(AND(BQ273=0,BR273&lt;&gt;0),Desplegable!$B$444,(BR273*100/BQ273)))</f>
        <v>60</v>
      </c>
      <c r="BT273" s="97">
        <v>10</v>
      </c>
      <c r="BU273" s="97"/>
      <c r="BV273" s="97"/>
      <c r="BW273" s="62" t="str">
        <f>IF(AND(BT273=0,BU273=0),Desplegable!$B$446,IF(AND(BT273&lt;&gt;0,BU273=""),Desplegable!$B$446,IF(AND('Metas por Proyecto'!BT273=0,'Metas por Proyecto'!BU273&gt;0),Desplegable!$B$444,IF(AND('Metas por Proyecto'!BT273&gt;0,'Metas por Proyecto'!BU273=0),Desplegable!$B$445,IF(AND('Metas por Proyecto'!BT273&gt;0,'Metas por Proyecto'!BU273&gt;0),((BU273*100)/BT273))))))</f>
        <v/>
      </c>
      <c r="BX273" s="97">
        <f t="shared" si="164"/>
        <v>60</v>
      </c>
      <c r="BY273" s="97">
        <f t="shared" si="165"/>
        <v>30</v>
      </c>
      <c r="BZ273" s="62">
        <f>IF(AND(BX273=0,BY273=0),"",IF(AND(BX273=0,BY273&lt;&gt;0),Desplegable!$B$444,(BY273*100/BX273)))</f>
        <v>50</v>
      </c>
      <c r="CA273" s="97">
        <v>10</v>
      </c>
      <c r="CB273" s="97"/>
      <c r="CC273" s="97"/>
      <c r="CD273" s="62" t="str">
        <f>IF(AND(CA273=0,CB273=0),Desplegable!$B$446,IF(AND(CA273&lt;&gt;0,CB273=""),Desplegable!$B$446,IF(AND('Metas por Proyecto'!CA273=0,'Metas por Proyecto'!CB273&gt;0),Desplegable!$B$444,IF(AND('Metas por Proyecto'!CA273&gt;0,'Metas por Proyecto'!CB273=0),Desplegable!$B$445,IF(AND('Metas por Proyecto'!CA273&gt;0,'Metas por Proyecto'!CB273&gt;0),((CB273*100)/CA273))))))</f>
        <v/>
      </c>
      <c r="CE273" s="97">
        <f t="shared" si="166"/>
        <v>70</v>
      </c>
      <c r="CF273" s="97">
        <f t="shared" si="167"/>
        <v>30</v>
      </c>
      <c r="CG273" s="62">
        <f>IF(AND(CE273=0,CF273=0),"",IF(AND(CE273=0,CF273&lt;&gt;0),Desplegable!$B$444,(CF273*100/CE273)))</f>
        <v>42.857142857142854</v>
      </c>
      <c r="CH273" s="97">
        <v>10</v>
      </c>
      <c r="CI273" s="97"/>
      <c r="CJ273" s="97"/>
      <c r="CK273" s="62" t="str">
        <f>IF(AND(CH273=0,CI273=0),Desplegable!$B$446,IF(AND(CH273&lt;&gt;0,CI273=""),Desplegable!$B$446,IF(AND('Metas por Proyecto'!CH273=0,'Metas por Proyecto'!CI273&gt;0),Desplegable!$B$444,IF(AND('Metas por Proyecto'!CH273&gt;0,'Metas por Proyecto'!CI273=0),Desplegable!$B$445,IF(AND('Metas por Proyecto'!CH273&gt;0,'Metas por Proyecto'!CI273&gt;0),((CI273*100)/CH273))))))</f>
        <v/>
      </c>
      <c r="CL273" s="97">
        <f t="shared" si="168"/>
        <v>80</v>
      </c>
      <c r="CM273" s="97">
        <f t="shared" si="169"/>
        <v>30</v>
      </c>
      <c r="CN273" s="62">
        <f>IF(AND(CL273=0,CM273=0),"",IF(AND(CL273=0,CM273&lt;&gt;0),Desplegable!$B$444,(CM273*100/CL273)))</f>
        <v>37.5</v>
      </c>
      <c r="CO273" s="97">
        <v>10</v>
      </c>
      <c r="CP273" s="97"/>
      <c r="CQ273" s="97"/>
      <c r="CR273" s="62" t="str">
        <f>IF(AND(CO273=0,CP273=0),Desplegable!$B$446,IF(AND(CO273&lt;&gt;0,CP273=""),Desplegable!$B$446,IF(AND('Metas por Proyecto'!CO273=0,'Metas por Proyecto'!CP273&gt;0),Desplegable!$B$444,IF(AND('Metas por Proyecto'!CO273&gt;0,'Metas por Proyecto'!CP273=0),Desplegable!$B$445,IF(AND('Metas por Proyecto'!CO273&gt;0,'Metas por Proyecto'!CP273&gt;0),((CP273*100)/CO273))))))</f>
        <v/>
      </c>
      <c r="CS273" s="97">
        <f t="shared" si="170"/>
        <v>90</v>
      </c>
      <c r="CT273" s="97">
        <f t="shared" si="171"/>
        <v>30</v>
      </c>
      <c r="CU273" s="62">
        <f>IF(AND(CS273=0,CT273=0),"",IF(AND(CS273=0,CT273&lt;&gt;0),Desplegable!$B$444,(CT273*100/CS273)))</f>
        <v>33.333333333333336</v>
      </c>
      <c r="CV273" s="97">
        <v>10</v>
      </c>
      <c r="CW273" s="97"/>
      <c r="CX273" s="97"/>
      <c r="CY273" s="62" t="str">
        <f>IF(AND(CV273=0,CW273=0),Desplegable!$B$446,IF(AND(CV273&lt;&gt;0,CW273=""),Desplegable!$B$446,IF(AND('Metas por Proyecto'!CV273=0,'Metas por Proyecto'!CW273&gt;0),Desplegable!$B$444,IF(AND('Metas por Proyecto'!CV273&gt;0,'Metas por Proyecto'!CW273=0),Desplegable!$B$445,IF(AND('Metas por Proyecto'!CV273&gt;0,'Metas por Proyecto'!CW273&gt;0),((CW273*100)/CV273))))))</f>
        <v/>
      </c>
      <c r="CZ273" s="97">
        <f t="shared" si="172"/>
        <v>100</v>
      </c>
      <c r="DA273" s="97">
        <f t="shared" si="173"/>
        <v>30</v>
      </c>
      <c r="DB273" s="62">
        <f>IF(AND(CZ273=0,DA273=0),"",IF(AND(CZ273=0,DA273&lt;&gt;0),Desplegable!$B$444,(DA273*100/CZ273)))</f>
        <v>30</v>
      </c>
      <c r="DC273" s="97">
        <v>10</v>
      </c>
      <c r="DD273" s="97"/>
      <c r="DE273" s="97"/>
      <c r="DF273" s="62" t="str">
        <f>IF(AND(DC273=0,DD273=0),Desplegable!$B$446,IF(AND(DC273&lt;&gt;0,DD273=""),Desplegable!$B$446,IF(AND('Metas por Proyecto'!DC273=0,'Metas por Proyecto'!DD273&gt;0),Desplegable!$B$444,IF(AND('Metas por Proyecto'!DC273&gt;0,'Metas por Proyecto'!DD273=0),Desplegable!$B$445,IF(AND('Metas por Proyecto'!DC273&gt;0,'Metas por Proyecto'!DD273&gt;0),((DD273*100)/DC273))))))</f>
        <v/>
      </c>
      <c r="DG273" s="97">
        <f t="shared" si="182"/>
        <v>110</v>
      </c>
      <c r="DH273" s="97">
        <f t="shared" si="183"/>
        <v>30</v>
      </c>
      <c r="DI273" s="62">
        <f>IF(AND(DG273=0,DH273=0),"",IF(AND(DG273=0,DH273&lt;&gt;0),Desplegable!$B$444,(DH273*100/DG273)))</f>
        <v>27.272727272727273</v>
      </c>
      <c r="DJ273" s="97">
        <v>10</v>
      </c>
      <c r="DK273" s="97"/>
      <c r="DL273" s="97"/>
      <c r="DM273" s="62" t="str">
        <f>IF(AND(DJ273=0,DK273=0),Desplegable!$B$446,IF(AND(DJ273&lt;&gt;0,DK273=""),Desplegable!$B$446,IF(AND('Metas por Proyecto'!DJ273=0,'Metas por Proyecto'!DK273&gt;0),Desplegable!$B$444,IF(AND('Metas por Proyecto'!DJ273&gt;0,'Metas por Proyecto'!DK273=0),Desplegable!$B$445,IF(AND('Metas por Proyecto'!DJ273&gt;0,'Metas por Proyecto'!DK273&gt;0),((DK273*100)/DJ273))))))</f>
        <v/>
      </c>
      <c r="DN273" s="97">
        <f t="shared" si="176"/>
        <v>120</v>
      </c>
      <c r="DO273" s="97">
        <f t="shared" si="177"/>
        <v>30</v>
      </c>
      <c r="DP273" s="63">
        <f>IF(AND(DN273=0,DO273=0),"",IF(AND(DN273=0,DO273&lt;&gt;0),Desplegable!$B$444,(DO273*100/DN273)))</f>
        <v>25</v>
      </c>
      <c r="DQ273" s="97">
        <f t="shared" si="178"/>
        <v>120</v>
      </c>
      <c r="DR273" s="97">
        <f t="shared" si="179"/>
        <v>-110</v>
      </c>
      <c r="DS273" s="97">
        <f t="shared" si="180"/>
        <v>30</v>
      </c>
      <c r="DT273" s="63">
        <f t="shared" si="181"/>
        <v>25</v>
      </c>
      <c r="DU273" s="97"/>
    </row>
    <row r="274" spans="1:125" s="65" customFormat="1" ht="225">
      <c r="A274" s="53">
        <v>273</v>
      </c>
      <c r="B274" s="84" t="s">
        <v>898</v>
      </c>
      <c r="C274" s="54" t="s">
        <v>903</v>
      </c>
      <c r="D274" s="55" t="s">
        <v>81</v>
      </c>
      <c r="E274" s="55" t="s">
        <v>908</v>
      </c>
      <c r="F274" s="56" t="s">
        <v>111</v>
      </c>
      <c r="G274" s="55" t="s">
        <v>115</v>
      </c>
      <c r="H274" s="56" t="s">
        <v>294</v>
      </c>
      <c r="I274" s="55" t="s">
        <v>815</v>
      </c>
      <c r="J274" s="56" t="s">
        <v>297</v>
      </c>
      <c r="K274" s="55" t="s">
        <v>826</v>
      </c>
      <c r="L274" s="56" t="s">
        <v>288</v>
      </c>
      <c r="M274" s="56" t="s">
        <v>411</v>
      </c>
      <c r="N274" s="59" t="s">
        <v>108</v>
      </c>
      <c r="O274" s="56" t="s">
        <v>154</v>
      </c>
      <c r="P274" s="57" t="s">
        <v>462</v>
      </c>
      <c r="Q274" s="57" t="s">
        <v>467</v>
      </c>
      <c r="R274" s="58" t="s">
        <v>474</v>
      </c>
      <c r="S274" s="59" t="s">
        <v>159</v>
      </c>
      <c r="T274" s="59" t="s">
        <v>417</v>
      </c>
      <c r="U274" s="60" t="s">
        <v>429</v>
      </c>
      <c r="V274" s="60" t="s">
        <v>447</v>
      </c>
      <c r="W274" s="59" t="s">
        <v>159</v>
      </c>
      <c r="X274" s="59"/>
      <c r="Y274" s="56"/>
      <c r="Z274" s="56"/>
      <c r="AA274" s="56"/>
      <c r="AB274" s="56"/>
      <c r="AC274" s="53"/>
      <c r="AD274" s="53"/>
      <c r="AE274" s="53"/>
      <c r="AF274" s="53"/>
      <c r="AG274" s="56"/>
      <c r="AH274" s="60"/>
      <c r="AI274" s="53"/>
      <c r="AJ274" s="61"/>
      <c r="AK274" s="53"/>
      <c r="AL274" s="53"/>
      <c r="AM274" s="222">
        <v>10</v>
      </c>
      <c r="AN274" s="97">
        <v>0</v>
      </c>
      <c r="AO274" s="97">
        <v>0</v>
      </c>
      <c r="AP274" s="97"/>
      <c r="AQ274" s="62" t="str">
        <f>IF(AND(AN274=0,AO274=0),Desplegable!$B$446,IF(AND(AN274&lt;&gt;0,AO274=""),Desplegable!$B$446,IF(AND('Metas por Proyecto'!AN274=0,'Metas por Proyecto'!AO274&gt;0),Desplegable!$B$444,IF(AND('Metas por Proyecto'!AN274&gt;0,'Metas por Proyecto'!AO274=0),Desplegable!$B$445,IF(AND('Metas por Proyecto'!AN274&gt;0,'Metas por Proyecto'!AO274&gt;0),((AO274*100)/AN274))))))</f>
        <v/>
      </c>
      <c r="AR274" s="97">
        <v>0</v>
      </c>
      <c r="AS274" s="97">
        <v>0</v>
      </c>
      <c r="AT274" s="97"/>
      <c r="AU274" s="62" t="str">
        <f>IF(AND(AR274=0,AS274=0),Desplegable!$B$446,IF(AND(AR274&lt;&gt;0,AS274=""),Desplegable!$B$446,IF(AND('Metas por Proyecto'!AR274=0,'Metas por Proyecto'!AS274&gt;0),Desplegable!$B$444,IF(AND('Metas por Proyecto'!AR274&gt;0,'Metas por Proyecto'!AS274=0),Desplegable!$B$445,IF(AND('Metas por Proyecto'!AR274&gt;0,'Metas por Proyecto'!AS274&gt;0),((AS274*100)/AR274))))))</f>
        <v/>
      </c>
      <c r="AV274" s="97">
        <f t="shared" si="156"/>
        <v>0</v>
      </c>
      <c r="AW274" s="97">
        <f t="shared" si="157"/>
        <v>0</v>
      </c>
      <c r="AX274" s="62" t="str">
        <f>IF(AND(AV274=0,AW274=0),"",IF(AND(AV274=0,AW274&lt;&gt;0),Desplegable!$B$444,(AW274*100/AV274)))</f>
        <v/>
      </c>
      <c r="AY274" s="97">
        <v>0</v>
      </c>
      <c r="AZ274" s="97">
        <v>0</v>
      </c>
      <c r="BA274" s="97"/>
      <c r="BB274" s="62" t="str">
        <f>IF(AND(AY274=0,AZ274=0),Desplegable!$B$446,IF(AND(AY274&lt;&gt;0,AZ274=""),Desplegable!$B$446,IF(AND('Metas por Proyecto'!AY274=0,'Metas por Proyecto'!AZ274&gt;0),Desplegable!$B$444,IF(AND('Metas por Proyecto'!AY274&gt;0,'Metas por Proyecto'!AZ274=0),Desplegable!$B$445,IF(AND('Metas por Proyecto'!AY274&gt;0,'Metas por Proyecto'!AZ274&gt;0),((AZ274*100)/AY274))))))</f>
        <v/>
      </c>
      <c r="BC274" s="97">
        <f t="shared" si="158"/>
        <v>0</v>
      </c>
      <c r="BD274" s="97">
        <f t="shared" si="159"/>
        <v>0</v>
      </c>
      <c r="BE274" s="62" t="str">
        <f>IF(AND(BC274=0,BD274=0),"",IF(AND(BC274=0,BD274&lt;&gt;0),Desplegable!$B$444,(BD274*100/BC274)))</f>
        <v/>
      </c>
      <c r="BF274" s="97">
        <v>0</v>
      </c>
      <c r="BG274" s="97"/>
      <c r="BH274" s="97"/>
      <c r="BI274" s="62" t="str">
        <f>IF(AND(BF274=0,BG274=0),Desplegable!$B$446,IF(AND(BF274&lt;&gt;0,BG274=""),Desplegable!$B$446,IF(AND('Metas por Proyecto'!BF274=0,'Metas por Proyecto'!BG274&gt;0),Desplegable!$B$444,IF(AND('Metas por Proyecto'!BF274&gt;0,'Metas por Proyecto'!BG274=0),Desplegable!$B$445,IF(AND('Metas por Proyecto'!BF274&gt;0,'Metas por Proyecto'!BG274&gt;0),((BG274*100)/BF274))))))</f>
        <v/>
      </c>
      <c r="BJ274" s="97">
        <f t="shared" si="160"/>
        <v>0</v>
      </c>
      <c r="BK274" s="97">
        <f t="shared" si="161"/>
        <v>0</v>
      </c>
      <c r="BL274" s="62" t="str">
        <f>IF(AND(BJ274=0,BK274=0),"",IF(AND(BJ274=0,BK274&lt;&gt;0),Desplegable!$B$444,(BK274*100/BJ274)))</f>
        <v/>
      </c>
      <c r="BM274" s="97">
        <v>0</v>
      </c>
      <c r="BN274" s="97"/>
      <c r="BO274" s="97"/>
      <c r="BP274" s="62" t="str">
        <f>IF(AND(BM274=0,BN274=0),Desplegable!$B$446,IF(AND(BM274&lt;&gt;0,BN274=""),Desplegable!$B$446,IF(AND('Metas por Proyecto'!BM274=0,'Metas por Proyecto'!BN274&gt;0),Desplegable!$B$444,IF(AND('Metas por Proyecto'!BM274&gt;0,'Metas por Proyecto'!BN274=0),Desplegable!$B$445,IF(AND('Metas por Proyecto'!BM274&gt;0,'Metas por Proyecto'!BN274&gt;0),((BN274*100)/BM274))))))</f>
        <v/>
      </c>
      <c r="BQ274" s="97">
        <f t="shared" si="162"/>
        <v>0</v>
      </c>
      <c r="BR274" s="97">
        <f t="shared" si="163"/>
        <v>0</v>
      </c>
      <c r="BS274" s="62" t="str">
        <f>IF(AND(BQ274=0,BR274=0),"",IF(AND(BQ274=0,BR274&lt;&gt;0),Desplegable!$B$444,(BR274*100/BQ274)))</f>
        <v/>
      </c>
      <c r="BT274" s="97">
        <v>0</v>
      </c>
      <c r="BU274" s="97"/>
      <c r="BV274" s="97"/>
      <c r="BW274" s="62" t="str">
        <f>IF(AND(BT274=0,BU274=0),Desplegable!$B$446,IF(AND(BT274&lt;&gt;0,BU274=""),Desplegable!$B$446,IF(AND('Metas por Proyecto'!BT274=0,'Metas por Proyecto'!BU274&gt;0),Desplegable!$B$444,IF(AND('Metas por Proyecto'!BT274&gt;0,'Metas por Proyecto'!BU274=0),Desplegable!$B$445,IF(AND('Metas por Proyecto'!BT274&gt;0,'Metas por Proyecto'!BU274&gt;0),((BU274*100)/BT274))))))</f>
        <v/>
      </c>
      <c r="BX274" s="97">
        <f t="shared" si="164"/>
        <v>0</v>
      </c>
      <c r="BY274" s="97">
        <f t="shared" si="165"/>
        <v>0</v>
      </c>
      <c r="BZ274" s="62" t="str">
        <f>IF(AND(BX274=0,BY274=0),"",IF(AND(BX274=0,BY274&lt;&gt;0),Desplegable!$B$444,(BY274*100/BX274)))</f>
        <v/>
      </c>
      <c r="CA274" s="97">
        <v>0</v>
      </c>
      <c r="CB274" s="97"/>
      <c r="CC274" s="97"/>
      <c r="CD274" s="62" t="str">
        <f>IF(AND(CA274=0,CB274=0),Desplegable!$B$446,IF(AND(CA274&lt;&gt;0,CB274=""),Desplegable!$B$446,IF(AND('Metas por Proyecto'!CA274=0,'Metas por Proyecto'!CB274&gt;0),Desplegable!$B$444,IF(AND('Metas por Proyecto'!CA274&gt;0,'Metas por Proyecto'!CB274=0),Desplegable!$B$445,IF(AND('Metas por Proyecto'!CA274&gt;0,'Metas por Proyecto'!CB274&gt;0),((CB274*100)/CA274))))))</f>
        <v/>
      </c>
      <c r="CE274" s="97">
        <f t="shared" si="166"/>
        <v>0</v>
      </c>
      <c r="CF274" s="97">
        <f t="shared" si="167"/>
        <v>0</v>
      </c>
      <c r="CG274" s="62" t="str">
        <f>IF(AND(CE274=0,CF274=0),"",IF(AND(CE274=0,CF274&lt;&gt;0),Desplegable!$B$444,(CF274*100/CE274)))</f>
        <v/>
      </c>
      <c r="CH274" s="97">
        <v>2</v>
      </c>
      <c r="CI274" s="97"/>
      <c r="CJ274" s="97"/>
      <c r="CK274" s="62" t="str">
        <f>IF(AND(CH274=0,CI274=0),Desplegable!$B$446,IF(AND(CH274&lt;&gt;0,CI274=""),Desplegable!$B$446,IF(AND('Metas por Proyecto'!CH274=0,'Metas por Proyecto'!CI274&gt;0),Desplegable!$B$444,IF(AND('Metas por Proyecto'!CH274&gt;0,'Metas por Proyecto'!CI274=0),Desplegable!$B$445,IF(AND('Metas por Proyecto'!CH274&gt;0,'Metas por Proyecto'!CI274&gt;0),((CI274*100)/CH274))))))</f>
        <v/>
      </c>
      <c r="CL274" s="97">
        <f t="shared" si="168"/>
        <v>2</v>
      </c>
      <c r="CM274" s="97">
        <f t="shared" si="169"/>
        <v>0</v>
      </c>
      <c r="CN274" s="62">
        <f>IF(AND(CL274=0,CM274=0),"",IF(AND(CL274=0,CM274&lt;&gt;0),Desplegable!$B$444,(CM274*100/CL274)))</f>
        <v>0</v>
      </c>
      <c r="CO274" s="97">
        <v>2</v>
      </c>
      <c r="CP274" s="97"/>
      <c r="CQ274" s="97"/>
      <c r="CR274" s="62" t="str">
        <f>IF(AND(CO274=0,CP274=0),Desplegable!$B$446,IF(AND(CO274&lt;&gt;0,CP274=""),Desplegable!$B$446,IF(AND('Metas por Proyecto'!CO274=0,'Metas por Proyecto'!CP274&gt;0),Desplegable!$B$444,IF(AND('Metas por Proyecto'!CO274&gt;0,'Metas por Proyecto'!CP274=0),Desplegable!$B$445,IF(AND('Metas por Proyecto'!CO274&gt;0,'Metas por Proyecto'!CP274&gt;0),((CP274*100)/CO274))))))</f>
        <v/>
      </c>
      <c r="CS274" s="97">
        <f t="shared" si="170"/>
        <v>4</v>
      </c>
      <c r="CT274" s="97">
        <f t="shared" si="171"/>
        <v>0</v>
      </c>
      <c r="CU274" s="62">
        <f>IF(AND(CS274=0,CT274=0),"",IF(AND(CS274=0,CT274&lt;&gt;0),Desplegable!$B$444,(CT274*100/CS274)))</f>
        <v>0</v>
      </c>
      <c r="CV274" s="97">
        <v>3</v>
      </c>
      <c r="CW274" s="97"/>
      <c r="CX274" s="97"/>
      <c r="CY274" s="62" t="str">
        <f>IF(AND(CV274=0,CW274=0),Desplegable!$B$446,IF(AND(CV274&lt;&gt;0,CW274=""),Desplegable!$B$446,IF(AND('Metas por Proyecto'!CV274=0,'Metas por Proyecto'!CW274&gt;0),Desplegable!$B$444,IF(AND('Metas por Proyecto'!CV274&gt;0,'Metas por Proyecto'!CW274=0),Desplegable!$B$445,IF(AND('Metas por Proyecto'!CV274&gt;0,'Metas por Proyecto'!CW274&gt;0),((CW274*100)/CV274))))))</f>
        <v/>
      </c>
      <c r="CZ274" s="97">
        <f t="shared" si="172"/>
        <v>7</v>
      </c>
      <c r="DA274" s="97">
        <f t="shared" si="173"/>
        <v>0</v>
      </c>
      <c r="DB274" s="62">
        <f>IF(AND(CZ274=0,DA274=0),"",IF(AND(CZ274=0,DA274&lt;&gt;0),Desplegable!$B$444,(DA274*100/CZ274)))</f>
        <v>0</v>
      </c>
      <c r="DC274" s="97">
        <v>3</v>
      </c>
      <c r="DD274" s="97"/>
      <c r="DE274" s="97"/>
      <c r="DF274" s="62" t="str">
        <f>IF(AND(DC274=0,DD274=0),Desplegable!$B$446,IF(AND(DC274&lt;&gt;0,DD274=""),Desplegable!$B$446,IF(AND('Metas por Proyecto'!DC274=0,'Metas por Proyecto'!DD274&gt;0),Desplegable!$B$444,IF(AND('Metas por Proyecto'!DC274&gt;0,'Metas por Proyecto'!DD274=0),Desplegable!$B$445,IF(AND('Metas por Proyecto'!DC274&gt;0,'Metas por Proyecto'!DD274&gt;0),((DD274*100)/DC274))))))</f>
        <v/>
      </c>
      <c r="DG274" s="97">
        <f t="shared" si="182"/>
        <v>10</v>
      </c>
      <c r="DH274" s="97">
        <f t="shared" si="183"/>
        <v>0</v>
      </c>
      <c r="DI274" s="62">
        <f>IF(AND(DG274=0,DH274=0),"",IF(AND(DG274=0,DH274&lt;&gt;0),Desplegable!$B$444,(DH274*100/DG274)))</f>
        <v>0</v>
      </c>
      <c r="DJ274" s="97">
        <v>0</v>
      </c>
      <c r="DK274" s="97"/>
      <c r="DL274" s="97"/>
      <c r="DM274" s="62" t="str">
        <f>IF(AND(DJ274=0,DK274=0),Desplegable!$B$446,IF(AND(DJ274&lt;&gt;0,DK274=""),Desplegable!$B$446,IF(AND('Metas por Proyecto'!DJ274=0,'Metas por Proyecto'!DK274&gt;0),Desplegable!$B$444,IF(AND('Metas por Proyecto'!DJ274&gt;0,'Metas por Proyecto'!DK274=0),Desplegable!$B$445,IF(AND('Metas por Proyecto'!DJ274&gt;0,'Metas por Proyecto'!DK274&gt;0),((DK274*100)/DJ274))))))</f>
        <v/>
      </c>
      <c r="DN274" s="97">
        <f t="shared" si="176"/>
        <v>10</v>
      </c>
      <c r="DO274" s="97">
        <f t="shared" si="177"/>
        <v>0</v>
      </c>
      <c r="DP274" s="63">
        <f>IF(AND(DN274=0,DO274=0),"",IF(AND(DN274=0,DO274&lt;&gt;0),Desplegable!$B$444,(DO274*100/DN274)))</f>
        <v>0</v>
      </c>
      <c r="DQ274" s="97">
        <f t="shared" si="178"/>
        <v>10</v>
      </c>
      <c r="DR274" s="97">
        <f t="shared" si="179"/>
        <v>0</v>
      </c>
      <c r="DS274" s="97">
        <f t="shared" si="180"/>
        <v>0</v>
      </c>
      <c r="DT274" s="63">
        <f t="shared" si="181"/>
        <v>0</v>
      </c>
      <c r="DU274" s="97"/>
    </row>
    <row r="275" spans="1:125" s="65" customFormat="1" ht="225">
      <c r="A275" s="53">
        <v>274</v>
      </c>
      <c r="B275" s="84" t="s">
        <v>899</v>
      </c>
      <c r="C275" s="54" t="s">
        <v>904</v>
      </c>
      <c r="D275" s="55" t="s">
        <v>81</v>
      </c>
      <c r="E275" s="55" t="s">
        <v>908</v>
      </c>
      <c r="F275" s="56" t="s">
        <v>111</v>
      </c>
      <c r="G275" s="55" t="s">
        <v>115</v>
      </c>
      <c r="H275" s="56" t="s">
        <v>294</v>
      </c>
      <c r="I275" s="55" t="s">
        <v>815</v>
      </c>
      <c r="J275" s="56" t="s">
        <v>297</v>
      </c>
      <c r="K275" s="55" t="s">
        <v>826</v>
      </c>
      <c r="L275" s="56" t="s">
        <v>288</v>
      </c>
      <c r="M275" s="56" t="s">
        <v>411</v>
      </c>
      <c r="N275" s="59" t="s">
        <v>108</v>
      </c>
      <c r="O275" s="56" t="s">
        <v>154</v>
      </c>
      <c r="P275" s="57" t="s">
        <v>462</v>
      </c>
      <c r="Q275" s="57" t="s">
        <v>467</v>
      </c>
      <c r="R275" s="58" t="s">
        <v>474</v>
      </c>
      <c r="S275" s="59" t="s">
        <v>159</v>
      </c>
      <c r="T275" s="59" t="s">
        <v>417</v>
      </c>
      <c r="U275" s="60" t="s">
        <v>429</v>
      </c>
      <c r="V275" s="60" t="s">
        <v>447</v>
      </c>
      <c r="W275" s="59" t="s">
        <v>159</v>
      </c>
      <c r="X275" s="59"/>
      <c r="Y275" s="56"/>
      <c r="Z275" s="56"/>
      <c r="AA275" s="56"/>
      <c r="AB275" s="56"/>
      <c r="AC275" s="53"/>
      <c r="AD275" s="53"/>
      <c r="AE275" s="53"/>
      <c r="AF275" s="53"/>
      <c r="AG275" s="56"/>
      <c r="AH275" s="60"/>
      <c r="AI275" s="53"/>
      <c r="AJ275" s="61"/>
      <c r="AK275" s="53"/>
      <c r="AL275" s="53"/>
      <c r="AM275" s="222">
        <v>22</v>
      </c>
      <c r="AN275" s="97">
        <v>0</v>
      </c>
      <c r="AO275" s="97">
        <v>0</v>
      </c>
      <c r="AP275" s="97"/>
      <c r="AQ275" s="62" t="str">
        <f>IF(AND(AN275=0,AO275=0),Desplegable!$B$446,IF(AND(AN275&lt;&gt;0,AO275=""),Desplegable!$B$446,IF(AND('Metas por Proyecto'!AN275=0,'Metas por Proyecto'!AO275&gt;0),Desplegable!$B$444,IF(AND('Metas por Proyecto'!AN275&gt;0,'Metas por Proyecto'!AO275=0),Desplegable!$B$445,IF(AND('Metas por Proyecto'!AN275&gt;0,'Metas por Proyecto'!AO275&gt;0),((AO275*100)/AN275))))))</f>
        <v/>
      </c>
      <c r="AR275" s="97">
        <v>0</v>
      </c>
      <c r="AS275" s="97">
        <v>0</v>
      </c>
      <c r="AT275" s="97"/>
      <c r="AU275" s="62" t="str">
        <f>IF(AND(AR275=0,AS275=0),Desplegable!$B$446,IF(AND(AR275&lt;&gt;0,AS275=""),Desplegable!$B$446,IF(AND('Metas por Proyecto'!AR275=0,'Metas por Proyecto'!AS275&gt;0),Desplegable!$B$444,IF(AND('Metas por Proyecto'!AR275&gt;0,'Metas por Proyecto'!AS275=0),Desplegable!$B$445,IF(AND('Metas por Proyecto'!AR275&gt;0,'Metas por Proyecto'!AS275&gt;0),((AS275*100)/AR275))))))</f>
        <v/>
      </c>
      <c r="AV275" s="97">
        <f t="shared" si="156"/>
        <v>0</v>
      </c>
      <c r="AW275" s="97">
        <f t="shared" si="157"/>
        <v>0</v>
      </c>
      <c r="AX275" s="62" t="str">
        <f>IF(AND(AV275=0,AW275=0),"",IF(AND(AV275=0,AW275&lt;&gt;0),Desplegable!$B$444,(AW275*100/AV275)))</f>
        <v/>
      </c>
      <c r="AY275" s="97">
        <v>0</v>
      </c>
      <c r="AZ275" s="97">
        <v>0</v>
      </c>
      <c r="BA275" s="97"/>
      <c r="BB275" s="62" t="str">
        <f>IF(AND(AY275=0,AZ275=0),Desplegable!$B$446,IF(AND(AY275&lt;&gt;0,AZ275=""),Desplegable!$B$446,IF(AND('Metas por Proyecto'!AY275=0,'Metas por Proyecto'!AZ275&gt;0),Desplegable!$B$444,IF(AND('Metas por Proyecto'!AY275&gt;0,'Metas por Proyecto'!AZ275=0),Desplegable!$B$445,IF(AND('Metas por Proyecto'!AY275&gt;0,'Metas por Proyecto'!AZ275&gt;0),((AZ275*100)/AY275))))))</f>
        <v/>
      </c>
      <c r="BC275" s="97">
        <f t="shared" si="158"/>
        <v>0</v>
      </c>
      <c r="BD275" s="97">
        <f t="shared" si="159"/>
        <v>0</v>
      </c>
      <c r="BE275" s="62" t="str">
        <f>IF(AND(BC275=0,BD275=0),"",IF(AND(BC275=0,BD275&lt;&gt;0),Desplegable!$B$444,(BD275*100/BC275)))</f>
        <v/>
      </c>
      <c r="BF275" s="97">
        <v>0</v>
      </c>
      <c r="BG275" s="97"/>
      <c r="BH275" s="97"/>
      <c r="BI275" s="62" t="str">
        <f>IF(AND(BF275=0,BG275=0),Desplegable!$B$446,IF(AND(BF275&lt;&gt;0,BG275=""),Desplegable!$B$446,IF(AND('Metas por Proyecto'!BF275=0,'Metas por Proyecto'!BG275&gt;0),Desplegable!$B$444,IF(AND('Metas por Proyecto'!BF275&gt;0,'Metas por Proyecto'!BG275=0),Desplegable!$B$445,IF(AND('Metas por Proyecto'!BF275&gt;0,'Metas por Proyecto'!BG275&gt;0),((BG275*100)/BF275))))))</f>
        <v/>
      </c>
      <c r="BJ275" s="97">
        <f t="shared" si="160"/>
        <v>0</v>
      </c>
      <c r="BK275" s="97">
        <f t="shared" si="161"/>
        <v>0</v>
      </c>
      <c r="BL275" s="62" t="str">
        <f>IF(AND(BJ275=0,BK275=0),"",IF(AND(BJ275=0,BK275&lt;&gt;0),Desplegable!$B$444,(BK275*100/BJ275)))</f>
        <v/>
      </c>
      <c r="BM275" s="97">
        <v>0</v>
      </c>
      <c r="BN275" s="97"/>
      <c r="BO275" s="97"/>
      <c r="BP275" s="62" t="str">
        <f>IF(AND(BM275=0,BN275=0),Desplegable!$B$446,IF(AND(BM275&lt;&gt;0,BN275=""),Desplegable!$B$446,IF(AND('Metas por Proyecto'!BM275=0,'Metas por Proyecto'!BN275&gt;0),Desplegable!$B$444,IF(AND('Metas por Proyecto'!BM275&gt;0,'Metas por Proyecto'!BN275=0),Desplegable!$B$445,IF(AND('Metas por Proyecto'!BM275&gt;0,'Metas por Proyecto'!BN275&gt;0),((BN275*100)/BM275))))))</f>
        <v/>
      </c>
      <c r="BQ275" s="97">
        <f t="shared" si="162"/>
        <v>0</v>
      </c>
      <c r="BR275" s="97">
        <f t="shared" si="163"/>
        <v>0</v>
      </c>
      <c r="BS275" s="62" t="str">
        <f>IF(AND(BQ275=0,BR275=0),"",IF(AND(BQ275=0,BR275&lt;&gt;0),Desplegable!$B$444,(BR275*100/BQ275)))</f>
        <v/>
      </c>
      <c r="BT275" s="97">
        <v>0</v>
      </c>
      <c r="BU275" s="97"/>
      <c r="BV275" s="97"/>
      <c r="BW275" s="62" t="str">
        <f>IF(AND(BT275=0,BU275=0),Desplegable!$B$446,IF(AND(BT275&lt;&gt;0,BU275=""),Desplegable!$B$446,IF(AND('Metas por Proyecto'!BT275=0,'Metas por Proyecto'!BU275&gt;0),Desplegable!$B$444,IF(AND('Metas por Proyecto'!BT275&gt;0,'Metas por Proyecto'!BU275=0),Desplegable!$B$445,IF(AND('Metas por Proyecto'!BT275&gt;0,'Metas por Proyecto'!BU275&gt;0),((BU275*100)/BT275))))))</f>
        <v/>
      </c>
      <c r="BX275" s="97">
        <f t="shared" si="164"/>
        <v>0</v>
      </c>
      <c r="BY275" s="97">
        <f t="shared" si="165"/>
        <v>0</v>
      </c>
      <c r="BZ275" s="62" t="str">
        <f>IF(AND(BX275=0,BY275=0),"",IF(AND(BX275=0,BY275&lt;&gt;0),Desplegable!$B$444,(BY275*100/BX275)))</f>
        <v/>
      </c>
      <c r="CA275" s="97">
        <v>3</v>
      </c>
      <c r="CB275" s="97"/>
      <c r="CC275" s="97"/>
      <c r="CD275" s="62" t="str">
        <f>IF(AND(CA275=0,CB275=0),Desplegable!$B$446,IF(AND(CA275&lt;&gt;0,CB275=""),Desplegable!$B$446,IF(AND('Metas por Proyecto'!CA275=0,'Metas por Proyecto'!CB275&gt;0),Desplegable!$B$444,IF(AND('Metas por Proyecto'!CA275&gt;0,'Metas por Proyecto'!CB275=0),Desplegable!$B$445,IF(AND('Metas por Proyecto'!CA275&gt;0,'Metas por Proyecto'!CB275&gt;0),((CB275*100)/CA275))))))</f>
        <v/>
      </c>
      <c r="CE275" s="97">
        <f t="shared" si="166"/>
        <v>3</v>
      </c>
      <c r="CF275" s="97">
        <f t="shared" si="167"/>
        <v>0</v>
      </c>
      <c r="CG275" s="62">
        <f>IF(AND(CE275=0,CF275=0),"",IF(AND(CE275=0,CF275&lt;&gt;0),Desplegable!$B$444,(CF275*100/CE275)))</f>
        <v>0</v>
      </c>
      <c r="CH275" s="97">
        <v>4</v>
      </c>
      <c r="CI275" s="97"/>
      <c r="CJ275" s="97"/>
      <c r="CK275" s="62" t="str">
        <f>IF(AND(CH275=0,CI275=0),Desplegable!$B$446,IF(AND(CH275&lt;&gt;0,CI275=""),Desplegable!$B$446,IF(AND('Metas por Proyecto'!CH275=0,'Metas por Proyecto'!CI275&gt;0),Desplegable!$B$444,IF(AND('Metas por Proyecto'!CH275&gt;0,'Metas por Proyecto'!CI275=0),Desplegable!$B$445,IF(AND('Metas por Proyecto'!CH275&gt;0,'Metas por Proyecto'!CI275&gt;0),((CI275*100)/CH275))))))</f>
        <v/>
      </c>
      <c r="CL275" s="97">
        <f t="shared" si="168"/>
        <v>7</v>
      </c>
      <c r="CM275" s="97">
        <f t="shared" si="169"/>
        <v>0</v>
      </c>
      <c r="CN275" s="62">
        <f>IF(AND(CL275=0,CM275=0),"",IF(AND(CL275=0,CM275&lt;&gt;0),Desplegable!$B$444,(CM275*100/CL275)))</f>
        <v>0</v>
      </c>
      <c r="CO275" s="97">
        <v>4</v>
      </c>
      <c r="CP275" s="97"/>
      <c r="CQ275" s="97"/>
      <c r="CR275" s="62" t="str">
        <f>IF(AND(CO275=0,CP275=0),Desplegable!$B$446,IF(AND(CO275&lt;&gt;0,CP275=""),Desplegable!$B$446,IF(AND('Metas por Proyecto'!CO275=0,'Metas por Proyecto'!CP275&gt;0),Desplegable!$B$444,IF(AND('Metas por Proyecto'!CO275&gt;0,'Metas por Proyecto'!CP275=0),Desplegable!$B$445,IF(AND('Metas por Proyecto'!CO275&gt;0,'Metas por Proyecto'!CP275&gt;0),((CP275*100)/CO275))))))</f>
        <v/>
      </c>
      <c r="CS275" s="97">
        <f t="shared" si="170"/>
        <v>11</v>
      </c>
      <c r="CT275" s="97">
        <f t="shared" si="171"/>
        <v>0</v>
      </c>
      <c r="CU275" s="62">
        <f>IF(AND(CS275=0,CT275=0),"",IF(AND(CS275=0,CT275&lt;&gt;0),Desplegable!$B$444,(CT275*100/CS275)))</f>
        <v>0</v>
      </c>
      <c r="CV275" s="97">
        <v>4</v>
      </c>
      <c r="CW275" s="97"/>
      <c r="CX275" s="97"/>
      <c r="CY275" s="62" t="str">
        <f>IF(AND(CV275=0,CW275=0),Desplegable!$B$446,IF(AND(CV275&lt;&gt;0,CW275=""),Desplegable!$B$446,IF(AND('Metas por Proyecto'!CV275=0,'Metas por Proyecto'!CW275&gt;0),Desplegable!$B$444,IF(AND('Metas por Proyecto'!CV275&gt;0,'Metas por Proyecto'!CW275=0),Desplegable!$B$445,IF(AND('Metas por Proyecto'!CV275&gt;0,'Metas por Proyecto'!CW275&gt;0),((CW275*100)/CV275))))))</f>
        <v/>
      </c>
      <c r="CZ275" s="97">
        <f t="shared" si="172"/>
        <v>15</v>
      </c>
      <c r="DA275" s="97">
        <f t="shared" si="173"/>
        <v>0</v>
      </c>
      <c r="DB275" s="62">
        <f>IF(AND(CZ275=0,DA275=0),"",IF(AND(CZ275=0,DA275&lt;&gt;0),Desplegable!$B$444,(DA275*100/CZ275)))</f>
        <v>0</v>
      </c>
      <c r="DC275" s="97">
        <v>4</v>
      </c>
      <c r="DD275" s="97"/>
      <c r="DE275" s="97"/>
      <c r="DF275" s="62" t="str">
        <f>IF(AND(DC275=0,DD275=0),Desplegable!$B$446,IF(AND(DC275&lt;&gt;0,DD275=""),Desplegable!$B$446,IF(AND('Metas por Proyecto'!DC275=0,'Metas por Proyecto'!DD275&gt;0),Desplegable!$B$444,IF(AND('Metas por Proyecto'!DC275&gt;0,'Metas por Proyecto'!DD275=0),Desplegable!$B$445,IF(AND('Metas por Proyecto'!DC275&gt;0,'Metas por Proyecto'!DD275&gt;0),((DD275*100)/DC275))))))</f>
        <v/>
      </c>
      <c r="DG275" s="97">
        <f t="shared" si="182"/>
        <v>19</v>
      </c>
      <c r="DH275" s="97">
        <f t="shared" si="183"/>
        <v>0</v>
      </c>
      <c r="DI275" s="62">
        <f>IF(AND(DG275=0,DH275=0),"",IF(AND(DG275=0,DH275&lt;&gt;0),Desplegable!$B$444,(DH275*100/DG275)))</f>
        <v>0</v>
      </c>
      <c r="DJ275" s="97">
        <v>3</v>
      </c>
      <c r="DK275" s="97"/>
      <c r="DL275" s="97"/>
      <c r="DM275" s="62" t="str">
        <f>IF(AND(DJ275=0,DK275=0),Desplegable!$B$446,IF(AND(DJ275&lt;&gt;0,DK275=""),Desplegable!$B$446,IF(AND('Metas por Proyecto'!DJ275=0,'Metas por Proyecto'!DK275&gt;0),Desplegable!$B$444,IF(AND('Metas por Proyecto'!DJ275&gt;0,'Metas por Proyecto'!DK275=0),Desplegable!$B$445,IF(AND('Metas por Proyecto'!DJ275&gt;0,'Metas por Proyecto'!DK275&gt;0),((DK275*100)/DJ275))))))</f>
        <v/>
      </c>
      <c r="DN275" s="97">
        <f t="shared" si="176"/>
        <v>22</v>
      </c>
      <c r="DO275" s="97">
        <f t="shared" si="177"/>
        <v>0</v>
      </c>
      <c r="DP275" s="63">
        <f>IF(AND(DN275=0,DO275=0),"",IF(AND(DN275=0,DO275&lt;&gt;0),Desplegable!$B$444,(DO275*100/DN275)))</f>
        <v>0</v>
      </c>
      <c r="DQ275" s="97">
        <f t="shared" si="178"/>
        <v>22</v>
      </c>
      <c r="DR275" s="97">
        <f t="shared" si="179"/>
        <v>0</v>
      </c>
      <c r="DS275" s="97">
        <f t="shared" si="180"/>
        <v>0</v>
      </c>
      <c r="DT275" s="63">
        <f t="shared" si="181"/>
        <v>0</v>
      </c>
      <c r="DU275" s="97"/>
    </row>
    <row r="276" spans="1:125" s="65" customFormat="1" ht="225">
      <c r="A276" s="53">
        <v>275</v>
      </c>
      <c r="B276" s="84" t="s">
        <v>900</v>
      </c>
      <c r="C276" s="54" t="s">
        <v>905</v>
      </c>
      <c r="D276" s="55" t="s">
        <v>89</v>
      </c>
      <c r="E276" s="55" t="s">
        <v>908</v>
      </c>
      <c r="F276" s="56" t="s">
        <v>111</v>
      </c>
      <c r="G276" s="55" t="s">
        <v>115</v>
      </c>
      <c r="H276" s="56" t="s">
        <v>294</v>
      </c>
      <c r="I276" s="55" t="s">
        <v>815</v>
      </c>
      <c r="J276" s="56" t="s">
        <v>297</v>
      </c>
      <c r="K276" s="55" t="s">
        <v>826</v>
      </c>
      <c r="L276" s="56" t="s">
        <v>288</v>
      </c>
      <c r="M276" s="56" t="s">
        <v>411</v>
      </c>
      <c r="N276" s="59" t="s">
        <v>108</v>
      </c>
      <c r="O276" s="56" t="s">
        <v>154</v>
      </c>
      <c r="P276" s="57" t="s">
        <v>462</v>
      </c>
      <c r="Q276" s="57" t="s">
        <v>467</v>
      </c>
      <c r="R276" s="58" t="s">
        <v>474</v>
      </c>
      <c r="S276" s="59" t="s">
        <v>159</v>
      </c>
      <c r="T276" s="59" t="s">
        <v>417</v>
      </c>
      <c r="U276" s="60" t="s">
        <v>429</v>
      </c>
      <c r="V276" s="60" t="s">
        <v>447</v>
      </c>
      <c r="W276" s="59" t="s">
        <v>159</v>
      </c>
      <c r="X276" s="59"/>
      <c r="Y276" s="56"/>
      <c r="Z276" s="56"/>
      <c r="AA276" s="56"/>
      <c r="AB276" s="56"/>
      <c r="AC276" s="53"/>
      <c r="AD276" s="53"/>
      <c r="AE276" s="53"/>
      <c r="AF276" s="53"/>
      <c r="AG276" s="56"/>
      <c r="AH276" s="60"/>
      <c r="AI276" s="53"/>
      <c r="AJ276" s="61"/>
      <c r="AK276" s="53"/>
      <c r="AL276" s="53"/>
      <c r="AM276" s="222">
        <v>2.0000000000000004</v>
      </c>
      <c r="AN276" s="97">
        <v>0.41</v>
      </c>
      <c r="AO276" s="97">
        <v>0</v>
      </c>
      <c r="AP276" s="97"/>
      <c r="AQ276" s="62">
        <f>IF(AND(AN276=0,AO276=0),Desplegable!$B$446,IF(AND(AN276&lt;&gt;0,AO276=""),Desplegable!$B$446,IF(AND('Metas por Proyecto'!AN276=0,'Metas por Proyecto'!AO276&gt;0),Desplegable!$B$444,IF(AND('Metas por Proyecto'!AN276&gt;0,'Metas por Proyecto'!AO276=0),Desplegable!$B$445,IF(AND('Metas por Proyecto'!AN276&gt;0,'Metas por Proyecto'!AO276&gt;0),((AO276*100)/AN276))))))</f>
        <v>0</v>
      </c>
      <c r="AR276" s="97">
        <v>0.34</v>
      </c>
      <c r="AS276" s="97">
        <v>0</v>
      </c>
      <c r="AT276" s="97"/>
      <c r="AU276" s="62">
        <f>IF(AND(AR276=0,AS276=0),Desplegable!$B$446,IF(AND(AR276&lt;&gt;0,AS276=""),Desplegable!$B$446,IF(AND('Metas por Proyecto'!AR276=0,'Metas por Proyecto'!AS276&gt;0),Desplegable!$B$444,IF(AND('Metas por Proyecto'!AR276&gt;0,'Metas por Proyecto'!AS276=0),Desplegable!$B$445,IF(AND('Metas por Proyecto'!AR276&gt;0,'Metas por Proyecto'!AS276&gt;0),((AS276*100)/AR276))))))</f>
        <v>0</v>
      </c>
      <c r="AV276" s="97">
        <f t="shared" si="156"/>
        <v>0.75</v>
      </c>
      <c r="AW276" s="97">
        <f t="shared" si="157"/>
        <v>0</v>
      </c>
      <c r="AX276" s="62">
        <f>IF(AND(AV276=0,AW276=0),"",IF(AND(AV276=0,AW276&lt;&gt;0),Desplegable!$B$444,(AW276*100/AV276)))</f>
        <v>0</v>
      </c>
      <c r="AY276" s="97">
        <v>0.34</v>
      </c>
      <c r="AZ276" s="97">
        <v>0</v>
      </c>
      <c r="BA276" s="97"/>
      <c r="BB276" s="62">
        <f>IF(AND(AY276=0,AZ276=0),Desplegable!$B$446,IF(AND(AY276&lt;&gt;0,AZ276=""),Desplegable!$B$446,IF(AND('Metas por Proyecto'!AY276=0,'Metas por Proyecto'!AZ276&gt;0),Desplegable!$B$444,IF(AND('Metas por Proyecto'!AY276&gt;0,'Metas por Proyecto'!AZ276=0),Desplegable!$B$445,IF(AND('Metas por Proyecto'!AY276&gt;0,'Metas por Proyecto'!AZ276&gt;0),((AZ276*100)/AY276))))))</f>
        <v>0</v>
      </c>
      <c r="BC276" s="97">
        <f t="shared" si="158"/>
        <v>1.0900000000000001</v>
      </c>
      <c r="BD276" s="97">
        <f t="shared" si="159"/>
        <v>0</v>
      </c>
      <c r="BE276" s="62">
        <f>IF(AND(BC276=0,BD276=0),"",IF(AND(BC276=0,BD276&lt;&gt;0),Desplegable!$B$444,(BD276*100/BC276)))</f>
        <v>0</v>
      </c>
      <c r="BF276" s="97">
        <v>0.27</v>
      </c>
      <c r="BG276" s="97"/>
      <c r="BH276" s="97"/>
      <c r="BI276" s="62" t="str">
        <f>IF(AND(BF276=0,BG276=0),Desplegable!$B$446,IF(AND(BF276&lt;&gt;0,BG276=""),Desplegable!$B$446,IF(AND('Metas por Proyecto'!BF276=0,'Metas por Proyecto'!BG276&gt;0),Desplegable!$B$444,IF(AND('Metas por Proyecto'!BF276&gt;0,'Metas por Proyecto'!BG276=0),Desplegable!$B$445,IF(AND('Metas por Proyecto'!BF276&gt;0,'Metas por Proyecto'!BG276&gt;0),((BG276*100)/BF276))))))</f>
        <v/>
      </c>
      <c r="BJ276" s="97">
        <f t="shared" si="160"/>
        <v>1.36</v>
      </c>
      <c r="BK276" s="97">
        <f t="shared" si="161"/>
        <v>0</v>
      </c>
      <c r="BL276" s="62">
        <f>IF(AND(BJ276=0,BK276=0),"",IF(AND(BJ276=0,BK276&lt;&gt;0),Desplegable!$B$444,(BK276*100/BJ276)))</f>
        <v>0</v>
      </c>
      <c r="BM276" s="97">
        <v>0.08</v>
      </c>
      <c r="BN276" s="97"/>
      <c r="BO276" s="97"/>
      <c r="BP276" s="62" t="str">
        <f>IF(AND(BM276=0,BN276=0),Desplegable!$B$446,IF(AND(BM276&lt;&gt;0,BN276=""),Desplegable!$B$446,IF(AND('Metas por Proyecto'!BM276=0,'Metas por Proyecto'!BN276&gt;0),Desplegable!$B$444,IF(AND('Metas por Proyecto'!BM276&gt;0,'Metas por Proyecto'!BN276=0),Desplegable!$B$445,IF(AND('Metas por Proyecto'!BM276&gt;0,'Metas por Proyecto'!BN276&gt;0),((BN276*100)/BM276))))))</f>
        <v/>
      </c>
      <c r="BQ276" s="97">
        <f t="shared" si="162"/>
        <v>1.4400000000000002</v>
      </c>
      <c r="BR276" s="97">
        <f t="shared" si="163"/>
        <v>0</v>
      </c>
      <c r="BS276" s="62">
        <f>IF(AND(BQ276=0,BR276=0),"",IF(AND(BQ276=0,BR276&lt;&gt;0),Desplegable!$B$444,(BR276*100/BQ276)))</f>
        <v>0</v>
      </c>
      <c r="BT276" s="97">
        <v>0.08</v>
      </c>
      <c r="BU276" s="97"/>
      <c r="BV276" s="97"/>
      <c r="BW276" s="62" t="str">
        <f>IF(AND(BT276=0,BU276=0),Desplegable!$B$446,IF(AND(BT276&lt;&gt;0,BU276=""),Desplegable!$B$446,IF(AND('Metas por Proyecto'!BT276=0,'Metas por Proyecto'!BU276&gt;0),Desplegable!$B$444,IF(AND('Metas por Proyecto'!BT276&gt;0,'Metas por Proyecto'!BU276=0),Desplegable!$B$445,IF(AND('Metas por Proyecto'!BT276&gt;0,'Metas por Proyecto'!BU276&gt;0),((BU276*100)/BT276))))))</f>
        <v/>
      </c>
      <c r="BX276" s="97">
        <f t="shared" si="164"/>
        <v>1.5200000000000002</v>
      </c>
      <c r="BY276" s="97">
        <f t="shared" si="165"/>
        <v>0</v>
      </c>
      <c r="BZ276" s="62">
        <f>IF(AND(BX276=0,BY276=0),"",IF(AND(BX276=0,BY276&lt;&gt;0),Desplegable!$B$444,(BY276*100/BX276)))</f>
        <v>0</v>
      </c>
      <c r="CA276" s="97">
        <v>0.08</v>
      </c>
      <c r="CB276" s="97"/>
      <c r="CC276" s="97"/>
      <c r="CD276" s="62" t="str">
        <f>IF(AND(CA276=0,CB276=0),Desplegable!$B$446,IF(AND(CA276&lt;&gt;0,CB276=""),Desplegable!$B$446,IF(AND('Metas por Proyecto'!CA276=0,'Metas por Proyecto'!CB276&gt;0),Desplegable!$B$444,IF(AND('Metas por Proyecto'!CA276&gt;0,'Metas por Proyecto'!CB276=0),Desplegable!$B$445,IF(AND('Metas por Proyecto'!CA276&gt;0,'Metas por Proyecto'!CB276&gt;0),((CB276*100)/CA276))))))</f>
        <v/>
      </c>
      <c r="CE276" s="97">
        <f t="shared" si="166"/>
        <v>1.6000000000000003</v>
      </c>
      <c r="CF276" s="97">
        <f t="shared" si="167"/>
        <v>0</v>
      </c>
      <c r="CG276" s="62">
        <f>IF(AND(CE276=0,CF276=0),"",IF(AND(CE276=0,CF276&lt;&gt;0),Desplegable!$B$444,(CF276*100/CE276)))</f>
        <v>0</v>
      </c>
      <c r="CH276" s="97">
        <v>0.08</v>
      </c>
      <c r="CI276" s="97"/>
      <c r="CJ276" s="97"/>
      <c r="CK276" s="62" t="str">
        <f>IF(AND(CH276=0,CI276=0),Desplegable!$B$446,IF(AND(CH276&lt;&gt;0,CI276=""),Desplegable!$B$446,IF(AND('Metas por Proyecto'!CH276=0,'Metas por Proyecto'!CI276&gt;0),Desplegable!$B$444,IF(AND('Metas por Proyecto'!CH276&gt;0,'Metas por Proyecto'!CI276=0),Desplegable!$B$445,IF(AND('Metas por Proyecto'!CH276&gt;0,'Metas por Proyecto'!CI276&gt;0),((CI276*100)/CH276))))))</f>
        <v/>
      </c>
      <c r="CL276" s="97">
        <f t="shared" si="168"/>
        <v>1.6800000000000004</v>
      </c>
      <c r="CM276" s="97">
        <f t="shared" si="169"/>
        <v>0</v>
      </c>
      <c r="CN276" s="62">
        <f>IF(AND(CL276=0,CM276=0),"",IF(AND(CL276=0,CM276&lt;&gt;0),Desplegable!$B$444,(CM276*100/CL276)))</f>
        <v>0</v>
      </c>
      <c r="CO276" s="97">
        <v>0.08</v>
      </c>
      <c r="CP276" s="97"/>
      <c r="CQ276" s="97"/>
      <c r="CR276" s="62" t="str">
        <f>IF(AND(CO276=0,CP276=0),Desplegable!$B$446,IF(AND(CO276&lt;&gt;0,CP276=""),Desplegable!$B$446,IF(AND('Metas por Proyecto'!CO276=0,'Metas por Proyecto'!CP276&gt;0),Desplegable!$B$444,IF(AND('Metas por Proyecto'!CO276&gt;0,'Metas por Proyecto'!CP276=0),Desplegable!$B$445,IF(AND('Metas por Proyecto'!CO276&gt;0,'Metas por Proyecto'!CP276&gt;0),((CP276*100)/CO276))))))</f>
        <v/>
      </c>
      <c r="CS276" s="97">
        <f t="shared" si="170"/>
        <v>1.7600000000000005</v>
      </c>
      <c r="CT276" s="97">
        <f t="shared" si="171"/>
        <v>0</v>
      </c>
      <c r="CU276" s="62">
        <f>IF(AND(CS276=0,CT276=0),"",IF(AND(CS276=0,CT276&lt;&gt;0),Desplegable!$B$444,(CT276*100/CS276)))</f>
        <v>0</v>
      </c>
      <c r="CV276" s="97">
        <v>0.08</v>
      </c>
      <c r="CW276" s="97"/>
      <c r="CX276" s="97"/>
      <c r="CY276" s="62" t="str">
        <f>IF(AND(CV276=0,CW276=0),Desplegable!$B$446,IF(AND(CV276&lt;&gt;0,CW276=""),Desplegable!$B$446,IF(AND('Metas por Proyecto'!CV276=0,'Metas por Proyecto'!CW276&gt;0),Desplegable!$B$444,IF(AND('Metas por Proyecto'!CV276&gt;0,'Metas por Proyecto'!CW276=0),Desplegable!$B$445,IF(AND('Metas por Proyecto'!CV276&gt;0,'Metas por Proyecto'!CW276&gt;0),((CW276*100)/CV276))))))</f>
        <v/>
      </c>
      <c r="CZ276" s="97">
        <f t="shared" si="172"/>
        <v>1.8400000000000005</v>
      </c>
      <c r="DA276" s="97">
        <f t="shared" si="173"/>
        <v>0</v>
      </c>
      <c r="DB276" s="62">
        <f>IF(AND(CZ276=0,DA276=0),"",IF(AND(CZ276=0,DA276&lt;&gt;0),Desplegable!$B$444,(DA276*100/CZ276)))</f>
        <v>0</v>
      </c>
      <c r="DC276" s="97">
        <v>0.08</v>
      </c>
      <c r="DD276" s="97"/>
      <c r="DE276" s="97"/>
      <c r="DF276" s="62" t="str">
        <f>IF(AND(DC276=0,DD276=0),Desplegable!$B$446,IF(AND(DC276&lt;&gt;0,DD276=""),Desplegable!$B$446,IF(AND('Metas por Proyecto'!DC276=0,'Metas por Proyecto'!DD276&gt;0),Desplegable!$B$444,IF(AND('Metas por Proyecto'!DC276&gt;0,'Metas por Proyecto'!DD276=0),Desplegable!$B$445,IF(AND('Metas por Proyecto'!DC276&gt;0,'Metas por Proyecto'!DD276&gt;0),((DD276*100)/DC276))))))</f>
        <v/>
      </c>
      <c r="DG276" s="97">
        <f t="shared" si="182"/>
        <v>1.9200000000000006</v>
      </c>
      <c r="DH276" s="97">
        <f t="shared" si="183"/>
        <v>0</v>
      </c>
      <c r="DI276" s="62">
        <f>IF(AND(DG276=0,DH276=0),"",IF(AND(DG276=0,DH276&lt;&gt;0),Desplegable!$B$444,(DH276*100/DG276)))</f>
        <v>0</v>
      </c>
      <c r="DJ276" s="97">
        <v>0.08</v>
      </c>
      <c r="DK276" s="97"/>
      <c r="DL276" s="97"/>
      <c r="DM276" s="62" t="str">
        <f>IF(AND(DJ276=0,DK276=0),Desplegable!$B$446,IF(AND(DJ276&lt;&gt;0,DK276=""),Desplegable!$B$446,IF(AND('Metas por Proyecto'!DJ276=0,'Metas por Proyecto'!DK276&gt;0),Desplegable!$B$444,IF(AND('Metas por Proyecto'!DJ276&gt;0,'Metas por Proyecto'!DK276=0),Desplegable!$B$445,IF(AND('Metas por Proyecto'!DJ276&gt;0,'Metas por Proyecto'!DK276&gt;0),((DK276*100)/DJ276))))))</f>
        <v/>
      </c>
      <c r="DN276" s="97">
        <f t="shared" si="176"/>
        <v>2.0000000000000004</v>
      </c>
      <c r="DO276" s="97">
        <f t="shared" si="177"/>
        <v>0</v>
      </c>
      <c r="DP276" s="63">
        <f>IF(AND(DN276=0,DO276=0),"",IF(AND(DN276=0,DO276&lt;&gt;0),Desplegable!$B$444,(DO276*100/DN276)))</f>
        <v>0</v>
      </c>
      <c r="DQ276" s="97">
        <f t="shared" si="178"/>
        <v>2.0000000000000004</v>
      </c>
      <c r="DR276" s="97">
        <f t="shared" si="179"/>
        <v>0</v>
      </c>
      <c r="DS276" s="97">
        <f t="shared" si="180"/>
        <v>0</v>
      </c>
      <c r="DT276" s="63">
        <f t="shared" si="181"/>
        <v>0</v>
      </c>
      <c r="DU276" s="97"/>
    </row>
    <row r="277" spans="1:125" s="65" customFormat="1" ht="206.25">
      <c r="A277" s="53">
        <v>276</v>
      </c>
      <c r="B277" s="84" t="s">
        <v>901</v>
      </c>
      <c r="C277" s="54" t="s">
        <v>906</v>
      </c>
      <c r="D277" s="55" t="s">
        <v>89</v>
      </c>
      <c r="E277" s="55" t="s">
        <v>908</v>
      </c>
      <c r="F277" s="56" t="s">
        <v>111</v>
      </c>
      <c r="G277" s="55" t="s">
        <v>115</v>
      </c>
      <c r="H277" s="56" t="s">
        <v>294</v>
      </c>
      <c r="I277" s="55" t="s">
        <v>815</v>
      </c>
      <c r="J277" s="56" t="s">
        <v>297</v>
      </c>
      <c r="K277" s="55" t="s">
        <v>826</v>
      </c>
      <c r="L277" s="56" t="s">
        <v>288</v>
      </c>
      <c r="M277" s="56" t="s">
        <v>411</v>
      </c>
      <c r="N277" s="59" t="s">
        <v>108</v>
      </c>
      <c r="O277" s="56" t="s">
        <v>154</v>
      </c>
      <c r="P277" s="57" t="s">
        <v>462</v>
      </c>
      <c r="Q277" s="57" t="s">
        <v>467</v>
      </c>
      <c r="R277" s="58" t="s">
        <v>475</v>
      </c>
      <c r="S277" s="59" t="s">
        <v>159</v>
      </c>
      <c r="T277" s="59" t="s">
        <v>417</v>
      </c>
      <c r="U277" s="60" t="s">
        <v>429</v>
      </c>
      <c r="V277" s="60" t="s">
        <v>447</v>
      </c>
      <c r="W277" s="59" t="s">
        <v>159</v>
      </c>
      <c r="X277" s="59"/>
      <c r="Y277" s="56"/>
      <c r="Z277" s="56"/>
      <c r="AA277" s="56"/>
      <c r="AB277" s="56"/>
      <c r="AC277" s="53"/>
      <c r="AD277" s="53"/>
      <c r="AE277" s="53"/>
      <c r="AF277" s="53"/>
      <c r="AG277" s="56"/>
      <c r="AH277" s="60"/>
      <c r="AI277" s="53"/>
      <c r="AJ277" s="61"/>
      <c r="AK277" s="53"/>
      <c r="AL277" s="53"/>
      <c r="AM277" s="222">
        <v>14.339999999999998</v>
      </c>
      <c r="AN277" s="97">
        <v>0.95000000000000007</v>
      </c>
      <c r="AO277" s="97">
        <v>0</v>
      </c>
      <c r="AP277" s="97"/>
      <c r="AQ277" s="62">
        <f>IF(AND(AN277=0,AO277=0),Desplegable!$B$446,IF(AND(AN277&lt;&gt;0,AO277=""),Desplegable!$B$446,IF(AND('Metas por Proyecto'!AN277=0,'Metas por Proyecto'!AO277&gt;0),Desplegable!$B$444,IF(AND('Metas por Proyecto'!AN277&gt;0,'Metas por Proyecto'!AO277=0),Desplegable!$B$445,IF(AND('Metas por Proyecto'!AN277&gt;0,'Metas por Proyecto'!AO277&gt;0),((AO277*100)/AN277))))))</f>
        <v>0</v>
      </c>
      <c r="AR277" s="97">
        <v>1.1299999999999999</v>
      </c>
      <c r="AS277" s="97">
        <v>0</v>
      </c>
      <c r="AT277" s="97"/>
      <c r="AU277" s="62">
        <f>IF(AND(AR277=0,AS277=0),Desplegable!$B$446,IF(AND(AR277&lt;&gt;0,AS277=""),Desplegable!$B$446,IF(AND('Metas por Proyecto'!AR277=0,'Metas por Proyecto'!AS277&gt;0),Desplegable!$B$444,IF(AND('Metas por Proyecto'!AR277&gt;0,'Metas por Proyecto'!AS277=0),Desplegable!$B$445,IF(AND('Metas por Proyecto'!AR277&gt;0,'Metas por Proyecto'!AS277&gt;0),((AS277*100)/AR277))))))</f>
        <v>0</v>
      </c>
      <c r="AV277" s="97">
        <f t="shared" si="156"/>
        <v>2.08</v>
      </c>
      <c r="AW277" s="97">
        <f t="shared" si="157"/>
        <v>0</v>
      </c>
      <c r="AX277" s="62">
        <f>IF(AND(AV277=0,AW277=0),"",IF(AND(AV277=0,AW277&lt;&gt;0),Desplegable!$B$444,(AW277*100/AV277)))</f>
        <v>0</v>
      </c>
      <c r="AY277" s="97">
        <v>1.1299999999999999</v>
      </c>
      <c r="AZ277" s="97">
        <v>0</v>
      </c>
      <c r="BA277" s="97"/>
      <c r="BB277" s="62">
        <f>IF(AND(AY277=0,AZ277=0),Desplegable!$B$446,IF(AND(AY277&lt;&gt;0,AZ277=""),Desplegable!$B$446,IF(AND('Metas por Proyecto'!AY277=0,'Metas por Proyecto'!AZ277&gt;0),Desplegable!$B$444,IF(AND('Metas por Proyecto'!AY277&gt;0,'Metas por Proyecto'!AZ277=0),Desplegable!$B$445,IF(AND('Metas por Proyecto'!AY277&gt;0,'Metas por Proyecto'!AZ277&gt;0),((AZ277*100)/AY277))))))</f>
        <v>0</v>
      </c>
      <c r="BC277" s="97">
        <f t="shared" si="158"/>
        <v>3.21</v>
      </c>
      <c r="BD277" s="97">
        <f t="shared" si="159"/>
        <v>0</v>
      </c>
      <c r="BE277" s="62">
        <f>IF(AND(BC277=0,BD277=0),"",IF(AND(BC277=0,BD277&lt;&gt;0),Desplegable!$B$444,(BD277*100/BC277)))</f>
        <v>0</v>
      </c>
      <c r="BF277" s="97">
        <v>1.3699999999999999</v>
      </c>
      <c r="BG277" s="97"/>
      <c r="BH277" s="97"/>
      <c r="BI277" s="62" t="str">
        <f>IF(AND(BF277=0,BG277=0),Desplegable!$B$446,IF(AND(BF277&lt;&gt;0,BG277=""),Desplegable!$B$446,IF(AND('Metas por Proyecto'!BF277=0,'Metas por Proyecto'!BG277&gt;0),Desplegable!$B$444,IF(AND('Metas por Proyecto'!BF277&gt;0,'Metas por Proyecto'!BG277=0),Desplegable!$B$445,IF(AND('Metas por Proyecto'!BF277&gt;0,'Metas por Proyecto'!BG277&gt;0),((BG277*100)/BF277))))))</f>
        <v/>
      </c>
      <c r="BJ277" s="97">
        <f t="shared" si="160"/>
        <v>4.58</v>
      </c>
      <c r="BK277" s="97">
        <f t="shared" si="161"/>
        <v>0</v>
      </c>
      <c r="BL277" s="62">
        <f>IF(AND(BJ277=0,BK277=0),"",IF(AND(BJ277=0,BK277&lt;&gt;0),Desplegable!$B$444,(BK277*100/BJ277)))</f>
        <v>0</v>
      </c>
      <c r="BM277" s="97">
        <v>1.1299999999999999</v>
      </c>
      <c r="BN277" s="97"/>
      <c r="BO277" s="97"/>
      <c r="BP277" s="62" t="str">
        <f>IF(AND(BM277=0,BN277=0),Desplegable!$B$446,IF(AND(BM277&lt;&gt;0,BN277=""),Desplegable!$B$446,IF(AND('Metas por Proyecto'!BM277=0,'Metas por Proyecto'!BN277&gt;0),Desplegable!$B$444,IF(AND('Metas por Proyecto'!BM277&gt;0,'Metas por Proyecto'!BN277=0),Desplegable!$B$445,IF(AND('Metas por Proyecto'!BM277&gt;0,'Metas por Proyecto'!BN277&gt;0),((BN277*100)/BM277))))))</f>
        <v/>
      </c>
      <c r="BQ277" s="97">
        <f t="shared" si="162"/>
        <v>5.71</v>
      </c>
      <c r="BR277" s="97">
        <f t="shared" si="163"/>
        <v>0</v>
      </c>
      <c r="BS277" s="62">
        <f>IF(AND(BQ277=0,BR277=0),"",IF(AND(BQ277=0,BR277&lt;&gt;0),Desplegable!$B$444,(BR277*100/BQ277)))</f>
        <v>0</v>
      </c>
      <c r="BT277" s="97">
        <v>1.1299999999999999</v>
      </c>
      <c r="BU277" s="97"/>
      <c r="BV277" s="97"/>
      <c r="BW277" s="62" t="str">
        <f>IF(AND(BT277=0,BU277=0),Desplegable!$B$446,IF(AND(BT277&lt;&gt;0,BU277=""),Desplegable!$B$446,IF(AND('Metas por Proyecto'!BT277=0,'Metas por Proyecto'!BU277&gt;0),Desplegable!$B$444,IF(AND('Metas por Proyecto'!BT277&gt;0,'Metas por Proyecto'!BU277=0),Desplegable!$B$445,IF(AND('Metas por Proyecto'!BT277&gt;0,'Metas por Proyecto'!BU277&gt;0),((BU277*100)/BT277))))))</f>
        <v/>
      </c>
      <c r="BX277" s="97">
        <f t="shared" si="164"/>
        <v>6.84</v>
      </c>
      <c r="BY277" s="97">
        <f t="shared" si="165"/>
        <v>0</v>
      </c>
      <c r="BZ277" s="62">
        <f>IF(AND(BX277=0,BY277=0),"",IF(AND(BX277=0,BY277&lt;&gt;0),Desplegable!$B$444,(BY277*100/BX277)))</f>
        <v>0</v>
      </c>
      <c r="CA277" s="97">
        <v>1.3699999999999999</v>
      </c>
      <c r="CB277" s="97"/>
      <c r="CC277" s="97"/>
      <c r="CD277" s="62" t="str">
        <f>IF(AND(CA277=0,CB277=0),Desplegable!$B$446,IF(AND(CA277&lt;&gt;0,CB277=""),Desplegable!$B$446,IF(AND('Metas por Proyecto'!CA277=0,'Metas por Proyecto'!CB277&gt;0),Desplegable!$B$444,IF(AND('Metas por Proyecto'!CA277&gt;0,'Metas por Proyecto'!CB277=0),Desplegable!$B$445,IF(AND('Metas por Proyecto'!CA277&gt;0,'Metas por Proyecto'!CB277&gt;0),((CB277*100)/CA277))))))</f>
        <v/>
      </c>
      <c r="CE277" s="97">
        <f t="shared" si="166"/>
        <v>8.2099999999999991</v>
      </c>
      <c r="CF277" s="97">
        <f t="shared" si="167"/>
        <v>0</v>
      </c>
      <c r="CG277" s="62">
        <f>IF(AND(CE277=0,CF277=0),"",IF(AND(CE277=0,CF277&lt;&gt;0),Desplegable!$B$444,(CF277*100/CE277)))</f>
        <v>0</v>
      </c>
      <c r="CH277" s="97">
        <v>1.1299999999999999</v>
      </c>
      <c r="CI277" s="97"/>
      <c r="CJ277" s="97"/>
      <c r="CK277" s="62" t="str">
        <f>IF(AND(CH277=0,CI277=0),Desplegable!$B$446,IF(AND(CH277&lt;&gt;0,CI277=""),Desplegable!$B$446,IF(AND('Metas por Proyecto'!CH277=0,'Metas por Proyecto'!CI277&gt;0),Desplegable!$B$444,IF(AND('Metas por Proyecto'!CH277&gt;0,'Metas por Proyecto'!CI277=0),Desplegable!$B$445,IF(AND('Metas por Proyecto'!CH277&gt;0,'Metas por Proyecto'!CI277&gt;0),((CI277*100)/CH277))))))</f>
        <v/>
      </c>
      <c r="CL277" s="97">
        <f t="shared" si="168"/>
        <v>9.34</v>
      </c>
      <c r="CM277" s="97">
        <f t="shared" si="169"/>
        <v>0</v>
      </c>
      <c r="CN277" s="62">
        <f>IF(AND(CL277=0,CM277=0),"",IF(AND(CL277=0,CM277&lt;&gt;0),Desplegable!$B$444,(CM277*100/CL277)))</f>
        <v>0</v>
      </c>
      <c r="CO277" s="97">
        <v>1.3699999999999999</v>
      </c>
      <c r="CP277" s="97"/>
      <c r="CQ277" s="97"/>
      <c r="CR277" s="62" t="str">
        <f>IF(AND(CO277=0,CP277=0),Desplegable!$B$446,IF(AND(CO277&lt;&gt;0,CP277=""),Desplegable!$B$446,IF(AND('Metas por Proyecto'!CO277=0,'Metas por Proyecto'!CP277&gt;0),Desplegable!$B$444,IF(AND('Metas por Proyecto'!CO277&gt;0,'Metas por Proyecto'!CP277=0),Desplegable!$B$445,IF(AND('Metas por Proyecto'!CO277&gt;0,'Metas por Proyecto'!CP277&gt;0),((CP277*100)/CO277))))))</f>
        <v/>
      </c>
      <c r="CS277" s="97">
        <f t="shared" si="170"/>
        <v>10.709999999999999</v>
      </c>
      <c r="CT277" s="97">
        <f t="shared" si="171"/>
        <v>0</v>
      </c>
      <c r="CU277" s="62">
        <f>IF(AND(CS277=0,CT277=0),"",IF(AND(CS277=0,CT277&lt;&gt;0),Desplegable!$B$444,(CT277*100/CS277)))</f>
        <v>0</v>
      </c>
      <c r="CV277" s="97">
        <v>1.1299999999999999</v>
      </c>
      <c r="CW277" s="97"/>
      <c r="CX277" s="97"/>
      <c r="CY277" s="62" t="str">
        <f>IF(AND(CV277=0,CW277=0),Desplegable!$B$446,IF(AND(CV277&lt;&gt;0,CW277=""),Desplegable!$B$446,IF(AND('Metas por Proyecto'!CV277=0,'Metas por Proyecto'!CW277&gt;0),Desplegable!$B$444,IF(AND('Metas por Proyecto'!CV277&gt;0,'Metas por Proyecto'!CW277=0),Desplegable!$B$445,IF(AND('Metas por Proyecto'!CV277&gt;0,'Metas por Proyecto'!CW277&gt;0),((CW277*100)/CV277))))))</f>
        <v/>
      </c>
      <c r="CZ277" s="97">
        <f t="shared" si="172"/>
        <v>11.84</v>
      </c>
      <c r="DA277" s="97">
        <f t="shared" si="173"/>
        <v>0</v>
      </c>
      <c r="DB277" s="62">
        <f>IF(AND(CZ277=0,DA277=0),"",IF(AND(CZ277=0,DA277&lt;&gt;0),Desplegable!$B$444,(DA277*100/CZ277)))</f>
        <v>0</v>
      </c>
      <c r="DC277" s="97">
        <v>1.1299999999999999</v>
      </c>
      <c r="DD277" s="97"/>
      <c r="DE277" s="97"/>
      <c r="DF277" s="62" t="str">
        <f>IF(AND(DC277=0,DD277=0),Desplegable!$B$446,IF(AND(DC277&lt;&gt;0,DD277=""),Desplegable!$B$446,IF(AND('Metas por Proyecto'!DC277=0,'Metas por Proyecto'!DD277&gt;0),Desplegable!$B$444,IF(AND('Metas por Proyecto'!DC277&gt;0,'Metas por Proyecto'!DD277=0),Desplegable!$B$445,IF(AND('Metas por Proyecto'!DC277&gt;0,'Metas por Proyecto'!DD277&gt;0),((DD277*100)/DC277))))))</f>
        <v/>
      </c>
      <c r="DG277" s="97">
        <f t="shared" si="182"/>
        <v>12.969999999999999</v>
      </c>
      <c r="DH277" s="97">
        <f t="shared" si="183"/>
        <v>0</v>
      </c>
      <c r="DI277" s="62">
        <f>IF(AND(DG277=0,DH277=0),"",IF(AND(DG277=0,DH277&lt;&gt;0),Desplegable!$B$444,(DH277*100/DG277)))</f>
        <v>0</v>
      </c>
      <c r="DJ277" s="97">
        <v>1.3699999999999999</v>
      </c>
      <c r="DK277" s="97"/>
      <c r="DL277" s="97"/>
      <c r="DM277" s="62" t="str">
        <f>IF(AND(DJ277=0,DK277=0),Desplegable!$B$446,IF(AND(DJ277&lt;&gt;0,DK277=""),Desplegable!$B$446,IF(AND('Metas por Proyecto'!DJ277=0,'Metas por Proyecto'!DK277&gt;0),Desplegable!$B$444,IF(AND('Metas por Proyecto'!DJ277&gt;0,'Metas por Proyecto'!DK277=0),Desplegable!$B$445,IF(AND('Metas por Proyecto'!DJ277&gt;0,'Metas por Proyecto'!DK277&gt;0),((DK277*100)/DJ277))))))</f>
        <v/>
      </c>
      <c r="DN277" s="97">
        <f t="shared" si="176"/>
        <v>14.339999999999998</v>
      </c>
      <c r="DO277" s="97">
        <f t="shared" si="177"/>
        <v>0</v>
      </c>
      <c r="DP277" s="63">
        <f>IF(AND(DN277=0,DO277=0),"",IF(AND(DN277=0,DO277&lt;&gt;0),Desplegable!$B$444,(DO277*100/DN277)))</f>
        <v>0</v>
      </c>
      <c r="DQ277" s="97">
        <f t="shared" si="178"/>
        <v>14.339999999999998</v>
      </c>
      <c r="DR277" s="97">
        <f t="shared" si="179"/>
        <v>0</v>
      </c>
      <c r="DS277" s="97">
        <f t="shared" si="180"/>
        <v>0</v>
      </c>
      <c r="DT277" s="63">
        <f t="shared" si="181"/>
        <v>0</v>
      </c>
      <c r="DU277" s="97"/>
    </row>
    <row r="278" spans="1:125" s="65" customFormat="1" ht="206.25">
      <c r="A278" s="53">
        <v>277</v>
      </c>
      <c r="B278" s="84" t="s">
        <v>902</v>
      </c>
      <c r="C278" s="54" t="s">
        <v>907</v>
      </c>
      <c r="D278" s="55" t="s">
        <v>89</v>
      </c>
      <c r="E278" s="55" t="s">
        <v>908</v>
      </c>
      <c r="F278" s="56" t="s">
        <v>111</v>
      </c>
      <c r="G278" s="55" t="s">
        <v>115</v>
      </c>
      <c r="H278" s="56" t="s">
        <v>294</v>
      </c>
      <c r="I278" s="55" t="s">
        <v>815</v>
      </c>
      <c r="J278" s="56" t="s">
        <v>297</v>
      </c>
      <c r="K278" s="55" t="s">
        <v>826</v>
      </c>
      <c r="L278" s="56" t="s">
        <v>288</v>
      </c>
      <c r="M278" s="56" t="s">
        <v>411</v>
      </c>
      <c r="N278" s="59" t="s">
        <v>108</v>
      </c>
      <c r="O278" s="56" t="s">
        <v>154</v>
      </c>
      <c r="P278" s="57" t="s">
        <v>462</v>
      </c>
      <c r="Q278" s="57" t="s">
        <v>467</v>
      </c>
      <c r="R278" s="58" t="s">
        <v>475</v>
      </c>
      <c r="S278" s="59" t="s">
        <v>159</v>
      </c>
      <c r="T278" s="59" t="s">
        <v>417</v>
      </c>
      <c r="U278" s="60" t="s">
        <v>429</v>
      </c>
      <c r="V278" s="60" t="s">
        <v>447</v>
      </c>
      <c r="W278" s="59" t="s">
        <v>159</v>
      </c>
      <c r="X278" s="59"/>
      <c r="Y278" s="56"/>
      <c r="Z278" s="56"/>
      <c r="AA278" s="56"/>
      <c r="AB278" s="56"/>
      <c r="AC278" s="53"/>
      <c r="AD278" s="53"/>
      <c r="AE278" s="53"/>
      <c r="AF278" s="53"/>
      <c r="AG278" s="56"/>
      <c r="AH278" s="60"/>
      <c r="AI278" s="53"/>
      <c r="AJ278" s="61"/>
      <c r="AK278" s="53"/>
      <c r="AL278" s="53"/>
      <c r="AM278" s="222">
        <v>30</v>
      </c>
      <c r="AN278" s="97">
        <v>0</v>
      </c>
      <c r="AO278" s="97">
        <v>0</v>
      </c>
      <c r="AP278" s="97"/>
      <c r="AQ278" s="62" t="str">
        <f>IF(AND(AN278=0,AO278=0),Desplegable!$B$446,IF(AND(AN278&lt;&gt;0,AO278=""),Desplegable!$B$446,IF(AND('Metas por Proyecto'!AN278=0,'Metas por Proyecto'!AO278&gt;0),Desplegable!$B$444,IF(AND('Metas por Proyecto'!AN278&gt;0,'Metas por Proyecto'!AO278=0),Desplegable!$B$445,IF(AND('Metas por Proyecto'!AN278&gt;0,'Metas por Proyecto'!AO278&gt;0),((AO278*100)/AN278))))))</f>
        <v/>
      </c>
      <c r="AR278" s="97">
        <v>0</v>
      </c>
      <c r="AS278" s="97">
        <v>0</v>
      </c>
      <c r="AT278" s="97"/>
      <c r="AU278" s="62" t="str">
        <f>IF(AND(AR278=0,AS278=0),Desplegable!$B$446,IF(AND(AR278&lt;&gt;0,AS278=""),Desplegable!$B$446,IF(AND('Metas por Proyecto'!AR278=0,'Metas por Proyecto'!AS278&gt;0),Desplegable!$B$444,IF(AND('Metas por Proyecto'!AR278&gt;0,'Metas por Proyecto'!AS278=0),Desplegable!$B$445,IF(AND('Metas por Proyecto'!AR278&gt;0,'Metas por Proyecto'!AS278&gt;0),((AS278*100)/AR278))))))</f>
        <v/>
      </c>
      <c r="AV278" s="97">
        <f t="shared" si="156"/>
        <v>0</v>
      </c>
      <c r="AW278" s="97">
        <f t="shared" si="157"/>
        <v>0</v>
      </c>
      <c r="AX278" s="62" t="str">
        <f>IF(AND(AV278=0,AW278=0),"",IF(AND(AV278=0,AW278&lt;&gt;0),Desplegable!$B$444,(AW278*100/AV278)))</f>
        <v/>
      </c>
      <c r="AY278" s="97">
        <v>0</v>
      </c>
      <c r="AZ278" s="97">
        <v>0</v>
      </c>
      <c r="BA278" s="97"/>
      <c r="BB278" s="62" t="str">
        <f>IF(AND(AY278=0,AZ278=0),Desplegable!$B$446,IF(AND(AY278&lt;&gt;0,AZ278=""),Desplegable!$B$446,IF(AND('Metas por Proyecto'!AY278=0,'Metas por Proyecto'!AZ278&gt;0),Desplegable!$B$444,IF(AND('Metas por Proyecto'!AY278&gt;0,'Metas por Proyecto'!AZ278=0),Desplegable!$B$445,IF(AND('Metas por Proyecto'!AY278&gt;0,'Metas por Proyecto'!AZ278&gt;0),((AZ278*100)/AY278))))))</f>
        <v/>
      </c>
      <c r="BC278" s="97">
        <f t="shared" si="158"/>
        <v>0</v>
      </c>
      <c r="BD278" s="97">
        <f t="shared" si="159"/>
        <v>0</v>
      </c>
      <c r="BE278" s="62" t="str">
        <f>IF(AND(BC278=0,BD278=0),"",IF(AND(BC278=0,BD278&lt;&gt;0),Desplegable!$B$444,(BD278*100/BC278)))</f>
        <v/>
      </c>
      <c r="BF278" s="97">
        <v>3</v>
      </c>
      <c r="BG278" s="97"/>
      <c r="BH278" s="97"/>
      <c r="BI278" s="62" t="str">
        <f>IF(AND(BF278=0,BG278=0),Desplegable!$B$446,IF(AND(BF278&lt;&gt;0,BG278=""),Desplegable!$B$446,IF(AND('Metas por Proyecto'!BF278=0,'Metas por Proyecto'!BG278&gt;0),Desplegable!$B$444,IF(AND('Metas por Proyecto'!BF278&gt;0,'Metas por Proyecto'!BG278=0),Desplegable!$B$445,IF(AND('Metas por Proyecto'!BF278&gt;0,'Metas por Proyecto'!BG278&gt;0),((BG278*100)/BF278))))))</f>
        <v/>
      </c>
      <c r="BJ278" s="97">
        <f t="shared" si="160"/>
        <v>3</v>
      </c>
      <c r="BK278" s="97">
        <f t="shared" si="161"/>
        <v>0</v>
      </c>
      <c r="BL278" s="62">
        <f>IF(AND(BJ278=0,BK278=0),"",IF(AND(BJ278=0,BK278&lt;&gt;0),Desplegable!$B$444,(BK278*100/BJ278)))</f>
        <v>0</v>
      </c>
      <c r="BM278" s="97">
        <v>3</v>
      </c>
      <c r="BN278" s="97"/>
      <c r="BO278" s="97"/>
      <c r="BP278" s="62" t="str">
        <f>IF(AND(BM278=0,BN278=0),Desplegable!$B$446,IF(AND(BM278&lt;&gt;0,BN278=""),Desplegable!$B$446,IF(AND('Metas por Proyecto'!BM278=0,'Metas por Proyecto'!BN278&gt;0),Desplegable!$B$444,IF(AND('Metas por Proyecto'!BM278&gt;0,'Metas por Proyecto'!BN278=0),Desplegable!$B$445,IF(AND('Metas por Proyecto'!BM278&gt;0,'Metas por Proyecto'!BN278&gt;0),((BN278*100)/BM278))))))</f>
        <v/>
      </c>
      <c r="BQ278" s="97">
        <f t="shared" si="162"/>
        <v>6</v>
      </c>
      <c r="BR278" s="97">
        <f t="shared" si="163"/>
        <v>0</v>
      </c>
      <c r="BS278" s="62">
        <f>IF(AND(BQ278=0,BR278=0),"",IF(AND(BQ278=0,BR278&lt;&gt;0),Desplegable!$B$444,(BR278*100/BQ278)))</f>
        <v>0</v>
      </c>
      <c r="BT278" s="97">
        <v>3</v>
      </c>
      <c r="BU278" s="97"/>
      <c r="BV278" s="97"/>
      <c r="BW278" s="62" t="str">
        <f>IF(AND(BT278=0,BU278=0),Desplegable!$B$446,IF(AND(BT278&lt;&gt;0,BU278=""),Desplegable!$B$446,IF(AND('Metas por Proyecto'!BT278=0,'Metas por Proyecto'!BU278&gt;0),Desplegable!$B$444,IF(AND('Metas por Proyecto'!BT278&gt;0,'Metas por Proyecto'!BU278=0),Desplegable!$B$445,IF(AND('Metas por Proyecto'!BT278&gt;0,'Metas por Proyecto'!BU278&gt;0),((BU278*100)/BT278))))))</f>
        <v/>
      </c>
      <c r="BX278" s="97">
        <f t="shared" si="164"/>
        <v>9</v>
      </c>
      <c r="BY278" s="97">
        <f t="shared" si="165"/>
        <v>0</v>
      </c>
      <c r="BZ278" s="62">
        <f>IF(AND(BX278=0,BY278=0),"",IF(AND(BX278=0,BY278&lt;&gt;0),Desplegable!$B$444,(BY278*100/BX278)))</f>
        <v>0</v>
      </c>
      <c r="CA278" s="97">
        <v>3</v>
      </c>
      <c r="CB278" s="97"/>
      <c r="CC278" s="97"/>
      <c r="CD278" s="62" t="str">
        <f>IF(AND(CA278=0,CB278=0),Desplegable!$B$446,IF(AND(CA278&lt;&gt;0,CB278=""),Desplegable!$B$446,IF(AND('Metas por Proyecto'!CA278=0,'Metas por Proyecto'!CB278&gt;0),Desplegable!$B$444,IF(AND('Metas por Proyecto'!CA278&gt;0,'Metas por Proyecto'!CB278=0),Desplegable!$B$445,IF(AND('Metas por Proyecto'!CA278&gt;0,'Metas por Proyecto'!CB278&gt;0),((CB278*100)/CA278))))))</f>
        <v/>
      </c>
      <c r="CE278" s="97">
        <f t="shared" si="166"/>
        <v>12</v>
      </c>
      <c r="CF278" s="97">
        <f t="shared" si="167"/>
        <v>0</v>
      </c>
      <c r="CG278" s="62">
        <f>IF(AND(CE278=0,CF278=0),"",IF(AND(CE278=0,CF278&lt;&gt;0),Desplegable!$B$444,(CF278*100/CE278)))</f>
        <v>0</v>
      </c>
      <c r="CH278" s="97">
        <v>3</v>
      </c>
      <c r="CI278" s="97"/>
      <c r="CJ278" s="97"/>
      <c r="CK278" s="62" t="str">
        <f>IF(AND(CH278=0,CI278=0),Desplegable!$B$446,IF(AND(CH278&lt;&gt;0,CI278=""),Desplegable!$B$446,IF(AND('Metas por Proyecto'!CH278=0,'Metas por Proyecto'!CI278&gt;0),Desplegable!$B$444,IF(AND('Metas por Proyecto'!CH278&gt;0,'Metas por Proyecto'!CI278=0),Desplegable!$B$445,IF(AND('Metas por Proyecto'!CH278&gt;0,'Metas por Proyecto'!CI278&gt;0),((CI278*100)/CH278))))))</f>
        <v/>
      </c>
      <c r="CL278" s="97">
        <f t="shared" si="168"/>
        <v>15</v>
      </c>
      <c r="CM278" s="97">
        <f t="shared" si="169"/>
        <v>0</v>
      </c>
      <c r="CN278" s="62">
        <f>IF(AND(CL278=0,CM278=0),"",IF(AND(CL278=0,CM278&lt;&gt;0),Desplegable!$B$444,(CM278*100/CL278)))</f>
        <v>0</v>
      </c>
      <c r="CO278" s="97">
        <v>3.75</v>
      </c>
      <c r="CP278" s="97"/>
      <c r="CQ278" s="97"/>
      <c r="CR278" s="62" t="str">
        <f>IF(AND(CO278=0,CP278=0),Desplegable!$B$446,IF(AND(CO278&lt;&gt;0,CP278=""),Desplegable!$B$446,IF(AND('Metas por Proyecto'!CO278=0,'Metas por Proyecto'!CP278&gt;0),Desplegable!$B$444,IF(AND('Metas por Proyecto'!CO278&gt;0,'Metas por Proyecto'!CP278=0),Desplegable!$B$445,IF(AND('Metas por Proyecto'!CO278&gt;0,'Metas por Proyecto'!CP278&gt;0),((CP278*100)/CO278))))))</f>
        <v/>
      </c>
      <c r="CS278" s="97">
        <f t="shared" si="170"/>
        <v>18.75</v>
      </c>
      <c r="CT278" s="97">
        <f t="shared" si="171"/>
        <v>0</v>
      </c>
      <c r="CU278" s="62">
        <f>IF(AND(CS278=0,CT278=0),"",IF(AND(CS278=0,CT278&lt;&gt;0),Desplegable!$B$444,(CT278*100/CS278)))</f>
        <v>0</v>
      </c>
      <c r="CV278" s="97">
        <v>3.75</v>
      </c>
      <c r="CW278" s="97"/>
      <c r="CX278" s="97"/>
      <c r="CY278" s="62" t="str">
        <f>IF(AND(CV278=0,CW278=0),Desplegable!$B$446,IF(AND(CV278&lt;&gt;0,CW278=""),Desplegable!$B$446,IF(AND('Metas por Proyecto'!CV278=0,'Metas por Proyecto'!CW278&gt;0),Desplegable!$B$444,IF(AND('Metas por Proyecto'!CV278&gt;0,'Metas por Proyecto'!CW278=0),Desplegable!$B$445,IF(AND('Metas por Proyecto'!CV278&gt;0,'Metas por Proyecto'!CW278&gt;0),((CW278*100)/CV278))))))</f>
        <v/>
      </c>
      <c r="CZ278" s="97">
        <f t="shared" si="172"/>
        <v>22.5</v>
      </c>
      <c r="DA278" s="97">
        <f t="shared" si="173"/>
        <v>0</v>
      </c>
      <c r="DB278" s="62">
        <f>IF(AND(CZ278=0,DA278=0),"",IF(AND(CZ278=0,DA278&lt;&gt;0),Desplegable!$B$444,(DA278*100/CZ278)))</f>
        <v>0</v>
      </c>
      <c r="DC278" s="97">
        <v>3.75</v>
      </c>
      <c r="DD278" s="97"/>
      <c r="DE278" s="97"/>
      <c r="DF278" s="62" t="str">
        <f>IF(AND(DC278=0,DD278=0),Desplegable!$B$446,IF(AND(DC278&lt;&gt;0,DD278=""),Desplegable!$B$446,IF(AND('Metas por Proyecto'!DC278=0,'Metas por Proyecto'!DD278&gt;0),Desplegable!$B$444,IF(AND('Metas por Proyecto'!DC278&gt;0,'Metas por Proyecto'!DD278=0),Desplegable!$B$445,IF(AND('Metas por Proyecto'!DC278&gt;0,'Metas por Proyecto'!DD278&gt;0),((DD278*100)/DC278))))))</f>
        <v/>
      </c>
      <c r="DG278" s="97">
        <f t="shared" si="182"/>
        <v>26.25</v>
      </c>
      <c r="DH278" s="97">
        <f t="shared" si="183"/>
        <v>0</v>
      </c>
      <c r="DI278" s="62">
        <f>IF(AND(DG278=0,DH278=0),"",IF(AND(DG278=0,DH278&lt;&gt;0),Desplegable!$B$444,(DH278*100/DG278)))</f>
        <v>0</v>
      </c>
      <c r="DJ278" s="97">
        <v>3.75</v>
      </c>
      <c r="DK278" s="97"/>
      <c r="DL278" s="97"/>
      <c r="DM278" s="62" t="str">
        <f>IF(AND(DJ278=0,DK278=0),Desplegable!$B$446,IF(AND(DJ278&lt;&gt;0,DK278=""),Desplegable!$B$446,IF(AND('Metas por Proyecto'!DJ278=0,'Metas por Proyecto'!DK278&gt;0),Desplegable!$B$444,IF(AND('Metas por Proyecto'!DJ278&gt;0,'Metas por Proyecto'!DK278=0),Desplegable!$B$445,IF(AND('Metas por Proyecto'!DJ278&gt;0,'Metas por Proyecto'!DK278&gt;0),((DK278*100)/DJ278))))))</f>
        <v/>
      </c>
      <c r="DN278" s="97">
        <f t="shared" si="176"/>
        <v>30</v>
      </c>
      <c r="DO278" s="97">
        <f t="shared" si="177"/>
        <v>0</v>
      </c>
      <c r="DP278" s="63">
        <f>IF(AND(DN278=0,DO278=0),"",IF(AND(DN278=0,DO278&lt;&gt;0),Desplegable!$B$444,(DO278*100/DN278)))</f>
        <v>0</v>
      </c>
      <c r="DQ278" s="97">
        <f t="shared" si="178"/>
        <v>30</v>
      </c>
      <c r="DR278" s="97">
        <f t="shared" si="179"/>
        <v>0</v>
      </c>
      <c r="DS278" s="97">
        <f t="shared" si="180"/>
        <v>0</v>
      </c>
      <c r="DT278" s="63">
        <f t="shared" si="181"/>
        <v>0</v>
      </c>
      <c r="DU278" s="97"/>
    </row>
    <row r="279" spans="1:125" s="65" customFormat="1" ht="206.25">
      <c r="A279" s="53">
        <v>278</v>
      </c>
      <c r="B279" s="84" t="s">
        <v>909</v>
      </c>
      <c r="C279" s="54" t="s">
        <v>914</v>
      </c>
      <c r="D279" s="55" t="s">
        <v>89</v>
      </c>
      <c r="E279" s="55" t="s">
        <v>917</v>
      </c>
      <c r="F279" s="56" t="s">
        <v>111</v>
      </c>
      <c r="G279" s="55" t="s">
        <v>115</v>
      </c>
      <c r="H279" s="56" t="s">
        <v>294</v>
      </c>
      <c r="I279" s="55" t="s">
        <v>815</v>
      </c>
      <c r="J279" s="56" t="s">
        <v>297</v>
      </c>
      <c r="K279" s="55" t="s">
        <v>826</v>
      </c>
      <c r="L279" s="56" t="s">
        <v>244</v>
      </c>
      <c r="M279" s="56" t="s">
        <v>411</v>
      </c>
      <c r="N279" s="59" t="s">
        <v>139</v>
      </c>
      <c r="O279" s="56" t="s">
        <v>154</v>
      </c>
      <c r="P279" s="57" t="s">
        <v>462</v>
      </c>
      <c r="Q279" s="57" t="s">
        <v>467</v>
      </c>
      <c r="R279" s="58" t="s">
        <v>475</v>
      </c>
      <c r="S279" s="59" t="s">
        <v>159</v>
      </c>
      <c r="T279" s="59" t="s">
        <v>417</v>
      </c>
      <c r="U279" s="60" t="s">
        <v>429</v>
      </c>
      <c r="V279" s="60" t="s">
        <v>447</v>
      </c>
      <c r="W279" s="59" t="s">
        <v>159</v>
      </c>
      <c r="X279" s="59"/>
      <c r="Y279" s="56"/>
      <c r="Z279" s="56"/>
      <c r="AA279" s="56"/>
      <c r="AB279" s="56"/>
      <c r="AC279" s="53"/>
      <c r="AD279" s="53"/>
      <c r="AE279" s="53"/>
      <c r="AF279" s="53"/>
      <c r="AG279" s="56"/>
      <c r="AH279" s="60"/>
      <c r="AI279" s="53"/>
      <c r="AJ279" s="61"/>
      <c r="AK279" s="53"/>
      <c r="AL279" s="53"/>
      <c r="AM279" s="222">
        <v>20</v>
      </c>
      <c r="AN279" s="97"/>
      <c r="AO279" s="97">
        <v>0</v>
      </c>
      <c r="AP279" s="97"/>
      <c r="AQ279" s="62" t="str">
        <f>IF(AND(AN279=0,AO279=0),Desplegable!$B$446,IF(AND(AN279&lt;&gt;0,AO279=""),Desplegable!$B$446,IF(AND('Metas por Proyecto'!AN279=0,'Metas por Proyecto'!AO279&gt;0),Desplegable!$B$444,IF(AND('Metas por Proyecto'!AN279&gt;0,'Metas por Proyecto'!AO279=0),Desplegable!$B$445,IF(AND('Metas por Proyecto'!AN279&gt;0,'Metas por Proyecto'!AO279&gt;0),((AO279*100)/AN279))))))</f>
        <v/>
      </c>
      <c r="AR279" s="97"/>
      <c r="AS279" s="97">
        <v>0</v>
      </c>
      <c r="AT279" s="97"/>
      <c r="AU279" s="62" t="str">
        <f>IF(AND(AR279=0,AS279=0),Desplegable!$B$446,IF(AND(AR279&lt;&gt;0,AS279=""),Desplegable!$B$446,IF(AND('Metas por Proyecto'!AR279=0,'Metas por Proyecto'!AS279&gt;0),Desplegable!$B$444,IF(AND('Metas por Proyecto'!AR279&gt;0,'Metas por Proyecto'!AS279=0),Desplegable!$B$445,IF(AND('Metas por Proyecto'!AR279&gt;0,'Metas por Proyecto'!AS279&gt;0),((AS279*100)/AR279))))))</f>
        <v/>
      </c>
      <c r="AV279" s="97">
        <f t="shared" si="156"/>
        <v>0</v>
      </c>
      <c r="AW279" s="97">
        <f t="shared" si="157"/>
        <v>0</v>
      </c>
      <c r="AX279" s="62" t="str">
        <f>IF(AND(AV279=0,AW279=0),"",IF(AND(AV279=0,AW279&lt;&gt;0),Desplegable!$B$444,(AW279*100/AV279)))</f>
        <v/>
      </c>
      <c r="AY279" s="97"/>
      <c r="AZ279" s="97">
        <v>0</v>
      </c>
      <c r="BA279" s="97"/>
      <c r="BB279" s="62" t="str">
        <f>IF(AND(AY279=0,AZ279=0),Desplegable!$B$446,IF(AND(AY279&lt;&gt;0,AZ279=""),Desplegable!$B$446,IF(AND('Metas por Proyecto'!AY279=0,'Metas por Proyecto'!AZ279&gt;0),Desplegable!$B$444,IF(AND('Metas por Proyecto'!AY279&gt;0,'Metas por Proyecto'!AZ279=0),Desplegable!$B$445,IF(AND('Metas por Proyecto'!AY279&gt;0,'Metas por Proyecto'!AZ279&gt;0),((AZ279*100)/AY279))))))</f>
        <v/>
      </c>
      <c r="BC279" s="97">
        <f t="shared" si="158"/>
        <v>0</v>
      </c>
      <c r="BD279" s="97">
        <f t="shared" si="159"/>
        <v>0</v>
      </c>
      <c r="BE279" s="62" t="str">
        <f>IF(AND(BC279=0,BD279=0),"",IF(AND(BC279=0,BD279&lt;&gt;0),Desplegable!$B$444,(BD279*100/BC279)))</f>
        <v/>
      </c>
      <c r="BF279" s="97"/>
      <c r="BG279" s="97"/>
      <c r="BH279" s="97"/>
      <c r="BI279" s="62" t="str">
        <f>IF(AND(BF279=0,BG279=0),Desplegable!$B$446,IF(AND(BF279&lt;&gt;0,BG279=""),Desplegable!$B$446,IF(AND('Metas por Proyecto'!BF279=0,'Metas por Proyecto'!BG279&gt;0),Desplegable!$B$444,IF(AND('Metas por Proyecto'!BF279&gt;0,'Metas por Proyecto'!BG279=0),Desplegable!$B$445,IF(AND('Metas por Proyecto'!BF279&gt;0,'Metas por Proyecto'!BG279&gt;0),((BG279*100)/BF279))))))</f>
        <v/>
      </c>
      <c r="BJ279" s="97">
        <f t="shared" si="160"/>
        <v>0</v>
      </c>
      <c r="BK279" s="97">
        <f t="shared" si="161"/>
        <v>0</v>
      </c>
      <c r="BL279" s="62" t="str">
        <f>IF(AND(BJ279=0,BK279=0),"",IF(AND(BJ279=0,BK279&lt;&gt;0),Desplegable!$B$444,(BK279*100/BJ279)))</f>
        <v/>
      </c>
      <c r="BM279" s="97"/>
      <c r="BN279" s="97"/>
      <c r="BO279" s="97"/>
      <c r="BP279" s="62" t="str">
        <f>IF(AND(BM279=0,BN279=0),Desplegable!$B$446,IF(AND(BM279&lt;&gt;0,BN279=""),Desplegable!$B$446,IF(AND('Metas por Proyecto'!BM279=0,'Metas por Proyecto'!BN279&gt;0),Desplegable!$B$444,IF(AND('Metas por Proyecto'!BM279&gt;0,'Metas por Proyecto'!BN279=0),Desplegable!$B$445,IF(AND('Metas por Proyecto'!BM279&gt;0,'Metas por Proyecto'!BN279&gt;0),((BN279*100)/BM279))))))</f>
        <v/>
      </c>
      <c r="BQ279" s="97">
        <f t="shared" si="162"/>
        <v>0</v>
      </c>
      <c r="BR279" s="97">
        <f t="shared" si="163"/>
        <v>0</v>
      </c>
      <c r="BS279" s="62" t="str">
        <f>IF(AND(BQ279=0,BR279=0),"",IF(AND(BQ279=0,BR279&lt;&gt;0),Desplegable!$B$444,(BR279*100/BQ279)))</f>
        <v/>
      </c>
      <c r="BT279" s="97"/>
      <c r="BU279" s="97"/>
      <c r="BV279" s="97"/>
      <c r="BW279" s="62" t="str">
        <f>IF(AND(BT279=0,BU279=0),Desplegable!$B$446,IF(AND(BT279&lt;&gt;0,BU279=""),Desplegable!$B$446,IF(AND('Metas por Proyecto'!BT279=0,'Metas por Proyecto'!BU279&gt;0),Desplegable!$B$444,IF(AND('Metas por Proyecto'!BT279&gt;0,'Metas por Proyecto'!BU279=0),Desplegable!$B$445,IF(AND('Metas por Proyecto'!BT279&gt;0,'Metas por Proyecto'!BU279&gt;0),((BU279*100)/BT279))))))</f>
        <v/>
      </c>
      <c r="BX279" s="97">
        <f t="shared" si="164"/>
        <v>0</v>
      </c>
      <c r="BY279" s="97">
        <f t="shared" si="165"/>
        <v>0</v>
      </c>
      <c r="BZ279" s="62" t="str">
        <f>IF(AND(BX279=0,BY279=0),"",IF(AND(BX279=0,BY279&lt;&gt;0),Desplegable!$B$444,(BY279*100/BX279)))</f>
        <v/>
      </c>
      <c r="CA279" s="97"/>
      <c r="CB279" s="97"/>
      <c r="CC279" s="97"/>
      <c r="CD279" s="62" t="str">
        <f>IF(AND(CA279=0,CB279=0),Desplegable!$B$446,IF(AND(CA279&lt;&gt;0,CB279=""),Desplegable!$B$446,IF(AND('Metas por Proyecto'!CA279=0,'Metas por Proyecto'!CB279&gt;0),Desplegable!$B$444,IF(AND('Metas por Proyecto'!CA279&gt;0,'Metas por Proyecto'!CB279=0),Desplegable!$B$445,IF(AND('Metas por Proyecto'!CA279&gt;0,'Metas por Proyecto'!CB279&gt;0),((CB279*100)/CA279))))))</f>
        <v/>
      </c>
      <c r="CE279" s="97">
        <f t="shared" si="166"/>
        <v>0</v>
      </c>
      <c r="CF279" s="97">
        <f t="shared" si="167"/>
        <v>0</v>
      </c>
      <c r="CG279" s="62" t="str">
        <f>IF(AND(CE279=0,CF279=0),"",IF(AND(CE279=0,CF279&lt;&gt;0),Desplegable!$B$444,(CF279*100/CE279)))</f>
        <v/>
      </c>
      <c r="CH279" s="97"/>
      <c r="CI279" s="97"/>
      <c r="CJ279" s="97"/>
      <c r="CK279" s="62" t="str">
        <f>IF(AND(CH279=0,CI279=0),Desplegable!$B$446,IF(AND(CH279&lt;&gt;0,CI279=""),Desplegable!$B$446,IF(AND('Metas por Proyecto'!CH279=0,'Metas por Proyecto'!CI279&gt;0),Desplegable!$B$444,IF(AND('Metas por Proyecto'!CH279&gt;0,'Metas por Proyecto'!CI279=0),Desplegable!$B$445,IF(AND('Metas por Proyecto'!CH279&gt;0,'Metas por Proyecto'!CI279&gt;0),((CI279*100)/CH279))))))</f>
        <v/>
      </c>
      <c r="CL279" s="97">
        <f t="shared" si="168"/>
        <v>0</v>
      </c>
      <c r="CM279" s="97">
        <f t="shared" si="169"/>
        <v>0</v>
      </c>
      <c r="CN279" s="62" t="str">
        <f>IF(AND(CL279=0,CM279=0),"",IF(AND(CL279=0,CM279&lt;&gt;0),Desplegable!$B$444,(CM279*100/CL279)))</f>
        <v/>
      </c>
      <c r="CO279" s="97"/>
      <c r="CP279" s="97"/>
      <c r="CQ279" s="97"/>
      <c r="CR279" s="62" t="str">
        <f>IF(AND(CO279=0,CP279=0),Desplegable!$B$446,IF(AND(CO279&lt;&gt;0,CP279=""),Desplegable!$B$446,IF(AND('Metas por Proyecto'!CO279=0,'Metas por Proyecto'!CP279&gt;0),Desplegable!$B$444,IF(AND('Metas por Proyecto'!CO279&gt;0,'Metas por Proyecto'!CP279=0),Desplegable!$B$445,IF(AND('Metas por Proyecto'!CO279&gt;0,'Metas por Proyecto'!CP279&gt;0),((CP279*100)/CO279))))))</f>
        <v/>
      </c>
      <c r="CS279" s="97">
        <f t="shared" si="170"/>
        <v>0</v>
      </c>
      <c r="CT279" s="97">
        <f t="shared" si="171"/>
        <v>0</v>
      </c>
      <c r="CU279" s="62" t="str">
        <f>IF(AND(CS279=0,CT279=0),"",IF(AND(CS279=0,CT279&lt;&gt;0),Desplegable!$B$444,(CT279*100/CS279)))</f>
        <v/>
      </c>
      <c r="CV279" s="97"/>
      <c r="CW279" s="97"/>
      <c r="CX279" s="97"/>
      <c r="CY279" s="62" t="str">
        <f>IF(AND(CV279=0,CW279=0),Desplegable!$B$446,IF(AND(CV279&lt;&gt;0,CW279=""),Desplegable!$B$446,IF(AND('Metas por Proyecto'!CV279=0,'Metas por Proyecto'!CW279&gt;0),Desplegable!$B$444,IF(AND('Metas por Proyecto'!CV279&gt;0,'Metas por Proyecto'!CW279=0),Desplegable!$B$445,IF(AND('Metas por Proyecto'!CV279&gt;0,'Metas por Proyecto'!CW279&gt;0),((CW279*100)/CV279))))))</f>
        <v/>
      </c>
      <c r="CZ279" s="97">
        <f t="shared" si="172"/>
        <v>0</v>
      </c>
      <c r="DA279" s="97">
        <f t="shared" si="173"/>
        <v>0</v>
      </c>
      <c r="DB279" s="62" t="str">
        <f>IF(AND(CZ279=0,DA279=0),"",IF(AND(CZ279=0,DA279&lt;&gt;0),Desplegable!$B$444,(DA279*100/CZ279)))</f>
        <v/>
      </c>
      <c r="DC279" s="97"/>
      <c r="DD279" s="97"/>
      <c r="DE279" s="97"/>
      <c r="DF279" s="62" t="str">
        <f>IF(AND(DC279=0,DD279=0),Desplegable!$B$446,IF(AND(DC279&lt;&gt;0,DD279=""),Desplegable!$B$446,IF(AND('Metas por Proyecto'!DC279=0,'Metas por Proyecto'!DD279&gt;0),Desplegable!$B$444,IF(AND('Metas por Proyecto'!DC279&gt;0,'Metas por Proyecto'!DD279=0),Desplegable!$B$445,IF(AND('Metas por Proyecto'!DC279&gt;0,'Metas por Proyecto'!DD279&gt;0),((DD279*100)/DC279))))))</f>
        <v/>
      </c>
      <c r="DG279" s="97">
        <f t="shared" si="182"/>
        <v>0</v>
      </c>
      <c r="DH279" s="97">
        <f t="shared" si="183"/>
        <v>0</v>
      </c>
      <c r="DI279" s="62" t="str">
        <f>IF(AND(DG279=0,DH279=0),"",IF(AND(DG279=0,DH279&lt;&gt;0),Desplegable!$B$444,(DH279*100/DG279)))</f>
        <v/>
      </c>
      <c r="DJ279" s="97">
        <v>20</v>
      </c>
      <c r="DK279" s="97"/>
      <c r="DL279" s="97"/>
      <c r="DM279" s="62" t="str">
        <f>IF(AND(DJ279=0,DK279=0),Desplegable!$B$446,IF(AND(DJ279&lt;&gt;0,DK279=""),Desplegable!$B$446,IF(AND('Metas por Proyecto'!DJ279=0,'Metas por Proyecto'!DK279&gt;0),Desplegable!$B$444,IF(AND('Metas por Proyecto'!DJ279&gt;0,'Metas por Proyecto'!DK279=0),Desplegable!$B$445,IF(AND('Metas por Proyecto'!DJ279&gt;0,'Metas por Proyecto'!DK279&gt;0),((DK279*100)/DJ279))))))</f>
        <v/>
      </c>
      <c r="DN279" s="97">
        <f t="shared" si="176"/>
        <v>20</v>
      </c>
      <c r="DO279" s="97">
        <f t="shared" si="177"/>
        <v>0</v>
      </c>
      <c r="DP279" s="63">
        <f>IF(AND(DN279=0,DO279=0),"",IF(AND(DN279=0,DO279&lt;&gt;0),Desplegable!$B$444,(DO279*100/DN279)))</f>
        <v>0</v>
      </c>
      <c r="DQ279" s="97">
        <f t="shared" si="178"/>
        <v>20</v>
      </c>
      <c r="DR279" s="97">
        <f t="shared" si="179"/>
        <v>0</v>
      </c>
      <c r="DS279" s="97">
        <f t="shared" si="180"/>
        <v>0</v>
      </c>
      <c r="DT279" s="63">
        <f t="shared" si="181"/>
        <v>0</v>
      </c>
      <c r="DU279" s="97"/>
    </row>
    <row r="280" spans="1:125" s="65" customFormat="1" ht="206.25">
      <c r="A280" s="53">
        <v>279</v>
      </c>
      <c r="B280" s="84" t="s">
        <v>909</v>
      </c>
      <c r="C280" s="54" t="s">
        <v>914</v>
      </c>
      <c r="D280" s="55" t="s">
        <v>89</v>
      </c>
      <c r="E280" s="55" t="s">
        <v>917</v>
      </c>
      <c r="F280" s="56" t="s">
        <v>111</v>
      </c>
      <c r="G280" s="55" t="s">
        <v>115</v>
      </c>
      <c r="H280" s="56" t="s">
        <v>294</v>
      </c>
      <c r="I280" s="55" t="s">
        <v>815</v>
      </c>
      <c r="J280" s="56" t="s">
        <v>297</v>
      </c>
      <c r="K280" s="55" t="s">
        <v>826</v>
      </c>
      <c r="L280" s="56" t="s">
        <v>244</v>
      </c>
      <c r="M280" s="56" t="s">
        <v>411</v>
      </c>
      <c r="N280" s="59" t="s">
        <v>116</v>
      </c>
      <c r="O280" s="56" t="s">
        <v>154</v>
      </c>
      <c r="P280" s="57" t="s">
        <v>462</v>
      </c>
      <c r="Q280" s="57" t="s">
        <v>467</v>
      </c>
      <c r="R280" s="58" t="s">
        <v>475</v>
      </c>
      <c r="S280" s="59" t="s">
        <v>159</v>
      </c>
      <c r="T280" s="59" t="s">
        <v>417</v>
      </c>
      <c r="U280" s="60" t="s">
        <v>429</v>
      </c>
      <c r="V280" s="60" t="s">
        <v>447</v>
      </c>
      <c r="W280" s="59" t="s">
        <v>159</v>
      </c>
      <c r="X280" s="59"/>
      <c r="Y280" s="56"/>
      <c r="Z280" s="56"/>
      <c r="AA280" s="56"/>
      <c r="AB280" s="56"/>
      <c r="AC280" s="53"/>
      <c r="AD280" s="53"/>
      <c r="AE280" s="53"/>
      <c r="AF280" s="53"/>
      <c r="AG280" s="56"/>
      <c r="AH280" s="60"/>
      <c r="AI280" s="53"/>
      <c r="AJ280" s="61"/>
      <c r="AK280" s="53"/>
      <c r="AL280" s="53"/>
      <c r="AM280" s="222">
        <v>10</v>
      </c>
      <c r="AN280" s="97"/>
      <c r="AO280" s="97">
        <v>0</v>
      </c>
      <c r="AP280" s="97"/>
      <c r="AQ280" s="62" t="str">
        <f>IF(AND(AN280=0,AO280=0),Desplegable!$B$446,IF(AND(AN280&lt;&gt;0,AO280=""),Desplegable!$B$446,IF(AND('Metas por Proyecto'!AN280=0,'Metas por Proyecto'!AO280&gt;0),Desplegable!$B$444,IF(AND('Metas por Proyecto'!AN280&gt;0,'Metas por Proyecto'!AO280=0),Desplegable!$B$445,IF(AND('Metas por Proyecto'!AN280&gt;0,'Metas por Proyecto'!AO280&gt;0),((AO280*100)/AN280))))))</f>
        <v/>
      </c>
      <c r="AR280" s="97"/>
      <c r="AS280" s="97">
        <v>0</v>
      </c>
      <c r="AT280" s="97"/>
      <c r="AU280" s="62" t="str">
        <f>IF(AND(AR280=0,AS280=0),Desplegable!$B$446,IF(AND(AR280&lt;&gt;0,AS280=""),Desplegable!$B$446,IF(AND('Metas por Proyecto'!AR280=0,'Metas por Proyecto'!AS280&gt;0),Desplegable!$B$444,IF(AND('Metas por Proyecto'!AR280&gt;0,'Metas por Proyecto'!AS280=0),Desplegable!$B$445,IF(AND('Metas por Proyecto'!AR280&gt;0,'Metas por Proyecto'!AS280&gt;0),((AS280*100)/AR280))))))</f>
        <v/>
      </c>
      <c r="AV280" s="97">
        <f t="shared" si="156"/>
        <v>0</v>
      </c>
      <c r="AW280" s="97">
        <f t="shared" si="157"/>
        <v>0</v>
      </c>
      <c r="AX280" s="62" t="str">
        <f>IF(AND(AV280=0,AW280=0),"",IF(AND(AV280=0,AW280&lt;&gt;0),Desplegable!$B$444,(AW280*100/AV280)))</f>
        <v/>
      </c>
      <c r="AY280" s="97"/>
      <c r="AZ280" s="97">
        <v>0</v>
      </c>
      <c r="BA280" s="97"/>
      <c r="BB280" s="62" t="str">
        <f>IF(AND(AY280=0,AZ280=0),Desplegable!$B$446,IF(AND(AY280&lt;&gt;0,AZ280=""),Desplegable!$B$446,IF(AND('Metas por Proyecto'!AY280=0,'Metas por Proyecto'!AZ280&gt;0),Desplegable!$B$444,IF(AND('Metas por Proyecto'!AY280&gt;0,'Metas por Proyecto'!AZ280=0),Desplegable!$B$445,IF(AND('Metas por Proyecto'!AY280&gt;0,'Metas por Proyecto'!AZ280&gt;0),((AZ280*100)/AY280))))))</f>
        <v/>
      </c>
      <c r="BC280" s="97">
        <f t="shared" si="158"/>
        <v>0</v>
      </c>
      <c r="BD280" s="97">
        <f t="shared" si="159"/>
        <v>0</v>
      </c>
      <c r="BE280" s="62" t="str">
        <f>IF(AND(BC280=0,BD280=0),"",IF(AND(BC280=0,BD280&lt;&gt;0),Desplegable!$B$444,(BD280*100/BC280)))</f>
        <v/>
      </c>
      <c r="BF280" s="97"/>
      <c r="BG280" s="97"/>
      <c r="BH280" s="97"/>
      <c r="BI280" s="62" t="str">
        <f>IF(AND(BF280=0,BG280=0),Desplegable!$B$446,IF(AND(BF280&lt;&gt;0,BG280=""),Desplegable!$B$446,IF(AND('Metas por Proyecto'!BF280=0,'Metas por Proyecto'!BG280&gt;0),Desplegable!$B$444,IF(AND('Metas por Proyecto'!BF280&gt;0,'Metas por Proyecto'!BG280=0),Desplegable!$B$445,IF(AND('Metas por Proyecto'!BF280&gt;0,'Metas por Proyecto'!BG280&gt;0),((BG280*100)/BF280))))))</f>
        <v/>
      </c>
      <c r="BJ280" s="97">
        <f t="shared" si="160"/>
        <v>0</v>
      </c>
      <c r="BK280" s="97">
        <f t="shared" si="161"/>
        <v>0</v>
      </c>
      <c r="BL280" s="62" t="str">
        <f>IF(AND(BJ280=0,BK280=0),"",IF(AND(BJ280=0,BK280&lt;&gt;0),Desplegable!$B$444,(BK280*100/BJ280)))</f>
        <v/>
      </c>
      <c r="BM280" s="97"/>
      <c r="BN280" s="97"/>
      <c r="BO280" s="97"/>
      <c r="BP280" s="62" t="str">
        <f>IF(AND(BM280=0,BN280=0),Desplegable!$B$446,IF(AND(BM280&lt;&gt;0,BN280=""),Desplegable!$B$446,IF(AND('Metas por Proyecto'!BM280=0,'Metas por Proyecto'!BN280&gt;0),Desplegable!$B$444,IF(AND('Metas por Proyecto'!BM280&gt;0,'Metas por Proyecto'!BN280=0),Desplegable!$B$445,IF(AND('Metas por Proyecto'!BM280&gt;0,'Metas por Proyecto'!BN280&gt;0),((BN280*100)/BM280))))))</f>
        <v/>
      </c>
      <c r="BQ280" s="97">
        <f t="shared" si="162"/>
        <v>0</v>
      </c>
      <c r="BR280" s="97">
        <f t="shared" si="163"/>
        <v>0</v>
      </c>
      <c r="BS280" s="62" t="str">
        <f>IF(AND(BQ280=0,BR280=0),"",IF(AND(BQ280=0,BR280&lt;&gt;0),Desplegable!$B$444,(BR280*100/BQ280)))</f>
        <v/>
      </c>
      <c r="BT280" s="97"/>
      <c r="BU280" s="97"/>
      <c r="BV280" s="97"/>
      <c r="BW280" s="62" t="str">
        <f>IF(AND(BT280=0,BU280=0),Desplegable!$B$446,IF(AND(BT280&lt;&gt;0,BU280=""),Desplegable!$B$446,IF(AND('Metas por Proyecto'!BT280=0,'Metas por Proyecto'!BU280&gt;0),Desplegable!$B$444,IF(AND('Metas por Proyecto'!BT280&gt;0,'Metas por Proyecto'!BU280=0),Desplegable!$B$445,IF(AND('Metas por Proyecto'!BT280&gt;0,'Metas por Proyecto'!BU280&gt;0),((BU280*100)/BT280))))))</f>
        <v/>
      </c>
      <c r="BX280" s="97">
        <f t="shared" si="164"/>
        <v>0</v>
      </c>
      <c r="BY280" s="97">
        <f t="shared" si="165"/>
        <v>0</v>
      </c>
      <c r="BZ280" s="62" t="str">
        <f>IF(AND(BX280=0,BY280=0),"",IF(AND(BX280=0,BY280&lt;&gt;0),Desplegable!$B$444,(BY280*100/BX280)))</f>
        <v/>
      </c>
      <c r="CA280" s="97"/>
      <c r="CB280" s="97"/>
      <c r="CC280" s="97"/>
      <c r="CD280" s="62" t="str">
        <f>IF(AND(CA280=0,CB280=0),Desplegable!$B$446,IF(AND(CA280&lt;&gt;0,CB280=""),Desplegable!$B$446,IF(AND('Metas por Proyecto'!CA280=0,'Metas por Proyecto'!CB280&gt;0),Desplegable!$B$444,IF(AND('Metas por Proyecto'!CA280&gt;0,'Metas por Proyecto'!CB280=0),Desplegable!$B$445,IF(AND('Metas por Proyecto'!CA280&gt;0,'Metas por Proyecto'!CB280&gt;0),((CB280*100)/CA280))))))</f>
        <v/>
      </c>
      <c r="CE280" s="97">
        <f t="shared" si="166"/>
        <v>0</v>
      </c>
      <c r="CF280" s="97">
        <f t="shared" si="167"/>
        <v>0</v>
      </c>
      <c r="CG280" s="62" t="str">
        <f>IF(AND(CE280=0,CF280=0),"",IF(AND(CE280=0,CF280&lt;&gt;0),Desplegable!$B$444,(CF280*100/CE280)))</f>
        <v/>
      </c>
      <c r="CH280" s="97"/>
      <c r="CI280" s="97"/>
      <c r="CJ280" s="97"/>
      <c r="CK280" s="62" t="str">
        <f>IF(AND(CH280=0,CI280=0),Desplegable!$B$446,IF(AND(CH280&lt;&gt;0,CI280=""),Desplegable!$B$446,IF(AND('Metas por Proyecto'!CH280=0,'Metas por Proyecto'!CI280&gt;0),Desplegable!$B$444,IF(AND('Metas por Proyecto'!CH280&gt;0,'Metas por Proyecto'!CI280=0),Desplegable!$B$445,IF(AND('Metas por Proyecto'!CH280&gt;0,'Metas por Proyecto'!CI280&gt;0),((CI280*100)/CH280))))))</f>
        <v/>
      </c>
      <c r="CL280" s="97">
        <f t="shared" si="168"/>
        <v>0</v>
      </c>
      <c r="CM280" s="97">
        <f t="shared" si="169"/>
        <v>0</v>
      </c>
      <c r="CN280" s="62" t="str">
        <f>IF(AND(CL280=0,CM280=0),"",IF(AND(CL280=0,CM280&lt;&gt;0),Desplegable!$B$444,(CM280*100/CL280)))</f>
        <v/>
      </c>
      <c r="CO280" s="97"/>
      <c r="CP280" s="97"/>
      <c r="CQ280" s="97"/>
      <c r="CR280" s="62" t="str">
        <f>IF(AND(CO280=0,CP280=0),Desplegable!$B$446,IF(AND(CO280&lt;&gt;0,CP280=""),Desplegable!$B$446,IF(AND('Metas por Proyecto'!CO280=0,'Metas por Proyecto'!CP280&gt;0),Desplegable!$B$444,IF(AND('Metas por Proyecto'!CO280&gt;0,'Metas por Proyecto'!CP280=0),Desplegable!$B$445,IF(AND('Metas por Proyecto'!CO280&gt;0,'Metas por Proyecto'!CP280&gt;0),((CP280*100)/CO280))))))</f>
        <v/>
      </c>
      <c r="CS280" s="97">
        <f t="shared" si="170"/>
        <v>0</v>
      </c>
      <c r="CT280" s="97">
        <f t="shared" si="171"/>
        <v>0</v>
      </c>
      <c r="CU280" s="62" t="str">
        <f>IF(AND(CS280=0,CT280=0),"",IF(AND(CS280=0,CT280&lt;&gt;0),Desplegable!$B$444,(CT280*100/CS280)))</f>
        <v/>
      </c>
      <c r="CV280" s="97"/>
      <c r="CW280" s="97"/>
      <c r="CX280" s="97"/>
      <c r="CY280" s="62" t="str">
        <f>IF(AND(CV280=0,CW280=0),Desplegable!$B$446,IF(AND(CV280&lt;&gt;0,CW280=""),Desplegable!$B$446,IF(AND('Metas por Proyecto'!CV280=0,'Metas por Proyecto'!CW280&gt;0),Desplegable!$B$444,IF(AND('Metas por Proyecto'!CV280&gt;0,'Metas por Proyecto'!CW280=0),Desplegable!$B$445,IF(AND('Metas por Proyecto'!CV280&gt;0,'Metas por Proyecto'!CW280&gt;0),((CW280*100)/CV280))))))</f>
        <v/>
      </c>
      <c r="CZ280" s="97">
        <f t="shared" si="172"/>
        <v>0</v>
      </c>
      <c r="DA280" s="97">
        <f t="shared" si="173"/>
        <v>0</v>
      </c>
      <c r="DB280" s="62" t="str">
        <f>IF(AND(CZ280=0,DA280=0),"",IF(AND(CZ280=0,DA280&lt;&gt;0),Desplegable!$B$444,(DA280*100/CZ280)))</f>
        <v/>
      </c>
      <c r="DC280" s="97"/>
      <c r="DD280" s="97"/>
      <c r="DE280" s="97"/>
      <c r="DF280" s="62" t="str">
        <f>IF(AND(DC280=0,DD280=0),Desplegable!$B$446,IF(AND(DC280&lt;&gt;0,DD280=""),Desplegable!$B$446,IF(AND('Metas por Proyecto'!DC280=0,'Metas por Proyecto'!DD280&gt;0),Desplegable!$B$444,IF(AND('Metas por Proyecto'!DC280&gt;0,'Metas por Proyecto'!DD280=0),Desplegable!$B$445,IF(AND('Metas por Proyecto'!DC280&gt;0,'Metas por Proyecto'!DD280&gt;0),((DD280*100)/DC280))))))</f>
        <v/>
      </c>
      <c r="DG280" s="97">
        <f t="shared" si="182"/>
        <v>0</v>
      </c>
      <c r="DH280" s="97">
        <f t="shared" si="183"/>
        <v>0</v>
      </c>
      <c r="DI280" s="62" t="str">
        <f>IF(AND(DG280=0,DH280=0),"",IF(AND(DG280=0,DH280&lt;&gt;0),Desplegable!$B$444,(DH280*100/DG280)))</f>
        <v/>
      </c>
      <c r="DJ280" s="97">
        <v>10</v>
      </c>
      <c r="DK280" s="97"/>
      <c r="DL280" s="97"/>
      <c r="DM280" s="62" t="str">
        <f>IF(AND(DJ280=0,DK280=0),Desplegable!$B$446,IF(AND(DJ280&lt;&gt;0,DK280=""),Desplegable!$B$446,IF(AND('Metas por Proyecto'!DJ280=0,'Metas por Proyecto'!DK280&gt;0),Desplegable!$B$444,IF(AND('Metas por Proyecto'!DJ280&gt;0,'Metas por Proyecto'!DK280=0),Desplegable!$B$445,IF(AND('Metas por Proyecto'!DJ280&gt;0,'Metas por Proyecto'!DK280&gt;0),((DK280*100)/DJ280))))))</f>
        <v/>
      </c>
      <c r="DN280" s="97">
        <f t="shared" si="176"/>
        <v>10</v>
      </c>
      <c r="DO280" s="97">
        <f t="shared" si="177"/>
        <v>0</v>
      </c>
      <c r="DP280" s="63">
        <f>IF(AND(DN280=0,DO280=0),"",IF(AND(DN280=0,DO280&lt;&gt;0),Desplegable!$B$444,(DO280*100/DN280)))</f>
        <v>0</v>
      </c>
      <c r="DQ280" s="97">
        <f t="shared" si="178"/>
        <v>10</v>
      </c>
      <c r="DR280" s="97">
        <f t="shared" si="179"/>
        <v>0</v>
      </c>
      <c r="DS280" s="97">
        <f t="shared" si="180"/>
        <v>0</v>
      </c>
      <c r="DT280" s="63">
        <f t="shared" si="181"/>
        <v>0</v>
      </c>
      <c r="DU280" s="97"/>
    </row>
    <row r="281" spans="1:125" s="65" customFormat="1" ht="206.25">
      <c r="A281" s="53">
        <v>280</v>
      </c>
      <c r="B281" s="84" t="s">
        <v>910</v>
      </c>
      <c r="C281" s="54" t="s">
        <v>914</v>
      </c>
      <c r="D281" s="55" t="s">
        <v>89</v>
      </c>
      <c r="E281" s="55" t="s">
        <v>917</v>
      </c>
      <c r="F281" s="56" t="s">
        <v>111</v>
      </c>
      <c r="G281" s="55" t="s">
        <v>115</v>
      </c>
      <c r="H281" s="56" t="s">
        <v>294</v>
      </c>
      <c r="I281" s="55" t="s">
        <v>815</v>
      </c>
      <c r="J281" s="56" t="s">
        <v>297</v>
      </c>
      <c r="K281" s="55" t="s">
        <v>826</v>
      </c>
      <c r="L281" s="56" t="s">
        <v>244</v>
      </c>
      <c r="M281" s="56" t="s">
        <v>411</v>
      </c>
      <c r="N281" s="59" t="s">
        <v>116</v>
      </c>
      <c r="O281" s="56" t="s">
        <v>154</v>
      </c>
      <c r="P281" s="57" t="s">
        <v>462</v>
      </c>
      <c r="Q281" s="57" t="s">
        <v>467</v>
      </c>
      <c r="R281" s="58" t="s">
        <v>475</v>
      </c>
      <c r="S281" s="59" t="s">
        <v>159</v>
      </c>
      <c r="T281" s="59" t="s">
        <v>417</v>
      </c>
      <c r="U281" s="60" t="s">
        <v>429</v>
      </c>
      <c r="V281" s="60" t="s">
        <v>447</v>
      </c>
      <c r="W281" s="59" t="s">
        <v>159</v>
      </c>
      <c r="X281" s="59"/>
      <c r="Y281" s="56"/>
      <c r="Z281" s="56"/>
      <c r="AA281" s="56"/>
      <c r="AB281" s="56"/>
      <c r="AC281" s="53"/>
      <c r="AD281" s="53"/>
      <c r="AE281" s="53"/>
      <c r="AF281" s="53"/>
      <c r="AG281" s="56"/>
      <c r="AH281" s="60"/>
      <c r="AI281" s="53"/>
      <c r="AJ281" s="61"/>
      <c r="AK281" s="53"/>
      <c r="AL281" s="53"/>
      <c r="AM281" s="222">
        <v>36.21</v>
      </c>
      <c r="AN281" s="97"/>
      <c r="AO281" s="97">
        <v>0</v>
      </c>
      <c r="AP281" s="97"/>
      <c r="AQ281" s="62" t="str">
        <f>IF(AND(AN281=0,AO281=0),Desplegable!$B$446,IF(AND(AN281&lt;&gt;0,AO281=""),Desplegable!$B$446,IF(AND('Metas por Proyecto'!AN281=0,'Metas por Proyecto'!AO281&gt;0),Desplegable!$B$444,IF(AND('Metas por Proyecto'!AN281&gt;0,'Metas por Proyecto'!AO281=0),Desplegable!$B$445,IF(AND('Metas por Proyecto'!AN281&gt;0,'Metas por Proyecto'!AO281&gt;0),((AO281*100)/AN281))))))</f>
        <v/>
      </c>
      <c r="AR281" s="97"/>
      <c r="AS281" s="97">
        <v>0</v>
      </c>
      <c r="AT281" s="97"/>
      <c r="AU281" s="62" t="str">
        <f>IF(AND(AR281=0,AS281=0),Desplegable!$B$446,IF(AND(AR281&lt;&gt;0,AS281=""),Desplegable!$B$446,IF(AND('Metas por Proyecto'!AR281=0,'Metas por Proyecto'!AS281&gt;0),Desplegable!$B$444,IF(AND('Metas por Proyecto'!AR281&gt;0,'Metas por Proyecto'!AS281=0),Desplegable!$B$445,IF(AND('Metas por Proyecto'!AR281&gt;0,'Metas por Proyecto'!AS281&gt;0),((AS281*100)/AR281))))))</f>
        <v/>
      </c>
      <c r="AV281" s="97">
        <f t="shared" si="156"/>
        <v>0</v>
      </c>
      <c r="AW281" s="97">
        <f t="shared" si="157"/>
        <v>0</v>
      </c>
      <c r="AX281" s="62" t="str">
        <f>IF(AND(AV281=0,AW281=0),"",IF(AND(AV281=0,AW281&lt;&gt;0),Desplegable!$B$444,(AW281*100/AV281)))</f>
        <v/>
      </c>
      <c r="AY281" s="97"/>
      <c r="AZ281" s="97">
        <v>10.709999999999999</v>
      </c>
      <c r="BA281" s="97"/>
      <c r="BB281" s="62">
        <f>IF(AND(AY281=0,AZ281=0),Desplegable!$B$446,IF(AND(AY281&lt;&gt;0,AZ281=""),Desplegable!$B$446,IF(AND('Metas por Proyecto'!AY281=0,'Metas por Proyecto'!AZ281&gt;0),Desplegable!$B$444,IF(AND('Metas por Proyecto'!AY281&gt;0,'Metas por Proyecto'!AZ281=0),Desplegable!$B$445,IF(AND('Metas por Proyecto'!AY281&gt;0,'Metas por Proyecto'!AZ281&gt;0),((AZ281*100)/AY281))))))</f>
        <v>100</v>
      </c>
      <c r="BC281" s="97">
        <f t="shared" si="158"/>
        <v>0</v>
      </c>
      <c r="BD281" s="97">
        <f t="shared" si="159"/>
        <v>10.709999999999999</v>
      </c>
      <c r="BE281" s="62">
        <f>IF(AND(BC281=0,BD281=0),"",IF(AND(BC281=0,BD281&lt;&gt;0),Desplegable!$B$444,(BD281*100/BC281)))</f>
        <v>100</v>
      </c>
      <c r="BF281" s="97"/>
      <c r="BG281" s="97"/>
      <c r="BH281" s="97"/>
      <c r="BI281" s="62" t="str">
        <f>IF(AND(BF281=0,BG281=0),Desplegable!$B$446,IF(AND(BF281&lt;&gt;0,BG281=""),Desplegable!$B$446,IF(AND('Metas por Proyecto'!BF281=0,'Metas por Proyecto'!BG281&gt;0),Desplegable!$B$444,IF(AND('Metas por Proyecto'!BF281&gt;0,'Metas por Proyecto'!BG281=0),Desplegable!$B$445,IF(AND('Metas por Proyecto'!BF281&gt;0,'Metas por Proyecto'!BG281&gt;0),((BG281*100)/BF281))))))</f>
        <v/>
      </c>
      <c r="BJ281" s="97">
        <f t="shared" si="160"/>
        <v>0</v>
      </c>
      <c r="BK281" s="97">
        <f t="shared" si="161"/>
        <v>10.709999999999999</v>
      </c>
      <c r="BL281" s="62">
        <f>IF(AND(BJ281=0,BK281=0),"",IF(AND(BJ281=0,BK281&lt;&gt;0),Desplegable!$B$444,(BK281*100/BJ281)))</f>
        <v>100</v>
      </c>
      <c r="BM281" s="97"/>
      <c r="BN281" s="97"/>
      <c r="BO281" s="97"/>
      <c r="BP281" s="62" t="str">
        <f>IF(AND(BM281=0,BN281=0),Desplegable!$B$446,IF(AND(BM281&lt;&gt;0,BN281=""),Desplegable!$B$446,IF(AND('Metas por Proyecto'!BM281=0,'Metas por Proyecto'!BN281&gt;0),Desplegable!$B$444,IF(AND('Metas por Proyecto'!BM281&gt;0,'Metas por Proyecto'!BN281=0),Desplegable!$B$445,IF(AND('Metas por Proyecto'!BM281&gt;0,'Metas por Proyecto'!BN281&gt;0),((BN281*100)/BM281))))))</f>
        <v/>
      </c>
      <c r="BQ281" s="97">
        <f t="shared" si="162"/>
        <v>0</v>
      </c>
      <c r="BR281" s="97">
        <f t="shared" si="163"/>
        <v>10.709999999999999</v>
      </c>
      <c r="BS281" s="62">
        <f>IF(AND(BQ281=0,BR281=0),"",IF(AND(BQ281=0,BR281&lt;&gt;0),Desplegable!$B$444,(BR281*100/BQ281)))</f>
        <v>100</v>
      </c>
      <c r="BT281" s="97"/>
      <c r="BU281" s="97"/>
      <c r="BV281" s="97"/>
      <c r="BW281" s="62" t="str">
        <f>IF(AND(BT281=0,BU281=0),Desplegable!$B$446,IF(AND(BT281&lt;&gt;0,BU281=""),Desplegable!$B$446,IF(AND('Metas por Proyecto'!BT281=0,'Metas por Proyecto'!BU281&gt;0),Desplegable!$B$444,IF(AND('Metas por Proyecto'!BT281&gt;0,'Metas por Proyecto'!BU281=0),Desplegable!$B$445,IF(AND('Metas por Proyecto'!BT281&gt;0,'Metas por Proyecto'!BU281&gt;0),((BU281*100)/BT281))))))</f>
        <v/>
      </c>
      <c r="BX281" s="97">
        <f t="shared" si="164"/>
        <v>0</v>
      </c>
      <c r="BY281" s="97">
        <f t="shared" si="165"/>
        <v>10.709999999999999</v>
      </c>
      <c r="BZ281" s="62">
        <f>IF(AND(BX281=0,BY281=0),"",IF(AND(BX281=0,BY281&lt;&gt;0),Desplegable!$B$444,(BY281*100/BX281)))</f>
        <v>100</v>
      </c>
      <c r="CA281" s="97">
        <v>36.21</v>
      </c>
      <c r="CB281" s="97"/>
      <c r="CC281" s="97"/>
      <c r="CD281" s="62" t="str">
        <f>IF(AND(CA281=0,CB281=0),Desplegable!$B$446,IF(AND(CA281&lt;&gt;0,CB281=""),Desplegable!$B$446,IF(AND('Metas por Proyecto'!CA281=0,'Metas por Proyecto'!CB281&gt;0),Desplegable!$B$444,IF(AND('Metas por Proyecto'!CA281&gt;0,'Metas por Proyecto'!CB281=0),Desplegable!$B$445,IF(AND('Metas por Proyecto'!CA281&gt;0,'Metas por Proyecto'!CB281&gt;0),((CB281*100)/CA281))))))</f>
        <v/>
      </c>
      <c r="CE281" s="97">
        <f t="shared" si="166"/>
        <v>36.21</v>
      </c>
      <c r="CF281" s="97">
        <f t="shared" si="167"/>
        <v>10.709999999999999</v>
      </c>
      <c r="CG281" s="62">
        <f>IF(AND(CE281=0,CF281=0),"",IF(AND(CE281=0,CF281&lt;&gt;0),Desplegable!$B$444,(CF281*100/CE281)))</f>
        <v>29.577464788732392</v>
      </c>
      <c r="CH281" s="97"/>
      <c r="CI281" s="97"/>
      <c r="CJ281" s="97"/>
      <c r="CK281" s="62" t="str">
        <f>IF(AND(CH281=0,CI281=0),Desplegable!$B$446,IF(AND(CH281&lt;&gt;0,CI281=""),Desplegable!$B$446,IF(AND('Metas por Proyecto'!CH281=0,'Metas por Proyecto'!CI281&gt;0),Desplegable!$B$444,IF(AND('Metas por Proyecto'!CH281&gt;0,'Metas por Proyecto'!CI281=0),Desplegable!$B$445,IF(AND('Metas por Proyecto'!CH281&gt;0,'Metas por Proyecto'!CI281&gt;0),((CI281*100)/CH281))))))</f>
        <v/>
      </c>
      <c r="CL281" s="97">
        <f t="shared" si="168"/>
        <v>36.21</v>
      </c>
      <c r="CM281" s="97">
        <f t="shared" si="169"/>
        <v>10.709999999999999</v>
      </c>
      <c r="CN281" s="62">
        <f>IF(AND(CL281=0,CM281=0),"",IF(AND(CL281=0,CM281&lt;&gt;0),Desplegable!$B$444,(CM281*100/CL281)))</f>
        <v>29.577464788732392</v>
      </c>
      <c r="CO281" s="97"/>
      <c r="CP281" s="97"/>
      <c r="CQ281" s="97"/>
      <c r="CR281" s="62" t="str">
        <f>IF(AND(CO281=0,CP281=0),Desplegable!$B$446,IF(AND(CO281&lt;&gt;0,CP281=""),Desplegable!$B$446,IF(AND('Metas por Proyecto'!CO281=0,'Metas por Proyecto'!CP281&gt;0),Desplegable!$B$444,IF(AND('Metas por Proyecto'!CO281&gt;0,'Metas por Proyecto'!CP281=0),Desplegable!$B$445,IF(AND('Metas por Proyecto'!CO281&gt;0,'Metas por Proyecto'!CP281&gt;0),((CP281*100)/CO281))))))</f>
        <v/>
      </c>
      <c r="CS281" s="97">
        <f t="shared" si="170"/>
        <v>36.21</v>
      </c>
      <c r="CT281" s="97">
        <f t="shared" si="171"/>
        <v>10.709999999999999</v>
      </c>
      <c r="CU281" s="62">
        <f>IF(AND(CS281=0,CT281=0),"",IF(AND(CS281=0,CT281&lt;&gt;0),Desplegable!$B$444,(CT281*100/CS281)))</f>
        <v>29.577464788732392</v>
      </c>
      <c r="CV281" s="97"/>
      <c r="CW281" s="97"/>
      <c r="CX281" s="97"/>
      <c r="CY281" s="62" t="str">
        <f>IF(AND(CV281=0,CW281=0),Desplegable!$B$446,IF(AND(CV281&lt;&gt;0,CW281=""),Desplegable!$B$446,IF(AND('Metas por Proyecto'!CV281=0,'Metas por Proyecto'!CW281&gt;0),Desplegable!$B$444,IF(AND('Metas por Proyecto'!CV281&gt;0,'Metas por Proyecto'!CW281=0),Desplegable!$B$445,IF(AND('Metas por Proyecto'!CV281&gt;0,'Metas por Proyecto'!CW281&gt;0),((CW281*100)/CV281))))))</f>
        <v/>
      </c>
      <c r="CZ281" s="97">
        <f t="shared" si="172"/>
        <v>36.21</v>
      </c>
      <c r="DA281" s="97">
        <f t="shared" si="173"/>
        <v>10.709999999999999</v>
      </c>
      <c r="DB281" s="62">
        <f>IF(AND(CZ281=0,DA281=0),"",IF(AND(CZ281=0,DA281&lt;&gt;0),Desplegable!$B$444,(DA281*100/CZ281)))</f>
        <v>29.577464788732392</v>
      </c>
      <c r="DC281" s="97"/>
      <c r="DD281" s="97"/>
      <c r="DE281" s="97"/>
      <c r="DF281" s="62" t="str">
        <f>IF(AND(DC281=0,DD281=0),Desplegable!$B$446,IF(AND(DC281&lt;&gt;0,DD281=""),Desplegable!$B$446,IF(AND('Metas por Proyecto'!DC281=0,'Metas por Proyecto'!DD281&gt;0),Desplegable!$B$444,IF(AND('Metas por Proyecto'!DC281&gt;0,'Metas por Proyecto'!DD281=0),Desplegable!$B$445,IF(AND('Metas por Proyecto'!DC281&gt;0,'Metas por Proyecto'!DD281&gt;0),((DD281*100)/DC281))))))</f>
        <v/>
      </c>
      <c r="DG281" s="97">
        <f t="shared" si="182"/>
        <v>36.21</v>
      </c>
      <c r="DH281" s="97">
        <f t="shared" si="183"/>
        <v>10.709999999999999</v>
      </c>
      <c r="DI281" s="62">
        <f>IF(AND(DG281=0,DH281=0),"",IF(AND(DG281=0,DH281&lt;&gt;0),Desplegable!$B$444,(DH281*100/DG281)))</f>
        <v>29.577464788732392</v>
      </c>
      <c r="DJ281" s="97"/>
      <c r="DK281" s="97"/>
      <c r="DL281" s="97"/>
      <c r="DM281" s="62" t="str">
        <f>IF(AND(DJ281=0,DK281=0),Desplegable!$B$446,IF(AND(DJ281&lt;&gt;0,DK281=""),Desplegable!$B$446,IF(AND('Metas por Proyecto'!DJ281=0,'Metas por Proyecto'!DK281&gt;0),Desplegable!$B$444,IF(AND('Metas por Proyecto'!DJ281&gt;0,'Metas por Proyecto'!DK281=0),Desplegable!$B$445,IF(AND('Metas por Proyecto'!DJ281&gt;0,'Metas por Proyecto'!DK281&gt;0),((DK281*100)/DJ281))))))</f>
        <v/>
      </c>
      <c r="DN281" s="97">
        <f t="shared" si="176"/>
        <v>36.21</v>
      </c>
      <c r="DO281" s="97">
        <f t="shared" si="177"/>
        <v>10.709999999999999</v>
      </c>
      <c r="DP281" s="63">
        <f>IF(AND(DN281=0,DO281=0),"",IF(AND(DN281=0,DO281&lt;&gt;0),Desplegable!$B$444,(DO281*100/DN281)))</f>
        <v>29.577464788732392</v>
      </c>
      <c r="DQ281" s="97">
        <f t="shared" si="178"/>
        <v>36.21</v>
      </c>
      <c r="DR281" s="97">
        <f t="shared" si="179"/>
        <v>0</v>
      </c>
      <c r="DS281" s="97">
        <f t="shared" si="180"/>
        <v>10.709999999999999</v>
      </c>
      <c r="DT281" s="63">
        <f t="shared" si="181"/>
        <v>29.577464788732392</v>
      </c>
      <c r="DU281" s="97"/>
    </row>
    <row r="282" spans="1:125" s="65" customFormat="1" ht="206.25">
      <c r="A282" s="53">
        <v>281</v>
      </c>
      <c r="B282" s="84" t="s">
        <v>911</v>
      </c>
      <c r="C282" s="54" t="s">
        <v>914</v>
      </c>
      <c r="D282" s="55" t="s">
        <v>89</v>
      </c>
      <c r="E282" s="55" t="s">
        <v>917</v>
      </c>
      <c r="F282" s="56" t="s">
        <v>111</v>
      </c>
      <c r="G282" s="55" t="s">
        <v>115</v>
      </c>
      <c r="H282" s="56" t="s">
        <v>294</v>
      </c>
      <c r="I282" s="55" t="s">
        <v>815</v>
      </c>
      <c r="J282" s="56" t="s">
        <v>297</v>
      </c>
      <c r="K282" s="55" t="s">
        <v>826</v>
      </c>
      <c r="L282" s="56" t="s">
        <v>244</v>
      </c>
      <c r="M282" s="56" t="s">
        <v>411</v>
      </c>
      <c r="N282" s="59" t="s">
        <v>113</v>
      </c>
      <c r="O282" s="56" t="s">
        <v>154</v>
      </c>
      <c r="P282" s="57" t="s">
        <v>462</v>
      </c>
      <c r="Q282" s="57" t="s">
        <v>467</v>
      </c>
      <c r="R282" s="58" t="s">
        <v>475</v>
      </c>
      <c r="S282" s="59" t="s">
        <v>159</v>
      </c>
      <c r="T282" s="59" t="s">
        <v>417</v>
      </c>
      <c r="U282" s="60" t="s">
        <v>429</v>
      </c>
      <c r="V282" s="60" t="s">
        <v>447</v>
      </c>
      <c r="W282" s="59" t="s">
        <v>159</v>
      </c>
      <c r="X282" s="59"/>
      <c r="Y282" s="56"/>
      <c r="Z282" s="56"/>
      <c r="AA282" s="56"/>
      <c r="AB282" s="56"/>
      <c r="AC282" s="53"/>
      <c r="AD282" s="53"/>
      <c r="AE282" s="53"/>
      <c r="AF282" s="53"/>
      <c r="AG282" s="56"/>
      <c r="AH282" s="60"/>
      <c r="AI282" s="53"/>
      <c r="AJ282" s="61"/>
      <c r="AK282" s="53"/>
      <c r="AL282" s="53"/>
      <c r="AM282" s="222">
        <v>4.6900000000000004</v>
      </c>
      <c r="AN282" s="97">
        <v>4.6900000000000004</v>
      </c>
      <c r="AO282" s="97">
        <v>4.6900000000000004</v>
      </c>
      <c r="AP282" s="97"/>
      <c r="AQ282" s="62">
        <f>IF(AND(AN282=0,AO282=0),Desplegable!$B$446,IF(AND(AN282&lt;&gt;0,AO282=""),Desplegable!$B$446,IF(AND('Metas por Proyecto'!AN282=0,'Metas por Proyecto'!AO282&gt;0),Desplegable!$B$444,IF(AND('Metas por Proyecto'!AN282&gt;0,'Metas por Proyecto'!AO282=0),Desplegable!$B$445,IF(AND('Metas por Proyecto'!AN282&gt;0,'Metas por Proyecto'!AO282&gt;0),((AO282*100)/AN282))))))</f>
        <v>100</v>
      </c>
      <c r="AR282" s="97"/>
      <c r="AS282" s="97">
        <v>0</v>
      </c>
      <c r="AT282" s="97"/>
      <c r="AU282" s="62" t="str">
        <f>IF(AND(AR282=0,AS282=0),Desplegable!$B$446,IF(AND(AR282&lt;&gt;0,AS282=""),Desplegable!$B$446,IF(AND('Metas por Proyecto'!AR282=0,'Metas por Proyecto'!AS282&gt;0),Desplegable!$B$444,IF(AND('Metas por Proyecto'!AR282&gt;0,'Metas por Proyecto'!AS282=0),Desplegable!$B$445,IF(AND('Metas por Proyecto'!AR282&gt;0,'Metas por Proyecto'!AS282&gt;0),((AS282*100)/AR282))))))</f>
        <v/>
      </c>
      <c r="AV282" s="97">
        <f t="shared" si="156"/>
        <v>4.6900000000000004</v>
      </c>
      <c r="AW282" s="97">
        <f t="shared" si="157"/>
        <v>4.6900000000000004</v>
      </c>
      <c r="AX282" s="62">
        <f>IF(AND(AV282=0,AW282=0),"",IF(AND(AV282=0,AW282&lt;&gt;0),Desplegable!$B$444,(AW282*100/AV282)))</f>
        <v>100</v>
      </c>
      <c r="AY282" s="97"/>
      <c r="AZ282" s="97">
        <v>0</v>
      </c>
      <c r="BA282" s="97"/>
      <c r="BB282" s="62" t="str">
        <f>IF(AND(AY282=0,AZ282=0),Desplegable!$B$446,IF(AND(AY282&lt;&gt;0,AZ282=""),Desplegable!$B$446,IF(AND('Metas por Proyecto'!AY282=0,'Metas por Proyecto'!AZ282&gt;0),Desplegable!$B$444,IF(AND('Metas por Proyecto'!AY282&gt;0,'Metas por Proyecto'!AZ282=0),Desplegable!$B$445,IF(AND('Metas por Proyecto'!AY282&gt;0,'Metas por Proyecto'!AZ282&gt;0),((AZ282*100)/AY282))))))</f>
        <v/>
      </c>
      <c r="BC282" s="97">
        <f t="shared" si="158"/>
        <v>4.6900000000000004</v>
      </c>
      <c r="BD282" s="97">
        <f t="shared" si="159"/>
        <v>4.6900000000000004</v>
      </c>
      <c r="BE282" s="62">
        <f>IF(AND(BC282=0,BD282=0),"",IF(AND(BC282=0,BD282&lt;&gt;0),Desplegable!$B$444,(BD282*100/BC282)))</f>
        <v>100</v>
      </c>
      <c r="BF282" s="97"/>
      <c r="BG282" s="97"/>
      <c r="BH282" s="97"/>
      <c r="BI282" s="62" t="str">
        <f>IF(AND(BF282=0,BG282=0),Desplegable!$B$446,IF(AND(BF282&lt;&gt;0,BG282=""),Desplegable!$B$446,IF(AND('Metas por Proyecto'!BF282=0,'Metas por Proyecto'!BG282&gt;0),Desplegable!$B$444,IF(AND('Metas por Proyecto'!BF282&gt;0,'Metas por Proyecto'!BG282=0),Desplegable!$B$445,IF(AND('Metas por Proyecto'!BF282&gt;0,'Metas por Proyecto'!BG282&gt;0),((BG282*100)/BF282))))))</f>
        <v/>
      </c>
      <c r="BJ282" s="97">
        <f t="shared" si="160"/>
        <v>4.6900000000000004</v>
      </c>
      <c r="BK282" s="97">
        <f t="shared" si="161"/>
        <v>4.6900000000000004</v>
      </c>
      <c r="BL282" s="62">
        <f>IF(AND(BJ282=0,BK282=0),"",IF(AND(BJ282=0,BK282&lt;&gt;0),Desplegable!$B$444,(BK282*100/BJ282)))</f>
        <v>100</v>
      </c>
      <c r="BM282" s="97"/>
      <c r="BN282" s="97"/>
      <c r="BO282" s="97"/>
      <c r="BP282" s="62" t="str">
        <f>IF(AND(BM282=0,BN282=0),Desplegable!$B$446,IF(AND(BM282&lt;&gt;0,BN282=""),Desplegable!$B$446,IF(AND('Metas por Proyecto'!BM282=0,'Metas por Proyecto'!BN282&gt;0),Desplegable!$B$444,IF(AND('Metas por Proyecto'!BM282&gt;0,'Metas por Proyecto'!BN282=0),Desplegable!$B$445,IF(AND('Metas por Proyecto'!BM282&gt;0,'Metas por Proyecto'!BN282&gt;0),((BN282*100)/BM282))))))</f>
        <v/>
      </c>
      <c r="BQ282" s="97">
        <f t="shared" si="162"/>
        <v>4.6900000000000004</v>
      </c>
      <c r="BR282" s="97">
        <f t="shared" si="163"/>
        <v>4.6900000000000004</v>
      </c>
      <c r="BS282" s="62">
        <f>IF(AND(BQ282=0,BR282=0),"",IF(AND(BQ282=0,BR282&lt;&gt;0),Desplegable!$B$444,(BR282*100/BQ282)))</f>
        <v>100</v>
      </c>
      <c r="BT282" s="97"/>
      <c r="BU282" s="97"/>
      <c r="BV282" s="97"/>
      <c r="BW282" s="62" t="str">
        <f>IF(AND(BT282=0,BU282=0),Desplegable!$B$446,IF(AND(BT282&lt;&gt;0,BU282=""),Desplegable!$B$446,IF(AND('Metas por Proyecto'!BT282=0,'Metas por Proyecto'!BU282&gt;0),Desplegable!$B$444,IF(AND('Metas por Proyecto'!BT282&gt;0,'Metas por Proyecto'!BU282=0),Desplegable!$B$445,IF(AND('Metas por Proyecto'!BT282&gt;0,'Metas por Proyecto'!BU282&gt;0),((BU282*100)/BT282))))))</f>
        <v/>
      </c>
      <c r="BX282" s="97">
        <f t="shared" si="164"/>
        <v>4.6900000000000004</v>
      </c>
      <c r="BY282" s="97">
        <f t="shared" si="165"/>
        <v>4.6900000000000004</v>
      </c>
      <c r="BZ282" s="62">
        <f>IF(AND(BX282=0,BY282=0),"",IF(AND(BX282=0,BY282&lt;&gt;0),Desplegable!$B$444,(BY282*100/BX282)))</f>
        <v>100</v>
      </c>
      <c r="CA282" s="97"/>
      <c r="CB282" s="97"/>
      <c r="CC282" s="97"/>
      <c r="CD282" s="62" t="str">
        <f>IF(AND(CA282=0,CB282=0),Desplegable!$B$446,IF(AND(CA282&lt;&gt;0,CB282=""),Desplegable!$B$446,IF(AND('Metas por Proyecto'!CA282=0,'Metas por Proyecto'!CB282&gt;0),Desplegable!$B$444,IF(AND('Metas por Proyecto'!CA282&gt;0,'Metas por Proyecto'!CB282=0),Desplegable!$B$445,IF(AND('Metas por Proyecto'!CA282&gt;0,'Metas por Proyecto'!CB282&gt;0),((CB282*100)/CA282))))))</f>
        <v/>
      </c>
      <c r="CE282" s="97">
        <f t="shared" si="166"/>
        <v>4.6900000000000004</v>
      </c>
      <c r="CF282" s="97">
        <f t="shared" si="167"/>
        <v>4.6900000000000004</v>
      </c>
      <c r="CG282" s="62">
        <f>IF(AND(CE282=0,CF282=0),"",IF(AND(CE282=0,CF282&lt;&gt;0),Desplegable!$B$444,(CF282*100/CE282)))</f>
        <v>100</v>
      </c>
      <c r="CH282" s="97"/>
      <c r="CI282" s="97"/>
      <c r="CJ282" s="97"/>
      <c r="CK282" s="62" t="str">
        <f>IF(AND(CH282=0,CI282=0),Desplegable!$B$446,IF(AND(CH282&lt;&gt;0,CI282=""),Desplegable!$B$446,IF(AND('Metas por Proyecto'!CH282=0,'Metas por Proyecto'!CI282&gt;0),Desplegable!$B$444,IF(AND('Metas por Proyecto'!CH282&gt;0,'Metas por Proyecto'!CI282=0),Desplegable!$B$445,IF(AND('Metas por Proyecto'!CH282&gt;0,'Metas por Proyecto'!CI282&gt;0),((CI282*100)/CH282))))))</f>
        <v/>
      </c>
      <c r="CL282" s="97">
        <f t="shared" si="168"/>
        <v>4.6900000000000004</v>
      </c>
      <c r="CM282" s="97">
        <f t="shared" si="169"/>
        <v>4.6900000000000004</v>
      </c>
      <c r="CN282" s="62">
        <f>IF(AND(CL282=0,CM282=0),"",IF(AND(CL282=0,CM282&lt;&gt;0),Desplegable!$B$444,(CM282*100/CL282)))</f>
        <v>100</v>
      </c>
      <c r="CO282" s="97"/>
      <c r="CP282" s="97"/>
      <c r="CQ282" s="97"/>
      <c r="CR282" s="62" t="str">
        <f>IF(AND(CO282=0,CP282=0),Desplegable!$B$446,IF(AND(CO282&lt;&gt;0,CP282=""),Desplegable!$B$446,IF(AND('Metas por Proyecto'!CO282=0,'Metas por Proyecto'!CP282&gt;0),Desplegable!$B$444,IF(AND('Metas por Proyecto'!CO282&gt;0,'Metas por Proyecto'!CP282=0),Desplegable!$B$445,IF(AND('Metas por Proyecto'!CO282&gt;0,'Metas por Proyecto'!CP282&gt;0),((CP282*100)/CO282))))))</f>
        <v/>
      </c>
      <c r="CS282" s="97">
        <f t="shared" si="170"/>
        <v>4.6900000000000004</v>
      </c>
      <c r="CT282" s="97">
        <f t="shared" si="171"/>
        <v>4.6900000000000004</v>
      </c>
      <c r="CU282" s="62">
        <f>IF(AND(CS282=0,CT282=0),"",IF(AND(CS282=0,CT282&lt;&gt;0),Desplegable!$B$444,(CT282*100/CS282)))</f>
        <v>100</v>
      </c>
      <c r="CV282" s="97"/>
      <c r="CW282" s="97"/>
      <c r="CX282" s="97"/>
      <c r="CY282" s="62" t="str">
        <f>IF(AND(CV282=0,CW282=0),Desplegable!$B$446,IF(AND(CV282&lt;&gt;0,CW282=""),Desplegable!$B$446,IF(AND('Metas por Proyecto'!CV282=0,'Metas por Proyecto'!CW282&gt;0),Desplegable!$B$444,IF(AND('Metas por Proyecto'!CV282&gt;0,'Metas por Proyecto'!CW282=0),Desplegable!$B$445,IF(AND('Metas por Proyecto'!CV282&gt;0,'Metas por Proyecto'!CW282&gt;0),((CW282*100)/CV282))))))</f>
        <v/>
      </c>
      <c r="CZ282" s="97">
        <f t="shared" si="172"/>
        <v>4.6900000000000004</v>
      </c>
      <c r="DA282" s="97">
        <f t="shared" si="173"/>
        <v>4.6900000000000004</v>
      </c>
      <c r="DB282" s="62">
        <f>IF(AND(CZ282=0,DA282=0),"",IF(AND(CZ282=0,DA282&lt;&gt;0),Desplegable!$B$444,(DA282*100/CZ282)))</f>
        <v>100</v>
      </c>
      <c r="DC282" s="97"/>
      <c r="DD282" s="97"/>
      <c r="DE282" s="97"/>
      <c r="DF282" s="62" t="str">
        <f>IF(AND(DC282=0,DD282=0),Desplegable!$B$446,IF(AND(DC282&lt;&gt;0,DD282=""),Desplegable!$B$446,IF(AND('Metas por Proyecto'!DC282=0,'Metas por Proyecto'!DD282&gt;0),Desplegable!$B$444,IF(AND('Metas por Proyecto'!DC282&gt;0,'Metas por Proyecto'!DD282=0),Desplegable!$B$445,IF(AND('Metas por Proyecto'!DC282&gt;0,'Metas por Proyecto'!DD282&gt;0),((DD282*100)/DC282))))))</f>
        <v/>
      </c>
      <c r="DG282" s="97">
        <f t="shared" si="182"/>
        <v>4.6900000000000004</v>
      </c>
      <c r="DH282" s="97">
        <f t="shared" si="183"/>
        <v>4.6900000000000004</v>
      </c>
      <c r="DI282" s="62">
        <f>IF(AND(DG282=0,DH282=0),"",IF(AND(DG282=0,DH282&lt;&gt;0),Desplegable!$B$444,(DH282*100/DG282)))</f>
        <v>100</v>
      </c>
      <c r="DJ282" s="97"/>
      <c r="DK282" s="97"/>
      <c r="DL282" s="97"/>
      <c r="DM282" s="62" t="str">
        <f>IF(AND(DJ282=0,DK282=0),Desplegable!$B$446,IF(AND(DJ282&lt;&gt;0,DK282=""),Desplegable!$B$446,IF(AND('Metas por Proyecto'!DJ282=0,'Metas por Proyecto'!DK282&gt;0),Desplegable!$B$444,IF(AND('Metas por Proyecto'!DJ282&gt;0,'Metas por Proyecto'!DK282=0),Desplegable!$B$445,IF(AND('Metas por Proyecto'!DJ282&gt;0,'Metas por Proyecto'!DK282&gt;0),((DK282*100)/DJ282))))))</f>
        <v/>
      </c>
      <c r="DN282" s="97">
        <f t="shared" si="176"/>
        <v>4.6900000000000004</v>
      </c>
      <c r="DO282" s="97">
        <f t="shared" si="177"/>
        <v>4.6900000000000004</v>
      </c>
      <c r="DP282" s="63">
        <f>IF(AND(DN282=0,DO282=0),"",IF(AND(DN282=0,DO282&lt;&gt;0),Desplegable!$B$444,(DO282*100/DN282)))</f>
        <v>100</v>
      </c>
      <c r="DQ282" s="97">
        <f t="shared" si="178"/>
        <v>4.6900000000000004</v>
      </c>
      <c r="DR282" s="97">
        <f t="shared" si="179"/>
        <v>0</v>
      </c>
      <c r="DS282" s="97">
        <f t="shared" si="180"/>
        <v>4.6900000000000004</v>
      </c>
      <c r="DT282" s="63">
        <f t="shared" si="181"/>
        <v>100</v>
      </c>
      <c r="DU282" s="97"/>
    </row>
    <row r="283" spans="1:125" s="65" customFormat="1" ht="206.25">
      <c r="A283" s="53">
        <v>282</v>
      </c>
      <c r="B283" s="84" t="s">
        <v>912</v>
      </c>
      <c r="C283" s="54" t="s">
        <v>915</v>
      </c>
      <c r="D283" s="55" t="s">
        <v>89</v>
      </c>
      <c r="E283" s="55" t="s">
        <v>917</v>
      </c>
      <c r="F283" s="56" t="s">
        <v>111</v>
      </c>
      <c r="G283" s="55" t="s">
        <v>115</v>
      </c>
      <c r="H283" s="56" t="s">
        <v>294</v>
      </c>
      <c r="I283" s="55" t="s">
        <v>815</v>
      </c>
      <c r="J283" s="56" t="s">
        <v>297</v>
      </c>
      <c r="K283" s="55" t="s">
        <v>826</v>
      </c>
      <c r="L283" s="56" t="s">
        <v>244</v>
      </c>
      <c r="M283" s="56" t="s">
        <v>411</v>
      </c>
      <c r="N283" s="59" t="s">
        <v>116</v>
      </c>
      <c r="O283" s="56" t="s">
        <v>154</v>
      </c>
      <c r="P283" s="57" t="s">
        <v>462</v>
      </c>
      <c r="Q283" s="57" t="s">
        <v>467</v>
      </c>
      <c r="R283" s="58" t="s">
        <v>475</v>
      </c>
      <c r="S283" s="59" t="s">
        <v>159</v>
      </c>
      <c r="T283" s="59" t="s">
        <v>417</v>
      </c>
      <c r="U283" s="60" t="s">
        <v>429</v>
      </c>
      <c r="V283" s="60" t="s">
        <v>447</v>
      </c>
      <c r="W283" s="59" t="s">
        <v>159</v>
      </c>
      <c r="X283" s="59"/>
      <c r="Y283" s="56"/>
      <c r="Z283" s="56"/>
      <c r="AA283" s="56"/>
      <c r="AB283" s="56"/>
      <c r="AC283" s="53"/>
      <c r="AD283" s="53"/>
      <c r="AE283" s="53"/>
      <c r="AF283" s="53"/>
      <c r="AG283" s="56"/>
      <c r="AH283" s="60"/>
      <c r="AI283" s="53"/>
      <c r="AJ283" s="61"/>
      <c r="AK283" s="53"/>
      <c r="AL283" s="53"/>
      <c r="AM283" s="222">
        <v>4</v>
      </c>
      <c r="AN283" s="97"/>
      <c r="AO283" s="97">
        <v>0</v>
      </c>
      <c r="AP283" s="97"/>
      <c r="AQ283" s="62" t="str">
        <f>IF(AND(AN283=0,AO283=0),Desplegable!$B$446,IF(AND(AN283&lt;&gt;0,AO283=""),Desplegable!$B$446,IF(AND('Metas por Proyecto'!AN283=0,'Metas por Proyecto'!AO283&gt;0),Desplegable!$B$444,IF(AND('Metas por Proyecto'!AN283&gt;0,'Metas por Proyecto'!AO283=0),Desplegable!$B$445,IF(AND('Metas por Proyecto'!AN283&gt;0,'Metas por Proyecto'!AO283&gt;0),((AO283*100)/AN283))))))</f>
        <v/>
      </c>
      <c r="AR283" s="97"/>
      <c r="AS283" s="97">
        <v>0</v>
      </c>
      <c r="AT283" s="97"/>
      <c r="AU283" s="62" t="str">
        <f>IF(AND(AR283=0,AS283=0),Desplegable!$B$446,IF(AND(AR283&lt;&gt;0,AS283=""),Desplegable!$B$446,IF(AND('Metas por Proyecto'!AR283=0,'Metas por Proyecto'!AS283&gt;0),Desplegable!$B$444,IF(AND('Metas por Proyecto'!AR283&gt;0,'Metas por Proyecto'!AS283=0),Desplegable!$B$445,IF(AND('Metas por Proyecto'!AR283&gt;0,'Metas por Proyecto'!AS283&gt;0),((AS283*100)/AR283))))))</f>
        <v/>
      </c>
      <c r="AV283" s="97">
        <f t="shared" si="156"/>
        <v>0</v>
      </c>
      <c r="AW283" s="97">
        <f t="shared" si="157"/>
        <v>0</v>
      </c>
      <c r="AX283" s="62" t="str">
        <f>IF(AND(AV283=0,AW283=0),"",IF(AND(AV283=0,AW283&lt;&gt;0),Desplegable!$B$444,(AW283*100/AV283)))</f>
        <v/>
      </c>
      <c r="AY283" s="97"/>
      <c r="AZ283" s="97">
        <v>0</v>
      </c>
      <c r="BA283" s="97"/>
      <c r="BB283" s="62" t="str">
        <f>IF(AND(AY283=0,AZ283=0),Desplegable!$B$446,IF(AND(AY283&lt;&gt;0,AZ283=""),Desplegable!$B$446,IF(AND('Metas por Proyecto'!AY283=0,'Metas por Proyecto'!AZ283&gt;0),Desplegable!$B$444,IF(AND('Metas por Proyecto'!AY283&gt;0,'Metas por Proyecto'!AZ283=0),Desplegable!$B$445,IF(AND('Metas por Proyecto'!AY283&gt;0,'Metas por Proyecto'!AZ283&gt;0),((AZ283*100)/AY283))))))</f>
        <v/>
      </c>
      <c r="BC283" s="97">
        <f t="shared" si="158"/>
        <v>0</v>
      </c>
      <c r="BD283" s="97">
        <f t="shared" si="159"/>
        <v>0</v>
      </c>
      <c r="BE283" s="62" t="str">
        <f>IF(AND(BC283=0,BD283=0),"",IF(AND(BC283=0,BD283&lt;&gt;0),Desplegable!$B$444,(BD283*100/BC283)))</f>
        <v/>
      </c>
      <c r="BF283" s="97"/>
      <c r="BG283" s="97"/>
      <c r="BH283" s="97"/>
      <c r="BI283" s="62" t="str">
        <f>IF(AND(BF283=0,BG283=0),Desplegable!$B$446,IF(AND(BF283&lt;&gt;0,BG283=""),Desplegable!$B$446,IF(AND('Metas por Proyecto'!BF283=0,'Metas por Proyecto'!BG283&gt;0),Desplegable!$B$444,IF(AND('Metas por Proyecto'!BF283&gt;0,'Metas por Proyecto'!BG283=0),Desplegable!$B$445,IF(AND('Metas por Proyecto'!BF283&gt;0,'Metas por Proyecto'!BG283&gt;0),((BG283*100)/BF283))))))</f>
        <v/>
      </c>
      <c r="BJ283" s="97">
        <f t="shared" si="160"/>
        <v>0</v>
      </c>
      <c r="BK283" s="97">
        <f t="shared" si="161"/>
        <v>0</v>
      </c>
      <c r="BL283" s="62" t="str">
        <f>IF(AND(BJ283=0,BK283=0),"",IF(AND(BJ283=0,BK283&lt;&gt;0),Desplegable!$B$444,(BK283*100/BJ283)))</f>
        <v/>
      </c>
      <c r="BM283" s="97"/>
      <c r="BN283" s="97"/>
      <c r="BO283" s="97"/>
      <c r="BP283" s="62" t="str">
        <f>IF(AND(BM283=0,BN283=0),Desplegable!$B$446,IF(AND(BM283&lt;&gt;0,BN283=""),Desplegable!$B$446,IF(AND('Metas por Proyecto'!BM283=0,'Metas por Proyecto'!BN283&gt;0),Desplegable!$B$444,IF(AND('Metas por Proyecto'!BM283&gt;0,'Metas por Proyecto'!BN283=0),Desplegable!$B$445,IF(AND('Metas por Proyecto'!BM283&gt;0,'Metas por Proyecto'!BN283&gt;0),((BN283*100)/BM283))))))</f>
        <v/>
      </c>
      <c r="BQ283" s="97">
        <f t="shared" si="162"/>
        <v>0</v>
      </c>
      <c r="BR283" s="97">
        <f t="shared" si="163"/>
        <v>0</v>
      </c>
      <c r="BS283" s="62" t="str">
        <f>IF(AND(BQ283=0,BR283=0),"",IF(AND(BQ283=0,BR283&lt;&gt;0),Desplegable!$B$444,(BR283*100/BQ283)))</f>
        <v/>
      </c>
      <c r="BT283" s="97"/>
      <c r="BU283" s="97"/>
      <c r="BV283" s="97"/>
      <c r="BW283" s="62" t="str">
        <f>IF(AND(BT283=0,BU283=0),Desplegable!$B$446,IF(AND(BT283&lt;&gt;0,BU283=""),Desplegable!$B$446,IF(AND('Metas por Proyecto'!BT283=0,'Metas por Proyecto'!BU283&gt;0),Desplegable!$B$444,IF(AND('Metas por Proyecto'!BT283&gt;0,'Metas por Proyecto'!BU283=0),Desplegable!$B$445,IF(AND('Metas por Proyecto'!BT283&gt;0,'Metas por Proyecto'!BU283&gt;0),((BU283*100)/BT283))))))</f>
        <v/>
      </c>
      <c r="BX283" s="97">
        <f t="shared" si="164"/>
        <v>0</v>
      </c>
      <c r="BY283" s="97">
        <f t="shared" si="165"/>
        <v>0</v>
      </c>
      <c r="BZ283" s="62" t="str">
        <f>IF(AND(BX283=0,BY283=0),"",IF(AND(BX283=0,BY283&lt;&gt;0),Desplegable!$B$444,(BY283*100/BX283)))</f>
        <v/>
      </c>
      <c r="CA283" s="97"/>
      <c r="CB283" s="97"/>
      <c r="CC283" s="97"/>
      <c r="CD283" s="62" t="str">
        <f>IF(AND(CA283=0,CB283=0),Desplegable!$B$446,IF(AND(CA283&lt;&gt;0,CB283=""),Desplegable!$B$446,IF(AND('Metas por Proyecto'!CA283=0,'Metas por Proyecto'!CB283&gt;0),Desplegable!$B$444,IF(AND('Metas por Proyecto'!CA283&gt;0,'Metas por Proyecto'!CB283=0),Desplegable!$B$445,IF(AND('Metas por Proyecto'!CA283&gt;0,'Metas por Proyecto'!CB283&gt;0),((CB283*100)/CA283))))))</f>
        <v/>
      </c>
      <c r="CE283" s="97">
        <f t="shared" si="166"/>
        <v>0</v>
      </c>
      <c r="CF283" s="97">
        <f t="shared" si="167"/>
        <v>0</v>
      </c>
      <c r="CG283" s="62" t="str">
        <f>IF(AND(CE283=0,CF283=0),"",IF(AND(CE283=0,CF283&lt;&gt;0),Desplegable!$B$444,(CF283*100/CE283)))</f>
        <v/>
      </c>
      <c r="CH283" s="97"/>
      <c r="CI283" s="97"/>
      <c r="CJ283" s="97"/>
      <c r="CK283" s="62" t="str">
        <f>IF(AND(CH283=0,CI283=0),Desplegable!$B$446,IF(AND(CH283&lt;&gt;0,CI283=""),Desplegable!$B$446,IF(AND('Metas por Proyecto'!CH283=0,'Metas por Proyecto'!CI283&gt;0),Desplegable!$B$444,IF(AND('Metas por Proyecto'!CH283&gt;0,'Metas por Proyecto'!CI283=0),Desplegable!$B$445,IF(AND('Metas por Proyecto'!CH283&gt;0,'Metas por Proyecto'!CI283&gt;0),((CI283*100)/CH283))))))</f>
        <v/>
      </c>
      <c r="CL283" s="97">
        <f t="shared" si="168"/>
        <v>0</v>
      </c>
      <c r="CM283" s="97">
        <f t="shared" si="169"/>
        <v>0</v>
      </c>
      <c r="CN283" s="62" t="str">
        <f>IF(AND(CL283=0,CM283=0),"",IF(AND(CL283=0,CM283&lt;&gt;0),Desplegable!$B$444,(CM283*100/CL283)))</f>
        <v/>
      </c>
      <c r="CO283" s="97"/>
      <c r="CP283" s="97"/>
      <c r="CQ283" s="97"/>
      <c r="CR283" s="62" t="str">
        <f>IF(AND(CO283=0,CP283=0),Desplegable!$B$446,IF(AND(CO283&lt;&gt;0,CP283=""),Desplegable!$B$446,IF(AND('Metas por Proyecto'!CO283=0,'Metas por Proyecto'!CP283&gt;0),Desplegable!$B$444,IF(AND('Metas por Proyecto'!CO283&gt;0,'Metas por Proyecto'!CP283=0),Desplegable!$B$445,IF(AND('Metas por Proyecto'!CO283&gt;0,'Metas por Proyecto'!CP283&gt;0),((CP283*100)/CO283))))))</f>
        <v/>
      </c>
      <c r="CS283" s="97">
        <f t="shared" si="170"/>
        <v>0</v>
      </c>
      <c r="CT283" s="97">
        <f t="shared" si="171"/>
        <v>0</v>
      </c>
      <c r="CU283" s="62" t="str">
        <f>IF(AND(CS283=0,CT283=0),"",IF(AND(CS283=0,CT283&lt;&gt;0),Desplegable!$B$444,(CT283*100/CS283)))</f>
        <v/>
      </c>
      <c r="CV283" s="97"/>
      <c r="CW283" s="97"/>
      <c r="CX283" s="97"/>
      <c r="CY283" s="62" t="str">
        <f>IF(AND(CV283=0,CW283=0),Desplegable!$B$446,IF(AND(CV283&lt;&gt;0,CW283=""),Desplegable!$B$446,IF(AND('Metas por Proyecto'!CV283=0,'Metas por Proyecto'!CW283&gt;0),Desplegable!$B$444,IF(AND('Metas por Proyecto'!CV283&gt;0,'Metas por Proyecto'!CW283=0),Desplegable!$B$445,IF(AND('Metas por Proyecto'!CV283&gt;0,'Metas por Proyecto'!CW283&gt;0),((CW283*100)/CV283))))))</f>
        <v/>
      </c>
      <c r="CZ283" s="97">
        <f t="shared" si="172"/>
        <v>0</v>
      </c>
      <c r="DA283" s="97">
        <f t="shared" si="173"/>
        <v>0</v>
      </c>
      <c r="DB283" s="62" t="str">
        <f>IF(AND(CZ283=0,DA283=0),"",IF(AND(CZ283=0,DA283&lt;&gt;0),Desplegable!$B$444,(DA283*100/CZ283)))</f>
        <v/>
      </c>
      <c r="DC283" s="97"/>
      <c r="DD283" s="97"/>
      <c r="DE283" s="97"/>
      <c r="DF283" s="62" t="str">
        <f>IF(AND(DC283=0,DD283=0),Desplegable!$B$446,IF(AND(DC283&lt;&gt;0,DD283=""),Desplegable!$B$446,IF(AND('Metas por Proyecto'!DC283=0,'Metas por Proyecto'!DD283&gt;0),Desplegable!$B$444,IF(AND('Metas por Proyecto'!DC283&gt;0,'Metas por Proyecto'!DD283=0),Desplegable!$B$445,IF(AND('Metas por Proyecto'!DC283&gt;0,'Metas por Proyecto'!DD283&gt;0),((DD283*100)/DC283))))))</f>
        <v/>
      </c>
      <c r="DG283" s="97">
        <f t="shared" si="182"/>
        <v>0</v>
      </c>
      <c r="DH283" s="97">
        <f t="shared" si="183"/>
        <v>0</v>
      </c>
      <c r="DI283" s="62" t="str">
        <f>IF(AND(DG283=0,DH283=0),"",IF(AND(DG283=0,DH283&lt;&gt;0),Desplegable!$B$444,(DH283*100/DG283)))</f>
        <v/>
      </c>
      <c r="DJ283" s="97">
        <v>4</v>
      </c>
      <c r="DK283" s="97"/>
      <c r="DL283" s="97"/>
      <c r="DM283" s="62" t="str">
        <f>IF(AND(DJ283=0,DK283=0),Desplegable!$B$446,IF(AND(DJ283&lt;&gt;0,DK283=""),Desplegable!$B$446,IF(AND('Metas por Proyecto'!DJ283=0,'Metas por Proyecto'!DK283&gt;0),Desplegable!$B$444,IF(AND('Metas por Proyecto'!DJ283&gt;0,'Metas por Proyecto'!DK283=0),Desplegable!$B$445,IF(AND('Metas por Proyecto'!DJ283&gt;0,'Metas por Proyecto'!DK283&gt;0),((DK283*100)/DJ283))))))</f>
        <v/>
      </c>
      <c r="DN283" s="97">
        <f t="shared" si="176"/>
        <v>4</v>
      </c>
      <c r="DO283" s="97">
        <f t="shared" si="177"/>
        <v>0</v>
      </c>
      <c r="DP283" s="63">
        <f>IF(AND(DN283=0,DO283=0),"",IF(AND(DN283=0,DO283&lt;&gt;0),Desplegable!$B$444,(DO283*100/DN283)))</f>
        <v>0</v>
      </c>
      <c r="DQ283" s="97">
        <f t="shared" si="178"/>
        <v>4</v>
      </c>
      <c r="DR283" s="97">
        <f t="shared" si="179"/>
        <v>0</v>
      </c>
      <c r="DS283" s="97">
        <f t="shared" si="180"/>
        <v>0</v>
      </c>
      <c r="DT283" s="63">
        <f t="shared" si="181"/>
        <v>0</v>
      </c>
      <c r="DU283" s="97"/>
    </row>
    <row r="284" spans="1:125" s="65" customFormat="1" ht="225">
      <c r="A284" s="53">
        <v>283</v>
      </c>
      <c r="B284" s="84" t="s">
        <v>913</v>
      </c>
      <c r="C284" s="54" t="s">
        <v>916</v>
      </c>
      <c r="D284" s="55" t="s">
        <v>89</v>
      </c>
      <c r="E284" s="55" t="s">
        <v>917</v>
      </c>
      <c r="F284" s="56" t="s">
        <v>111</v>
      </c>
      <c r="G284" s="55" t="s">
        <v>115</v>
      </c>
      <c r="H284" s="56" t="s">
        <v>294</v>
      </c>
      <c r="I284" s="55" t="s">
        <v>815</v>
      </c>
      <c r="J284" s="56" t="s">
        <v>297</v>
      </c>
      <c r="K284" s="55" t="s">
        <v>826</v>
      </c>
      <c r="L284" s="56" t="s">
        <v>244</v>
      </c>
      <c r="M284" s="56" t="s">
        <v>411</v>
      </c>
      <c r="N284" s="59" t="s">
        <v>139</v>
      </c>
      <c r="O284" s="56" t="s">
        <v>154</v>
      </c>
      <c r="P284" s="57" t="s">
        <v>462</v>
      </c>
      <c r="Q284" s="57" t="s">
        <v>467</v>
      </c>
      <c r="R284" s="58" t="s">
        <v>474</v>
      </c>
      <c r="S284" s="59" t="s">
        <v>159</v>
      </c>
      <c r="T284" s="59" t="s">
        <v>417</v>
      </c>
      <c r="U284" s="60" t="s">
        <v>429</v>
      </c>
      <c r="V284" s="60" t="s">
        <v>447</v>
      </c>
      <c r="W284" s="59" t="s">
        <v>159</v>
      </c>
      <c r="X284" s="59"/>
      <c r="Y284" s="56"/>
      <c r="Z284" s="56"/>
      <c r="AA284" s="56"/>
      <c r="AB284" s="56"/>
      <c r="AC284" s="53"/>
      <c r="AD284" s="53"/>
      <c r="AE284" s="53"/>
      <c r="AF284" s="53"/>
      <c r="AG284" s="56"/>
      <c r="AH284" s="60"/>
      <c r="AI284" s="53"/>
      <c r="AJ284" s="61"/>
      <c r="AK284" s="53"/>
      <c r="AL284" s="53"/>
      <c r="AM284" s="222">
        <v>26</v>
      </c>
      <c r="AN284" s="97">
        <v>26</v>
      </c>
      <c r="AO284" s="97">
        <v>26</v>
      </c>
      <c r="AP284" s="97"/>
      <c r="AQ284" s="62">
        <f>IF(AND(AN284=0,AO284=0),Desplegable!$B$446,IF(AND(AN284&lt;&gt;0,AO284=""),Desplegable!$B$446,IF(AND('Metas por Proyecto'!AN284=0,'Metas por Proyecto'!AO284&gt;0),Desplegable!$B$444,IF(AND('Metas por Proyecto'!AN284&gt;0,'Metas por Proyecto'!AO284=0),Desplegable!$B$445,IF(AND('Metas por Proyecto'!AN284&gt;0,'Metas por Proyecto'!AO284&gt;0),((AO284*100)/AN284))))))</f>
        <v>100</v>
      </c>
      <c r="AR284" s="97">
        <v>26</v>
      </c>
      <c r="AS284" s="97">
        <v>26</v>
      </c>
      <c r="AT284" s="97"/>
      <c r="AU284" s="62">
        <f>IF(AND(AR284=0,AS284=0),Desplegable!$B$446,IF(AND(AR284&lt;&gt;0,AS284=""),Desplegable!$B$446,IF(AND('Metas por Proyecto'!AR284=0,'Metas por Proyecto'!AS284&gt;0),Desplegable!$B$444,IF(AND('Metas por Proyecto'!AR284&gt;0,'Metas por Proyecto'!AS284=0),Desplegable!$B$445,IF(AND('Metas por Proyecto'!AR284&gt;0,'Metas por Proyecto'!AS284&gt;0),((AS284*100)/AR284))))))</f>
        <v>100</v>
      </c>
      <c r="AV284" s="97">
        <f t="shared" si="156"/>
        <v>52</v>
      </c>
      <c r="AW284" s="97">
        <f t="shared" si="157"/>
        <v>52</v>
      </c>
      <c r="AX284" s="62">
        <f>IF(AND(AV284=0,AW284=0),"",IF(AND(AV284=0,AW284&lt;&gt;0),Desplegable!$B$444,(AW284*100/AV284)))</f>
        <v>100</v>
      </c>
      <c r="AY284" s="97">
        <v>26</v>
      </c>
      <c r="AZ284" s="97">
        <v>26</v>
      </c>
      <c r="BA284" s="97"/>
      <c r="BB284" s="62">
        <f>IF(AND(AY284=0,AZ284=0),Desplegable!$B$446,IF(AND(AY284&lt;&gt;0,AZ284=""),Desplegable!$B$446,IF(AND('Metas por Proyecto'!AY284=0,'Metas por Proyecto'!AZ284&gt;0),Desplegable!$B$444,IF(AND('Metas por Proyecto'!AY284&gt;0,'Metas por Proyecto'!AZ284=0),Desplegable!$B$445,IF(AND('Metas por Proyecto'!AY284&gt;0,'Metas por Proyecto'!AZ284&gt;0),((AZ284*100)/AY284))))))</f>
        <v>100</v>
      </c>
      <c r="BC284" s="97">
        <f t="shared" si="158"/>
        <v>78</v>
      </c>
      <c r="BD284" s="97">
        <f t="shared" si="159"/>
        <v>78</v>
      </c>
      <c r="BE284" s="62">
        <f>IF(AND(BC284=0,BD284=0),"",IF(AND(BC284=0,BD284&lt;&gt;0),Desplegable!$B$444,(BD284*100/BC284)))</f>
        <v>100</v>
      </c>
      <c r="BF284" s="97">
        <v>26</v>
      </c>
      <c r="BG284" s="97"/>
      <c r="BH284" s="97"/>
      <c r="BI284" s="62" t="str">
        <f>IF(AND(BF284=0,BG284=0),Desplegable!$B$446,IF(AND(BF284&lt;&gt;0,BG284=""),Desplegable!$B$446,IF(AND('Metas por Proyecto'!BF284=0,'Metas por Proyecto'!BG284&gt;0),Desplegable!$B$444,IF(AND('Metas por Proyecto'!BF284&gt;0,'Metas por Proyecto'!BG284=0),Desplegable!$B$445,IF(AND('Metas por Proyecto'!BF284&gt;0,'Metas por Proyecto'!BG284&gt;0),((BG284*100)/BF284))))))</f>
        <v/>
      </c>
      <c r="BJ284" s="97">
        <f t="shared" si="160"/>
        <v>104</v>
      </c>
      <c r="BK284" s="97">
        <f t="shared" si="161"/>
        <v>78</v>
      </c>
      <c r="BL284" s="62">
        <f>IF(AND(BJ284=0,BK284=0),"",IF(AND(BJ284=0,BK284&lt;&gt;0),Desplegable!$B$444,(BK284*100/BJ284)))</f>
        <v>75</v>
      </c>
      <c r="BM284" s="97">
        <v>26</v>
      </c>
      <c r="BN284" s="97"/>
      <c r="BO284" s="97"/>
      <c r="BP284" s="62" t="str">
        <f>IF(AND(BM284=0,BN284=0),Desplegable!$B$446,IF(AND(BM284&lt;&gt;0,BN284=""),Desplegable!$B$446,IF(AND('Metas por Proyecto'!BM284=0,'Metas por Proyecto'!BN284&gt;0),Desplegable!$B$444,IF(AND('Metas por Proyecto'!BM284&gt;0,'Metas por Proyecto'!BN284=0),Desplegable!$B$445,IF(AND('Metas por Proyecto'!BM284&gt;0,'Metas por Proyecto'!BN284&gt;0),((BN284*100)/BM284))))))</f>
        <v/>
      </c>
      <c r="BQ284" s="97">
        <f t="shared" si="162"/>
        <v>130</v>
      </c>
      <c r="BR284" s="97">
        <f t="shared" si="163"/>
        <v>78</v>
      </c>
      <c r="BS284" s="62">
        <f>IF(AND(BQ284=0,BR284=0),"",IF(AND(BQ284=0,BR284&lt;&gt;0),Desplegable!$B$444,(BR284*100/BQ284)))</f>
        <v>60</v>
      </c>
      <c r="BT284" s="97">
        <v>26</v>
      </c>
      <c r="BU284" s="97"/>
      <c r="BV284" s="97"/>
      <c r="BW284" s="62" t="str">
        <f>IF(AND(BT284=0,BU284=0),Desplegable!$B$446,IF(AND(BT284&lt;&gt;0,BU284=""),Desplegable!$B$446,IF(AND('Metas por Proyecto'!BT284=0,'Metas por Proyecto'!BU284&gt;0),Desplegable!$B$444,IF(AND('Metas por Proyecto'!BT284&gt;0,'Metas por Proyecto'!BU284=0),Desplegable!$B$445,IF(AND('Metas por Proyecto'!BT284&gt;0,'Metas por Proyecto'!BU284&gt;0),((BU284*100)/BT284))))))</f>
        <v/>
      </c>
      <c r="BX284" s="97">
        <f t="shared" si="164"/>
        <v>156</v>
      </c>
      <c r="BY284" s="97">
        <f t="shared" si="165"/>
        <v>78</v>
      </c>
      <c r="BZ284" s="62">
        <f>IF(AND(BX284=0,BY284=0),"",IF(AND(BX284=0,BY284&lt;&gt;0),Desplegable!$B$444,(BY284*100/BX284)))</f>
        <v>50</v>
      </c>
      <c r="CA284" s="97">
        <v>26</v>
      </c>
      <c r="CB284" s="97"/>
      <c r="CC284" s="97"/>
      <c r="CD284" s="62" t="str">
        <f>IF(AND(CA284=0,CB284=0),Desplegable!$B$446,IF(AND(CA284&lt;&gt;0,CB284=""),Desplegable!$B$446,IF(AND('Metas por Proyecto'!CA284=0,'Metas por Proyecto'!CB284&gt;0),Desplegable!$B$444,IF(AND('Metas por Proyecto'!CA284&gt;0,'Metas por Proyecto'!CB284=0),Desplegable!$B$445,IF(AND('Metas por Proyecto'!CA284&gt;0,'Metas por Proyecto'!CB284&gt;0),((CB284*100)/CA284))))))</f>
        <v/>
      </c>
      <c r="CE284" s="97">
        <f t="shared" si="166"/>
        <v>182</v>
      </c>
      <c r="CF284" s="97">
        <f t="shared" si="167"/>
        <v>78</v>
      </c>
      <c r="CG284" s="62">
        <f>IF(AND(CE284=0,CF284=0),"",IF(AND(CE284=0,CF284&lt;&gt;0),Desplegable!$B$444,(CF284*100/CE284)))</f>
        <v>42.857142857142854</v>
      </c>
      <c r="CH284" s="97">
        <v>26</v>
      </c>
      <c r="CI284" s="97"/>
      <c r="CJ284" s="97"/>
      <c r="CK284" s="62" t="str">
        <f>IF(AND(CH284=0,CI284=0),Desplegable!$B$446,IF(AND(CH284&lt;&gt;0,CI284=""),Desplegable!$B$446,IF(AND('Metas por Proyecto'!CH284=0,'Metas por Proyecto'!CI284&gt;0),Desplegable!$B$444,IF(AND('Metas por Proyecto'!CH284&gt;0,'Metas por Proyecto'!CI284=0),Desplegable!$B$445,IF(AND('Metas por Proyecto'!CH284&gt;0,'Metas por Proyecto'!CI284&gt;0),((CI284*100)/CH284))))))</f>
        <v/>
      </c>
      <c r="CL284" s="97">
        <f t="shared" si="168"/>
        <v>208</v>
      </c>
      <c r="CM284" s="97">
        <f t="shared" si="169"/>
        <v>78</v>
      </c>
      <c r="CN284" s="62">
        <f>IF(AND(CL284=0,CM284=0),"",IF(AND(CL284=0,CM284&lt;&gt;0),Desplegable!$B$444,(CM284*100/CL284)))</f>
        <v>37.5</v>
      </c>
      <c r="CO284" s="97"/>
      <c r="CP284" s="97"/>
      <c r="CQ284" s="97"/>
      <c r="CR284" s="62" t="str">
        <f>IF(AND(CO284=0,CP284=0),Desplegable!$B$446,IF(AND(CO284&lt;&gt;0,CP284=""),Desplegable!$B$446,IF(AND('Metas por Proyecto'!CO284=0,'Metas por Proyecto'!CP284&gt;0),Desplegable!$B$444,IF(AND('Metas por Proyecto'!CO284&gt;0,'Metas por Proyecto'!CP284=0),Desplegable!$B$445,IF(AND('Metas por Proyecto'!CO284&gt;0,'Metas por Proyecto'!CP284&gt;0),((CP284*100)/CO284))))))</f>
        <v/>
      </c>
      <c r="CS284" s="97">
        <f t="shared" si="170"/>
        <v>208</v>
      </c>
      <c r="CT284" s="97">
        <f t="shared" si="171"/>
        <v>78</v>
      </c>
      <c r="CU284" s="62">
        <f>IF(AND(CS284=0,CT284=0),"",IF(AND(CS284=0,CT284&lt;&gt;0),Desplegable!$B$444,(CT284*100/CS284)))</f>
        <v>37.5</v>
      </c>
      <c r="CV284" s="97">
        <v>26</v>
      </c>
      <c r="CW284" s="97"/>
      <c r="CX284" s="97"/>
      <c r="CY284" s="62" t="str">
        <f>IF(AND(CV284=0,CW284=0),Desplegable!$B$446,IF(AND(CV284&lt;&gt;0,CW284=""),Desplegable!$B$446,IF(AND('Metas por Proyecto'!CV284=0,'Metas por Proyecto'!CW284&gt;0),Desplegable!$B$444,IF(AND('Metas por Proyecto'!CV284&gt;0,'Metas por Proyecto'!CW284=0),Desplegable!$B$445,IF(AND('Metas por Proyecto'!CV284&gt;0,'Metas por Proyecto'!CW284&gt;0),((CW284*100)/CV284))))))</f>
        <v/>
      </c>
      <c r="CZ284" s="97">
        <f t="shared" si="172"/>
        <v>234</v>
      </c>
      <c r="DA284" s="97">
        <f t="shared" si="173"/>
        <v>78</v>
      </c>
      <c r="DB284" s="62">
        <f>IF(AND(CZ284=0,DA284=0),"",IF(AND(CZ284=0,DA284&lt;&gt;0),Desplegable!$B$444,(DA284*100/CZ284)))</f>
        <v>33.333333333333336</v>
      </c>
      <c r="DC284" s="97">
        <v>26</v>
      </c>
      <c r="DD284" s="97"/>
      <c r="DE284" s="97"/>
      <c r="DF284" s="62" t="str">
        <f>IF(AND(DC284=0,DD284=0),Desplegable!$B$446,IF(AND(DC284&lt;&gt;0,DD284=""),Desplegable!$B$446,IF(AND('Metas por Proyecto'!DC284=0,'Metas por Proyecto'!DD284&gt;0),Desplegable!$B$444,IF(AND('Metas por Proyecto'!DC284&gt;0,'Metas por Proyecto'!DD284=0),Desplegable!$B$445,IF(AND('Metas por Proyecto'!DC284&gt;0,'Metas por Proyecto'!DD284&gt;0),((DD284*100)/DC284))))))</f>
        <v/>
      </c>
      <c r="DG284" s="97">
        <f t="shared" si="182"/>
        <v>260</v>
      </c>
      <c r="DH284" s="97">
        <f t="shared" si="183"/>
        <v>78</v>
      </c>
      <c r="DI284" s="62">
        <f>IF(AND(DG284=0,DH284=0),"",IF(AND(DG284=0,DH284&lt;&gt;0),Desplegable!$B$444,(DH284*100/DG284)))</f>
        <v>30</v>
      </c>
      <c r="DJ284" s="97">
        <v>26</v>
      </c>
      <c r="DK284" s="97"/>
      <c r="DL284" s="97"/>
      <c r="DM284" s="62" t="str">
        <f>IF(AND(DJ284=0,DK284=0),Desplegable!$B$446,IF(AND(DJ284&lt;&gt;0,DK284=""),Desplegable!$B$446,IF(AND('Metas por Proyecto'!DJ284=0,'Metas por Proyecto'!DK284&gt;0),Desplegable!$B$444,IF(AND('Metas por Proyecto'!DJ284&gt;0,'Metas por Proyecto'!DK284=0),Desplegable!$B$445,IF(AND('Metas por Proyecto'!DJ284&gt;0,'Metas por Proyecto'!DK284&gt;0),((DK284*100)/DJ284))))))</f>
        <v/>
      </c>
      <c r="DN284" s="97">
        <f t="shared" si="176"/>
        <v>286</v>
      </c>
      <c r="DO284" s="97">
        <f t="shared" si="177"/>
        <v>78</v>
      </c>
      <c r="DP284" s="63">
        <f>IF(AND(DN284=0,DO284=0),"",IF(AND(DN284=0,DO284&lt;&gt;0),Desplegable!$B$444,(DO284*100/DN284)))</f>
        <v>27.272727272727273</v>
      </c>
      <c r="DQ284" s="97">
        <f t="shared" si="178"/>
        <v>286</v>
      </c>
      <c r="DR284" s="97">
        <f t="shared" si="179"/>
        <v>-260</v>
      </c>
      <c r="DS284" s="97">
        <f t="shared" si="180"/>
        <v>78</v>
      </c>
      <c r="DT284" s="63">
        <f t="shared" si="181"/>
        <v>27.272727272727273</v>
      </c>
      <c r="DU284" s="97"/>
    </row>
    <row r="285" spans="1:125" s="65" customFormat="1" ht="225">
      <c r="A285" s="53">
        <v>284</v>
      </c>
      <c r="B285" s="84" t="s">
        <v>913</v>
      </c>
      <c r="C285" s="54" t="s">
        <v>916</v>
      </c>
      <c r="D285" s="55" t="s">
        <v>89</v>
      </c>
      <c r="E285" s="55" t="s">
        <v>917</v>
      </c>
      <c r="F285" s="56" t="s">
        <v>111</v>
      </c>
      <c r="G285" s="55" t="s">
        <v>115</v>
      </c>
      <c r="H285" s="56" t="s">
        <v>294</v>
      </c>
      <c r="I285" s="55" t="s">
        <v>815</v>
      </c>
      <c r="J285" s="56" t="s">
        <v>297</v>
      </c>
      <c r="K285" s="55" t="s">
        <v>826</v>
      </c>
      <c r="L285" s="56" t="s">
        <v>244</v>
      </c>
      <c r="M285" s="56" t="s">
        <v>411</v>
      </c>
      <c r="N285" s="59" t="s">
        <v>116</v>
      </c>
      <c r="O285" s="56" t="s">
        <v>154</v>
      </c>
      <c r="P285" s="57" t="s">
        <v>462</v>
      </c>
      <c r="Q285" s="57" t="s">
        <v>467</v>
      </c>
      <c r="R285" s="58" t="s">
        <v>474</v>
      </c>
      <c r="S285" s="59" t="s">
        <v>159</v>
      </c>
      <c r="T285" s="59" t="s">
        <v>417</v>
      </c>
      <c r="U285" s="60" t="s">
        <v>429</v>
      </c>
      <c r="V285" s="60" t="s">
        <v>447</v>
      </c>
      <c r="W285" s="59" t="s">
        <v>159</v>
      </c>
      <c r="X285" s="59"/>
      <c r="Y285" s="56"/>
      <c r="Z285" s="56"/>
      <c r="AA285" s="56"/>
      <c r="AB285" s="56"/>
      <c r="AC285" s="53"/>
      <c r="AD285" s="53"/>
      <c r="AE285" s="53"/>
      <c r="AF285" s="53"/>
      <c r="AG285" s="56"/>
      <c r="AH285" s="60"/>
      <c r="AI285" s="53"/>
      <c r="AJ285" s="61"/>
      <c r="AK285" s="53"/>
      <c r="AL285" s="53"/>
      <c r="AM285" s="222">
        <v>118.94</v>
      </c>
      <c r="AN285" s="97">
        <v>118.94</v>
      </c>
      <c r="AO285" s="97">
        <v>118.94</v>
      </c>
      <c r="AP285" s="97"/>
      <c r="AQ285" s="62">
        <f>IF(AND(AN285=0,AO285=0),Desplegable!$B$446,IF(AND(AN285&lt;&gt;0,AO285=""),Desplegable!$B$446,IF(AND('Metas por Proyecto'!AN285=0,'Metas por Proyecto'!AO285&gt;0),Desplegable!$B$444,IF(AND('Metas por Proyecto'!AN285&gt;0,'Metas por Proyecto'!AO285=0),Desplegable!$B$445,IF(AND('Metas por Proyecto'!AN285&gt;0,'Metas por Proyecto'!AO285&gt;0),((AO285*100)/AN285))))))</f>
        <v>100</v>
      </c>
      <c r="AR285" s="97">
        <v>118.94</v>
      </c>
      <c r="AS285" s="97">
        <v>118.94</v>
      </c>
      <c r="AT285" s="97"/>
      <c r="AU285" s="62">
        <f>IF(AND(AR285=0,AS285=0),Desplegable!$B$446,IF(AND(AR285&lt;&gt;0,AS285=""),Desplegable!$B$446,IF(AND('Metas por Proyecto'!AR285=0,'Metas por Proyecto'!AS285&gt;0),Desplegable!$B$444,IF(AND('Metas por Proyecto'!AR285&gt;0,'Metas por Proyecto'!AS285=0),Desplegable!$B$445,IF(AND('Metas por Proyecto'!AR285&gt;0,'Metas por Proyecto'!AS285&gt;0),((AS285*100)/AR285))))))</f>
        <v>100</v>
      </c>
      <c r="AV285" s="97">
        <f t="shared" si="156"/>
        <v>237.88</v>
      </c>
      <c r="AW285" s="97">
        <f t="shared" si="157"/>
        <v>237.88</v>
      </c>
      <c r="AX285" s="62">
        <f>IF(AND(AV285=0,AW285=0),"",IF(AND(AV285=0,AW285&lt;&gt;0),Desplegable!$B$444,(AW285*100/AV285)))</f>
        <v>100</v>
      </c>
      <c r="AY285" s="97">
        <v>118.94</v>
      </c>
      <c r="AZ285" s="97">
        <v>118.94</v>
      </c>
      <c r="BA285" s="97"/>
      <c r="BB285" s="62">
        <f>IF(AND(AY285=0,AZ285=0),Desplegable!$B$446,IF(AND(AY285&lt;&gt;0,AZ285=""),Desplegable!$B$446,IF(AND('Metas por Proyecto'!AY285=0,'Metas por Proyecto'!AZ285&gt;0),Desplegable!$B$444,IF(AND('Metas por Proyecto'!AY285&gt;0,'Metas por Proyecto'!AZ285=0),Desplegable!$B$445,IF(AND('Metas por Proyecto'!AY285&gt;0,'Metas por Proyecto'!AZ285&gt;0),((AZ285*100)/AY285))))))</f>
        <v>100</v>
      </c>
      <c r="BC285" s="97">
        <f t="shared" si="158"/>
        <v>356.82</v>
      </c>
      <c r="BD285" s="97">
        <f t="shared" si="159"/>
        <v>356.82</v>
      </c>
      <c r="BE285" s="62">
        <f>IF(AND(BC285=0,BD285=0),"",IF(AND(BC285=0,BD285&lt;&gt;0),Desplegable!$B$444,(BD285*100/BC285)))</f>
        <v>100</v>
      </c>
      <c r="BF285" s="97">
        <v>118.94</v>
      </c>
      <c r="BG285" s="97"/>
      <c r="BH285" s="97"/>
      <c r="BI285" s="62" t="str">
        <f>IF(AND(BF285=0,BG285=0),Desplegable!$B$446,IF(AND(BF285&lt;&gt;0,BG285=""),Desplegable!$B$446,IF(AND('Metas por Proyecto'!BF285=0,'Metas por Proyecto'!BG285&gt;0),Desplegable!$B$444,IF(AND('Metas por Proyecto'!BF285&gt;0,'Metas por Proyecto'!BG285=0),Desplegable!$B$445,IF(AND('Metas por Proyecto'!BF285&gt;0,'Metas por Proyecto'!BG285&gt;0),((BG285*100)/BF285))))))</f>
        <v/>
      </c>
      <c r="BJ285" s="97">
        <f t="shared" si="160"/>
        <v>475.76</v>
      </c>
      <c r="BK285" s="97">
        <f t="shared" si="161"/>
        <v>356.82</v>
      </c>
      <c r="BL285" s="62">
        <f>IF(AND(BJ285=0,BK285=0),"",IF(AND(BJ285=0,BK285&lt;&gt;0),Desplegable!$B$444,(BK285*100/BJ285)))</f>
        <v>75</v>
      </c>
      <c r="BM285" s="97">
        <v>118.94</v>
      </c>
      <c r="BN285" s="97"/>
      <c r="BO285" s="97"/>
      <c r="BP285" s="62" t="str">
        <f>IF(AND(BM285=0,BN285=0),Desplegable!$B$446,IF(AND(BM285&lt;&gt;0,BN285=""),Desplegable!$B$446,IF(AND('Metas por Proyecto'!BM285=0,'Metas por Proyecto'!BN285&gt;0),Desplegable!$B$444,IF(AND('Metas por Proyecto'!BM285&gt;0,'Metas por Proyecto'!BN285=0),Desplegable!$B$445,IF(AND('Metas por Proyecto'!BM285&gt;0,'Metas por Proyecto'!BN285&gt;0),((BN285*100)/BM285))))))</f>
        <v/>
      </c>
      <c r="BQ285" s="97">
        <f t="shared" si="162"/>
        <v>594.70000000000005</v>
      </c>
      <c r="BR285" s="97">
        <f t="shared" si="163"/>
        <v>356.82</v>
      </c>
      <c r="BS285" s="62">
        <f>IF(AND(BQ285=0,BR285=0),"",IF(AND(BQ285=0,BR285&lt;&gt;0),Desplegable!$B$444,(BR285*100/BQ285)))</f>
        <v>59.999999999999993</v>
      </c>
      <c r="BT285" s="97">
        <v>118.94</v>
      </c>
      <c r="BU285" s="97"/>
      <c r="BV285" s="97"/>
      <c r="BW285" s="62" t="str">
        <f>IF(AND(BT285=0,BU285=0),Desplegable!$B$446,IF(AND(BT285&lt;&gt;0,BU285=""),Desplegable!$B$446,IF(AND('Metas por Proyecto'!BT285=0,'Metas por Proyecto'!BU285&gt;0),Desplegable!$B$444,IF(AND('Metas por Proyecto'!BT285&gt;0,'Metas por Proyecto'!BU285=0),Desplegable!$B$445,IF(AND('Metas por Proyecto'!BT285&gt;0,'Metas por Proyecto'!BU285&gt;0),((BU285*100)/BT285))))))</f>
        <v/>
      </c>
      <c r="BX285" s="97">
        <f t="shared" si="164"/>
        <v>713.6400000000001</v>
      </c>
      <c r="BY285" s="97">
        <f t="shared" si="165"/>
        <v>356.82</v>
      </c>
      <c r="BZ285" s="62">
        <f>IF(AND(BX285=0,BY285=0),"",IF(AND(BX285=0,BY285&lt;&gt;0),Desplegable!$B$444,(BY285*100/BX285)))</f>
        <v>49.999999999999993</v>
      </c>
      <c r="CA285" s="97">
        <v>118.94</v>
      </c>
      <c r="CB285" s="97"/>
      <c r="CC285" s="97"/>
      <c r="CD285" s="62" t="str">
        <f>IF(AND(CA285=0,CB285=0),Desplegable!$B$446,IF(AND(CA285&lt;&gt;0,CB285=""),Desplegable!$B$446,IF(AND('Metas por Proyecto'!CA285=0,'Metas por Proyecto'!CB285&gt;0),Desplegable!$B$444,IF(AND('Metas por Proyecto'!CA285&gt;0,'Metas por Proyecto'!CB285=0),Desplegable!$B$445,IF(AND('Metas por Proyecto'!CA285&gt;0,'Metas por Proyecto'!CB285&gt;0),((CB285*100)/CA285))))))</f>
        <v/>
      </c>
      <c r="CE285" s="97">
        <f t="shared" si="166"/>
        <v>832.58000000000015</v>
      </c>
      <c r="CF285" s="97">
        <f t="shared" si="167"/>
        <v>356.82</v>
      </c>
      <c r="CG285" s="62">
        <f>IF(AND(CE285=0,CF285=0),"",IF(AND(CE285=0,CF285&lt;&gt;0),Desplegable!$B$444,(CF285*100/CE285)))</f>
        <v>42.857142857142847</v>
      </c>
      <c r="CH285" s="97">
        <v>118.94</v>
      </c>
      <c r="CI285" s="97"/>
      <c r="CJ285" s="97"/>
      <c r="CK285" s="62" t="str">
        <f>IF(AND(CH285=0,CI285=0),Desplegable!$B$446,IF(AND(CH285&lt;&gt;0,CI285=""),Desplegable!$B$446,IF(AND('Metas por Proyecto'!CH285=0,'Metas por Proyecto'!CI285&gt;0),Desplegable!$B$444,IF(AND('Metas por Proyecto'!CH285&gt;0,'Metas por Proyecto'!CI285=0),Desplegable!$B$445,IF(AND('Metas por Proyecto'!CH285&gt;0,'Metas por Proyecto'!CI285&gt;0),((CI285*100)/CH285))))))</f>
        <v/>
      </c>
      <c r="CL285" s="97">
        <f t="shared" si="168"/>
        <v>951.52000000000021</v>
      </c>
      <c r="CM285" s="97">
        <f t="shared" si="169"/>
        <v>356.82</v>
      </c>
      <c r="CN285" s="62">
        <f>IF(AND(CL285=0,CM285=0),"",IF(AND(CL285=0,CM285&lt;&gt;0),Desplegable!$B$444,(CM285*100/CL285)))</f>
        <v>37.499999999999993</v>
      </c>
      <c r="CO285" s="97"/>
      <c r="CP285" s="97"/>
      <c r="CQ285" s="97"/>
      <c r="CR285" s="62" t="str">
        <f>IF(AND(CO285=0,CP285=0),Desplegable!$B$446,IF(AND(CO285&lt;&gt;0,CP285=""),Desplegable!$B$446,IF(AND('Metas por Proyecto'!CO285=0,'Metas por Proyecto'!CP285&gt;0),Desplegable!$B$444,IF(AND('Metas por Proyecto'!CO285&gt;0,'Metas por Proyecto'!CP285=0),Desplegable!$B$445,IF(AND('Metas por Proyecto'!CO285&gt;0,'Metas por Proyecto'!CP285&gt;0),((CP285*100)/CO285))))))</f>
        <v/>
      </c>
      <c r="CS285" s="97">
        <f t="shared" si="170"/>
        <v>951.52000000000021</v>
      </c>
      <c r="CT285" s="97">
        <f t="shared" si="171"/>
        <v>356.82</v>
      </c>
      <c r="CU285" s="62">
        <f>IF(AND(CS285=0,CT285=0),"",IF(AND(CS285=0,CT285&lt;&gt;0),Desplegable!$B$444,(CT285*100/CS285)))</f>
        <v>37.499999999999993</v>
      </c>
      <c r="CV285" s="97">
        <v>118.94</v>
      </c>
      <c r="CW285" s="97"/>
      <c r="CX285" s="97"/>
      <c r="CY285" s="62" t="str">
        <f>IF(AND(CV285=0,CW285=0),Desplegable!$B$446,IF(AND(CV285&lt;&gt;0,CW285=""),Desplegable!$B$446,IF(AND('Metas por Proyecto'!CV285=0,'Metas por Proyecto'!CW285&gt;0),Desplegable!$B$444,IF(AND('Metas por Proyecto'!CV285&gt;0,'Metas por Proyecto'!CW285=0),Desplegable!$B$445,IF(AND('Metas por Proyecto'!CV285&gt;0,'Metas por Proyecto'!CW285&gt;0),((CW285*100)/CV285))))))</f>
        <v/>
      </c>
      <c r="CZ285" s="97">
        <f t="shared" si="172"/>
        <v>1070.4600000000003</v>
      </c>
      <c r="DA285" s="97">
        <f t="shared" si="173"/>
        <v>356.82</v>
      </c>
      <c r="DB285" s="62">
        <f>IF(AND(CZ285=0,DA285=0),"",IF(AND(CZ285=0,DA285&lt;&gt;0),Desplegable!$B$444,(DA285*100/CZ285)))</f>
        <v>33.333333333333329</v>
      </c>
      <c r="DC285" s="97">
        <v>118.94</v>
      </c>
      <c r="DD285" s="97"/>
      <c r="DE285" s="97"/>
      <c r="DF285" s="62" t="str">
        <f>IF(AND(DC285=0,DD285=0),Desplegable!$B$446,IF(AND(DC285&lt;&gt;0,DD285=""),Desplegable!$B$446,IF(AND('Metas por Proyecto'!DC285=0,'Metas por Proyecto'!DD285&gt;0),Desplegable!$B$444,IF(AND('Metas por Proyecto'!DC285&gt;0,'Metas por Proyecto'!DD285=0),Desplegable!$B$445,IF(AND('Metas por Proyecto'!DC285&gt;0,'Metas por Proyecto'!DD285&gt;0),((DD285*100)/DC285))))))</f>
        <v/>
      </c>
      <c r="DG285" s="97">
        <f t="shared" si="182"/>
        <v>1189.4000000000003</v>
      </c>
      <c r="DH285" s="97">
        <f t="shared" si="183"/>
        <v>356.82</v>
      </c>
      <c r="DI285" s="62">
        <f>IF(AND(DG285=0,DH285=0),"",IF(AND(DG285=0,DH285&lt;&gt;0),Desplegable!$B$444,(DH285*100/DG285)))</f>
        <v>29.999999999999993</v>
      </c>
      <c r="DJ285" s="97">
        <v>118.94</v>
      </c>
      <c r="DK285" s="97"/>
      <c r="DL285" s="97"/>
      <c r="DM285" s="62" t="str">
        <f>IF(AND(DJ285=0,DK285=0),Desplegable!$B$446,IF(AND(DJ285&lt;&gt;0,DK285=""),Desplegable!$B$446,IF(AND('Metas por Proyecto'!DJ285=0,'Metas por Proyecto'!DK285&gt;0),Desplegable!$B$444,IF(AND('Metas por Proyecto'!DJ285&gt;0,'Metas por Proyecto'!DK285=0),Desplegable!$B$445,IF(AND('Metas por Proyecto'!DJ285&gt;0,'Metas por Proyecto'!DK285&gt;0),((DK285*100)/DJ285))))))</f>
        <v/>
      </c>
      <c r="DN285" s="97">
        <f t="shared" si="176"/>
        <v>1308.3400000000004</v>
      </c>
      <c r="DO285" s="97">
        <f t="shared" si="177"/>
        <v>356.82</v>
      </c>
      <c r="DP285" s="63">
        <f>IF(AND(DN285=0,DO285=0),"",IF(AND(DN285=0,DO285&lt;&gt;0),Desplegable!$B$444,(DO285*100/DN285)))</f>
        <v>27.272727272727266</v>
      </c>
      <c r="DQ285" s="97">
        <f t="shared" si="178"/>
        <v>1308.3400000000004</v>
      </c>
      <c r="DR285" s="97">
        <f t="shared" si="179"/>
        <v>-1189.4000000000003</v>
      </c>
      <c r="DS285" s="97">
        <f t="shared" si="180"/>
        <v>356.82</v>
      </c>
      <c r="DT285" s="63">
        <f t="shared" si="181"/>
        <v>27.272727272727266</v>
      </c>
      <c r="DU285" s="97"/>
    </row>
    <row r="286" spans="1:125" s="65" customFormat="1" ht="225">
      <c r="A286" s="53">
        <v>285</v>
      </c>
      <c r="B286" s="84" t="s">
        <v>913</v>
      </c>
      <c r="C286" s="54" t="s">
        <v>916</v>
      </c>
      <c r="D286" s="55" t="s">
        <v>89</v>
      </c>
      <c r="E286" s="55" t="s">
        <v>917</v>
      </c>
      <c r="F286" s="56" t="s">
        <v>111</v>
      </c>
      <c r="G286" s="55" t="s">
        <v>115</v>
      </c>
      <c r="H286" s="56" t="s">
        <v>294</v>
      </c>
      <c r="I286" s="55" t="s">
        <v>815</v>
      </c>
      <c r="J286" s="56" t="s">
        <v>297</v>
      </c>
      <c r="K286" s="55" t="s">
        <v>826</v>
      </c>
      <c r="L286" s="56" t="s">
        <v>244</v>
      </c>
      <c r="M286" s="56" t="s">
        <v>411</v>
      </c>
      <c r="N286" s="59" t="s">
        <v>113</v>
      </c>
      <c r="O286" s="56" t="s">
        <v>154</v>
      </c>
      <c r="P286" s="57" t="s">
        <v>462</v>
      </c>
      <c r="Q286" s="57" t="s">
        <v>467</v>
      </c>
      <c r="R286" s="58" t="s">
        <v>474</v>
      </c>
      <c r="S286" s="59" t="s">
        <v>159</v>
      </c>
      <c r="T286" s="59" t="s">
        <v>417</v>
      </c>
      <c r="U286" s="60" t="s">
        <v>429</v>
      </c>
      <c r="V286" s="60" t="s">
        <v>447</v>
      </c>
      <c r="W286" s="59" t="s">
        <v>159</v>
      </c>
      <c r="X286" s="59"/>
      <c r="Y286" s="56"/>
      <c r="Z286" s="56"/>
      <c r="AA286" s="56"/>
      <c r="AB286" s="56"/>
      <c r="AC286" s="53"/>
      <c r="AD286" s="53"/>
      <c r="AE286" s="53"/>
      <c r="AF286" s="53"/>
      <c r="AG286" s="56"/>
      <c r="AH286" s="60"/>
      <c r="AI286" s="53"/>
      <c r="AJ286" s="61"/>
      <c r="AK286" s="53"/>
      <c r="AL286" s="53"/>
      <c r="AM286" s="222">
        <v>57.62</v>
      </c>
      <c r="AN286" s="97">
        <v>57.62</v>
      </c>
      <c r="AO286" s="97">
        <v>57.62</v>
      </c>
      <c r="AP286" s="97"/>
      <c r="AQ286" s="62">
        <f>IF(AND(AN286=0,AO286=0),Desplegable!$B$446,IF(AND(AN286&lt;&gt;0,AO286=""),Desplegable!$B$446,IF(AND('Metas por Proyecto'!AN286=0,'Metas por Proyecto'!AO286&gt;0),Desplegable!$B$444,IF(AND('Metas por Proyecto'!AN286&gt;0,'Metas por Proyecto'!AO286=0),Desplegable!$B$445,IF(AND('Metas por Proyecto'!AN286&gt;0,'Metas por Proyecto'!AO286&gt;0),((AO286*100)/AN286))))))</f>
        <v>100</v>
      </c>
      <c r="AR286" s="97">
        <v>57.62</v>
      </c>
      <c r="AS286" s="97">
        <v>57.62</v>
      </c>
      <c r="AT286" s="97"/>
      <c r="AU286" s="62">
        <f>IF(AND(AR286=0,AS286=0),Desplegable!$B$446,IF(AND(AR286&lt;&gt;0,AS286=""),Desplegable!$B$446,IF(AND('Metas por Proyecto'!AR286=0,'Metas por Proyecto'!AS286&gt;0),Desplegable!$B$444,IF(AND('Metas por Proyecto'!AR286&gt;0,'Metas por Proyecto'!AS286=0),Desplegable!$B$445,IF(AND('Metas por Proyecto'!AR286&gt;0,'Metas por Proyecto'!AS286&gt;0),((AS286*100)/AR286))))))</f>
        <v>100</v>
      </c>
      <c r="AV286" s="97">
        <f t="shared" si="156"/>
        <v>115.24</v>
      </c>
      <c r="AW286" s="97">
        <f t="shared" si="157"/>
        <v>115.24</v>
      </c>
      <c r="AX286" s="62">
        <f>IF(AND(AV286=0,AW286=0),"",IF(AND(AV286=0,AW286&lt;&gt;0),Desplegable!$B$444,(AW286*100/AV286)))</f>
        <v>100</v>
      </c>
      <c r="AY286" s="97">
        <v>57.62</v>
      </c>
      <c r="AZ286" s="97">
        <v>57.62</v>
      </c>
      <c r="BA286" s="97"/>
      <c r="BB286" s="62">
        <f>IF(AND(AY286=0,AZ286=0),Desplegable!$B$446,IF(AND(AY286&lt;&gt;0,AZ286=""),Desplegable!$B$446,IF(AND('Metas por Proyecto'!AY286=0,'Metas por Proyecto'!AZ286&gt;0),Desplegable!$B$444,IF(AND('Metas por Proyecto'!AY286&gt;0,'Metas por Proyecto'!AZ286=0),Desplegable!$B$445,IF(AND('Metas por Proyecto'!AY286&gt;0,'Metas por Proyecto'!AZ286&gt;0),((AZ286*100)/AY286))))))</f>
        <v>100</v>
      </c>
      <c r="BC286" s="97">
        <f t="shared" si="158"/>
        <v>172.85999999999999</v>
      </c>
      <c r="BD286" s="97">
        <f t="shared" si="159"/>
        <v>172.85999999999999</v>
      </c>
      <c r="BE286" s="62">
        <f>IF(AND(BC286=0,BD286=0),"",IF(AND(BC286=0,BD286&lt;&gt;0),Desplegable!$B$444,(BD286*100/BC286)))</f>
        <v>100.00000000000001</v>
      </c>
      <c r="BF286" s="97">
        <v>57.62</v>
      </c>
      <c r="BG286" s="97"/>
      <c r="BH286" s="97"/>
      <c r="BI286" s="62" t="str">
        <f>IF(AND(BF286=0,BG286=0),Desplegable!$B$446,IF(AND(BF286&lt;&gt;0,BG286=""),Desplegable!$B$446,IF(AND('Metas por Proyecto'!BF286=0,'Metas por Proyecto'!BG286&gt;0),Desplegable!$B$444,IF(AND('Metas por Proyecto'!BF286&gt;0,'Metas por Proyecto'!BG286=0),Desplegable!$B$445,IF(AND('Metas por Proyecto'!BF286&gt;0,'Metas por Proyecto'!BG286&gt;0),((BG286*100)/BF286))))))</f>
        <v/>
      </c>
      <c r="BJ286" s="97">
        <f t="shared" si="160"/>
        <v>230.48</v>
      </c>
      <c r="BK286" s="97">
        <f t="shared" si="161"/>
        <v>172.85999999999999</v>
      </c>
      <c r="BL286" s="62">
        <f>IF(AND(BJ286=0,BK286=0),"",IF(AND(BJ286=0,BK286&lt;&gt;0),Desplegable!$B$444,(BK286*100/BJ286)))</f>
        <v>75</v>
      </c>
      <c r="BM286" s="97">
        <v>57.62</v>
      </c>
      <c r="BN286" s="97"/>
      <c r="BO286" s="97"/>
      <c r="BP286" s="62" t="str">
        <f>IF(AND(BM286=0,BN286=0),Desplegable!$B$446,IF(AND(BM286&lt;&gt;0,BN286=""),Desplegable!$B$446,IF(AND('Metas por Proyecto'!BM286=0,'Metas por Proyecto'!BN286&gt;0),Desplegable!$B$444,IF(AND('Metas por Proyecto'!BM286&gt;0,'Metas por Proyecto'!BN286=0),Desplegable!$B$445,IF(AND('Metas por Proyecto'!BM286&gt;0,'Metas por Proyecto'!BN286&gt;0),((BN286*100)/BM286))))))</f>
        <v/>
      </c>
      <c r="BQ286" s="97">
        <f t="shared" si="162"/>
        <v>288.09999999999997</v>
      </c>
      <c r="BR286" s="97">
        <f t="shared" si="163"/>
        <v>172.85999999999999</v>
      </c>
      <c r="BS286" s="62">
        <f>IF(AND(BQ286=0,BR286=0),"",IF(AND(BQ286=0,BR286&lt;&gt;0),Desplegable!$B$444,(BR286*100/BQ286)))</f>
        <v>60.000000000000007</v>
      </c>
      <c r="BT286" s="97">
        <v>57.62</v>
      </c>
      <c r="BU286" s="97"/>
      <c r="BV286" s="97"/>
      <c r="BW286" s="62" t="str">
        <f>IF(AND(BT286=0,BU286=0),Desplegable!$B$446,IF(AND(BT286&lt;&gt;0,BU286=""),Desplegable!$B$446,IF(AND('Metas por Proyecto'!BT286=0,'Metas por Proyecto'!BU286&gt;0),Desplegable!$B$444,IF(AND('Metas por Proyecto'!BT286&gt;0,'Metas por Proyecto'!BU286=0),Desplegable!$B$445,IF(AND('Metas por Proyecto'!BT286&gt;0,'Metas por Proyecto'!BU286&gt;0),((BU286*100)/BT286))))))</f>
        <v/>
      </c>
      <c r="BX286" s="97">
        <f t="shared" si="164"/>
        <v>345.71999999999997</v>
      </c>
      <c r="BY286" s="97">
        <f t="shared" si="165"/>
        <v>172.85999999999999</v>
      </c>
      <c r="BZ286" s="62">
        <f>IF(AND(BX286=0,BY286=0),"",IF(AND(BX286=0,BY286&lt;&gt;0),Desplegable!$B$444,(BY286*100/BX286)))</f>
        <v>50.000000000000007</v>
      </c>
      <c r="CA286" s="97">
        <v>57.62</v>
      </c>
      <c r="CB286" s="97"/>
      <c r="CC286" s="97"/>
      <c r="CD286" s="62" t="str">
        <f>IF(AND(CA286=0,CB286=0),Desplegable!$B$446,IF(AND(CA286&lt;&gt;0,CB286=""),Desplegable!$B$446,IF(AND('Metas por Proyecto'!CA286=0,'Metas por Proyecto'!CB286&gt;0),Desplegable!$B$444,IF(AND('Metas por Proyecto'!CA286&gt;0,'Metas por Proyecto'!CB286=0),Desplegable!$B$445,IF(AND('Metas por Proyecto'!CA286&gt;0,'Metas por Proyecto'!CB286&gt;0),((CB286*100)/CA286))))))</f>
        <v/>
      </c>
      <c r="CE286" s="97">
        <f t="shared" si="166"/>
        <v>403.34</v>
      </c>
      <c r="CF286" s="97">
        <f t="shared" si="167"/>
        <v>172.85999999999999</v>
      </c>
      <c r="CG286" s="62">
        <f>IF(AND(CE286=0,CF286=0),"",IF(AND(CE286=0,CF286&lt;&gt;0),Desplegable!$B$444,(CF286*100/CE286)))</f>
        <v>42.857142857142861</v>
      </c>
      <c r="CH286" s="97">
        <v>57.62</v>
      </c>
      <c r="CI286" s="97"/>
      <c r="CJ286" s="97"/>
      <c r="CK286" s="62" t="str">
        <f>IF(AND(CH286=0,CI286=0),Desplegable!$B$446,IF(AND(CH286&lt;&gt;0,CI286=""),Desplegable!$B$446,IF(AND('Metas por Proyecto'!CH286=0,'Metas por Proyecto'!CI286&gt;0),Desplegable!$B$444,IF(AND('Metas por Proyecto'!CH286&gt;0,'Metas por Proyecto'!CI286=0),Desplegable!$B$445,IF(AND('Metas por Proyecto'!CH286&gt;0,'Metas por Proyecto'!CI286&gt;0),((CI286*100)/CH286))))))</f>
        <v/>
      </c>
      <c r="CL286" s="97">
        <f t="shared" si="168"/>
        <v>460.96</v>
      </c>
      <c r="CM286" s="97">
        <f t="shared" si="169"/>
        <v>172.85999999999999</v>
      </c>
      <c r="CN286" s="62">
        <f>IF(AND(CL286=0,CM286=0),"",IF(AND(CL286=0,CM286&lt;&gt;0),Desplegable!$B$444,(CM286*100/CL286)))</f>
        <v>37.5</v>
      </c>
      <c r="CO286" s="97"/>
      <c r="CP286" s="97"/>
      <c r="CQ286" s="97"/>
      <c r="CR286" s="62" t="str">
        <f>IF(AND(CO286=0,CP286=0),Desplegable!$B$446,IF(AND(CO286&lt;&gt;0,CP286=""),Desplegable!$B$446,IF(AND('Metas por Proyecto'!CO286=0,'Metas por Proyecto'!CP286&gt;0),Desplegable!$B$444,IF(AND('Metas por Proyecto'!CO286&gt;0,'Metas por Proyecto'!CP286=0),Desplegable!$B$445,IF(AND('Metas por Proyecto'!CO286&gt;0,'Metas por Proyecto'!CP286&gt;0),((CP286*100)/CO286))))))</f>
        <v/>
      </c>
      <c r="CS286" s="97">
        <f t="shared" si="170"/>
        <v>460.96</v>
      </c>
      <c r="CT286" s="97">
        <f t="shared" si="171"/>
        <v>172.85999999999999</v>
      </c>
      <c r="CU286" s="62">
        <f>IF(AND(CS286=0,CT286=0),"",IF(AND(CS286=0,CT286&lt;&gt;0),Desplegable!$B$444,(CT286*100/CS286)))</f>
        <v>37.5</v>
      </c>
      <c r="CV286" s="97">
        <v>57.62</v>
      </c>
      <c r="CW286" s="97"/>
      <c r="CX286" s="97"/>
      <c r="CY286" s="62" t="str">
        <f>IF(AND(CV286=0,CW286=0),Desplegable!$B$446,IF(AND(CV286&lt;&gt;0,CW286=""),Desplegable!$B$446,IF(AND('Metas por Proyecto'!CV286=0,'Metas por Proyecto'!CW286&gt;0),Desplegable!$B$444,IF(AND('Metas por Proyecto'!CV286&gt;0,'Metas por Proyecto'!CW286=0),Desplegable!$B$445,IF(AND('Metas por Proyecto'!CV286&gt;0,'Metas por Proyecto'!CW286&gt;0),((CW286*100)/CV286))))))</f>
        <v/>
      </c>
      <c r="CZ286" s="97">
        <f t="shared" si="172"/>
        <v>518.57999999999993</v>
      </c>
      <c r="DA286" s="97">
        <f t="shared" si="173"/>
        <v>172.85999999999999</v>
      </c>
      <c r="DB286" s="62">
        <f>IF(AND(CZ286=0,DA286=0),"",IF(AND(CZ286=0,DA286&lt;&gt;0),Desplegable!$B$444,(DA286*100/CZ286)))</f>
        <v>33.333333333333336</v>
      </c>
      <c r="DC286" s="97">
        <v>57.62</v>
      </c>
      <c r="DD286" s="97"/>
      <c r="DE286" s="97"/>
      <c r="DF286" s="62" t="str">
        <f>IF(AND(DC286=0,DD286=0),Desplegable!$B$446,IF(AND(DC286&lt;&gt;0,DD286=""),Desplegable!$B$446,IF(AND('Metas por Proyecto'!DC286=0,'Metas por Proyecto'!DD286&gt;0),Desplegable!$B$444,IF(AND('Metas por Proyecto'!DC286&gt;0,'Metas por Proyecto'!DD286=0),Desplegable!$B$445,IF(AND('Metas por Proyecto'!DC286&gt;0,'Metas por Proyecto'!DD286&gt;0),((DD286*100)/DC286))))))</f>
        <v/>
      </c>
      <c r="DG286" s="97">
        <f t="shared" si="182"/>
        <v>576.19999999999993</v>
      </c>
      <c r="DH286" s="97">
        <f t="shared" si="183"/>
        <v>172.85999999999999</v>
      </c>
      <c r="DI286" s="62">
        <f>IF(AND(DG286=0,DH286=0),"",IF(AND(DG286=0,DH286&lt;&gt;0),Desplegable!$B$444,(DH286*100/DG286)))</f>
        <v>30.000000000000004</v>
      </c>
      <c r="DJ286" s="97">
        <v>57.62</v>
      </c>
      <c r="DK286" s="97"/>
      <c r="DL286" s="97"/>
      <c r="DM286" s="62" t="str">
        <f>IF(AND(DJ286=0,DK286=0),Desplegable!$B$446,IF(AND(DJ286&lt;&gt;0,DK286=""),Desplegable!$B$446,IF(AND('Metas por Proyecto'!DJ286=0,'Metas por Proyecto'!DK286&gt;0),Desplegable!$B$444,IF(AND('Metas por Proyecto'!DJ286&gt;0,'Metas por Proyecto'!DK286=0),Desplegable!$B$445,IF(AND('Metas por Proyecto'!DJ286&gt;0,'Metas por Proyecto'!DK286&gt;0),((DK286*100)/DJ286))))))</f>
        <v/>
      </c>
      <c r="DN286" s="97">
        <f t="shared" si="176"/>
        <v>633.81999999999994</v>
      </c>
      <c r="DO286" s="97">
        <f t="shared" si="177"/>
        <v>172.85999999999999</v>
      </c>
      <c r="DP286" s="63">
        <f>IF(AND(DN286=0,DO286=0),"",IF(AND(DN286=0,DO286&lt;&gt;0),Desplegable!$B$444,(DO286*100/DN286)))</f>
        <v>27.272727272727277</v>
      </c>
      <c r="DQ286" s="97">
        <f t="shared" si="178"/>
        <v>633.81999999999994</v>
      </c>
      <c r="DR286" s="97">
        <f t="shared" si="179"/>
        <v>-576.19999999999993</v>
      </c>
      <c r="DS286" s="97">
        <f t="shared" si="180"/>
        <v>172.85999999999999</v>
      </c>
      <c r="DT286" s="63">
        <f t="shared" si="181"/>
        <v>27.272727272727277</v>
      </c>
      <c r="DU286" s="97"/>
    </row>
    <row r="287" spans="1:125" s="65" customFormat="1" ht="225">
      <c r="A287" s="53">
        <v>286</v>
      </c>
      <c r="B287" s="84" t="s">
        <v>918</v>
      </c>
      <c r="C287" s="54" t="s">
        <v>920</v>
      </c>
      <c r="D287" s="55" t="s">
        <v>89</v>
      </c>
      <c r="E287" s="55" t="s">
        <v>922</v>
      </c>
      <c r="F287" s="56" t="s">
        <v>111</v>
      </c>
      <c r="G287" s="55" t="s">
        <v>115</v>
      </c>
      <c r="H287" s="56" t="s">
        <v>294</v>
      </c>
      <c r="I287" s="55" t="s">
        <v>815</v>
      </c>
      <c r="J287" s="56" t="s">
        <v>257</v>
      </c>
      <c r="K287" s="55" t="s">
        <v>814</v>
      </c>
      <c r="L287" s="56" t="s">
        <v>267</v>
      </c>
      <c r="M287" s="56" t="s">
        <v>411</v>
      </c>
      <c r="N287" s="59" t="s">
        <v>126</v>
      </c>
      <c r="O287" s="56" t="s">
        <v>154</v>
      </c>
      <c r="P287" s="57" t="s">
        <v>462</v>
      </c>
      <c r="Q287" s="57" t="s">
        <v>467</v>
      </c>
      <c r="R287" s="58" t="s">
        <v>474</v>
      </c>
      <c r="S287" s="59" t="s">
        <v>159</v>
      </c>
      <c r="T287" s="59" t="s">
        <v>417</v>
      </c>
      <c r="U287" s="60" t="s">
        <v>429</v>
      </c>
      <c r="V287" s="60" t="s">
        <v>447</v>
      </c>
      <c r="W287" s="59" t="s">
        <v>159</v>
      </c>
      <c r="X287" s="59"/>
      <c r="Y287" s="56"/>
      <c r="Z287" s="56"/>
      <c r="AA287" s="56"/>
      <c r="AB287" s="56"/>
      <c r="AC287" s="53"/>
      <c r="AD287" s="53"/>
      <c r="AE287" s="53"/>
      <c r="AF287" s="53"/>
      <c r="AG287" s="56"/>
      <c r="AH287" s="60"/>
      <c r="AI287" s="53"/>
      <c r="AJ287" s="61"/>
      <c r="AK287" s="53"/>
      <c r="AL287" s="53"/>
      <c r="AM287" s="222">
        <v>152.24</v>
      </c>
      <c r="AN287" s="97">
        <v>152.24</v>
      </c>
      <c r="AO287" s="97">
        <v>152.24</v>
      </c>
      <c r="AP287" s="97"/>
      <c r="AQ287" s="62">
        <f>IF(AND(AN287=0,AO287=0),Desplegable!$B$446,IF(AND(AN287&lt;&gt;0,AO287=""),Desplegable!$B$446,IF(AND('Metas por Proyecto'!AN287=0,'Metas por Proyecto'!AO287&gt;0),Desplegable!$B$444,IF(AND('Metas por Proyecto'!AN287&gt;0,'Metas por Proyecto'!AO287=0),Desplegable!$B$445,IF(AND('Metas por Proyecto'!AN287&gt;0,'Metas por Proyecto'!AO287&gt;0),((AO287*100)/AN287))))))</f>
        <v>100</v>
      </c>
      <c r="AR287" s="97">
        <v>152.24</v>
      </c>
      <c r="AS287" s="97">
        <v>152.24</v>
      </c>
      <c r="AT287" s="97"/>
      <c r="AU287" s="62">
        <f>IF(AND(AR287=0,AS287=0),Desplegable!$B$446,IF(AND(AR287&lt;&gt;0,AS287=""),Desplegable!$B$446,IF(AND('Metas por Proyecto'!AR287=0,'Metas por Proyecto'!AS287&gt;0),Desplegable!$B$444,IF(AND('Metas por Proyecto'!AR287&gt;0,'Metas por Proyecto'!AS287=0),Desplegable!$B$445,IF(AND('Metas por Proyecto'!AR287&gt;0,'Metas por Proyecto'!AS287&gt;0),((AS287*100)/AR287))))))</f>
        <v>100</v>
      </c>
      <c r="AV287" s="97">
        <f t="shared" si="156"/>
        <v>304.48</v>
      </c>
      <c r="AW287" s="97">
        <f t="shared" si="157"/>
        <v>304.48</v>
      </c>
      <c r="AX287" s="62">
        <f>IF(AND(AV287=0,AW287=0),"",IF(AND(AV287=0,AW287&lt;&gt;0),Desplegable!$B$444,(AW287*100/AV287)))</f>
        <v>100</v>
      </c>
      <c r="AY287" s="97">
        <v>152.24</v>
      </c>
      <c r="AZ287" s="97">
        <v>152.24</v>
      </c>
      <c r="BA287" s="97"/>
      <c r="BB287" s="62">
        <f>IF(AND(AY287=0,AZ287=0),Desplegable!$B$446,IF(AND(AY287&lt;&gt;0,AZ287=""),Desplegable!$B$446,IF(AND('Metas por Proyecto'!AY287=0,'Metas por Proyecto'!AZ287&gt;0),Desplegable!$B$444,IF(AND('Metas por Proyecto'!AY287&gt;0,'Metas por Proyecto'!AZ287=0),Desplegable!$B$445,IF(AND('Metas por Proyecto'!AY287&gt;0,'Metas por Proyecto'!AZ287&gt;0),((AZ287*100)/AY287))))))</f>
        <v>100</v>
      </c>
      <c r="BC287" s="97">
        <f t="shared" si="158"/>
        <v>456.72</v>
      </c>
      <c r="BD287" s="97">
        <f t="shared" si="159"/>
        <v>456.72</v>
      </c>
      <c r="BE287" s="62">
        <f>IF(AND(BC287=0,BD287=0),"",IF(AND(BC287=0,BD287&lt;&gt;0),Desplegable!$B$444,(BD287*100/BC287)))</f>
        <v>100</v>
      </c>
      <c r="BF287" s="97">
        <v>152.24</v>
      </c>
      <c r="BG287" s="97"/>
      <c r="BH287" s="97"/>
      <c r="BI287" s="62" t="str">
        <f>IF(AND(BF287=0,BG287=0),Desplegable!$B$446,IF(AND(BF287&lt;&gt;0,BG287=""),Desplegable!$B$446,IF(AND('Metas por Proyecto'!BF287=0,'Metas por Proyecto'!BG287&gt;0),Desplegable!$B$444,IF(AND('Metas por Proyecto'!BF287&gt;0,'Metas por Proyecto'!BG287=0),Desplegable!$B$445,IF(AND('Metas por Proyecto'!BF287&gt;0,'Metas por Proyecto'!BG287&gt;0),((BG287*100)/BF287))))))</f>
        <v/>
      </c>
      <c r="BJ287" s="97">
        <f t="shared" si="160"/>
        <v>608.96</v>
      </c>
      <c r="BK287" s="97">
        <f t="shared" si="161"/>
        <v>456.72</v>
      </c>
      <c r="BL287" s="62">
        <f>IF(AND(BJ287=0,BK287=0),"",IF(AND(BJ287=0,BK287&lt;&gt;0),Desplegable!$B$444,(BK287*100/BJ287)))</f>
        <v>75</v>
      </c>
      <c r="BM287" s="97">
        <v>152.24</v>
      </c>
      <c r="BN287" s="97"/>
      <c r="BO287" s="97"/>
      <c r="BP287" s="62" t="str">
        <f>IF(AND(BM287=0,BN287=0),Desplegable!$B$446,IF(AND(BM287&lt;&gt;0,BN287=""),Desplegable!$B$446,IF(AND('Metas por Proyecto'!BM287=0,'Metas por Proyecto'!BN287&gt;0),Desplegable!$B$444,IF(AND('Metas por Proyecto'!BM287&gt;0,'Metas por Proyecto'!BN287=0),Desplegable!$B$445,IF(AND('Metas por Proyecto'!BM287&gt;0,'Metas por Proyecto'!BN287&gt;0),((BN287*100)/BM287))))))</f>
        <v/>
      </c>
      <c r="BQ287" s="97">
        <f t="shared" si="162"/>
        <v>761.2</v>
      </c>
      <c r="BR287" s="97">
        <f t="shared" si="163"/>
        <v>456.72</v>
      </c>
      <c r="BS287" s="62">
        <f>IF(AND(BQ287=0,BR287=0),"",IF(AND(BQ287=0,BR287&lt;&gt;0),Desplegable!$B$444,(BR287*100/BQ287)))</f>
        <v>59.999999999999993</v>
      </c>
      <c r="BT287" s="97">
        <v>152.24</v>
      </c>
      <c r="BU287" s="97"/>
      <c r="BV287" s="97"/>
      <c r="BW287" s="62" t="str">
        <f>IF(AND(BT287=0,BU287=0),Desplegable!$B$446,IF(AND(BT287&lt;&gt;0,BU287=""),Desplegable!$B$446,IF(AND('Metas por Proyecto'!BT287=0,'Metas por Proyecto'!BU287&gt;0),Desplegable!$B$444,IF(AND('Metas por Proyecto'!BT287&gt;0,'Metas por Proyecto'!BU287=0),Desplegable!$B$445,IF(AND('Metas por Proyecto'!BT287&gt;0,'Metas por Proyecto'!BU287&gt;0),((BU287*100)/BT287))))))</f>
        <v/>
      </c>
      <c r="BX287" s="97">
        <f t="shared" si="164"/>
        <v>913.44</v>
      </c>
      <c r="BY287" s="97">
        <f t="shared" si="165"/>
        <v>456.72</v>
      </c>
      <c r="BZ287" s="62">
        <f>IF(AND(BX287=0,BY287=0),"",IF(AND(BX287=0,BY287&lt;&gt;0),Desplegable!$B$444,(BY287*100/BX287)))</f>
        <v>50</v>
      </c>
      <c r="CA287" s="97">
        <v>152.24</v>
      </c>
      <c r="CB287" s="97"/>
      <c r="CC287" s="97"/>
      <c r="CD287" s="62" t="str">
        <f>IF(AND(CA287=0,CB287=0),Desplegable!$B$446,IF(AND(CA287&lt;&gt;0,CB287=""),Desplegable!$B$446,IF(AND('Metas por Proyecto'!CA287=0,'Metas por Proyecto'!CB287&gt;0),Desplegable!$B$444,IF(AND('Metas por Proyecto'!CA287&gt;0,'Metas por Proyecto'!CB287=0),Desplegable!$B$445,IF(AND('Metas por Proyecto'!CA287&gt;0,'Metas por Proyecto'!CB287&gt;0),((CB287*100)/CA287))))))</f>
        <v/>
      </c>
      <c r="CE287" s="97">
        <f t="shared" si="166"/>
        <v>1065.68</v>
      </c>
      <c r="CF287" s="97">
        <f t="shared" si="167"/>
        <v>456.72</v>
      </c>
      <c r="CG287" s="62">
        <f>IF(AND(CE287=0,CF287=0),"",IF(AND(CE287=0,CF287&lt;&gt;0),Desplegable!$B$444,(CF287*100/CE287)))</f>
        <v>42.857142857142854</v>
      </c>
      <c r="CH287" s="97">
        <v>152.24</v>
      </c>
      <c r="CI287" s="97"/>
      <c r="CJ287" s="97"/>
      <c r="CK287" s="62" t="str">
        <f>IF(AND(CH287=0,CI287=0),Desplegable!$B$446,IF(AND(CH287&lt;&gt;0,CI287=""),Desplegable!$B$446,IF(AND('Metas por Proyecto'!CH287=0,'Metas por Proyecto'!CI287&gt;0),Desplegable!$B$444,IF(AND('Metas por Proyecto'!CH287&gt;0,'Metas por Proyecto'!CI287=0),Desplegable!$B$445,IF(AND('Metas por Proyecto'!CH287&gt;0,'Metas por Proyecto'!CI287&gt;0),((CI287*100)/CH287))))))</f>
        <v/>
      </c>
      <c r="CL287" s="97">
        <f t="shared" si="168"/>
        <v>1217.92</v>
      </c>
      <c r="CM287" s="97">
        <f t="shared" si="169"/>
        <v>456.72</v>
      </c>
      <c r="CN287" s="62">
        <f>IF(AND(CL287=0,CM287=0),"",IF(AND(CL287=0,CM287&lt;&gt;0),Desplegable!$B$444,(CM287*100/CL287)))</f>
        <v>37.5</v>
      </c>
      <c r="CO287" s="97">
        <v>152.24</v>
      </c>
      <c r="CP287" s="97"/>
      <c r="CQ287" s="97"/>
      <c r="CR287" s="62" t="str">
        <f>IF(AND(CO287=0,CP287=0),Desplegable!$B$446,IF(AND(CO287&lt;&gt;0,CP287=""),Desplegable!$B$446,IF(AND('Metas por Proyecto'!CO287=0,'Metas por Proyecto'!CP287&gt;0),Desplegable!$B$444,IF(AND('Metas por Proyecto'!CO287&gt;0,'Metas por Proyecto'!CP287=0),Desplegable!$B$445,IF(AND('Metas por Proyecto'!CO287&gt;0,'Metas por Proyecto'!CP287&gt;0),((CP287*100)/CO287))))))</f>
        <v/>
      </c>
      <c r="CS287" s="97">
        <f t="shared" si="170"/>
        <v>1370.16</v>
      </c>
      <c r="CT287" s="97">
        <f t="shared" si="171"/>
        <v>456.72</v>
      </c>
      <c r="CU287" s="62">
        <f>IF(AND(CS287=0,CT287=0),"",IF(AND(CS287=0,CT287&lt;&gt;0),Desplegable!$B$444,(CT287*100/CS287)))</f>
        <v>33.333333333333329</v>
      </c>
      <c r="CV287" s="97">
        <v>152.24</v>
      </c>
      <c r="CW287" s="97"/>
      <c r="CX287" s="97"/>
      <c r="CY287" s="62" t="str">
        <f>IF(AND(CV287=0,CW287=0),Desplegable!$B$446,IF(AND(CV287&lt;&gt;0,CW287=""),Desplegable!$B$446,IF(AND('Metas por Proyecto'!CV287=0,'Metas por Proyecto'!CW287&gt;0),Desplegable!$B$444,IF(AND('Metas por Proyecto'!CV287&gt;0,'Metas por Proyecto'!CW287=0),Desplegable!$B$445,IF(AND('Metas por Proyecto'!CV287&gt;0,'Metas por Proyecto'!CW287&gt;0),((CW287*100)/CV287))))))</f>
        <v/>
      </c>
      <c r="CZ287" s="97">
        <f t="shared" si="172"/>
        <v>1522.4</v>
      </c>
      <c r="DA287" s="97">
        <f t="shared" si="173"/>
        <v>456.72</v>
      </c>
      <c r="DB287" s="62">
        <f>IF(AND(CZ287=0,DA287=0),"",IF(AND(CZ287=0,DA287&lt;&gt;0),Desplegable!$B$444,(DA287*100/CZ287)))</f>
        <v>29.999999999999996</v>
      </c>
      <c r="DC287" s="97">
        <v>152.24</v>
      </c>
      <c r="DD287" s="97"/>
      <c r="DE287" s="97"/>
      <c r="DF287" s="62" t="str">
        <f>IF(AND(DC287=0,DD287=0),Desplegable!$B$446,IF(AND(DC287&lt;&gt;0,DD287=""),Desplegable!$B$446,IF(AND('Metas por Proyecto'!DC287=0,'Metas por Proyecto'!DD287&gt;0),Desplegable!$B$444,IF(AND('Metas por Proyecto'!DC287&gt;0,'Metas por Proyecto'!DD287=0),Desplegable!$B$445,IF(AND('Metas por Proyecto'!DC287&gt;0,'Metas por Proyecto'!DD287&gt;0),((DD287*100)/DC287))))))</f>
        <v/>
      </c>
      <c r="DG287" s="97">
        <f t="shared" si="182"/>
        <v>1674.64</v>
      </c>
      <c r="DH287" s="97">
        <f t="shared" si="183"/>
        <v>456.72</v>
      </c>
      <c r="DI287" s="62">
        <f>IF(AND(DG287=0,DH287=0),"",IF(AND(DG287=0,DH287&lt;&gt;0),Desplegable!$B$444,(DH287*100/DG287)))</f>
        <v>27.27272727272727</v>
      </c>
      <c r="DJ287" s="97">
        <v>152.24</v>
      </c>
      <c r="DK287" s="97"/>
      <c r="DL287" s="97"/>
      <c r="DM287" s="62" t="str">
        <f>IF(AND(DJ287=0,DK287=0),Desplegable!$B$446,IF(AND(DJ287&lt;&gt;0,DK287=""),Desplegable!$B$446,IF(AND('Metas por Proyecto'!DJ287=0,'Metas por Proyecto'!DK287&gt;0),Desplegable!$B$444,IF(AND('Metas por Proyecto'!DJ287&gt;0,'Metas por Proyecto'!DK287=0),Desplegable!$B$445,IF(AND('Metas por Proyecto'!DJ287&gt;0,'Metas por Proyecto'!DK287&gt;0),((DK287*100)/DJ287))))))</f>
        <v/>
      </c>
      <c r="DN287" s="97">
        <f t="shared" si="176"/>
        <v>1826.88</v>
      </c>
      <c r="DO287" s="97">
        <f t="shared" si="177"/>
        <v>456.72</v>
      </c>
      <c r="DP287" s="63">
        <f>IF(AND(DN287=0,DO287=0),"",IF(AND(DN287=0,DO287&lt;&gt;0),Desplegable!$B$444,(DO287*100/DN287)))</f>
        <v>25</v>
      </c>
      <c r="DQ287" s="97">
        <f t="shared" si="178"/>
        <v>1826.88</v>
      </c>
      <c r="DR287" s="97">
        <f t="shared" si="179"/>
        <v>-1674.64</v>
      </c>
      <c r="DS287" s="97">
        <f t="shared" si="180"/>
        <v>456.72</v>
      </c>
      <c r="DT287" s="63">
        <f t="shared" si="181"/>
        <v>25</v>
      </c>
      <c r="DU287" s="97"/>
    </row>
    <row r="288" spans="1:125" s="65" customFormat="1" ht="206.25">
      <c r="A288" s="53">
        <v>287</v>
      </c>
      <c r="B288" s="84" t="s">
        <v>919</v>
      </c>
      <c r="C288" s="54" t="s">
        <v>921</v>
      </c>
      <c r="D288" s="55" t="s">
        <v>89</v>
      </c>
      <c r="E288" s="55" t="s">
        <v>922</v>
      </c>
      <c r="F288" s="56" t="s">
        <v>111</v>
      </c>
      <c r="G288" s="55" t="s">
        <v>115</v>
      </c>
      <c r="H288" s="56" t="s">
        <v>294</v>
      </c>
      <c r="I288" s="55" t="s">
        <v>815</v>
      </c>
      <c r="J288" s="56" t="s">
        <v>257</v>
      </c>
      <c r="K288" s="55" t="s">
        <v>814</v>
      </c>
      <c r="L288" s="56" t="s">
        <v>267</v>
      </c>
      <c r="M288" s="56" t="s">
        <v>411</v>
      </c>
      <c r="N288" s="59" t="s">
        <v>126</v>
      </c>
      <c r="O288" s="56" t="s">
        <v>154</v>
      </c>
      <c r="P288" s="57" t="s">
        <v>462</v>
      </c>
      <c r="Q288" s="57" t="s">
        <v>467</v>
      </c>
      <c r="R288" s="58" t="s">
        <v>475</v>
      </c>
      <c r="S288" s="59" t="s">
        <v>159</v>
      </c>
      <c r="T288" s="59" t="s">
        <v>417</v>
      </c>
      <c r="U288" s="60" t="s">
        <v>429</v>
      </c>
      <c r="V288" s="60" t="s">
        <v>447</v>
      </c>
      <c r="W288" s="59" t="s">
        <v>159</v>
      </c>
      <c r="X288" s="59"/>
      <c r="Y288" s="56"/>
      <c r="Z288" s="56"/>
      <c r="AA288" s="56"/>
      <c r="AB288" s="56"/>
      <c r="AC288" s="53"/>
      <c r="AD288" s="53"/>
      <c r="AE288" s="53"/>
      <c r="AF288" s="53"/>
      <c r="AG288" s="56"/>
      <c r="AH288" s="60"/>
      <c r="AI288" s="53"/>
      <c r="AJ288" s="61"/>
      <c r="AK288" s="53"/>
      <c r="AL288" s="53"/>
      <c r="AM288" s="222">
        <v>0.44900000000000007</v>
      </c>
      <c r="AN288" s="97">
        <v>0</v>
      </c>
      <c r="AO288" s="97">
        <v>0.155</v>
      </c>
      <c r="AP288" s="97"/>
      <c r="AQ288" s="62">
        <f>IF(AND(AN288=0,AO288=0),Desplegable!$B$446,IF(AND(AN288&lt;&gt;0,AO288=""),Desplegable!$B$446,IF(AND('Metas por Proyecto'!AN288=0,'Metas por Proyecto'!AO288&gt;0),Desplegable!$B$444,IF(AND('Metas por Proyecto'!AN288&gt;0,'Metas por Proyecto'!AO288=0),Desplegable!$B$445,IF(AND('Metas por Proyecto'!AN288&gt;0,'Metas por Proyecto'!AO288&gt;0),((AO288*100)/AN288))))))</f>
        <v>100</v>
      </c>
      <c r="AR288" s="97">
        <v>0</v>
      </c>
      <c r="AS288" s="97">
        <v>0</v>
      </c>
      <c r="AT288" s="97"/>
      <c r="AU288" s="62" t="str">
        <f>IF(AND(AR288=0,AS288=0),Desplegable!$B$446,IF(AND(AR288&lt;&gt;0,AS288=""),Desplegable!$B$446,IF(AND('Metas por Proyecto'!AR288=0,'Metas por Proyecto'!AS288&gt;0),Desplegable!$B$444,IF(AND('Metas por Proyecto'!AR288&gt;0,'Metas por Proyecto'!AS288=0),Desplegable!$B$445,IF(AND('Metas por Proyecto'!AR288&gt;0,'Metas por Proyecto'!AS288&gt;0),((AS288*100)/AR288))))))</f>
        <v/>
      </c>
      <c r="AV288" s="97">
        <f t="shared" si="156"/>
        <v>0</v>
      </c>
      <c r="AW288" s="97">
        <f t="shared" si="157"/>
        <v>0.155</v>
      </c>
      <c r="AX288" s="62">
        <f>IF(AND(AV288=0,AW288=0),"",IF(AND(AV288=0,AW288&lt;&gt;0),Desplegable!$B$444,(AW288*100/AV288)))</f>
        <v>100</v>
      </c>
      <c r="AY288" s="97">
        <v>0.13900000000000001</v>
      </c>
      <c r="AZ288" s="97">
        <v>0.156</v>
      </c>
      <c r="BA288" s="97"/>
      <c r="BB288" s="62">
        <f>IF(AND(AY288=0,AZ288=0),Desplegable!$B$446,IF(AND(AY288&lt;&gt;0,AZ288=""),Desplegable!$B$446,IF(AND('Metas por Proyecto'!AY288=0,'Metas por Proyecto'!AZ288&gt;0),Desplegable!$B$444,IF(AND('Metas por Proyecto'!AY288&gt;0,'Metas por Proyecto'!AZ288=0),Desplegable!$B$445,IF(AND('Metas por Proyecto'!AY288&gt;0,'Metas por Proyecto'!AZ288&gt;0),((AZ288*100)/AY288))))))</f>
        <v>112.23021582733811</v>
      </c>
      <c r="BC288" s="97">
        <f t="shared" si="158"/>
        <v>0.13900000000000001</v>
      </c>
      <c r="BD288" s="97">
        <f t="shared" si="159"/>
        <v>0.311</v>
      </c>
      <c r="BE288" s="62">
        <f>IF(AND(BC288=0,BD288=0),"",IF(AND(BC288=0,BD288&lt;&gt;0),Desplegable!$B$444,(BD288*100/BC288)))</f>
        <v>223.74100719424459</v>
      </c>
      <c r="BF288" s="97">
        <v>0</v>
      </c>
      <c r="BG288" s="97"/>
      <c r="BH288" s="97"/>
      <c r="BI288" s="62" t="str">
        <f>IF(AND(BF288=0,BG288=0),Desplegable!$B$446,IF(AND(BF288&lt;&gt;0,BG288=""),Desplegable!$B$446,IF(AND('Metas por Proyecto'!BF288=0,'Metas por Proyecto'!BG288&gt;0),Desplegable!$B$444,IF(AND('Metas por Proyecto'!BF288&gt;0,'Metas por Proyecto'!BG288=0),Desplegable!$B$445,IF(AND('Metas por Proyecto'!BF288&gt;0,'Metas por Proyecto'!BG288&gt;0),((BG288*100)/BF288))))))</f>
        <v/>
      </c>
      <c r="BJ288" s="97">
        <f t="shared" si="160"/>
        <v>0.13900000000000001</v>
      </c>
      <c r="BK288" s="97">
        <f t="shared" si="161"/>
        <v>0.311</v>
      </c>
      <c r="BL288" s="62">
        <f>IF(AND(BJ288=0,BK288=0),"",IF(AND(BJ288=0,BK288&lt;&gt;0),Desplegable!$B$444,(BK288*100/BJ288)))</f>
        <v>223.74100719424459</v>
      </c>
      <c r="BM288" s="97">
        <v>0</v>
      </c>
      <c r="BN288" s="97"/>
      <c r="BO288" s="97"/>
      <c r="BP288" s="62" t="str">
        <f>IF(AND(BM288=0,BN288=0),Desplegable!$B$446,IF(AND(BM288&lt;&gt;0,BN288=""),Desplegable!$B$446,IF(AND('Metas por Proyecto'!BM288=0,'Metas por Proyecto'!BN288&gt;0),Desplegable!$B$444,IF(AND('Metas por Proyecto'!BM288&gt;0,'Metas por Proyecto'!BN288=0),Desplegable!$B$445,IF(AND('Metas por Proyecto'!BM288&gt;0,'Metas por Proyecto'!BN288&gt;0),((BN288*100)/BM288))))))</f>
        <v/>
      </c>
      <c r="BQ288" s="97">
        <f t="shared" si="162"/>
        <v>0.13900000000000001</v>
      </c>
      <c r="BR288" s="97">
        <f t="shared" si="163"/>
        <v>0.311</v>
      </c>
      <c r="BS288" s="62">
        <f>IF(AND(BQ288=0,BR288=0),"",IF(AND(BQ288=0,BR288&lt;&gt;0),Desplegable!$B$444,(BR288*100/BQ288)))</f>
        <v>223.74100719424459</v>
      </c>
      <c r="BT288" s="97">
        <v>0</v>
      </c>
      <c r="BU288" s="97"/>
      <c r="BV288" s="97"/>
      <c r="BW288" s="62" t="str">
        <f>IF(AND(BT288=0,BU288=0),Desplegable!$B$446,IF(AND(BT288&lt;&gt;0,BU288=""),Desplegable!$B$446,IF(AND('Metas por Proyecto'!BT288=0,'Metas por Proyecto'!BU288&gt;0),Desplegable!$B$444,IF(AND('Metas por Proyecto'!BT288&gt;0,'Metas por Proyecto'!BU288=0),Desplegable!$B$445,IF(AND('Metas por Proyecto'!BT288&gt;0,'Metas por Proyecto'!BU288&gt;0),((BU288*100)/BT288))))))</f>
        <v/>
      </c>
      <c r="BX288" s="97">
        <f t="shared" si="164"/>
        <v>0.13900000000000001</v>
      </c>
      <c r="BY288" s="97">
        <f t="shared" si="165"/>
        <v>0.311</v>
      </c>
      <c r="BZ288" s="62">
        <f>IF(AND(BX288=0,BY288=0),"",IF(AND(BX288=0,BY288&lt;&gt;0),Desplegable!$B$444,(BY288*100/BX288)))</f>
        <v>223.74100719424459</v>
      </c>
      <c r="CA288" s="97">
        <v>0.157</v>
      </c>
      <c r="CB288" s="97"/>
      <c r="CC288" s="97"/>
      <c r="CD288" s="62" t="str">
        <f>IF(AND(CA288=0,CB288=0),Desplegable!$B$446,IF(AND(CA288&lt;&gt;0,CB288=""),Desplegable!$B$446,IF(AND('Metas por Proyecto'!CA288=0,'Metas por Proyecto'!CB288&gt;0),Desplegable!$B$444,IF(AND('Metas por Proyecto'!CA288&gt;0,'Metas por Proyecto'!CB288=0),Desplegable!$B$445,IF(AND('Metas por Proyecto'!CA288&gt;0,'Metas por Proyecto'!CB288&gt;0),((CB288*100)/CA288))))))</f>
        <v/>
      </c>
      <c r="CE288" s="97">
        <f t="shared" si="166"/>
        <v>0.29600000000000004</v>
      </c>
      <c r="CF288" s="97">
        <f t="shared" si="167"/>
        <v>0.311</v>
      </c>
      <c r="CG288" s="62">
        <f>IF(AND(CE288=0,CF288=0),"",IF(AND(CE288=0,CF288&lt;&gt;0),Desplegable!$B$444,(CF288*100/CE288)))</f>
        <v>105.06756756756756</v>
      </c>
      <c r="CH288" s="97">
        <v>0</v>
      </c>
      <c r="CI288" s="97"/>
      <c r="CJ288" s="97"/>
      <c r="CK288" s="62" t="str">
        <f>IF(AND(CH288=0,CI288=0),Desplegable!$B$446,IF(AND(CH288&lt;&gt;0,CI288=""),Desplegable!$B$446,IF(AND('Metas por Proyecto'!CH288=0,'Metas por Proyecto'!CI288&gt;0),Desplegable!$B$444,IF(AND('Metas por Proyecto'!CH288&gt;0,'Metas por Proyecto'!CI288=0),Desplegable!$B$445,IF(AND('Metas por Proyecto'!CH288&gt;0,'Metas por Proyecto'!CI288&gt;0),((CI288*100)/CH288))))))</f>
        <v/>
      </c>
      <c r="CL288" s="97">
        <f t="shared" si="168"/>
        <v>0.29600000000000004</v>
      </c>
      <c r="CM288" s="97">
        <f t="shared" si="169"/>
        <v>0.311</v>
      </c>
      <c r="CN288" s="62">
        <f>IF(AND(CL288=0,CM288=0),"",IF(AND(CL288=0,CM288&lt;&gt;0),Desplegable!$B$444,(CM288*100/CL288)))</f>
        <v>105.06756756756756</v>
      </c>
      <c r="CO288" s="97">
        <v>0</v>
      </c>
      <c r="CP288" s="97"/>
      <c r="CQ288" s="97"/>
      <c r="CR288" s="62" t="str">
        <f>IF(AND(CO288=0,CP288=0),Desplegable!$B$446,IF(AND(CO288&lt;&gt;0,CP288=""),Desplegable!$B$446,IF(AND('Metas por Proyecto'!CO288=0,'Metas por Proyecto'!CP288&gt;0),Desplegable!$B$444,IF(AND('Metas por Proyecto'!CO288&gt;0,'Metas por Proyecto'!CP288=0),Desplegable!$B$445,IF(AND('Metas por Proyecto'!CO288&gt;0,'Metas por Proyecto'!CP288&gt;0),((CP288*100)/CO288))))))</f>
        <v/>
      </c>
      <c r="CS288" s="97">
        <f t="shared" si="170"/>
        <v>0.29600000000000004</v>
      </c>
      <c r="CT288" s="97">
        <f t="shared" si="171"/>
        <v>0.311</v>
      </c>
      <c r="CU288" s="62">
        <f>IF(AND(CS288=0,CT288=0),"",IF(AND(CS288=0,CT288&lt;&gt;0),Desplegable!$B$444,(CT288*100/CS288)))</f>
        <v>105.06756756756756</v>
      </c>
      <c r="CV288" s="97">
        <v>0</v>
      </c>
      <c r="CW288" s="97"/>
      <c r="CX288" s="97"/>
      <c r="CY288" s="62" t="str">
        <f>IF(AND(CV288=0,CW288=0),Desplegable!$B$446,IF(AND(CV288&lt;&gt;0,CW288=""),Desplegable!$B$446,IF(AND('Metas por Proyecto'!CV288=0,'Metas por Proyecto'!CW288&gt;0),Desplegable!$B$444,IF(AND('Metas por Proyecto'!CV288&gt;0,'Metas por Proyecto'!CW288=0),Desplegable!$B$445,IF(AND('Metas por Proyecto'!CV288&gt;0,'Metas por Proyecto'!CW288&gt;0),((CW288*100)/CV288))))))</f>
        <v/>
      </c>
      <c r="CZ288" s="97">
        <f t="shared" si="172"/>
        <v>0.29600000000000004</v>
      </c>
      <c r="DA288" s="97">
        <f t="shared" si="173"/>
        <v>0.311</v>
      </c>
      <c r="DB288" s="62">
        <f>IF(AND(CZ288=0,DA288=0),"",IF(AND(CZ288=0,DA288&lt;&gt;0),Desplegable!$B$444,(DA288*100/CZ288)))</f>
        <v>105.06756756756756</v>
      </c>
      <c r="DC288" s="97">
        <v>0</v>
      </c>
      <c r="DD288" s="97"/>
      <c r="DE288" s="97"/>
      <c r="DF288" s="62" t="str">
        <f>IF(AND(DC288=0,DD288=0),Desplegable!$B$446,IF(AND(DC288&lt;&gt;0,DD288=""),Desplegable!$B$446,IF(AND('Metas por Proyecto'!DC288=0,'Metas por Proyecto'!DD288&gt;0),Desplegable!$B$444,IF(AND('Metas por Proyecto'!DC288&gt;0,'Metas por Proyecto'!DD288=0),Desplegable!$B$445,IF(AND('Metas por Proyecto'!DC288&gt;0,'Metas por Proyecto'!DD288&gt;0),((DD288*100)/DC288))))))</f>
        <v/>
      </c>
      <c r="DG288" s="97">
        <f t="shared" si="182"/>
        <v>0.29600000000000004</v>
      </c>
      <c r="DH288" s="97">
        <f t="shared" si="183"/>
        <v>0.311</v>
      </c>
      <c r="DI288" s="62">
        <f>IF(AND(DG288=0,DH288=0),"",IF(AND(DG288=0,DH288&lt;&gt;0),Desplegable!$B$444,(DH288*100/DG288)))</f>
        <v>105.06756756756756</v>
      </c>
      <c r="DJ288" s="97">
        <v>0.153</v>
      </c>
      <c r="DK288" s="97"/>
      <c r="DL288" s="97"/>
      <c r="DM288" s="62" t="str">
        <f>IF(AND(DJ288=0,DK288=0),Desplegable!$B$446,IF(AND(DJ288&lt;&gt;0,DK288=""),Desplegable!$B$446,IF(AND('Metas por Proyecto'!DJ288=0,'Metas por Proyecto'!DK288&gt;0),Desplegable!$B$444,IF(AND('Metas por Proyecto'!DJ288&gt;0,'Metas por Proyecto'!DK288=0),Desplegable!$B$445,IF(AND('Metas por Proyecto'!DJ288&gt;0,'Metas por Proyecto'!DK288&gt;0),((DK288*100)/DJ288))))))</f>
        <v/>
      </c>
      <c r="DN288" s="97">
        <f t="shared" si="176"/>
        <v>0.44900000000000007</v>
      </c>
      <c r="DO288" s="97">
        <f t="shared" si="177"/>
        <v>0.311</v>
      </c>
      <c r="DP288" s="63">
        <f>IF(AND(DN288=0,DO288=0),"",IF(AND(DN288=0,DO288&lt;&gt;0),Desplegable!$B$444,(DO288*100/DN288)))</f>
        <v>69.265033407572375</v>
      </c>
      <c r="DQ288" s="97">
        <f t="shared" si="178"/>
        <v>0.44900000000000007</v>
      </c>
      <c r="DR288" s="97">
        <f t="shared" si="179"/>
        <v>0</v>
      </c>
      <c r="DS288" s="97">
        <f t="shared" si="180"/>
        <v>0.311</v>
      </c>
      <c r="DT288" s="63">
        <f t="shared" si="181"/>
        <v>69.265033407572375</v>
      </c>
      <c r="DU288" s="97"/>
    </row>
    <row r="289" spans="1:125" s="65" customFormat="1" ht="225">
      <c r="A289" s="53">
        <v>288</v>
      </c>
      <c r="B289" s="84" t="s">
        <v>923</v>
      </c>
      <c r="C289" s="54" t="s">
        <v>920</v>
      </c>
      <c r="D289" s="55" t="s">
        <v>89</v>
      </c>
      <c r="E289" s="55" t="s">
        <v>927</v>
      </c>
      <c r="F289" s="56" t="s">
        <v>111</v>
      </c>
      <c r="G289" s="55" t="s">
        <v>115</v>
      </c>
      <c r="H289" s="56" t="s">
        <v>294</v>
      </c>
      <c r="I289" s="55" t="s">
        <v>815</v>
      </c>
      <c r="J289" s="56" t="s">
        <v>257</v>
      </c>
      <c r="K289" s="55" t="s">
        <v>814</v>
      </c>
      <c r="L289" s="56" t="s">
        <v>275</v>
      </c>
      <c r="M289" s="56" t="s">
        <v>411</v>
      </c>
      <c r="N289" s="59" t="s">
        <v>122</v>
      </c>
      <c r="O289" s="56" t="s">
        <v>154</v>
      </c>
      <c r="P289" s="57" t="s">
        <v>462</v>
      </c>
      <c r="Q289" s="57" t="s">
        <v>467</v>
      </c>
      <c r="R289" s="58" t="s">
        <v>474</v>
      </c>
      <c r="S289" s="59" t="s">
        <v>159</v>
      </c>
      <c r="T289" s="59" t="s">
        <v>417</v>
      </c>
      <c r="U289" s="60" t="s">
        <v>429</v>
      </c>
      <c r="V289" s="60" t="s">
        <v>447</v>
      </c>
      <c r="W289" s="59" t="s">
        <v>159</v>
      </c>
      <c r="X289" s="59"/>
      <c r="Y289" s="56"/>
      <c r="Z289" s="56"/>
      <c r="AA289" s="56"/>
      <c r="AB289" s="56"/>
      <c r="AC289" s="53"/>
      <c r="AD289" s="53"/>
      <c r="AE289" s="53"/>
      <c r="AF289" s="53"/>
      <c r="AG289" s="56"/>
      <c r="AH289" s="60"/>
      <c r="AI289" s="53"/>
      <c r="AJ289" s="61"/>
      <c r="AK289" s="53"/>
      <c r="AL289" s="53"/>
      <c r="AM289" s="222">
        <v>19.059999999999999</v>
      </c>
      <c r="AN289" s="222">
        <v>19.059999999999999</v>
      </c>
      <c r="AO289" s="97">
        <v>0</v>
      </c>
      <c r="AP289" s="97"/>
      <c r="AQ289" s="62">
        <f>IF(AND(AN289=0,AO289=0),Desplegable!$B$446,IF(AND(AN289&lt;&gt;0,AO289=""),Desplegable!$B$446,IF(AND('Metas por Proyecto'!AN289=0,'Metas por Proyecto'!AO289&gt;0),Desplegable!$B$444,IF(AND('Metas por Proyecto'!AN289&gt;0,'Metas por Proyecto'!AO289=0),Desplegable!$B$445,IF(AND('Metas por Proyecto'!AN289&gt;0,'Metas por Proyecto'!AO289&gt;0),((AO289*100)/AN289))))))</f>
        <v>0</v>
      </c>
      <c r="AR289" s="222">
        <v>19.059999999999999</v>
      </c>
      <c r="AS289" s="97">
        <v>0</v>
      </c>
      <c r="AT289" s="97"/>
      <c r="AU289" s="62">
        <f>IF(AND(AR289=0,AS289=0),Desplegable!$B$446,IF(AND(AR289&lt;&gt;0,AS289=""),Desplegable!$B$446,IF(AND('Metas por Proyecto'!AR289=0,'Metas por Proyecto'!AS289&gt;0),Desplegable!$B$444,IF(AND('Metas por Proyecto'!AR289&gt;0,'Metas por Proyecto'!AS289=0),Desplegable!$B$445,IF(AND('Metas por Proyecto'!AR289&gt;0,'Metas por Proyecto'!AS289&gt;0),((AS289*100)/AR289))))))</f>
        <v>0</v>
      </c>
      <c r="AV289" s="97">
        <f t="shared" si="156"/>
        <v>38.119999999999997</v>
      </c>
      <c r="AW289" s="97">
        <f t="shared" si="157"/>
        <v>0</v>
      </c>
      <c r="AX289" s="62">
        <f>IF(AND(AV289=0,AW289=0),"",IF(AND(AV289=0,AW289&lt;&gt;0),Desplegable!$B$444,(AW289*100/AV289)))</f>
        <v>0</v>
      </c>
      <c r="AY289" s="222">
        <v>19.059999999999999</v>
      </c>
      <c r="AZ289" s="97">
        <v>0</v>
      </c>
      <c r="BA289" s="97"/>
      <c r="BB289" s="62">
        <f>IF(AND(AY289=0,AZ289=0),Desplegable!$B$446,IF(AND(AY289&lt;&gt;0,AZ289=""),Desplegable!$B$446,IF(AND('Metas por Proyecto'!AY289=0,'Metas por Proyecto'!AZ289&gt;0),Desplegable!$B$444,IF(AND('Metas por Proyecto'!AY289&gt;0,'Metas por Proyecto'!AZ289=0),Desplegable!$B$445,IF(AND('Metas por Proyecto'!AY289&gt;0,'Metas por Proyecto'!AZ289&gt;0),((AZ289*100)/AY289))))))</f>
        <v>0</v>
      </c>
      <c r="BC289" s="97">
        <f t="shared" si="158"/>
        <v>57.179999999999993</v>
      </c>
      <c r="BD289" s="97">
        <f t="shared" si="159"/>
        <v>0</v>
      </c>
      <c r="BE289" s="62">
        <f>IF(AND(BC289=0,BD289=0),"",IF(AND(BC289=0,BD289&lt;&gt;0),Desplegable!$B$444,(BD289*100/BC289)))</f>
        <v>0</v>
      </c>
      <c r="BF289" s="222">
        <v>19.059999999999999</v>
      </c>
      <c r="BG289" s="97"/>
      <c r="BH289" s="97"/>
      <c r="BI289" s="62" t="str">
        <f>IF(AND(BF289=0,BG289=0),Desplegable!$B$446,IF(AND(BF289&lt;&gt;0,BG289=""),Desplegable!$B$446,IF(AND('Metas por Proyecto'!BF289=0,'Metas por Proyecto'!BG289&gt;0),Desplegable!$B$444,IF(AND('Metas por Proyecto'!BF289&gt;0,'Metas por Proyecto'!BG289=0),Desplegable!$B$445,IF(AND('Metas por Proyecto'!BF289&gt;0,'Metas por Proyecto'!BG289&gt;0),((BG289*100)/BF289))))))</f>
        <v/>
      </c>
      <c r="BJ289" s="97">
        <f t="shared" si="160"/>
        <v>76.239999999999995</v>
      </c>
      <c r="BK289" s="97">
        <f t="shared" si="161"/>
        <v>0</v>
      </c>
      <c r="BL289" s="62">
        <f>IF(AND(BJ289=0,BK289=0),"",IF(AND(BJ289=0,BK289&lt;&gt;0),Desplegable!$B$444,(BK289*100/BJ289)))</f>
        <v>0</v>
      </c>
      <c r="BM289" s="222">
        <v>19.059999999999999</v>
      </c>
      <c r="BN289" s="97"/>
      <c r="BO289" s="97"/>
      <c r="BP289" s="62" t="str">
        <f>IF(AND(BM289=0,BN289=0),Desplegable!$B$446,IF(AND(BM289&lt;&gt;0,BN289=""),Desplegable!$B$446,IF(AND('Metas por Proyecto'!BM289=0,'Metas por Proyecto'!BN289&gt;0),Desplegable!$B$444,IF(AND('Metas por Proyecto'!BM289&gt;0,'Metas por Proyecto'!BN289=0),Desplegable!$B$445,IF(AND('Metas por Proyecto'!BM289&gt;0,'Metas por Proyecto'!BN289&gt;0),((BN289*100)/BM289))))))</f>
        <v/>
      </c>
      <c r="BQ289" s="97">
        <f t="shared" si="162"/>
        <v>95.3</v>
      </c>
      <c r="BR289" s="97">
        <f t="shared" si="163"/>
        <v>0</v>
      </c>
      <c r="BS289" s="62">
        <f>IF(AND(BQ289=0,BR289=0),"",IF(AND(BQ289=0,BR289&lt;&gt;0),Desplegable!$B$444,(BR289*100/BQ289)))</f>
        <v>0</v>
      </c>
      <c r="BT289" s="222">
        <v>19.059999999999999</v>
      </c>
      <c r="BU289" s="97"/>
      <c r="BV289" s="97"/>
      <c r="BW289" s="62" t="str">
        <f>IF(AND(BT289=0,BU289=0),Desplegable!$B$446,IF(AND(BT289&lt;&gt;0,BU289=""),Desplegable!$B$446,IF(AND('Metas por Proyecto'!BT289=0,'Metas por Proyecto'!BU289&gt;0),Desplegable!$B$444,IF(AND('Metas por Proyecto'!BT289&gt;0,'Metas por Proyecto'!BU289=0),Desplegable!$B$445,IF(AND('Metas por Proyecto'!BT289&gt;0,'Metas por Proyecto'!BU289&gt;0),((BU289*100)/BT289))))))</f>
        <v/>
      </c>
      <c r="BX289" s="97">
        <f t="shared" si="164"/>
        <v>114.36</v>
      </c>
      <c r="BY289" s="97">
        <f t="shared" si="165"/>
        <v>0</v>
      </c>
      <c r="BZ289" s="62">
        <f>IF(AND(BX289=0,BY289=0),"",IF(AND(BX289=0,BY289&lt;&gt;0),Desplegable!$B$444,(BY289*100/BX289)))</f>
        <v>0</v>
      </c>
      <c r="CA289" s="222">
        <v>19.059999999999999</v>
      </c>
      <c r="CB289" s="97"/>
      <c r="CC289" s="97"/>
      <c r="CD289" s="62" t="str">
        <f>IF(AND(CA289=0,CB289=0),Desplegable!$B$446,IF(AND(CA289&lt;&gt;0,CB289=""),Desplegable!$B$446,IF(AND('Metas por Proyecto'!CA289=0,'Metas por Proyecto'!CB289&gt;0),Desplegable!$B$444,IF(AND('Metas por Proyecto'!CA289&gt;0,'Metas por Proyecto'!CB289=0),Desplegable!$B$445,IF(AND('Metas por Proyecto'!CA289&gt;0,'Metas por Proyecto'!CB289&gt;0),((CB289*100)/CA289))))))</f>
        <v/>
      </c>
      <c r="CE289" s="97">
        <f t="shared" si="166"/>
        <v>133.41999999999999</v>
      </c>
      <c r="CF289" s="97">
        <f t="shared" si="167"/>
        <v>0</v>
      </c>
      <c r="CG289" s="62">
        <f>IF(AND(CE289=0,CF289=0),"",IF(AND(CE289=0,CF289&lt;&gt;0),Desplegable!$B$444,(CF289*100/CE289)))</f>
        <v>0</v>
      </c>
      <c r="CH289" s="222">
        <v>19.059999999999999</v>
      </c>
      <c r="CI289" s="97"/>
      <c r="CJ289" s="97"/>
      <c r="CK289" s="62" t="str">
        <f>IF(AND(CH289=0,CI289=0),Desplegable!$B$446,IF(AND(CH289&lt;&gt;0,CI289=""),Desplegable!$B$446,IF(AND('Metas por Proyecto'!CH289=0,'Metas por Proyecto'!CI289&gt;0),Desplegable!$B$444,IF(AND('Metas por Proyecto'!CH289&gt;0,'Metas por Proyecto'!CI289=0),Desplegable!$B$445,IF(AND('Metas por Proyecto'!CH289&gt;0,'Metas por Proyecto'!CI289&gt;0),((CI289*100)/CH289))))))</f>
        <v/>
      </c>
      <c r="CL289" s="97">
        <f t="shared" si="168"/>
        <v>152.47999999999999</v>
      </c>
      <c r="CM289" s="97">
        <f t="shared" si="169"/>
        <v>0</v>
      </c>
      <c r="CN289" s="62">
        <f>IF(AND(CL289=0,CM289=0),"",IF(AND(CL289=0,CM289&lt;&gt;0),Desplegable!$B$444,(CM289*100/CL289)))</f>
        <v>0</v>
      </c>
      <c r="CO289" s="222">
        <v>19.059999999999999</v>
      </c>
      <c r="CP289" s="97"/>
      <c r="CQ289" s="97"/>
      <c r="CR289" s="62" t="str">
        <f>IF(AND(CO289=0,CP289=0),Desplegable!$B$446,IF(AND(CO289&lt;&gt;0,CP289=""),Desplegable!$B$446,IF(AND('Metas por Proyecto'!CO289=0,'Metas por Proyecto'!CP289&gt;0),Desplegable!$B$444,IF(AND('Metas por Proyecto'!CO289&gt;0,'Metas por Proyecto'!CP289=0),Desplegable!$B$445,IF(AND('Metas por Proyecto'!CO289&gt;0,'Metas por Proyecto'!CP289&gt;0),((CP289*100)/CO289))))))</f>
        <v/>
      </c>
      <c r="CS289" s="97">
        <f t="shared" si="170"/>
        <v>171.54</v>
      </c>
      <c r="CT289" s="97">
        <f t="shared" si="171"/>
        <v>0</v>
      </c>
      <c r="CU289" s="62">
        <f>IF(AND(CS289=0,CT289=0),"",IF(AND(CS289=0,CT289&lt;&gt;0),Desplegable!$B$444,(CT289*100/CS289)))</f>
        <v>0</v>
      </c>
      <c r="CV289" s="222">
        <v>19.059999999999999</v>
      </c>
      <c r="CW289" s="97"/>
      <c r="CX289" s="97"/>
      <c r="CY289" s="62" t="str">
        <f>IF(AND(CV289=0,CW289=0),Desplegable!$B$446,IF(AND(CV289&lt;&gt;0,CW289=""),Desplegable!$B$446,IF(AND('Metas por Proyecto'!CV289=0,'Metas por Proyecto'!CW289&gt;0),Desplegable!$B$444,IF(AND('Metas por Proyecto'!CV289&gt;0,'Metas por Proyecto'!CW289=0),Desplegable!$B$445,IF(AND('Metas por Proyecto'!CV289&gt;0,'Metas por Proyecto'!CW289&gt;0),((CW289*100)/CV289))))))</f>
        <v/>
      </c>
      <c r="CZ289" s="97">
        <f t="shared" si="172"/>
        <v>190.6</v>
      </c>
      <c r="DA289" s="97">
        <f t="shared" si="173"/>
        <v>0</v>
      </c>
      <c r="DB289" s="62">
        <f>IF(AND(CZ289=0,DA289=0),"",IF(AND(CZ289=0,DA289&lt;&gt;0),Desplegable!$B$444,(DA289*100/CZ289)))</f>
        <v>0</v>
      </c>
      <c r="DC289" s="222">
        <v>19.059999999999999</v>
      </c>
      <c r="DD289" s="97"/>
      <c r="DE289" s="97"/>
      <c r="DF289" s="62" t="str">
        <f>IF(AND(DC289=0,DD289=0),Desplegable!$B$446,IF(AND(DC289&lt;&gt;0,DD289=""),Desplegable!$B$446,IF(AND('Metas por Proyecto'!DC289=0,'Metas por Proyecto'!DD289&gt;0),Desplegable!$B$444,IF(AND('Metas por Proyecto'!DC289&gt;0,'Metas por Proyecto'!DD289=0),Desplegable!$B$445,IF(AND('Metas por Proyecto'!DC289&gt;0,'Metas por Proyecto'!DD289&gt;0),((DD289*100)/DC289))))))</f>
        <v/>
      </c>
      <c r="DG289" s="97">
        <f t="shared" si="182"/>
        <v>209.66</v>
      </c>
      <c r="DH289" s="97">
        <f t="shared" si="183"/>
        <v>0</v>
      </c>
      <c r="DI289" s="62">
        <f>IF(AND(DG289=0,DH289=0),"",IF(AND(DG289=0,DH289&lt;&gt;0),Desplegable!$B$444,(DH289*100/DG289)))</f>
        <v>0</v>
      </c>
      <c r="DJ289" s="222">
        <v>19.059999999999999</v>
      </c>
      <c r="DK289" s="97"/>
      <c r="DL289" s="97"/>
      <c r="DM289" s="62" t="str">
        <f>IF(AND(DJ289=0,DK289=0),Desplegable!$B$446,IF(AND(DJ289&lt;&gt;0,DK289=""),Desplegable!$B$446,IF(AND('Metas por Proyecto'!DJ289=0,'Metas por Proyecto'!DK289&gt;0),Desplegable!$B$444,IF(AND('Metas por Proyecto'!DJ289&gt;0,'Metas por Proyecto'!DK289=0),Desplegable!$B$445,IF(AND('Metas por Proyecto'!DJ289&gt;0,'Metas por Proyecto'!DK289&gt;0),((DK289*100)/DJ289))))))</f>
        <v/>
      </c>
      <c r="DN289" s="97">
        <f t="shared" si="176"/>
        <v>228.72</v>
      </c>
      <c r="DO289" s="97">
        <f t="shared" si="177"/>
        <v>0</v>
      </c>
      <c r="DP289" s="63">
        <f>IF(AND(DN289=0,DO289=0),"",IF(AND(DN289=0,DO289&lt;&gt;0),Desplegable!$B$444,(DO289*100/DN289)))</f>
        <v>0</v>
      </c>
      <c r="DQ289" s="97">
        <f t="shared" si="178"/>
        <v>228.72</v>
      </c>
      <c r="DR289" s="97">
        <f t="shared" si="179"/>
        <v>-209.66</v>
      </c>
      <c r="DS289" s="97">
        <f t="shared" si="180"/>
        <v>0</v>
      </c>
      <c r="DT289" s="63">
        <f t="shared" si="181"/>
        <v>0</v>
      </c>
      <c r="DU289" s="97"/>
    </row>
    <row r="290" spans="1:125" s="65" customFormat="1" ht="225">
      <c r="A290" s="53">
        <v>289</v>
      </c>
      <c r="B290" s="84" t="s">
        <v>924</v>
      </c>
      <c r="C290" s="54" t="s">
        <v>920</v>
      </c>
      <c r="D290" s="55" t="s">
        <v>89</v>
      </c>
      <c r="E290" s="55" t="s">
        <v>927</v>
      </c>
      <c r="F290" s="56" t="s">
        <v>111</v>
      </c>
      <c r="G290" s="55" t="s">
        <v>115</v>
      </c>
      <c r="H290" s="56" t="s">
        <v>294</v>
      </c>
      <c r="I290" s="55" t="s">
        <v>815</v>
      </c>
      <c r="J290" s="56" t="s">
        <v>257</v>
      </c>
      <c r="K290" s="55" t="s">
        <v>814</v>
      </c>
      <c r="L290" s="56" t="s">
        <v>275</v>
      </c>
      <c r="M290" s="56" t="s">
        <v>411</v>
      </c>
      <c r="N290" s="59" t="s">
        <v>122</v>
      </c>
      <c r="O290" s="56" t="s">
        <v>154</v>
      </c>
      <c r="P290" s="57" t="s">
        <v>462</v>
      </c>
      <c r="Q290" s="57" t="s">
        <v>467</v>
      </c>
      <c r="R290" s="58" t="s">
        <v>474</v>
      </c>
      <c r="S290" s="59" t="s">
        <v>159</v>
      </c>
      <c r="T290" s="59" t="s">
        <v>417</v>
      </c>
      <c r="U290" s="60" t="s">
        <v>429</v>
      </c>
      <c r="V290" s="60" t="s">
        <v>447</v>
      </c>
      <c r="W290" s="59" t="s">
        <v>159</v>
      </c>
      <c r="X290" s="59"/>
      <c r="Y290" s="56"/>
      <c r="Z290" s="56"/>
      <c r="AA290" s="56"/>
      <c r="AB290" s="56"/>
      <c r="AC290" s="53"/>
      <c r="AD290" s="53"/>
      <c r="AE290" s="53"/>
      <c r="AF290" s="53"/>
      <c r="AG290" s="56"/>
      <c r="AH290" s="60"/>
      <c r="AI290" s="53"/>
      <c r="AJ290" s="61"/>
      <c r="AK290" s="53"/>
      <c r="AL290" s="53"/>
      <c r="AM290" s="222">
        <v>21.82</v>
      </c>
      <c r="AN290" s="222">
        <v>21.82</v>
      </c>
      <c r="AO290" s="97">
        <v>0</v>
      </c>
      <c r="AP290" s="97"/>
      <c r="AQ290" s="62">
        <f>IF(AND(AN290=0,AO290=0),Desplegable!$B$446,IF(AND(AN290&lt;&gt;0,AO290=""),Desplegable!$B$446,IF(AND('Metas por Proyecto'!AN290=0,'Metas por Proyecto'!AO290&gt;0),Desplegable!$B$444,IF(AND('Metas por Proyecto'!AN290&gt;0,'Metas por Proyecto'!AO290=0),Desplegable!$B$445,IF(AND('Metas por Proyecto'!AN290&gt;0,'Metas por Proyecto'!AO290&gt;0),((AO290*100)/AN290))))))</f>
        <v>0</v>
      </c>
      <c r="AR290" s="222">
        <v>21.82</v>
      </c>
      <c r="AS290" s="97">
        <v>0</v>
      </c>
      <c r="AT290" s="97"/>
      <c r="AU290" s="62">
        <f>IF(AND(AR290=0,AS290=0),Desplegable!$B$446,IF(AND(AR290&lt;&gt;0,AS290=""),Desplegable!$B$446,IF(AND('Metas por Proyecto'!AR290=0,'Metas por Proyecto'!AS290&gt;0),Desplegable!$B$444,IF(AND('Metas por Proyecto'!AR290&gt;0,'Metas por Proyecto'!AS290=0),Desplegable!$B$445,IF(AND('Metas por Proyecto'!AR290&gt;0,'Metas por Proyecto'!AS290&gt;0),((AS290*100)/AR290))))))</f>
        <v>0</v>
      </c>
      <c r="AV290" s="97">
        <f t="shared" si="156"/>
        <v>43.64</v>
      </c>
      <c r="AW290" s="97">
        <f t="shared" si="157"/>
        <v>0</v>
      </c>
      <c r="AX290" s="62">
        <f>IF(AND(AV290=0,AW290=0),"",IF(AND(AV290=0,AW290&lt;&gt;0),Desplegable!$B$444,(AW290*100/AV290)))</f>
        <v>0</v>
      </c>
      <c r="AY290" s="222">
        <v>21.82</v>
      </c>
      <c r="AZ290" s="97">
        <v>0</v>
      </c>
      <c r="BA290" s="97"/>
      <c r="BB290" s="62">
        <f>IF(AND(AY290=0,AZ290=0),Desplegable!$B$446,IF(AND(AY290&lt;&gt;0,AZ290=""),Desplegable!$B$446,IF(AND('Metas por Proyecto'!AY290=0,'Metas por Proyecto'!AZ290&gt;0),Desplegable!$B$444,IF(AND('Metas por Proyecto'!AY290&gt;0,'Metas por Proyecto'!AZ290=0),Desplegable!$B$445,IF(AND('Metas por Proyecto'!AY290&gt;0,'Metas por Proyecto'!AZ290&gt;0),((AZ290*100)/AY290))))))</f>
        <v>0</v>
      </c>
      <c r="BC290" s="97">
        <f t="shared" si="158"/>
        <v>65.460000000000008</v>
      </c>
      <c r="BD290" s="97">
        <f t="shared" si="159"/>
        <v>0</v>
      </c>
      <c r="BE290" s="62">
        <f>IF(AND(BC290=0,BD290=0),"",IF(AND(BC290=0,BD290&lt;&gt;0),Desplegable!$B$444,(BD290*100/BC290)))</f>
        <v>0</v>
      </c>
      <c r="BF290" s="222">
        <v>21.82</v>
      </c>
      <c r="BG290" s="97"/>
      <c r="BH290" s="97"/>
      <c r="BI290" s="62" t="str">
        <f>IF(AND(BF290=0,BG290=0),Desplegable!$B$446,IF(AND(BF290&lt;&gt;0,BG290=""),Desplegable!$B$446,IF(AND('Metas por Proyecto'!BF290=0,'Metas por Proyecto'!BG290&gt;0),Desplegable!$B$444,IF(AND('Metas por Proyecto'!BF290&gt;0,'Metas por Proyecto'!BG290=0),Desplegable!$B$445,IF(AND('Metas por Proyecto'!BF290&gt;0,'Metas por Proyecto'!BG290&gt;0),((BG290*100)/BF290))))))</f>
        <v/>
      </c>
      <c r="BJ290" s="97">
        <f t="shared" si="160"/>
        <v>87.28</v>
      </c>
      <c r="BK290" s="97">
        <f t="shared" si="161"/>
        <v>0</v>
      </c>
      <c r="BL290" s="62">
        <f>IF(AND(BJ290=0,BK290=0),"",IF(AND(BJ290=0,BK290&lt;&gt;0),Desplegable!$B$444,(BK290*100/BJ290)))</f>
        <v>0</v>
      </c>
      <c r="BM290" s="222">
        <v>21.82</v>
      </c>
      <c r="BN290" s="97"/>
      <c r="BO290" s="97"/>
      <c r="BP290" s="62" t="str">
        <f>IF(AND(BM290=0,BN290=0),Desplegable!$B$446,IF(AND(BM290&lt;&gt;0,BN290=""),Desplegable!$B$446,IF(AND('Metas por Proyecto'!BM290=0,'Metas por Proyecto'!BN290&gt;0),Desplegable!$B$444,IF(AND('Metas por Proyecto'!BM290&gt;0,'Metas por Proyecto'!BN290=0),Desplegable!$B$445,IF(AND('Metas por Proyecto'!BM290&gt;0,'Metas por Proyecto'!BN290&gt;0),((BN290*100)/BM290))))))</f>
        <v/>
      </c>
      <c r="BQ290" s="97">
        <f t="shared" si="162"/>
        <v>109.1</v>
      </c>
      <c r="BR290" s="97">
        <f t="shared" si="163"/>
        <v>0</v>
      </c>
      <c r="BS290" s="62">
        <f>IF(AND(BQ290=0,BR290=0),"",IF(AND(BQ290=0,BR290&lt;&gt;0),Desplegable!$B$444,(BR290*100/BQ290)))</f>
        <v>0</v>
      </c>
      <c r="BT290" s="222">
        <v>21.82</v>
      </c>
      <c r="BU290" s="97"/>
      <c r="BV290" s="97"/>
      <c r="BW290" s="62" t="str">
        <f>IF(AND(BT290=0,BU290=0),Desplegable!$B$446,IF(AND(BT290&lt;&gt;0,BU290=""),Desplegable!$B$446,IF(AND('Metas por Proyecto'!BT290=0,'Metas por Proyecto'!BU290&gt;0),Desplegable!$B$444,IF(AND('Metas por Proyecto'!BT290&gt;0,'Metas por Proyecto'!BU290=0),Desplegable!$B$445,IF(AND('Metas por Proyecto'!BT290&gt;0,'Metas por Proyecto'!BU290&gt;0),((BU290*100)/BT290))))))</f>
        <v/>
      </c>
      <c r="BX290" s="97">
        <f t="shared" si="164"/>
        <v>130.91999999999999</v>
      </c>
      <c r="BY290" s="97">
        <f t="shared" si="165"/>
        <v>0</v>
      </c>
      <c r="BZ290" s="62">
        <f>IF(AND(BX290=0,BY290=0),"",IF(AND(BX290=0,BY290&lt;&gt;0),Desplegable!$B$444,(BY290*100/BX290)))</f>
        <v>0</v>
      </c>
      <c r="CA290" s="222">
        <v>21.82</v>
      </c>
      <c r="CB290" s="97"/>
      <c r="CC290" s="97"/>
      <c r="CD290" s="62" t="str">
        <f>IF(AND(CA290=0,CB290=0),Desplegable!$B$446,IF(AND(CA290&lt;&gt;0,CB290=""),Desplegable!$B$446,IF(AND('Metas por Proyecto'!CA290=0,'Metas por Proyecto'!CB290&gt;0),Desplegable!$B$444,IF(AND('Metas por Proyecto'!CA290&gt;0,'Metas por Proyecto'!CB290=0),Desplegable!$B$445,IF(AND('Metas por Proyecto'!CA290&gt;0,'Metas por Proyecto'!CB290&gt;0),((CB290*100)/CA290))))))</f>
        <v/>
      </c>
      <c r="CE290" s="97">
        <f t="shared" si="166"/>
        <v>152.73999999999998</v>
      </c>
      <c r="CF290" s="97">
        <f t="shared" si="167"/>
        <v>0</v>
      </c>
      <c r="CG290" s="62">
        <f>IF(AND(CE290=0,CF290=0),"",IF(AND(CE290=0,CF290&lt;&gt;0),Desplegable!$B$444,(CF290*100/CE290)))</f>
        <v>0</v>
      </c>
      <c r="CH290" s="222">
        <v>21.82</v>
      </c>
      <c r="CI290" s="97"/>
      <c r="CJ290" s="97"/>
      <c r="CK290" s="62" t="str">
        <f>IF(AND(CH290=0,CI290=0),Desplegable!$B$446,IF(AND(CH290&lt;&gt;0,CI290=""),Desplegable!$B$446,IF(AND('Metas por Proyecto'!CH290=0,'Metas por Proyecto'!CI290&gt;0),Desplegable!$B$444,IF(AND('Metas por Proyecto'!CH290&gt;0,'Metas por Proyecto'!CI290=0),Desplegable!$B$445,IF(AND('Metas por Proyecto'!CH290&gt;0,'Metas por Proyecto'!CI290&gt;0),((CI290*100)/CH290))))))</f>
        <v/>
      </c>
      <c r="CL290" s="97">
        <f t="shared" si="168"/>
        <v>174.55999999999997</v>
      </c>
      <c r="CM290" s="97">
        <f t="shared" si="169"/>
        <v>0</v>
      </c>
      <c r="CN290" s="62">
        <f>IF(AND(CL290=0,CM290=0),"",IF(AND(CL290=0,CM290&lt;&gt;0),Desplegable!$B$444,(CM290*100/CL290)))</f>
        <v>0</v>
      </c>
      <c r="CO290" s="222">
        <v>21.82</v>
      </c>
      <c r="CP290" s="97"/>
      <c r="CQ290" s="97"/>
      <c r="CR290" s="62" t="str">
        <f>IF(AND(CO290=0,CP290=0),Desplegable!$B$446,IF(AND(CO290&lt;&gt;0,CP290=""),Desplegable!$B$446,IF(AND('Metas por Proyecto'!CO290=0,'Metas por Proyecto'!CP290&gt;0),Desplegable!$B$444,IF(AND('Metas por Proyecto'!CO290&gt;0,'Metas por Proyecto'!CP290=0),Desplegable!$B$445,IF(AND('Metas por Proyecto'!CO290&gt;0,'Metas por Proyecto'!CP290&gt;0),((CP290*100)/CO290))))))</f>
        <v/>
      </c>
      <c r="CS290" s="97">
        <f t="shared" si="170"/>
        <v>196.37999999999997</v>
      </c>
      <c r="CT290" s="97">
        <f t="shared" si="171"/>
        <v>0</v>
      </c>
      <c r="CU290" s="62">
        <f>IF(AND(CS290=0,CT290=0),"",IF(AND(CS290=0,CT290&lt;&gt;0),Desplegable!$B$444,(CT290*100/CS290)))</f>
        <v>0</v>
      </c>
      <c r="CV290" s="222">
        <v>21.82</v>
      </c>
      <c r="CW290" s="97"/>
      <c r="CX290" s="97"/>
      <c r="CY290" s="62" t="str">
        <f>IF(AND(CV290=0,CW290=0),Desplegable!$B$446,IF(AND(CV290&lt;&gt;0,CW290=""),Desplegable!$B$446,IF(AND('Metas por Proyecto'!CV290=0,'Metas por Proyecto'!CW290&gt;0),Desplegable!$B$444,IF(AND('Metas por Proyecto'!CV290&gt;0,'Metas por Proyecto'!CW290=0),Desplegable!$B$445,IF(AND('Metas por Proyecto'!CV290&gt;0,'Metas por Proyecto'!CW290&gt;0),((CW290*100)/CV290))))))</f>
        <v/>
      </c>
      <c r="CZ290" s="97">
        <f t="shared" si="172"/>
        <v>218.19999999999996</v>
      </c>
      <c r="DA290" s="97">
        <f t="shared" si="173"/>
        <v>0</v>
      </c>
      <c r="DB290" s="62">
        <f>IF(AND(CZ290=0,DA290=0),"",IF(AND(CZ290=0,DA290&lt;&gt;0),Desplegable!$B$444,(DA290*100/CZ290)))</f>
        <v>0</v>
      </c>
      <c r="DC290" s="222">
        <v>21.82</v>
      </c>
      <c r="DD290" s="97"/>
      <c r="DE290" s="97"/>
      <c r="DF290" s="62" t="str">
        <f>IF(AND(DC290=0,DD290=0),Desplegable!$B$446,IF(AND(DC290&lt;&gt;0,DD290=""),Desplegable!$B$446,IF(AND('Metas por Proyecto'!DC290=0,'Metas por Proyecto'!DD290&gt;0),Desplegable!$B$444,IF(AND('Metas por Proyecto'!DC290&gt;0,'Metas por Proyecto'!DD290=0),Desplegable!$B$445,IF(AND('Metas por Proyecto'!DC290&gt;0,'Metas por Proyecto'!DD290&gt;0),((DD290*100)/DC290))))))</f>
        <v/>
      </c>
      <c r="DG290" s="97">
        <f t="shared" si="182"/>
        <v>240.01999999999995</v>
      </c>
      <c r="DH290" s="97">
        <f t="shared" si="183"/>
        <v>0</v>
      </c>
      <c r="DI290" s="62">
        <f>IF(AND(DG290=0,DH290=0),"",IF(AND(DG290=0,DH290&lt;&gt;0),Desplegable!$B$444,(DH290*100/DG290)))</f>
        <v>0</v>
      </c>
      <c r="DJ290" s="222">
        <v>21.82</v>
      </c>
      <c r="DK290" s="97"/>
      <c r="DL290" s="97"/>
      <c r="DM290" s="62" t="str">
        <f>IF(AND(DJ290=0,DK290=0),Desplegable!$B$446,IF(AND(DJ290&lt;&gt;0,DK290=""),Desplegable!$B$446,IF(AND('Metas por Proyecto'!DJ290=0,'Metas por Proyecto'!DK290&gt;0),Desplegable!$B$444,IF(AND('Metas por Proyecto'!DJ290&gt;0,'Metas por Proyecto'!DK290=0),Desplegable!$B$445,IF(AND('Metas por Proyecto'!DJ290&gt;0,'Metas por Proyecto'!DK290&gt;0),((DK290*100)/DJ290))))))</f>
        <v/>
      </c>
      <c r="DN290" s="97">
        <f t="shared" si="176"/>
        <v>261.83999999999997</v>
      </c>
      <c r="DO290" s="97">
        <f t="shared" si="177"/>
        <v>0</v>
      </c>
      <c r="DP290" s="63">
        <f>IF(AND(DN290=0,DO290=0),"",IF(AND(DN290=0,DO290&lt;&gt;0),Desplegable!$B$444,(DO290*100/DN290)))</f>
        <v>0</v>
      </c>
      <c r="DQ290" s="97">
        <f t="shared" si="178"/>
        <v>261.83999999999997</v>
      </c>
      <c r="DR290" s="97">
        <f t="shared" si="179"/>
        <v>-240.01999999999998</v>
      </c>
      <c r="DS290" s="97">
        <f t="shared" si="180"/>
        <v>0</v>
      </c>
      <c r="DT290" s="63">
        <f t="shared" si="181"/>
        <v>0</v>
      </c>
      <c r="DU290" s="97"/>
    </row>
    <row r="291" spans="1:125" s="65" customFormat="1" ht="225">
      <c r="A291" s="53">
        <v>290</v>
      </c>
      <c r="B291" s="84" t="s">
        <v>925</v>
      </c>
      <c r="C291" s="54" t="s">
        <v>920</v>
      </c>
      <c r="D291" s="55" t="s">
        <v>89</v>
      </c>
      <c r="E291" s="55" t="s">
        <v>927</v>
      </c>
      <c r="F291" s="56" t="s">
        <v>111</v>
      </c>
      <c r="G291" s="55" t="s">
        <v>115</v>
      </c>
      <c r="H291" s="56" t="s">
        <v>294</v>
      </c>
      <c r="I291" s="55" t="s">
        <v>815</v>
      </c>
      <c r="J291" s="56" t="s">
        <v>257</v>
      </c>
      <c r="K291" s="55" t="s">
        <v>814</v>
      </c>
      <c r="L291" s="56" t="s">
        <v>275</v>
      </c>
      <c r="M291" s="56" t="s">
        <v>411</v>
      </c>
      <c r="N291" s="59" t="s">
        <v>122</v>
      </c>
      <c r="O291" s="56" t="s">
        <v>154</v>
      </c>
      <c r="P291" s="57" t="s">
        <v>462</v>
      </c>
      <c r="Q291" s="57" t="s">
        <v>467</v>
      </c>
      <c r="R291" s="58" t="s">
        <v>474</v>
      </c>
      <c r="S291" s="59" t="s">
        <v>159</v>
      </c>
      <c r="T291" s="59" t="s">
        <v>417</v>
      </c>
      <c r="U291" s="60" t="s">
        <v>429</v>
      </c>
      <c r="V291" s="60" t="s">
        <v>447</v>
      </c>
      <c r="W291" s="59" t="s">
        <v>159</v>
      </c>
      <c r="X291" s="59"/>
      <c r="Y291" s="56"/>
      <c r="Z291" s="56"/>
      <c r="AA291" s="56"/>
      <c r="AB291" s="56"/>
      <c r="AC291" s="53"/>
      <c r="AD291" s="53"/>
      <c r="AE291" s="53"/>
      <c r="AF291" s="53"/>
      <c r="AG291" s="56"/>
      <c r="AH291" s="60"/>
      <c r="AI291" s="53"/>
      <c r="AJ291" s="61"/>
      <c r="AK291" s="53"/>
      <c r="AL291" s="53"/>
      <c r="AM291" s="222">
        <v>15.5</v>
      </c>
      <c r="AN291" s="222">
        <v>15.5</v>
      </c>
      <c r="AO291" s="97">
        <v>0</v>
      </c>
      <c r="AP291" s="97"/>
      <c r="AQ291" s="62">
        <f>IF(AND(AN291=0,AO291=0),Desplegable!$B$446,IF(AND(AN291&lt;&gt;0,AO291=""),Desplegable!$B$446,IF(AND('Metas por Proyecto'!AN291=0,'Metas por Proyecto'!AO291&gt;0),Desplegable!$B$444,IF(AND('Metas por Proyecto'!AN291&gt;0,'Metas por Proyecto'!AO291=0),Desplegable!$B$445,IF(AND('Metas por Proyecto'!AN291&gt;0,'Metas por Proyecto'!AO291&gt;0),((AO291*100)/AN291))))))</f>
        <v>0</v>
      </c>
      <c r="AR291" s="222">
        <v>15.5</v>
      </c>
      <c r="AS291" s="97">
        <v>0</v>
      </c>
      <c r="AT291" s="97"/>
      <c r="AU291" s="62">
        <f>IF(AND(AR291=0,AS291=0),Desplegable!$B$446,IF(AND(AR291&lt;&gt;0,AS291=""),Desplegable!$B$446,IF(AND('Metas por Proyecto'!AR291=0,'Metas por Proyecto'!AS291&gt;0),Desplegable!$B$444,IF(AND('Metas por Proyecto'!AR291&gt;0,'Metas por Proyecto'!AS291=0),Desplegable!$B$445,IF(AND('Metas por Proyecto'!AR291&gt;0,'Metas por Proyecto'!AS291&gt;0),((AS291*100)/AR291))))))</f>
        <v>0</v>
      </c>
      <c r="AV291" s="97">
        <f t="shared" si="156"/>
        <v>31</v>
      </c>
      <c r="AW291" s="97">
        <f t="shared" si="157"/>
        <v>0</v>
      </c>
      <c r="AX291" s="62">
        <f>IF(AND(AV291=0,AW291=0),"",IF(AND(AV291=0,AW291&lt;&gt;0),Desplegable!$B$444,(AW291*100/AV291)))</f>
        <v>0</v>
      </c>
      <c r="AY291" s="222">
        <v>15.5</v>
      </c>
      <c r="AZ291" s="97">
        <v>0</v>
      </c>
      <c r="BA291" s="97"/>
      <c r="BB291" s="62">
        <f>IF(AND(AY291=0,AZ291=0),Desplegable!$B$446,IF(AND(AY291&lt;&gt;0,AZ291=""),Desplegable!$B$446,IF(AND('Metas por Proyecto'!AY291=0,'Metas por Proyecto'!AZ291&gt;0),Desplegable!$B$444,IF(AND('Metas por Proyecto'!AY291&gt;0,'Metas por Proyecto'!AZ291=0),Desplegable!$B$445,IF(AND('Metas por Proyecto'!AY291&gt;0,'Metas por Proyecto'!AZ291&gt;0),((AZ291*100)/AY291))))))</f>
        <v>0</v>
      </c>
      <c r="BC291" s="97">
        <f t="shared" si="158"/>
        <v>46.5</v>
      </c>
      <c r="BD291" s="97">
        <f t="shared" si="159"/>
        <v>0</v>
      </c>
      <c r="BE291" s="62">
        <f>IF(AND(BC291=0,BD291=0),"",IF(AND(BC291=0,BD291&lt;&gt;0),Desplegable!$B$444,(BD291*100/BC291)))</f>
        <v>0</v>
      </c>
      <c r="BF291" s="222">
        <v>15.5</v>
      </c>
      <c r="BG291" s="97"/>
      <c r="BH291" s="97"/>
      <c r="BI291" s="62" t="str">
        <f>IF(AND(BF291=0,BG291=0),Desplegable!$B$446,IF(AND(BF291&lt;&gt;0,BG291=""),Desplegable!$B$446,IF(AND('Metas por Proyecto'!BF291=0,'Metas por Proyecto'!BG291&gt;0),Desplegable!$B$444,IF(AND('Metas por Proyecto'!BF291&gt;0,'Metas por Proyecto'!BG291=0),Desplegable!$B$445,IF(AND('Metas por Proyecto'!BF291&gt;0,'Metas por Proyecto'!BG291&gt;0),((BG291*100)/BF291))))))</f>
        <v/>
      </c>
      <c r="BJ291" s="97">
        <f t="shared" si="160"/>
        <v>62</v>
      </c>
      <c r="BK291" s="97">
        <f t="shared" si="161"/>
        <v>0</v>
      </c>
      <c r="BL291" s="62">
        <f>IF(AND(BJ291=0,BK291=0),"",IF(AND(BJ291=0,BK291&lt;&gt;0),Desplegable!$B$444,(BK291*100/BJ291)))</f>
        <v>0</v>
      </c>
      <c r="BM291" s="222">
        <v>15.5</v>
      </c>
      <c r="BN291" s="97"/>
      <c r="BO291" s="97"/>
      <c r="BP291" s="62" t="str">
        <f>IF(AND(BM291=0,BN291=0),Desplegable!$B$446,IF(AND(BM291&lt;&gt;0,BN291=""),Desplegable!$B$446,IF(AND('Metas por Proyecto'!BM291=0,'Metas por Proyecto'!BN291&gt;0),Desplegable!$B$444,IF(AND('Metas por Proyecto'!BM291&gt;0,'Metas por Proyecto'!BN291=0),Desplegable!$B$445,IF(AND('Metas por Proyecto'!BM291&gt;0,'Metas por Proyecto'!BN291&gt;0),((BN291*100)/BM291))))))</f>
        <v/>
      </c>
      <c r="BQ291" s="97">
        <f t="shared" si="162"/>
        <v>77.5</v>
      </c>
      <c r="BR291" s="97">
        <f t="shared" si="163"/>
        <v>0</v>
      </c>
      <c r="BS291" s="62">
        <f>IF(AND(BQ291=0,BR291=0),"",IF(AND(BQ291=0,BR291&lt;&gt;0),Desplegable!$B$444,(BR291*100/BQ291)))</f>
        <v>0</v>
      </c>
      <c r="BT291" s="222">
        <v>15.5</v>
      </c>
      <c r="BU291" s="97"/>
      <c r="BV291" s="97"/>
      <c r="BW291" s="62" t="str">
        <f>IF(AND(BT291=0,BU291=0),Desplegable!$B$446,IF(AND(BT291&lt;&gt;0,BU291=""),Desplegable!$B$446,IF(AND('Metas por Proyecto'!BT291=0,'Metas por Proyecto'!BU291&gt;0),Desplegable!$B$444,IF(AND('Metas por Proyecto'!BT291&gt;0,'Metas por Proyecto'!BU291=0),Desplegable!$B$445,IF(AND('Metas por Proyecto'!BT291&gt;0,'Metas por Proyecto'!BU291&gt;0),((BU291*100)/BT291))))))</f>
        <v/>
      </c>
      <c r="BX291" s="97">
        <f t="shared" si="164"/>
        <v>93</v>
      </c>
      <c r="BY291" s="97">
        <f t="shared" si="165"/>
        <v>0</v>
      </c>
      <c r="BZ291" s="62">
        <f>IF(AND(BX291=0,BY291=0),"",IF(AND(BX291=0,BY291&lt;&gt;0),Desplegable!$B$444,(BY291*100/BX291)))</f>
        <v>0</v>
      </c>
      <c r="CA291" s="222">
        <v>15.5</v>
      </c>
      <c r="CB291" s="97"/>
      <c r="CC291" s="97"/>
      <c r="CD291" s="62" t="str">
        <f>IF(AND(CA291=0,CB291=0),Desplegable!$B$446,IF(AND(CA291&lt;&gt;0,CB291=""),Desplegable!$B$446,IF(AND('Metas por Proyecto'!CA291=0,'Metas por Proyecto'!CB291&gt;0),Desplegable!$B$444,IF(AND('Metas por Proyecto'!CA291&gt;0,'Metas por Proyecto'!CB291=0),Desplegable!$B$445,IF(AND('Metas por Proyecto'!CA291&gt;0,'Metas por Proyecto'!CB291&gt;0),((CB291*100)/CA291))))))</f>
        <v/>
      </c>
      <c r="CE291" s="97">
        <f t="shared" si="166"/>
        <v>108.5</v>
      </c>
      <c r="CF291" s="97">
        <f t="shared" si="167"/>
        <v>0</v>
      </c>
      <c r="CG291" s="62">
        <f>IF(AND(CE291=0,CF291=0),"",IF(AND(CE291=0,CF291&lt;&gt;0),Desplegable!$B$444,(CF291*100/CE291)))</f>
        <v>0</v>
      </c>
      <c r="CH291" s="222">
        <v>15.5</v>
      </c>
      <c r="CI291" s="97"/>
      <c r="CJ291" s="97"/>
      <c r="CK291" s="62" t="str">
        <f>IF(AND(CH291=0,CI291=0),Desplegable!$B$446,IF(AND(CH291&lt;&gt;0,CI291=""),Desplegable!$B$446,IF(AND('Metas por Proyecto'!CH291=0,'Metas por Proyecto'!CI291&gt;0),Desplegable!$B$444,IF(AND('Metas por Proyecto'!CH291&gt;0,'Metas por Proyecto'!CI291=0),Desplegable!$B$445,IF(AND('Metas por Proyecto'!CH291&gt;0,'Metas por Proyecto'!CI291&gt;0),((CI291*100)/CH291))))))</f>
        <v/>
      </c>
      <c r="CL291" s="97">
        <f t="shared" si="168"/>
        <v>124</v>
      </c>
      <c r="CM291" s="97">
        <f t="shared" si="169"/>
        <v>0</v>
      </c>
      <c r="CN291" s="62">
        <f>IF(AND(CL291=0,CM291=0),"",IF(AND(CL291=0,CM291&lt;&gt;0),Desplegable!$B$444,(CM291*100/CL291)))</f>
        <v>0</v>
      </c>
      <c r="CO291" s="222">
        <v>15.5</v>
      </c>
      <c r="CP291" s="97"/>
      <c r="CQ291" s="97"/>
      <c r="CR291" s="62" t="str">
        <f>IF(AND(CO291=0,CP291=0),Desplegable!$B$446,IF(AND(CO291&lt;&gt;0,CP291=""),Desplegable!$B$446,IF(AND('Metas por Proyecto'!CO291=0,'Metas por Proyecto'!CP291&gt;0),Desplegable!$B$444,IF(AND('Metas por Proyecto'!CO291&gt;0,'Metas por Proyecto'!CP291=0),Desplegable!$B$445,IF(AND('Metas por Proyecto'!CO291&gt;0,'Metas por Proyecto'!CP291&gt;0),((CP291*100)/CO291))))))</f>
        <v/>
      </c>
      <c r="CS291" s="97">
        <f t="shared" si="170"/>
        <v>139.5</v>
      </c>
      <c r="CT291" s="97">
        <f t="shared" si="171"/>
        <v>0</v>
      </c>
      <c r="CU291" s="62">
        <f>IF(AND(CS291=0,CT291=0),"",IF(AND(CS291=0,CT291&lt;&gt;0),Desplegable!$B$444,(CT291*100/CS291)))</f>
        <v>0</v>
      </c>
      <c r="CV291" s="222">
        <v>15.5</v>
      </c>
      <c r="CW291" s="97"/>
      <c r="CX291" s="97"/>
      <c r="CY291" s="62" t="str">
        <f>IF(AND(CV291=0,CW291=0),Desplegable!$B$446,IF(AND(CV291&lt;&gt;0,CW291=""),Desplegable!$B$446,IF(AND('Metas por Proyecto'!CV291=0,'Metas por Proyecto'!CW291&gt;0),Desplegable!$B$444,IF(AND('Metas por Proyecto'!CV291&gt;0,'Metas por Proyecto'!CW291=0),Desplegable!$B$445,IF(AND('Metas por Proyecto'!CV291&gt;0,'Metas por Proyecto'!CW291&gt;0),((CW291*100)/CV291))))))</f>
        <v/>
      </c>
      <c r="CZ291" s="97">
        <f t="shared" si="172"/>
        <v>155</v>
      </c>
      <c r="DA291" s="97">
        <f t="shared" si="173"/>
        <v>0</v>
      </c>
      <c r="DB291" s="62">
        <f>IF(AND(CZ291=0,DA291=0),"",IF(AND(CZ291=0,DA291&lt;&gt;0),Desplegable!$B$444,(DA291*100/CZ291)))</f>
        <v>0</v>
      </c>
      <c r="DC291" s="222">
        <v>15.5</v>
      </c>
      <c r="DD291" s="97"/>
      <c r="DE291" s="97"/>
      <c r="DF291" s="62" t="str">
        <f>IF(AND(DC291=0,DD291=0),Desplegable!$B$446,IF(AND(DC291&lt;&gt;0,DD291=""),Desplegable!$B$446,IF(AND('Metas por Proyecto'!DC291=0,'Metas por Proyecto'!DD291&gt;0),Desplegable!$B$444,IF(AND('Metas por Proyecto'!DC291&gt;0,'Metas por Proyecto'!DD291=0),Desplegable!$B$445,IF(AND('Metas por Proyecto'!DC291&gt;0,'Metas por Proyecto'!DD291&gt;0),((DD291*100)/DC291))))))</f>
        <v/>
      </c>
      <c r="DG291" s="97">
        <f t="shared" si="182"/>
        <v>170.5</v>
      </c>
      <c r="DH291" s="97">
        <f t="shared" si="183"/>
        <v>0</v>
      </c>
      <c r="DI291" s="62">
        <f>IF(AND(DG291=0,DH291=0),"",IF(AND(DG291=0,DH291&lt;&gt;0),Desplegable!$B$444,(DH291*100/DG291)))</f>
        <v>0</v>
      </c>
      <c r="DJ291" s="222">
        <v>15.5</v>
      </c>
      <c r="DK291" s="97"/>
      <c r="DL291" s="97"/>
      <c r="DM291" s="62" t="str">
        <f>IF(AND(DJ291=0,DK291=0),Desplegable!$B$446,IF(AND(DJ291&lt;&gt;0,DK291=""),Desplegable!$B$446,IF(AND('Metas por Proyecto'!DJ291=0,'Metas por Proyecto'!DK291&gt;0),Desplegable!$B$444,IF(AND('Metas por Proyecto'!DJ291&gt;0,'Metas por Proyecto'!DK291=0),Desplegable!$B$445,IF(AND('Metas por Proyecto'!DJ291&gt;0,'Metas por Proyecto'!DK291&gt;0),((DK291*100)/DJ291))))))</f>
        <v/>
      </c>
      <c r="DN291" s="97">
        <f t="shared" si="176"/>
        <v>186</v>
      </c>
      <c r="DO291" s="97">
        <f t="shared" si="177"/>
        <v>0</v>
      </c>
      <c r="DP291" s="63">
        <f>IF(AND(DN291=0,DO291=0),"",IF(AND(DN291=0,DO291&lt;&gt;0),Desplegable!$B$444,(DO291*100/DN291)))</f>
        <v>0</v>
      </c>
      <c r="DQ291" s="97">
        <f t="shared" si="178"/>
        <v>186</v>
      </c>
      <c r="DR291" s="97">
        <f t="shared" si="179"/>
        <v>-170.5</v>
      </c>
      <c r="DS291" s="97">
        <f t="shared" si="180"/>
        <v>0</v>
      </c>
      <c r="DT291" s="63">
        <f t="shared" si="181"/>
        <v>0</v>
      </c>
      <c r="DU291" s="97"/>
    </row>
    <row r="292" spans="1:125" s="66" customFormat="1" ht="225">
      <c r="A292" s="53">
        <v>291</v>
      </c>
      <c r="B292" s="84" t="s">
        <v>926</v>
      </c>
      <c r="C292" s="54" t="s">
        <v>920</v>
      </c>
      <c r="D292" s="55" t="s">
        <v>89</v>
      </c>
      <c r="E292" s="55" t="s">
        <v>927</v>
      </c>
      <c r="F292" s="56" t="s">
        <v>111</v>
      </c>
      <c r="G292" s="55" t="s">
        <v>115</v>
      </c>
      <c r="H292" s="56" t="s">
        <v>294</v>
      </c>
      <c r="I292" s="55" t="s">
        <v>815</v>
      </c>
      <c r="J292" s="56" t="s">
        <v>257</v>
      </c>
      <c r="K292" s="55" t="s">
        <v>814</v>
      </c>
      <c r="L292" s="56" t="s">
        <v>275</v>
      </c>
      <c r="M292" s="56" t="s">
        <v>411</v>
      </c>
      <c r="N292" s="59" t="s">
        <v>122</v>
      </c>
      <c r="O292" s="56" t="s">
        <v>154</v>
      </c>
      <c r="P292" s="57" t="s">
        <v>462</v>
      </c>
      <c r="Q292" s="57" t="s">
        <v>467</v>
      </c>
      <c r="R292" s="58" t="s">
        <v>474</v>
      </c>
      <c r="S292" s="59" t="s">
        <v>159</v>
      </c>
      <c r="T292" s="59" t="s">
        <v>417</v>
      </c>
      <c r="U292" s="60" t="s">
        <v>429</v>
      </c>
      <c r="V292" s="60" t="s">
        <v>447</v>
      </c>
      <c r="W292" s="59" t="s">
        <v>159</v>
      </c>
      <c r="X292" s="59"/>
      <c r="Y292" s="56"/>
      <c r="Z292" s="56"/>
      <c r="AA292" s="56"/>
      <c r="AB292" s="56"/>
      <c r="AC292" s="53"/>
      <c r="AD292" s="53"/>
      <c r="AE292" s="53"/>
      <c r="AF292" s="53"/>
      <c r="AG292" s="56"/>
      <c r="AH292" s="60"/>
      <c r="AI292" s="53"/>
      <c r="AJ292" s="61"/>
      <c r="AK292" s="53"/>
      <c r="AL292" s="53"/>
      <c r="AM292" s="222">
        <v>19.43</v>
      </c>
      <c r="AN292" s="222">
        <v>19.43</v>
      </c>
      <c r="AO292" s="97">
        <v>0</v>
      </c>
      <c r="AP292" s="97"/>
      <c r="AQ292" s="62">
        <f>IF(AND(AN292=0,AO292=0),Desplegable!$B$446,IF(AND(AN292&lt;&gt;0,AO292=""),Desplegable!$B$446,IF(AND('Metas por Proyecto'!AN292=0,'Metas por Proyecto'!AO292&gt;0),Desplegable!$B$444,IF(AND('Metas por Proyecto'!AN292&gt;0,'Metas por Proyecto'!AO292=0),Desplegable!$B$445,IF(AND('Metas por Proyecto'!AN292&gt;0,'Metas por Proyecto'!AO292&gt;0),((AO292*100)/AN292))))))</f>
        <v>0</v>
      </c>
      <c r="AR292" s="222">
        <v>19.43</v>
      </c>
      <c r="AS292" s="97">
        <v>0</v>
      </c>
      <c r="AT292" s="97"/>
      <c r="AU292" s="62">
        <f>IF(AND(AR292=0,AS292=0),Desplegable!$B$446,IF(AND(AR292&lt;&gt;0,AS292=""),Desplegable!$B$446,IF(AND('Metas por Proyecto'!AR292=0,'Metas por Proyecto'!AS292&gt;0),Desplegable!$B$444,IF(AND('Metas por Proyecto'!AR292&gt;0,'Metas por Proyecto'!AS292=0),Desplegable!$B$445,IF(AND('Metas por Proyecto'!AR292&gt;0,'Metas por Proyecto'!AS292&gt;0),((AS292*100)/AR292))))))</f>
        <v>0</v>
      </c>
      <c r="AV292" s="97">
        <f t="shared" ref="AV292:AV355" si="206">SUM(AN292,AR292)</f>
        <v>38.86</v>
      </c>
      <c r="AW292" s="97">
        <f t="shared" ref="AW292:AW355" si="207">SUM(AO292,AS292)</f>
        <v>0</v>
      </c>
      <c r="AX292" s="62">
        <f>IF(AND(AV292=0,AW292=0),"",IF(AND(AV292=0,AW292&lt;&gt;0),Desplegable!$B$444,(AW292*100/AV292)))</f>
        <v>0</v>
      </c>
      <c r="AY292" s="222">
        <v>19.43</v>
      </c>
      <c r="AZ292" s="97">
        <v>0</v>
      </c>
      <c r="BA292" s="97"/>
      <c r="BB292" s="62">
        <f>IF(AND(AY292=0,AZ292=0),Desplegable!$B$446,IF(AND(AY292&lt;&gt;0,AZ292=""),Desplegable!$B$446,IF(AND('Metas por Proyecto'!AY292=0,'Metas por Proyecto'!AZ292&gt;0),Desplegable!$B$444,IF(AND('Metas por Proyecto'!AY292&gt;0,'Metas por Proyecto'!AZ292=0),Desplegable!$B$445,IF(AND('Metas por Proyecto'!AY292&gt;0,'Metas por Proyecto'!AZ292&gt;0),((AZ292*100)/AY292))))))</f>
        <v>0</v>
      </c>
      <c r="BC292" s="97">
        <f t="shared" ref="BC292:BC355" si="208">SUM(AV292+AY292)</f>
        <v>58.29</v>
      </c>
      <c r="BD292" s="97">
        <f t="shared" ref="BD292:BD355" si="209">SUM(AW292+AZ292)</f>
        <v>0</v>
      </c>
      <c r="BE292" s="62">
        <f>IF(AND(BC292=0,BD292=0),"",IF(AND(BC292=0,BD292&lt;&gt;0),Desplegable!$B$444,(BD292*100/BC292)))</f>
        <v>0</v>
      </c>
      <c r="BF292" s="222">
        <v>19.43</v>
      </c>
      <c r="BG292" s="97"/>
      <c r="BH292" s="97"/>
      <c r="BI292" s="62" t="str">
        <f>IF(AND(BF292=0,BG292=0),Desplegable!$B$446,IF(AND(BF292&lt;&gt;0,BG292=""),Desplegable!$B$446,IF(AND('Metas por Proyecto'!BF292=0,'Metas por Proyecto'!BG292&gt;0),Desplegable!$B$444,IF(AND('Metas por Proyecto'!BF292&gt;0,'Metas por Proyecto'!BG292=0),Desplegable!$B$445,IF(AND('Metas por Proyecto'!BF292&gt;0,'Metas por Proyecto'!BG292&gt;0),((BG292*100)/BF292))))))</f>
        <v/>
      </c>
      <c r="BJ292" s="97">
        <f t="shared" ref="BJ292:BJ355" si="210">SUM(BC292+BF292)</f>
        <v>77.72</v>
      </c>
      <c r="BK292" s="97">
        <f t="shared" ref="BK292:BK355" si="211">SUM(BD292+BG292)</f>
        <v>0</v>
      </c>
      <c r="BL292" s="62">
        <f>IF(AND(BJ292=0,BK292=0),"",IF(AND(BJ292=0,BK292&lt;&gt;0),Desplegable!$B$444,(BK292*100/BJ292)))</f>
        <v>0</v>
      </c>
      <c r="BM292" s="222">
        <v>19.43</v>
      </c>
      <c r="BN292" s="97"/>
      <c r="BO292" s="97"/>
      <c r="BP292" s="62" t="str">
        <f>IF(AND(BM292=0,BN292=0),Desplegable!$B$446,IF(AND(BM292&lt;&gt;0,BN292=""),Desplegable!$B$446,IF(AND('Metas por Proyecto'!BM292=0,'Metas por Proyecto'!BN292&gt;0),Desplegable!$B$444,IF(AND('Metas por Proyecto'!BM292&gt;0,'Metas por Proyecto'!BN292=0),Desplegable!$B$445,IF(AND('Metas por Proyecto'!BM292&gt;0,'Metas por Proyecto'!BN292&gt;0),((BN292*100)/BM292))))))</f>
        <v/>
      </c>
      <c r="BQ292" s="97">
        <f t="shared" ref="BQ292:BQ355" si="212">SUM(BJ292+BM292)</f>
        <v>97.15</v>
      </c>
      <c r="BR292" s="97">
        <f t="shared" ref="BR292:BR355" si="213">SUM(BK292+BN292)</f>
        <v>0</v>
      </c>
      <c r="BS292" s="62">
        <f>IF(AND(BQ292=0,BR292=0),"",IF(AND(BQ292=0,BR292&lt;&gt;0),Desplegable!$B$444,(BR292*100/BQ292)))</f>
        <v>0</v>
      </c>
      <c r="BT292" s="222">
        <v>19.43</v>
      </c>
      <c r="BU292" s="97"/>
      <c r="BV292" s="97"/>
      <c r="BW292" s="62" t="str">
        <f>IF(AND(BT292=0,BU292=0),Desplegable!$B$446,IF(AND(BT292&lt;&gt;0,BU292=""),Desplegable!$B$446,IF(AND('Metas por Proyecto'!BT292=0,'Metas por Proyecto'!BU292&gt;0),Desplegable!$B$444,IF(AND('Metas por Proyecto'!BT292&gt;0,'Metas por Proyecto'!BU292=0),Desplegable!$B$445,IF(AND('Metas por Proyecto'!BT292&gt;0,'Metas por Proyecto'!BU292&gt;0),((BU292*100)/BT292))))))</f>
        <v/>
      </c>
      <c r="BX292" s="97">
        <f t="shared" ref="BX292:BX355" si="214">SUM(BQ292+BT292)</f>
        <v>116.58000000000001</v>
      </c>
      <c r="BY292" s="97">
        <f t="shared" ref="BY292:BY355" si="215">SUM(BR292+BU292)</f>
        <v>0</v>
      </c>
      <c r="BZ292" s="62">
        <f>IF(AND(BX292=0,BY292=0),"",IF(AND(BX292=0,BY292&lt;&gt;0),Desplegable!$B$444,(BY292*100/BX292)))</f>
        <v>0</v>
      </c>
      <c r="CA292" s="222">
        <v>19.43</v>
      </c>
      <c r="CB292" s="97"/>
      <c r="CC292" s="97"/>
      <c r="CD292" s="62" t="str">
        <f>IF(AND(CA292=0,CB292=0),Desplegable!$B$446,IF(AND(CA292&lt;&gt;0,CB292=""),Desplegable!$B$446,IF(AND('Metas por Proyecto'!CA292=0,'Metas por Proyecto'!CB292&gt;0),Desplegable!$B$444,IF(AND('Metas por Proyecto'!CA292&gt;0,'Metas por Proyecto'!CB292=0),Desplegable!$B$445,IF(AND('Metas por Proyecto'!CA292&gt;0,'Metas por Proyecto'!CB292&gt;0),((CB292*100)/CA292))))))</f>
        <v/>
      </c>
      <c r="CE292" s="97">
        <f t="shared" ref="CE292:CE355" si="216">SUM(BX292+CA292)</f>
        <v>136.01000000000002</v>
      </c>
      <c r="CF292" s="97">
        <f t="shared" ref="CF292:CF355" si="217">SUM(BY292+CB292)</f>
        <v>0</v>
      </c>
      <c r="CG292" s="62">
        <f>IF(AND(CE292=0,CF292=0),"",IF(AND(CE292=0,CF292&lt;&gt;0),Desplegable!$B$444,(CF292*100/CE292)))</f>
        <v>0</v>
      </c>
      <c r="CH292" s="222">
        <v>19.43</v>
      </c>
      <c r="CI292" s="97"/>
      <c r="CJ292" s="97"/>
      <c r="CK292" s="62" t="str">
        <f>IF(AND(CH292=0,CI292=0),Desplegable!$B$446,IF(AND(CH292&lt;&gt;0,CI292=""),Desplegable!$B$446,IF(AND('Metas por Proyecto'!CH292=0,'Metas por Proyecto'!CI292&gt;0),Desplegable!$B$444,IF(AND('Metas por Proyecto'!CH292&gt;0,'Metas por Proyecto'!CI292=0),Desplegable!$B$445,IF(AND('Metas por Proyecto'!CH292&gt;0,'Metas por Proyecto'!CI292&gt;0),((CI292*100)/CH292))))))</f>
        <v/>
      </c>
      <c r="CL292" s="97">
        <f t="shared" ref="CL292:CL355" si="218">SUM(CE292+CH292)</f>
        <v>155.44000000000003</v>
      </c>
      <c r="CM292" s="97">
        <f t="shared" ref="CM292:CM355" si="219">SUM(CF292+CI292)</f>
        <v>0</v>
      </c>
      <c r="CN292" s="62">
        <f>IF(AND(CL292=0,CM292=0),"",IF(AND(CL292=0,CM292&lt;&gt;0),Desplegable!$B$444,(CM292*100/CL292)))</f>
        <v>0</v>
      </c>
      <c r="CO292" s="222">
        <v>19.43</v>
      </c>
      <c r="CP292" s="97"/>
      <c r="CQ292" s="97"/>
      <c r="CR292" s="62" t="str">
        <f>IF(AND(CO292=0,CP292=0),Desplegable!$B$446,IF(AND(CO292&lt;&gt;0,CP292=""),Desplegable!$B$446,IF(AND('Metas por Proyecto'!CO292=0,'Metas por Proyecto'!CP292&gt;0),Desplegable!$B$444,IF(AND('Metas por Proyecto'!CO292&gt;0,'Metas por Proyecto'!CP292=0),Desplegable!$B$445,IF(AND('Metas por Proyecto'!CO292&gt;0,'Metas por Proyecto'!CP292&gt;0),((CP292*100)/CO292))))))</f>
        <v/>
      </c>
      <c r="CS292" s="97">
        <f t="shared" ref="CS292:CS355" si="220">SUM(CL292+CO292)</f>
        <v>174.87000000000003</v>
      </c>
      <c r="CT292" s="97">
        <f t="shared" ref="CT292:CT355" si="221">SUM(CM292+CP292)</f>
        <v>0</v>
      </c>
      <c r="CU292" s="62">
        <f>IF(AND(CS292=0,CT292=0),"",IF(AND(CS292=0,CT292&lt;&gt;0),Desplegable!$B$444,(CT292*100/CS292)))</f>
        <v>0</v>
      </c>
      <c r="CV292" s="222">
        <v>19.43</v>
      </c>
      <c r="CW292" s="97"/>
      <c r="CX292" s="97"/>
      <c r="CY292" s="62" t="str">
        <f>IF(AND(CV292=0,CW292=0),Desplegable!$B$446,IF(AND(CV292&lt;&gt;0,CW292=""),Desplegable!$B$446,IF(AND('Metas por Proyecto'!CV292=0,'Metas por Proyecto'!CW292&gt;0),Desplegable!$B$444,IF(AND('Metas por Proyecto'!CV292&gt;0,'Metas por Proyecto'!CW292=0),Desplegable!$B$445,IF(AND('Metas por Proyecto'!CV292&gt;0,'Metas por Proyecto'!CW292&gt;0),((CW292*100)/CV292))))))</f>
        <v/>
      </c>
      <c r="CZ292" s="97">
        <f t="shared" ref="CZ292:CZ355" si="222">SUM(CS292+CV292)</f>
        <v>194.30000000000004</v>
      </c>
      <c r="DA292" s="97">
        <f t="shared" ref="DA292:DA355" si="223">SUM(CT292+CW292)</f>
        <v>0</v>
      </c>
      <c r="DB292" s="62">
        <f>IF(AND(CZ292=0,DA292=0),"",IF(AND(CZ292=0,DA292&lt;&gt;0),Desplegable!$B$444,(DA292*100/CZ292)))</f>
        <v>0</v>
      </c>
      <c r="DC292" s="222">
        <v>19.43</v>
      </c>
      <c r="DD292" s="97"/>
      <c r="DE292" s="97"/>
      <c r="DF292" s="62" t="str">
        <f>IF(AND(DC292=0,DD292=0),Desplegable!$B$446,IF(AND(DC292&lt;&gt;0,DD292=""),Desplegable!$B$446,IF(AND('Metas por Proyecto'!DC292=0,'Metas por Proyecto'!DD292&gt;0),Desplegable!$B$444,IF(AND('Metas por Proyecto'!DC292&gt;0,'Metas por Proyecto'!DD292=0),Desplegable!$B$445,IF(AND('Metas por Proyecto'!DC292&gt;0,'Metas por Proyecto'!DD292&gt;0),((DD292*100)/DC292))))))</f>
        <v/>
      </c>
      <c r="DG292" s="97">
        <f t="shared" si="182"/>
        <v>213.73000000000005</v>
      </c>
      <c r="DH292" s="97">
        <f t="shared" si="183"/>
        <v>0</v>
      </c>
      <c r="DI292" s="62">
        <f>IF(AND(DG292=0,DH292=0),"",IF(AND(DG292=0,DH292&lt;&gt;0),Desplegable!$B$444,(DH292*100/DG292)))</f>
        <v>0</v>
      </c>
      <c r="DJ292" s="222">
        <v>19.43</v>
      </c>
      <c r="DK292" s="97"/>
      <c r="DL292" s="97"/>
      <c r="DM292" s="62" t="str">
        <f>IF(AND(DJ292=0,DK292=0),Desplegable!$B$446,IF(AND(DJ292&lt;&gt;0,DK292=""),Desplegable!$B$446,IF(AND('Metas por Proyecto'!DJ292=0,'Metas por Proyecto'!DK292&gt;0),Desplegable!$B$444,IF(AND('Metas por Proyecto'!DJ292&gt;0,'Metas por Proyecto'!DK292=0),Desplegable!$B$445,IF(AND('Metas por Proyecto'!DJ292&gt;0,'Metas por Proyecto'!DK292&gt;0),((DK292*100)/DJ292))))))</f>
        <v/>
      </c>
      <c r="DN292" s="97">
        <f t="shared" ref="DN292:DN355" si="224">SUM(DG292+DJ292)</f>
        <v>233.16000000000005</v>
      </c>
      <c r="DO292" s="97">
        <f t="shared" ref="DO292:DO355" si="225">SUM(DH292+DK292)</f>
        <v>0</v>
      </c>
      <c r="DP292" s="63">
        <f>IF(AND(DN292=0,DO292=0),"",IF(AND(DN292=0,DO292&lt;&gt;0),Desplegable!$B$444,(DO292*100/DN292)))</f>
        <v>0</v>
      </c>
      <c r="DQ292" s="97">
        <f t="shared" ref="DQ292:DQ325" si="226">SUM(AN292,AR292,AY292,BF292,BM292,BT292,CA292,CH292,CO292,CV292,DC292,DJ292)</f>
        <v>233.16000000000005</v>
      </c>
      <c r="DR292" s="97">
        <f t="shared" ref="DR292:DR325" si="227">AM292-DQ292</f>
        <v>-213.73000000000005</v>
      </c>
      <c r="DS292" s="97">
        <f t="shared" ref="DS292:DS325" si="228">SUM(AO292,AS292,AZ292,BG292,BN292,BU292,CB292,CI292,CP292,CW292,DD292,DK292)</f>
        <v>0</v>
      </c>
      <c r="DT292" s="63">
        <f t="shared" ref="DT292:DT325" si="229">DP292</f>
        <v>0</v>
      </c>
      <c r="DU292" s="97"/>
    </row>
    <row r="293" spans="1:125" s="66" customFormat="1" ht="225">
      <c r="A293" s="53">
        <v>292</v>
      </c>
      <c r="B293" s="84" t="s">
        <v>928</v>
      </c>
      <c r="C293" s="54" t="s">
        <v>946</v>
      </c>
      <c r="D293" s="55" t="s">
        <v>89</v>
      </c>
      <c r="E293" s="55" t="s">
        <v>949</v>
      </c>
      <c r="F293" s="56" t="s">
        <v>111</v>
      </c>
      <c r="G293" s="55" t="s">
        <v>115</v>
      </c>
      <c r="H293" s="56" t="s">
        <v>294</v>
      </c>
      <c r="I293" s="55" t="s">
        <v>815</v>
      </c>
      <c r="J293" s="56" t="s">
        <v>257</v>
      </c>
      <c r="K293" s="55" t="s">
        <v>814</v>
      </c>
      <c r="L293" s="56" t="s">
        <v>276</v>
      </c>
      <c r="M293" s="56" t="s">
        <v>411</v>
      </c>
      <c r="N293" s="59" t="s">
        <v>132</v>
      </c>
      <c r="O293" s="56" t="s">
        <v>154</v>
      </c>
      <c r="P293" s="57" t="s">
        <v>462</v>
      </c>
      <c r="Q293" s="57" t="s">
        <v>467</v>
      </c>
      <c r="R293" s="58" t="s">
        <v>474</v>
      </c>
      <c r="S293" s="59" t="s">
        <v>159</v>
      </c>
      <c r="T293" s="59" t="s">
        <v>417</v>
      </c>
      <c r="U293" s="60" t="s">
        <v>429</v>
      </c>
      <c r="V293" s="60" t="s">
        <v>447</v>
      </c>
      <c r="W293" s="59" t="s">
        <v>159</v>
      </c>
      <c r="X293" s="59"/>
      <c r="Y293" s="56"/>
      <c r="Z293" s="56"/>
      <c r="AA293" s="56"/>
      <c r="AB293" s="56"/>
      <c r="AC293" s="53"/>
      <c r="AD293" s="53"/>
      <c r="AE293" s="53"/>
      <c r="AF293" s="53"/>
      <c r="AG293" s="56"/>
      <c r="AH293" s="60"/>
      <c r="AI293" s="53"/>
      <c r="AJ293" s="61"/>
      <c r="AK293" s="53"/>
      <c r="AL293" s="53"/>
      <c r="AM293" s="222">
        <v>4.3499999999999996</v>
      </c>
      <c r="AN293" s="97">
        <v>0</v>
      </c>
      <c r="AO293" s="97"/>
      <c r="AP293" s="97"/>
      <c r="AQ293" s="62" t="str">
        <f>IF(AND(AN293=0,AO293=0),Desplegable!$B$446,IF(AND(AN293&lt;&gt;0,AO293=""),Desplegable!$B$446,IF(AND('Metas por Proyecto'!AN293=0,'Metas por Proyecto'!AO293&gt;0),Desplegable!$B$444,IF(AND('Metas por Proyecto'!AN293&gt;0,'Metas por Proyecto'!AO293=0),Desplegable!$B$445,IF(AND('Metas por Proyecto'!AN293&gt;0,'Metas por Proyecto'!AO293&gt;0),((AO293*100)/AN293))))))</f>
        <v/>
      </c>
      <c r="AR293" s="97"/>
      <c r="AS293" s="97">
        <v>0</v>
      </c>
      <c r="AT293" s="97"/>
      <c r="AU293" s="62" t="str">
        <f>IF(AND(AR293=0,AS293=0),Desplegable!$B$446,IF(AND(AR293&lt;&gt;0,AS293=""),Desplegable!$B$446,IF(AND('Metas por Proyecto'!AR293=0,'Metas por Proyecto'!AS293&gt;0),Desplegable!$B$444,IF(AND('Metas por Proyecto'!AR293&gt;0,'Metas por Proyecto'!AS293=0),Desplegable!$B$445,IF(AND('Metas por Proyecto'!AR293&gt;0,'Metas por Proyecto'!AS293&gt;0),((AS293*100)/AR293))))))</f>
        <v/>
      </c>
      <c r="AV293" s="97">
        <f t="shared" si="206"/>
        <v>0</v>
      </c>
      <c r="AW293" s="97">
        <f t="shared" si="207"/>
        <v>0</v>
      </c>
      <c r="AX293" s="62" t="str">
        <f>IF(AND(AV293=0,AW293=0),"",IF(AND(AV293=0,AW293&lt;&gt;0),Desplegable!$B$444,(AW293*100/AV293)))</f>
        <v/>
      </c>
      <c r="AY293" s="97"/>
      <c r="AZ293" s="97">
        <v>0</v>
      </c>
      <c r="BA293" s="97"/>
      <c r="BB293" s="62" t="str">
        <f>IF(AND(AY293=0,AZ293=0),Desplegable!$B$446,IF(AND(AY293&lt;&gt;0,AZ293=""),Desplegable!$B$446,IF(AND('Metas por Proyecto'!AY293=0,'Metas por Proyecto'!AZ293&gt;0),Desplegable!$B$444,IF(AND('Metas por Proyecto'!AY293&gt;0,'Metas por Proyecto'!AZ293=0),Desplegable!$B$445,IF(AND('Metas por Proyecto'!AY293&gt;0,'Metas por Proyecto'!AZ293&gt;0),((AZ293*100)/AY293))))))</f>
        <v/>
      </c>
      <c r="BC293" s="97">
        <f t="shared" si="208"/>
        <v>0</v>
      </c>
      <c r="BD293" s="97">
        <f t="shared" si="209"/>
        <v>0</v>
      </c>
      <c r="BE293" s="62" t="str">
        <f>IF(AND(BC293=0,BD293=0),"",IF(AND(BC293=0,BD293&lt;&gt;0),Desplegable!$B$444,(BD293*100/BC293)))</f>
        <v/>
      </c>
      <c r="BF293" s="97"/>
      <c r="BG293" s="97"/>
      <c r="BH293" s="97"/>
      <c r="BI293" s="62" t="str">
        <f>IF(AND(BF293=0,BG293=0),Desplegable!$B$446,IF(AND(BF293&lt;&gt;0,BG293=""),Desplegable!$B$446,IF(AND('Metas por Proyecto'!BF293=0,'Metas por Proyecto'!BG293&gt;0),Desplegable!$B$444,IF(AND('Metas por Proyecto'!BF293&gt;0,'Metas por Proyecto'!BG293=0),Desplegable!$B$445,IF(AND('Metas por Proyecto'!BF293&gt;0,'Metas por Proyecto'!BG293&gt;0),((BG293*100)/BF293))))))</f>
        <v/>
      </c>
      <c r="BJ293" s="97">
        <f t="shared" si="210"/>
        <v>0</v>
      </c>
      <c r="BK293" s="97">
        <f t="shared" si="211"/>
        <v>0</v>
      </c>
      <c r="BL293" s="62" t="str">
        <f>IF(AND(BJ293=0,BK293=0),"",IF(AND(BJ293=0,BK293&lt;&gt;0),Desplegable!$B$444,(BK293*100/BJ293)))</f>
        <v/>
      </c>
      <c r="BM293" s="97"/>
      <c r="BN293" s="97"/>
      <c r="BO293" s="97"/>
      <c r="BP293" s="62" t="str">
        <f>IF(AND(BM293=0,BN293=0),Desplegable!$B$446,IF(AND(BM293&lt;&gt;0,BN293=""),Desplegable!$B$446,IF(AND('Metas por Proyecto'!BM293=0,'Metas por Proyecto'!BN293&gt;0),Desplegable!$B$444,IF(AND('Metas por Proyecto'!BM293&gt;0,'Metas por Proyecto'!BN293=0),Desplegable!$B$445,IF(AND('Metas por Proyecto'!BM293&gt;0,'Metas por Proyecto'!BN293&gt;0),((BN293*100)/BM293))))))</f>
        <v/>
      </c>
      <c r="BQ293" s="97">
        <f t="shared" si="212"/>
        <v>0</v>
      </c>
      <c r="BR293" s="97">
        <f t="shared" si="213"/>
        <v>0</v>
      </c>
      <c r="BS293" s="62" t="str">
        <f>IF(AND(BQ293=0,BR293=0),"",IF(AND(BQ293=0,BR293&lt;&gt;0),Desplegable!$B$444,(BR293*100/BQ293)))</f>
        <v/>
      </c>
      <c r="BT293" s="97"/>
      <c r="BU293" s="97"/>
      <c r="BV293" s="97"/>
      <c r="BW293" s="62" t="str">
        <f>IF(AND(BT293=0,BU293=0),Desplegable!$B$446,IF(AND(BT293&lt;&gt;0,BU293=""),Desplegable!$B$446,IF(AND('Metas por Proyecto'!BT293=0,'Metas por Proyecto'!BU293&gt;0),Desplegable!$B$444,IF(AND('Metas por Proyecto'!BT293&gt;0,'Metas por Proyecto'!BU293=0),Desplegable!$B$445,IF(AND('Metas por Proyecto'!BT293&gt;0,'Metas por Proyecto'!BU293&gt;0),((BU293*100)/BT293))))))</f>
        <v/>
      </c>
      <c r="BX293" s="97">
        <f t="shared" si="214"/>
        <v>0</v>
      </c>
      <c r="BY293" s="97">
        <f t="shared" si="215"/>
        <v>0</v>
      </c>
      <c r="BZ293" s="62" t="str">
        <f>IF(AND(BX293=0,BY293=0),"",IF(AND(BX293=0,BY293&lt;&gt;0),Desplegable!$B$444,(BY293*100/BX293)))</f>
        <v/>
      </c>
      <c r="CA293" s="97"/>
      <c r="CB293" s="97"/>
      <c r="CC293" s="97"/>
      <c r="CD293" s="62" t="str">
        <f>IF(AND(CA293=0,CB293=0),Desplegable!$B$446,IF(AND(CA293&lt;&gt;0,CB293=""),Desplegable!$B$446,IF(AND('Metas por Proyecto'!CA293=0,'Metas por Proyecto'!CB293&gt;0),Desplegable!$B$444,IF(AND('Metas por Proyecto'!CA293&gt;0,'Metas por Proyecto'!CB293=0),Desplegable!$B$445,IF(AND('Metas por Proyecto'!CA293&gt;0,'Metas por Proyecto'!CB293&gt;0),((CB293*100)/CA293))))))</f>
        <v/>
      </c>
      <c r="CE293" s="97">
        <f t="shared" si="216"/>
        <v>0</v>
      </c>
      <c r="CF293" s="97">
        <f t="shared" si="217"/>
        <v>0</v>
      </c>
      <c r="CG293" s="62" t="str">
        <f>IF(AND(CE293=0,CF293=0),"",IF(AND(CE293=0,CF293&lt;&gt;0),Desplegable!$B$444,(CF293*100/CE293)))</f>
        <v/>
      </c>
      <c r="CH293" s="97"/>
      <c r="CI293" s="97"/>
      <c r="CJ293" s="97"/>
      <c r="CK293" s="62" t="str">
        <f>IF(AND(CH293=0,CI293=0),Desplegable!$B$446,IF(AND(CH293&lt;&gt;0,CI293=""),Desplegable!$B$446,IF(AND('Metas por Proyecto'!CH293=0,'Metas por Proyecto'!CI293&gt;0),Desplegable!$B$444,IF(AND('Metas por Proyecto'!CH293&gt;0,'Metas por Proyecto'!CI293=0),Desplegable!$B$445,IF(AND('Metas por Proyecto'!CH293&gt;0,'Metas por Proyecto'!CI293&gt;0),((CI293*100)/CH293))))))</f>
        <v/>
      </c>
      <c r="CL293" s="97">
        <f t="shared" si="218"/>
        <v>0</v>
      </c>
      <c r="CM293" s="97">
        <f t="shared" si="219"/>
        <v>0</v>
      </c>
      <c r="CN293" s="62" t="str">
        <f>IF(AND(CL293=0,CM293=0),"",IF(AND(CL293=0,CM293&lt;&gt;0),Desplegable!$B$444,(CM293*100/CL293)))</f>
        <v/>
      </c>
      <c r="CO293" s="97"/>
      <c r="CP293" s="97"/>
      <c r="CQ293" s="97"/>
      <c r="CR293" s="62" t="str">
        <f>IF(AND(CO293=0,CP293=0),Desplegable!$B$446,IF(AND(CO293&lt;&gt;0,CP293=""),Desplegable!$B$446,IF(AND('Metas por Proyecto'!CO293=0,'Metas por Proyecto'!CP293&gt;0),Desplegable!$B$444,IF(AND('Metas por Proyecto'!CO293&gt;0,'Metas por Proyecto'!CP293=0),Desplegable!$B$445,IF(AND('Metas por Proyecto'!CO293&gt;0,'Metas por Proyecto'!CP293&gt;0),((CP293*100)/CO293))))))</f>
        <v/>
      </c>
      <c r="CS293" s="97">
        <f t="shared" si="220"/>
        <v>0</v>
      </c>
      <c r="CT293" s="97">
        <f t="shared" si="221"/>
        <v>0</v>
      </c>
      <c r="CU293" s="62" t="str">
        <f>IF(AND(CS293=0,CT293=0),"",IF(AND(CS293=0,CT293&lt;&gt;0),Desplegable!$B$444,(CT293*100/CS293)))</f>
        <v/>
      </c>
      <c r="CV293" s="97"/>
      <c r="CW293" s="97"/>
      <c r="CX293" s="97"/>
      <c r="CY293" s="62" t="str">
        <f>IF(AND(CV293=0,CW293=0),Desplegable!$B$446,IF(AND(CV293&lt;&gt;0,CW293=""),Desplegable!$B$446,IF(AND('Metas por Proyecto'!CV293=0,'Metas por Proyecto'!CW293&gt;0),Desplegable!$B$444,IF(AND('Metas por Proyecto'!CV293&gt;0,'Metas por Proyecto'!CW293=0),Desplegable!$B$445,IF(AND('Metas por Proyecto'!CV293&gt;0,'Metas por Proyecto'!CW293&gt;0),((CW293*100)/CV293))))))</f>
        <v/>
      </c>
      <c r="CZ293" s="97">
        <f t="shared" si="222"/>
        <v>0</v>
      </c>
      <c r="DA293" s="97">
        <f t="shared" si="223"/>
        <v>0</v>
      </c>
      <c r="DB293" s="62" t="str">
        <f>IF(AND(CZ293=0,DA293=0),"",IF(AND(CZ293=0,DA293&lt;&gt;0),Desplegable!$B$444,(DA293*100/CZ293)))</f>
        <v/>
      </c>
      <c r="DC293" s="97">
        <v>1.05</v>
      </c>
      <c r="DD293" s="97"/>
      <c r="DE293" s="97"/>
      <c r="DF293" s="62" t="str">
        <f>IF(AND(DC293=0,DD293=0),Desplegable!$B$446,IF(AND(DC293&lt;&gt;0,DD293=""),Desplegable!$B$446,IF(AND('Metas por Proyecto'!DC293=0,'Metas por Proyecto'!DD293&gt;0),Desplegable!$B$444,IF(AND('Metas por Proyecto'!DC293&gt;0,'Metas por Proyecto'!DD293=0),Desplegable!$B$445,IF(AND('Metas por Proyecto'!DC293&gt;0,'Metas por Proyecto'!DD293&gt;0),((DD293*100)/DC293))))))</f>
        <v/>
      </c>
      <c r="DG293" s="97">
        <f t="shared" si="182"/>
        <v>1.05</v>
      </c>
      <c r="DH293" s="97">
        <f t="shared" si="183"/>
        <v>0</v>
      </c>
      <c r="DI293" s="62">
        <f>IF(AND(DG293=0,DH293=0),"",IF(AND(DG293=0,DH293&lt;&gt;0),Desplegable!$B$444,(DH293*100/DG293)))</f>
        <v>0</v>
      </c>
      <c r="DJ293" s="97">
        <v>3.3</v>
      </c>
      <c r="DK293" s="97"/>
      <c r="DL293" s="97"/>
      <c r="DM293" s="62" t="str">
        <f>IF(AND(DJ293=0,DK293=0),Desplegable!$B$446,IF(AND(DJ293&lt;&gt;0,DK293=""),Desplegable!$B$446,IF(AND('Metas por Proyecto'!DJ293=0,'Metas por Proyecto'!DK293&gt;0),Desplegable!$B$444,IF(AND('Metas por Proyecto'!DJ293&gt;0,'Metas por Proyecto'!DK293=0),Desplegable!$B$445,IF(AND('Metas por Proyecto'!DJ293&gt;0,'Metas por Proyecto'!DK293&gt;0),((DK293*100)/DJ293))))))</f>
        <v/>
      </c>
      <c r="DN293" s="97">
        <f t="shared" si="224"/>
        <v>4.3499999999999996</v>
      </c>
      <c r="DO293" s="97">
        <f t="shared" si="225"/>
        <v>0</v>
      </c>
      <c r="DP293" s="63">
        <f>IF(AND(DN293=0,DO293=0),"",IF(AND(DN293=0,DO293&lt;&gt;0),Desplegable!$B$444,(DO293*100/DN293)))</f>
        <v>0</v>
      </c>
      <c r="DQ293" s="97">
        <f t="shared" si="226"/>
        <v>4.3499999999999996</v>
      </c>
      <c r="DR293" s="97">
        <f t="shared" si="227"/>
        <v>0</v>
      </c>
      <c r="DS293" s="97">
        <f t="shared" si="228"/>
        <v>0</v>
      </c>
      <c r="DT293" s="63">
        <f t="shared" si="229"/>
        <v>0</v>
      </c>
      <c r="DU293" s="97"/>
    </row>
    <row r="294" spans="1:125" s="66" customFormat="1" ht="225">
      <c r="A294" s="53">
        <v>293</v>
      </c>
      <c r="B294" s="84" t="s">
        <v>929</v>
      </c>
      <c r="C294" s="54" t="s">
        <v>946</v>
      </c>
      <c r="D294" s="55" t="s">
        <v>89</v>
      </c>
      <c r="E294" s="55" t="s">
        <v>949</v>
      </c>
      <c r="F294" s="56" t="s">
        <v>111</v>
      </c>
      <c r="G294" s="55" t="s">
        <v>115</v>
      </c>
      <c r="H294" s="56" t="s">
        <v>294</v>
      </c>
      <c r="I294" s="55" t="s">
        <v>815</v>
      </c>
      <c r="J294" s="56" t="s">
        <v>257</v>
      </c>
      <c r="K294" s="55" t="s">
        <v>814</v>
      </c>
      <c r="L294" s="56" t="s">
        <v>276</v>
      </c>
      <c r="M294" s="56" t="s">
        <v>411</v>
      </c>
      <c r="N294" s="59" t="s">
        <v>132</v>
      </c>
      <c r="O294" s="56" t="s">
        <v>154</v>
      </c>
      <c r="P294" s="57" t="s">
        <v>462</v>
      </c>
      <c r="Q294" s="57" t="s">
        <v>467</v>
      </c>
      <c r="R294" s="58" t="s">
        <v>474</v>
      </c>
      <c r="S294" s="59" t="s">
        <v>159</v>
      </c>
      <c r="T294" s="59" t="s">
        <v>417</v>
      </c>
      <c r="U294" s="60" t="s">
        <v>429</v>
      </c>
      <c r="V294" s="60" t="s">
        <v>447</v>
      </c>
      <c r="W294" s="59" t="s">
        <v>159</v>
      </c>
      <c r="X294" s="59"/>
      <c r="Y294" s="56"/>
      <c r="Z294" s="56"/>
      <c r="AA294" s="56"/>
      <c r="AB294" s="56"/>
      <c r="AC294" s="53"/>
      <c r="AD294" s="53"/>
      <c r="AE294" s="53"/>
      <c r="AF294" s="53"/>
      <c r="AG294" s="56"/>
      <c r="AH294" s="60"/>
      <c r="AI294" s="53"/>
      <c r="AJ294" s="61"/>
      <c r="AK294" s="53"/>
      <c r="AL294" s="53"/>
      <c r="AM294" s="222">
        <v>9</v>
      </c>
      <c r="AN294" s="97">
        <v>0</v>
      </c>
      <c r="AO294" s="97"/>
      <c r="AP294" s="97"/>
      <c r="AQ294" s="62" t="str">
        <f>IF(AND(AN294=0,AO294=0),Desplegable!$B$446,IF(AND(AN294&lt;&gt;0,AO294=""),Desplegable!$B$446,IF(AND('Metas por Proyecto'!AN294=0,'Metas por Proyecto'!AO294&gt;0),Desplegable!$B$444,IF(AND('Metas por Proyecto'!AN294&gt;0,'Metas por Proyecto'!AO294=0),Desplegable!$B$445,IF(AND('Metas por Proyecto'!AN294&gt;0,'Metas por Proyecto'!AO294&gt;0),((AO294*100)/AN294))))))</f>
        <v/>
      </c>
      <c r="AR294" s="97"/>
      <c r="AS294" s="97">
        <v>0</v>
      </c>
      <c r="AT294" s="97"/>
      <c r="AU294" s="62" t="str">
        <f>IF(AND(AR294=0,AS294=0),Desplegable!$B$446,IF(AND(AR294&lt;&gt;0,AS294=""),Desplegable!$B$446,IF(AND('Metas por Proyecto'!AR294=0,'Metas por Proyecto'!AS294&gt;0),Desplegable!$B$444,IF(AND('Metas por Proyecto'!AR294&gt;0,'Metas por Proyecto'!AS294=0),Desplegable!$B$445,IF(AND('Metas por Proyecto'!AR294&gt;0,'Metas por Proyecto'!AS294&gt;0),((AS294*100)/AR294))))))</f>
        <v/>
      </c>
      <c r="AV294" s="97">
        <f t="shared" si="206"/>
        <v>0</v>
      </c>
      <c r="AW294" s="97">
        <f t="shared" si="207"/>
        <v>0</v>
      </c>
      <c r="AX294" s="62" t="str">
        <f>IF(AND(AV294=0,AW294=0),"",IF(AND(AV294=0,AW294&lt;&gt;0),Desplegable!$B$444,(AW294*100/AV294)))</f>
        <v/>
      </c>
      <c r="AY294" s="97"/>
      <c r="AZ294" s="97">
        <v>0</v>
      </c>
      <c r="BA294" s="97"/>
      <c r="BB294" s="62" t="str">
        <f>IF(AND(AY294=0,AZ294=0),Desplegable!$B$446,IF(AND(AY294&lt;&gt;0,AZ294=""),Desplegable!$B$446,IF(AND('Metas por Proyecto'!AY294=0,'Metas por Proyecto'!AZ294&gt;0),Desplegable!$B$444,IF(AND('Metas por Proyecto'!AY294&gt;0,'Metas por Proyecto'!AZ294=0),Desplegable!$B$445,IF(AND('Metas por Proyecto'!AY294&gt;0,'Metas por Proyecto'!AZ294&gt;0),((AZ294*100)/AY294))))))</f>
        <v/>
      </c>
      <c r="BC294" s="97">
        <f t="shared" si="208"/>
        <v>0</v>
      </c>
      <c r="BD294" s="97">
        <f t="shared" si="209"/>
        <v>0</v>
      </c>
      <c r="BE294" s="62" t="str">
        <f>IF(AND(BC294=0,BD294=0),"",IF(AND(BC294=0,BD294&lt;&gt;0),Desplegable!$B$444,(BD294*100/BC294)))</f>
        <v/>
      </c>
      <c r="BF294" s="97">
        <v>0.35</v>
      </c>
      <c r="BG294" s="97"/>
      <c r="BH294" s="97"/>
      <c r="BI294" s="62" t="str">
        <f>IF(AND(BF294=0,BG294=0),Desplegable!$B$446,IF(AND(BF294&lt;&gt;0,BG294=""),Desplegable!$B$446,IF(AND('Metas por Proyecto'!BF294=0,'Metas por Proyecto'!BG294&gt;0),Desplegable!$B$444,IF(AND('Metas por Proyecto'!BF294&gt;0,'Metas por Proyecto'!BG294=0),Desplegable!$B$445,IF(AND('Metas por Proyecto'!BF294&gt;0,'Metas por Proyecto'!BG294&gt;0),((BG294*100)/BF294))))))</f>
        <v/>
      </c>
      <c r="BJ294" s="97">
        <f t="shared" si="210"/>
        <v>0.35</v>
      </c>
      <c r="BK294" s="97">
        <f t="shared" si="211"/>
        <v>0</v>
      </c>
      <c r="BL294" s="62">
        <f>IF(AND(BJ294=0,BK294=0),"",IF(AND(BJ294=0,BK294&lt;&gt;0),Desplegable!$B$444,(BK294*100/BJ294)))</f>
        <v>0</v>
      </c>
      <c r="BM294" s="97">
        <v>0.21</v>
      </c>
      <c r="BN294" s="97"/>
      <c r="BO294" s="97"/>
      <c r="BP294" s="62" t="str">
        <f>IF(AND(BM294=0,BN294=0),Desplegable!$B$446,IF(AND(BM294&lt;&gt;0,BN294=""),Desplegable!$B$446,IF(AND('Metas por Proyecto'!BM294=0,'Metas por Proyecto'!BN294&gt;0),Desplegable!$B$444,IF(AND('Metas por Proyecto'!BM294&gt;0,'Metas por Proyecto'!BN294=0),Desplegable!$B$445,IF(AND('Metas por Proyecto'!BM294&gt;0,'Metas por Proyecto'!BN294&gt;0),((BN294*100)/BM294))))))</f>
        <v/>
      </c>
      <c r="BQ294" s="97">
        <f t="shared" si="212"/>
        <v>0.55999999999999994</v>
      </c>
      <c r="BR294" s="97">
        <f t="shared" si="213"/>
        <v>0</v>
      </c>
      <c r="BS294" s="62">
        <f>IF(AND(BQ294=0,BR294=0),"",IF(AND(BQ294=0,BR294&lt;&gt;0),Desplegable!$B$444,(BR294*100/BQ294)))</f>
        <v>0</v>
      </c>
      <c r="BT294" s="97">
        <v>0.21</v>
      </c>
      <c r="BU294" s="97"/>
      <c r="BV294" s="97"/>
      <c r="BW294" s="62" t="str">
        <f>IF(AND(BT294=0,BU294=0),Desplegable!$B$446,IF(AND(BT294&lt;&gt;0,BU294=""),Desplegable!$B$446,IF(AND('Metas por Proyecto'!BT294=0,'Metas por Proyecto'!BU294&gt;0),Desplegable!$B$444,IF(AND('Metas por Proyecto'!BT294&gt;0,'Metas por Proyecto'!BU294=0),Desplegable!$B$445,IF(AND('Metas por Proyecto'!BT294&gt;0,'Metas por Proyecto'!BU294&gt;0),((BU294*100)/BT294))))))</f>
        <v/>
      </c>
      <c r="BX294" s="97">
        <f t="shared" si="214"/>
        <v>0.76999999999999991</v>
      </c>
      <c r="BY294" s="97">
        <f t="shared" si="215"/>
        <v>0</v>
      </c>
      <c r="BZ294" s="62">
        <f>IF(AND(BX294=0,BY294=0),"",IF(AND(BX294=0,BY294&lt;&gt;0),Desplegable!$B$444,(BY294*100/BX294)))</f>
        <v>0</v>
      </c>
      <c r="CA294" s="97"/>
      <c r="CB294" s="97"/>
      <c r="CC294" s="97"/>
      <c r="CD294" s="62" t="str">
        <f>IF(AND(CA294=0,CB294=0),Desplegable!$B$446,IF(AND(CA294&lt;&gt;0,CB294=""),Desplegable!$B$446,IF(AND('Metas por Proyecto'!CA294=0,'Metas por Proyecto'!CB294&gt;0),Desplegable!$B$444,IF(AND('Metas por Proyecto'!CA294&gt;0,'Metas por Proyecto'!CB294=0),Desplegable!$B$445,IF(AND('Metas por Proyecto'!CA294&gt;0,'Metas por Proyecto'!CB294&gt;0),((CB294*100)/CA294))))))</f>
        <v/>
      </c>
      <c r="CE294" s="97">
        <f t="shared" si="216"/>
        <v>0.76999999999999991</v>
      </c>
      <c r="CF294" s="97">
        <f t="shared" si="217"/>
        <v>0</v>
      </c>
      <c r="CG294" s="62">
        <f>IF(AND(CE294=0,CF294=0),"",IF(AND(CE294=0,CF294&lt;&gt;0),Desplegable!$B$444,(CF294*100/CE294)))</f>
        <v>0</v>
      </c>
      <c r="CH294" s="97"/>
      <c r="CI294" s="97"/>
      <c r="CJ294" s="97"/>
      <c r="CK294" s="62" t="str">
        <f>IF(AND(CH294=0,CI294=0),Desplegable!$B$446,IF(AND(CH294&lt;&gt;0,CI294=""),Desplegable!$B$446,IF(AND('Metas por Proyecto'!CH294=0,'Metas por Proyecto'!CI294&gt;0),Desplegable!$B$444,IF(AND('Metas por Proyecto'!CH294&gt;0,'Metas por Proyecto'!CI294=0),Desplegable!$B$445,IF(AND('Metas por Proyecto'!CH294&gt;0,'Metas por Proyecto'!CI294&gt;0),((CI294*100)/CH294))))))</f>
        <v/>
      </c>
      <c r="CL294" s="97">
        <f t="shared" si="218"/>
        <v>0.76999999999999991</v>
      </c>
      <c r="CM294" s="97">
        <f t="shared" si="219"/>
        <v>0</v>
      </c>
      <c r="CN294" s="62">
        <f>IF(AND(CL294=0,CM294=0),"",IF(AND(CL294=0,CM294&lt;&gt;0),Desplegable!$B$444,(CM294*100/CL294)))</f>
        <v>0</v>
      </c>
      <c r="CO294" s="97">
        <v>0.45</v>
      </c>
      <c r="CP294" s="97"/>
      <c r="CQ294" s="97"/>
      <c r="CR294" s="62" t="str">
        <f>IF(AND(CO294=0,CP294=0),Desplegable!$B$446,IF(AND(CO294&lt;&gt;0,CP294=""),Desplegable!$B$446,IF(AND('Metas por Proyecto'!CO294=0,'Metas por Proyecto'!CP294&gt;0),Desplegable!$B$444,IF(AND('Metas por Proyecto'!CO294&gt;0,'Metas por Proyecto'!CP294=0),Desplegable!$B$445,IF(AND('Metas por Proyecto'!CO294&gt;0,'Metas por Proyecto'!CP294&gt;0),((CP294*100)/CO294))))))</f>
        <v/>
      </c>
      <c r="CS294" s="97">
        <f t="shared" si="220"/>
        <v>1.22</v>
      </c>
      <c r="CT294" s="97">
        <f t="shared" si="221"/>
        <v>0</v>
      </c>
      <c r="CU294" s="62">
        <f>IF(AND(CS294=0,CT294=0),"",IF(AND(CS294=0,CT294&lt;&gt;0),Desplegable!$B$444,(CT294*100/CS294)))</f>
        <v>0</v>
      </c>
      <c r="CV294" s="97">
        <v>0.19</v>
      </c>
      <c r="CW294" s="97"/>
      <c r="CX294" s="97"/>
      <c r="CY294" s="62" t="str">
        <f>IF(AND(CV294=0,CW294=0),Desplegable!$B$446,IF(AND(CV294&lt;&gt;0,CW294=""),Desplegable!$B$446,IF(AND('Metas por Proyecto'!CV294=0,'Metas por Proyecto'!CW294&gt;0),Desplegable!$B$444,IF(AND('Metas por Proyecto'!CV294&gt;0,'Metas por Proyecto'!CW294=0),Desplegable!$B$445,IF(AND('Metas por Proyecto'!CV294&gt;0,'Metas por Proyecto'!CW294&gt;0),((CW294*100)/CV294))))))</f>
        <v/>
      </c>
      <c r="CZ294" s="97">
        <f t="shared" si="222"/>
        <v>1.41</v>
      </c>
      <c r="DA294" s="97">
        <f t="shared" si="223"/>
        <v>0</v>
      </c>
      <c r="DB294" s="62">
        <f>IF(AND(CZ294=0,DA294=0),"",IF(AND(CZ294=0,DA294&lt;&gt;0),Desplegable!$B$444,(DA294*100/CZ294)))</f>
        <v>0</v>
      </c>
      <c r="DC294" s="97">
        <v>4.46</v>
      </c>
      <c r="DD294" s="97"/>
      <c r="DE294" s="97"/>
      <c r="DF294" s="62" t="str">
        <f>IF(AND(DC294=0,DD294=0),Desplegable!$B$446,IF(AND(DC294&lt;&gt;0,DD294=""),Desplegable!$B$446,IF(AND('Metas por Proyecto'!DC294=0,'Metas por Proyecto'!DD294&gt;0),Desplegable!$B$444,IF(AND('Metas por Proyecto'!DC294&gt;0,'Metas por Proyecto'!DD294=0),Desplegable!$B$445,IF(AND('Metas por Proyecto'!DC294&gt;0,'Metas por Proyecto'!DD294&gt;0),((DD294*100)/DC294))))))</f>
        <v/>
      </c>
      <c r="DG294" s="97">
        <f t="shared" si="182"/>
        <v>5.87</v>
      </c>
      <c r="DH294" s="97">
        <f t="shared" si="183"/>
        <v>0</v>
      </c>
      <c r="DI294" s="62">
        <f>IF(AND(DG294=0,DH294=0),"",IF(AND(DG294=0,DH294&lt;&gt;0),Desplegable!$B$444,(DH294*100/DG294)))</f>
        <v>0</v>
      </c>
      <c r="DJ294" s="97">
        <v>3.13</v>
      </c>
      <c r="DK294" s="97"/>
      <c r="DL294" s="97"/>
      <c r="DM294" s="62" t="str">
        <f>IF(AND(DJ294=0,DK294=0),Desplegable!$B$446,IF(AND(DJ294&lt;&gt;0,DK294=""),Desplegable!$B$446,IF(AND('Metas por Proyecto'!DJ294=0,'Metas por Proyecto'!DK294&gt;0),Desplegable!$B$444,IF(AND('Metas por Proyecto'!DJ294&gt;0,'Metas por Proyecto'!DK294=0),Desplegable!$B$445,IF(AND('Metas por Proyecto'!DJ294&gt;0,'Metas por Proyecto'!DK294&gt;0),((DK294*100)/DJ294))))))</f>
        <v/>
      </c>
      <c r="DN294" s="97">
        <f t="shared" si="224"/>
        <v>9</v>
      </c>
      <c r="DO294" s="97">
        <f t="shared" si="225"/>
        <v>0</v>
      </c>
      <c r="DP294" s="63">
        <f>IF(AND(DN294=0,DO294=0),"",IF(AND(DN294=0,DO294&lt;&gt;0),Desplegable!$B$444,(DO294*100/DN294)))</f>
        <v>0</v>
      </c>
      <c r="DQ294" s="97">
        <f t="shared" si="226"/>
        <v>9</v>
      </c>
      <c r="DR294" s="97">
        <f t="shared" si="227"/>
        <v>0</v>
      </c>
      <c r="DS294" s="97">
        <f t="shared" si="228"/>
        <v>0</v>
      </c>
      <c r="DT294" s="63">
        <f t="shared" si="229"/>
        <v>0</v>
      </c>
      <c r="DU294" s="97"/>
    </row>
    <row r="295" spans="1:125" s="66" customFormat="1" ht="225">
      <c r="A295" s="53">
        <v>294</v>
      </c>
      <c r="B295" s="84" t="s">
        <v>930</v>
      </c>
      <c r="C295" s="54" t="s">
        <v>946</v>
      </c>
      <c r="D295" s="55" t="s">
        <v>89</v>
      </c>
      <c r="E295" s="55" t="s">
        <v>949</v>
      </c>
      <c r="F295" s="56" t="s">
        <v>111</v>
      </c>
      <c r="G295" s="55" t="s">
        <v>115</v>
      </c>
      <c r="H295" s="56" t="s">
        <v>294</v>
      </c>
      <c r="I295" s="55" t="s">
        <v>815</v>
      </c>
      <c r="J295" s="56" t="s">
        <v>257</v>
      </c>
      <c r="K295" s="55" t="s">
        <v>814</v>
      </c>
      <c r="L295" s="56" t="s">
        <v>276</v>
      </c>
      <c r="M295" s="56" t="s">
        <v>411</v>
      </c>
      <c r="N295" s="59" t="s">
        <v>132</v>
      </c>
      <c r="O295" s="56" t="s">
        <v>154</v>
      </c>
      <c r="P295" s="57" t="s">
        <v>462</v>
      </c>
      <c r="Q295" s="57" t="s">
        <v>467</v>
      </c>
      <c r="R295" s="58" t="s">
        <v>474</v>
      </c>
      <c r="S295" s="59" t="s">
        <v>159</v>
      </c>
      <c r="T295" s="59" t="s">
        <v>417</v>
      </c>
      <c r="U295" s="60" t="s">
        <v>429</v>
      </c>
      <c r="V295" s="60" t="s">
        <v>447</v>
      </c>
      <c r="W295" s="59" t="s">
        <v>159</v>
      </c>
      <c r="X295" s="59"/>
      <c r="Y295" s="56"/>
      <c r="Z295" s="56"/>
      <c r="AA295" s="56"/>
      <c r="AB295" s="56"/>
      <c r="AC295" s="53"/>
      <c r="AD295" s="53"/>
      <c r="AE295" s="53"/>
      <c r="AF295" s="53"/>
      <c r="AG295" s="56"/>
      <c r="AH295" s="60"/>
      <c r="AI295" s="53"/>
      <c r="AJ295" s="61"/>
      <c r="AK295" s="53"/>
      <c r="AL295" s="53"/>
      <c r="AM295" s="222">
        <v>3.1799999999999997</v>
      </c>
      <c r="AN295" s="97">
        <v>0</v>
      </c>
      <c r="AO295" s="97"/>
      <c r="AP295" s="97"/>
      <c r="AQ295" s="62" t="str">
        <f>IF(AND(AN295=0,AO295=0),Desplegable!$B$446,IF(AND(AN295&lt;&gt;0,AO295=""),Desplegable!$B$446,IF(AND('Metas por Proyecto'!AN295=0,'Metas por Proyecto'!AO295&gt;0),Desplegable!$B$444,IF(AND('Metas por Proyecto'!AN295&gt;0,'Metas por Proyecto'!AO295=0),Desplegable!$B$445,IF(AND('Metas por Proyecto'!AN295&gt;0,'Metas por Proyecto'!AO295&gt;0),((AO295*100)/AN295))))))</f>
        <v/>
      </c>
      <c r="AR295" s="97"/>
      <c r="AS295" s="97">
        <v>0</v>
      </c>
      <c r="AT295" s="97"/>
      <c r="AU295" s="62" t="str">
        <f>IF(AND(AR295=0,AS295=0),Desplegable!$B$446,IF(AND(AR295&lt;&gt;0,AS295=""),Desplegable!$B$446,IF(AND('Metas por Proyecto'!AR295=0,'Metas por Proyecto'!AS295&gt;0),Desplegable!$B$444,IF(AND('Metas por Proyecto'!AR295&gt;0,'Metas por Proyecto'!AS295=0),Desplegable!$B$445,IF(AND('Metas por Proyecto'!AR295&gt;0,'Metas por Proyecto'!AS295&gt;0),((AS295*100)/AR295))))))</f>
        <v/>
      </c>
      <c r="AV295" s="97">
        <f t="shared" si="206"/>
        <v>0</v>
      </c>
      <c r="AW295" s="97">
        <f t="shared" si="207"/>
        <v>0</v>
      </c>
      <c r="AX295" s="62" t="str">
        <f>IF(AND(AV295=0,AW295=0),"",IF(AND(AV295=0,AW295&lt;&gt;0),Desplegable!$B$444,(AW295*100/AV295)))</f>
        <v/>
      </c>
      <c r="AY295" s="97"/>
      <c r="AZ295" s="97">
        <v>0</v>
      </c>
      <c r="BA295" s="97"/>
      <c r="BB295" s="62" t="str">
        <f>IF(AND(AY295=0,AZ295=0),Desplegable!$B$446,IF(AND(AY295&lt;&gt;0,AZ295=""),Desplegable!$B$446,IF(AND('Metas por Proyecto'!AY295=0,'Metas por Proyecto'!AZ295&gt;0),Desplegable!$B$444,IF(AND('Metas por Proyecto'!AY295&gt;0,'Metas por Proyecto'!AZ295=0),Desplegable!$B$445,IF(AND('Metas por Proyecto'!AY295&gt;0,'Metas por Proyecto'!AZ295&gt;0),((AZ295*100)/AY295))))))</f>
        <v/>
      </c>
      <c r="BC295" s="97">
        <f t="shared" si="208"/>
        <v>0</v>
      </c>
      <c r="BD295" s="97">
        <f t="shared" si="209"/>
        <v>0</v>
      </c>
      <c r="BE295" s="62" t="str">
        <f>IF(AND(BC295=0,BD295=0),"",IF(AND(BC295=0,BD295&lt;&gt;0),Desplegable!$B$444,(BD295*100/BC295)))</f>
        <v/>
      </c>
      <c r="BF295" s="97">
        <v>0.15</v>
      </c>
      <c r="BG295" s="97"/>
      <c r="BH295" s="97"/>
      <c r="BI295" s="62" t="str">
        <f>IF(AND(BF295=0,BG295=0),Desplegable!$B$446,IF(AND(BF295&lt;&gt;0,BG295=""),Desplegable!$B$446,IF(AND('Metas por Proyecto'!BF295=0,'Metas por Proyecto'!BG295&gt;0),Desplegable!$B$444,IF(AND('Metas por Proyecto'!BF295&gt;0,'Metas por Proyecto'!BG295=0),Desplegable!$B$445,IF(AND('Metas por Proyecto'!BF295&gt;0,'Metas por Proyecto'!BG295&gt;0),((BG295*100)/BF295))))))</f>
        <v/>
      </c>
      <c r="BJ295" s="97">
        <f t="shared" si="210"/>
        <v>0.15</v>
      </c>
      <c r="BK295" s="97">
        <f t="shared" si="211"/>
        <v>0</v>
      </c>
      <c r="BL295" s="62">
        <f>IF(AND(BJ295=0,BK295=0),"",IF(AND(BJ295=0,BK295&lt;&gt;0),Desplegable!$B$444,(BK295*100/BJ295)))</f>
        <v>0</v>
      </c>
      <c r="BM295" s="97">
        <v>1.32</v>
      </c>
      <c r="BN295" s="97"/>
      <c r="BO295" s="97"/>
      <c r="BP295" s="62" t="str">
        <f>IF(AND(BM295=0,BN295=0),Desplegable!$B$446,IF(AND(BM295&lt;&gt;0,BN295=""),Desplegable!$B$446,IF(AND('Metas por Proyecto'!BM295=0,'Metas por Proyecto'!BN295&gt;0),Desplegable!$B$444,IF(AND('Metas por Proyecto'!BM295&gt;0,'Metas por Proyecto'!BN295=0),Desplegable!$B$445,IF(AND('Metas por Proyecto'!BM295&gt;0,'Metas por Proyecto'!BN295&gt;0),((BN295*100)/BM295))))))</f>
        <v/>
      </c>
      <c r="BQ295" s="97">
        <f t="shared" si="212"/>
        <v>1.47</v>
      </c>
      <c r="BR295" s="97">
        <f t="shared" si="213"/>
        <v>0</v>
      </c>
      <c r="BS295" s="62">
        <f>IF(AND(BQ295=0,BR295=0),"",IF(AND(BQ295=0,BR295&lt;&gt;0),Desplegable!$B$444,(BR295*100/BQ295)))</f>
        <v>0</v>
      </c>
      <c r="BT295" s="97">
        <v>0.16</v>
      </c>
      <c r="BU295" s="97"/>
      <c r="BV295" s="97"/>
      <c r="BW295" s="62" t="str">
        <f>IF(AND(BT295=0,BU295=0),Desplegable!$B$446,IF(AND(BT295&lt;&gt;0,BU295=""),Desplegable!$B$446,IF(AND('Metas por Proyecto'!BT295=0,'Metas por Proyecto'!BU295&gt;0),Desplegable!$B$444,IF(AND('Metas por Proyecto'!BT295&gt;0,'Metas por Proyecto'!BU295=0),Desplegable!$B$445,IF(AND('Metas por Proyecto'!BT295&gt;0,'Metas por Proyecto'!BU295&gt;0),((BU295*100)/BT295))))))</f>
        <v/>
      </c>
      <c r="BX295" s="97">
        <f t="shared" si="214"/>
        <v>1.63</v>
      </c>
      <c r="BY295" s="97">
        <f t="shared" si="215"/>
        <v>0</v>
      </c>
      <c r="BZ295" s="62">
        <f>IF(AND(BX295=0,BY295=0),"",IF(AND(BX295=0,BY295&lt;&gt;0),Desplegable!$B$444,(BY295*100/BX295)))</f>
        <v>0</v>
      </c>
      <c r="CA295" s="97"/>
      <c r="CB295" s="97"/>
      <c r="CC295" s="97"/>
      <c r="CD295" s="62" t="str">
        <f>IF(AND(CA295=0,CB295=0),Desplegable!$B$446,IF(AND(CA295&lt;&gt;0,CB295=""),Desplegable!$B$446,IF(AND('Metas por Proyecto'!CA295=0,'Metas por Proyecto'!CB295&gt;0),Desplegable!$B$444,IF(AND('Metas por Proyecto'!CA295&gt;0,'Metas por Proyecto'!CB295=0),Desplegable!$B$445,IF(AND('Metas por Proyecto'!CA295&gt;0,'Metas por Proyecto'!CB295&gt;0),((CB295*100)/CA295))))))</f>
        <v/>
      </c>
      <c r="CE295" s="97">
        <f t="shared" si="216"/>
        <v>1.63</v>
      </c>
      <c r="CF295" s="97">
        <f t="shared" si="217"/>
        <v>0</v>
      </c>
      <c r="CG295" s="62">
        <f>IF(AND(CE295=0,CF295=0),"",IF(AND(CE295=0,CF295&lt;&gt;0),Desplegable!$B$444,(CF295*100/CE295)))</f>
        <v>0</v>
      </c>
      <c r="CH295" s="97">
        <v>0.15</v>
      </c>
      <c r="CI295" s="97"/>
      <c r="CJ295" s="97"/>
      <c r="CK295" s="62" t="str">
        <f>IF(AND(CH295=0,CI295=0),Desplegable!$B$446,IF(AND(CH295&lt;&gt;0,CI295=""),Desplegable!$B$446,IF(AND('Metas por Proyecto'!CH295=0,'Metas por Proyecto'!CI295&gt;0),Desplegable!$B$444,IF(AND('Metas por Proyecto'!CH295&gt;0,'Metas por Proyecto'!CI295=0),Desplegable!$B$445,IF(AND('Metas por Proyecto'!CH295&gt;0,'Metas por Proyecto'!CI295&gt;0),((CI295*100)/CH295))))))</f>
        <v/>
      </c>
      <c r="CL295" s="97">
        <f t="shared" si="218"/>
        <v>1.7799999999999998</v>
      </c>
      <c r="CM295" s="97">
        <f t="shared" si="219"/>
        <v>0</v>
      </c>
      <c r="CN295" s="62">
        <f>IF(AND(CL295=0,CM295=0),"",IF(AND(CL295=0,CM295&lt;&gt;0),Desplegable!$B$444,(CM295*100/CL295)))</f>
        <v>0</v>
      </c>
      <c r="CO295" s="97">
        <v>1.1399999999999999</v>
      </c>
      <c r="CP295" s="97"/>
      <c r="CQ295" s="97"/>
      <c r="CR295" s="62" t="str">
        <f>IF(AND(CO295=0,CP295=0),Desplegable!$B$446,IF(AND(CO295&lt;&gt;0,CP295=""),Desplegable!$B$446,IF(AND('Metas por Proyecto'!CO295=0,'Metas por Proyecto'!CP295&gt;0),Desplegable!$B$444,IF(AND('Metas por Proyecto'!CO295&gt;0,'Metas por Proyecto'!CP295=0),Desplegable!$B$445,IF(AND('Metas por Proyecto'!CO295&gt;0,'Metas por Proyecto'!CP295&gt;0),((CP295*100)/CO295))))))</f>
        <v/>
      </c>
      <c r="CS295" s="97">
        <f t="shared" si="220"/>
        <v>2.92</v>
      </c>
      <c r="CT295" s="97">
        <f t="shared" si="221"/>
        <v>0</v>
      </c>
      <c r="CU295" s="62">
        <f>IF(AND(CS295=0,CT295=0),"",IF(AND(CS295=0,CT295&lt;&gt;0),Desplegable!$B$444,(CT295*100/CS295)))</f>
        <v>0</v>
      </c>
      <c r="CV295" s="97">
        <v>0.26</v>
      </c>
      <c r="CW295" s="97"/>
      <c r="CX295" s="97"/>
      <c r="CY295" s="62" t="str">
        <f>IF(AND(CV295=0,CW295=0),Desplegable!$B$446,IF(AND(CV295&lt;&gt;0,CW295=""),Desplegable!$B$446,IF(AND('Metas por Proyecto'!CV295=0,'Metas por Proyecto'!CW295&gt;0),Desplegable!$B$444,IF(AND('Metas por Proyecto'!CV295&gt;0,'Metas por Proyecto'!CW295=0),Desplegable!$B$445,IF(AND('Metas por Proyecto'!CV295&gt;0,'Metas por Proyecto'!CW295&gt;0),((CW295*100)/CV295))))))</f>
        <v/>
      </c>
      <c r="CZ295" s="97">
        <f t="shared" si="222"/>
        <v>3.1799999999999997</v>
      </c>
      <c r="DA295" s="97">
        <f t="shared" si="223"/>
        <v>0</v>
      </c>
      <c r="DB295" s="62">
        <f>IF(AND(CZ295=0,DA295=0),"",IF(AND(CZ295=0,DA295&lt;&gt;0),Desplegable!$B$444,(DA295*100/CZ295)))</f>
        <v>0</v>
      </c>
      <c r="DC295" s="97"/>
      <c r="DD295" s="97"/>
      <c r="DE295" s="97"/>
      <c r="DF295" s="62" t="str">
        <f>IF(AND(DC295=0,DD295=0),Desplegable!$B$446,IF(AND(DC295&lt;&gt;0,DD295=""),Desplegable!$B$446,IF(AND('Metas por Proyecto'!DC295=0,'Metas por Proyecto'!DD295&gt;0),Desplegable!$B$444,IF(AND('Metas por Proyecto'!DC295&gt;0,'Metas por Proyecto'!DD295=0),Desplegable!$B$445,IF(AND('Metas por Proyecto'!DC295&gt;0,'Metas por Proyecto'!DD295&gt;0),((DD295*100)/DC295))))))</f>
        <v/>
      </c>
      <c r="DG295" s="97">
        <f t="shared" si="182"/>
        <v>3.1799999999999997</v>
      </c>
      <c r="DH295" s="97">
        <f t="shared" si="183"/>
        <v>0</v>
      </c>
      <c r="DI295" s="62">
        <f>IF(AND(DG295=0,DH295=0),"",IF(AND(DG295=0,DH295&lt;&gt;0),Desplegable!$B$444,(DH295*100/DG295)))</f>
        <v>0</v>
      </c>
      <c r="DJ295" s="97"/>
      <c r="DK295" s="97"/>
      <c r="DL295" s="97"/>
      <c r="DM295" s="62" t="str">
        <f>IF(AND(DJ295=0,DK295=0),Desplegable!$B$446,IF(AND(DJ295&lt;&gt;0,DK295=""),Desplegable!$B$446,IF(AND('Metas por Proyecto'!DJ295=0,'Metas por Proyecto'!DK295&gt;0),Desplegable!$B$444,IF(AND('Metas por Proyecto'!DJ295&gt;0,'Metas por Proyecto'!DK295=0),Desplegable!$B$445,IF(AND('Metas por Proyecto'!DJ295&gt;0,'Metas por Proyecto'!DK295&gt;0),((DK295*100)/DJ295))))))</f>
        <v/>
      </c>
      <c r="DN295" s="97">
        <f t="shared" si="224"/>
        <v>3.1799999999999997</v>
      </c>
      <c r="DO295" s="97">
        <f t="shared" si="225"/>
        <v>0</v>
      </c>
      <c r="DP295" s="63">
        <f>IF(AND(DN295=0,DO295=0),"",IF(AND(DN295=0,DO295&lt;&gt;0),Desplegable!$B$444,(DO295*100/DN295)))</f>
        <v>0</v>
      </c>
      <c r="DQ295" s="97">
        <f t="shared" si="226"/>
        <v>3.1799999999999997</v>
      </c>
      <c r="DR295" s="97">
        <f t="shared" si="227"/>
        <v>0</v>
      </c>
      <c r="DS295" s="97">
        <f t="shared" si="228"/>
        <v>0</v>
      </c>
      <c r="DT295" s="63">
        <f t="shared" si="229"/>
        <v>0</v>
      </c>
      <c r="DU295" s="97"/>
    </row>
    <row r="296" spans="1:125" s="65" customFormat="1" ht="225">
      <c r="A296" s="53">
        <v>295</v>
      </c>
      <c r="B296" s="84" t="s">
        <v>931</v>
      </c>
      <c r="C296" s="54" t="s">
        <v>946</v>
      </c>
      <c r="D296" s="55" t="s">
        <v>89</v>
      </c>
      <c r="E296" s="55" t="s">
        <v>949</v>
      </c>
      <c r="F296" s="56" t="s">
        <v>111</v>
      </c>
      <c r="G296" s="55" t="s">
        <v>115</v>
      </c>
      <c r="H296" s="56" t="s">
        <v>294</v>
      </c>
      <c r="I296" s="55" t="s">
        <v>815</v>
      </c>
      <c r="J296" s="56" t="s">
        <v>257</v>
      </c>
      <c r="K296" s="55" t="s">
        <v>814</v>
      </c>
      <c r="L296" s="56" t="s">
        <v>276</v>
      </c>
      <c r="M296" s="56" t="s">
        <v>411</v>
      </c>
      <c r="N296" s="59" t="s">
        <v>132</v>
      </c>
      <c r="O296" s="56" t="s">
        <v>154</v>
      </c>
      <c r="P296" s="57" t="s">
        <v>462</v>
      </c>
      <c r="Q296" s="57" t="s">
        <v>467</v>
      </c>
      <c r="R296" s="58" t="s">
        <v>474</v>
      </c>
      <c r="S296" s="59" t="s">
        <v>159</v>
      </c>
      <c r="T296" s="59" t="s">
        <v>417</v>
      </c>
      <c r="U296" s="60" t="s">
        <v>429</v>
      </c>
      <c r="V296" s="60" t="s">
        <v>447</v>
      </c>
      <c r="W296" s="59" t="s">
        <v>159</v>
      </c>
      <c r="X296" s="59"/>
      <c r="Y296" s="56"/>
      <c r="Z296" s="56"/>
      <c r="AA296" s="56"/>
      <c r="AB296" s="56"/>
      <c r="AC296" s="53"/>
      <c r="AD296" s="53"/>
      <c r="AE296" s="53"/>
      <c r="AF296" s="53"/>
      <c r="AG296" s="56"/>
      <c r="AH296" s="60"/>
      <c r="AI296" s="53"/>
      <c r="AJ296" s="61"/>
      <c r="AK296" s="53"/>
      <c r="AL296" s="53"/>
      <c r="AM296" s="222">
        <v>1.1499999999999999</v>
      </c>
      <c r="AN296" s="97">
        <v>0</v>
      </c>
      <c r="AO296" s="97"/>
      <c r="AP296" s="97"/>
      <c r="AQ296" s="62" t="str">
        <f>IF(AND(AN296=0,AO296=0),Desplegable!$B$446,IF(AND(AN296&lt;&gt;0,AO296=""),Desplegable!$B$446,IF(AND('Metas por Proyecto'!AN296=0,'Metas por Proyecto'!AO296&gt;0),Desplegable!$B$444,IF(AND('Metas por Proyecto'!AN296&gt;0,'Metas por Proyecto'!AO296=0),Desplegable!$B$445,IF(AND('Metas por Proyecto'!AN296&gt;0,'Metas por Proyecto'!AO296&gt;0),((AO296*100)/AN296))))))</f>
        <v/>
      </c>
      <c r="AR296" s="97"/>
      <c r="AS296" s="97">
        <v>0</v>
      </c>
      <c r="AT296" s="97"/>
      <c r="AU296" s="62" t="str">
        <f>IF(AND(AR296=0,AS296=0),Desplegable!$B$446,IF(AND(AR296&lt;&gt;0,AS296=""),Desplegable!$B$446,IF(AND('Metas por Proyecto'!AR296=0,'Metas por Proyecto'!AS296&gt;0),Desplegable!$B$444,IF(AND('Metas por Proyecto'!AR296&gt;0,'Metas por Proyecto'!AS296=0),Desplegable!$B$445,IF(AND('Metas por Proyecto'!AR296&gt;0,'Metas por Proyecto'!AS296&gt;0),((AS296*100)/AR296))))))</f>
        <v/>
      </c>
      <c r="AV296" s="97">
        <f t="shared" si="206"/>
        <v>0</v>
      </c>
      <c r="AW296" s="97">
        <f t="shared" si="207"/>
        <v>0</v>
      </c>
      <c r="AX296" s="62" t="str">
        <f>IF(AND(AV296=0,AW296=0),"",IF(AND(AV296=0,AW296&lt;&gt;0),Desplegable!$B$444,(AW296*100/AV296)))</f>
        <v/>
      </c>
      <c r="AY296" s="97"/>
      <c r="AZ296" s="97">
        <v>0</v>
      </c>
      <c r="BA296" s="97"/>
      <c r="BB296" s="62" t="str">
        <f>IF(AND(AY296=0,AZ296=0),Desplegable!$B$446,IF(AND(AY296&lt;&gt;0,AZ296=""),Desplegable!$B$446,IF(AND('Metas por Proyecto'!AY296=0,'Metas por Proyecto'!AZ296&gt;0),Desplegable!$B$444,IF(AND('Metas por Proyecto'!AY296&gt;0,'Metas por Proyecto'!AZ296=0),Desplegable!$B$445,IF(AND('Metas por Proyecto'!AY296&gt;0,'Metas por Proyecto'!AZ296&gt;0),((AZ296*100)/AY296))))))</f>
        <v/>
      </c>
      <c r="BC296" s="97">
        <f t="shared" si="208"/>
        <v>0</v>
      </c>
      <c r="BD296" s="97">
        <f t="shared" si="209"/>
        <v>0</v>
      </c>
      <c r="BE296" s="62" t="str">
        <f>IF(AND(BC296=0,BD296=0),"",IF(AND(BC296=0,BD296&lt;&gt;0),Desplegable!$B$444,(BD296*100/BC296)))</f>
        <v/>
      </c>
      <c r="BF296" s="97"/>
      <c r="BG296" s="97"/>
      <c r="BH296" s="97"/>
      <c r="BI296" s="62" t="str">
        <f>IF(AND(BF296=0,BG296=0),Desplegable!$B$446,IF(AND(BF296&lt;&gt;0,BG296=""),Desplegable!$B$446,IF(AND('Metas por Proyecto'!BF296=0,'Metas por Proyecto'!BG296&gt;0),Desplegable!$B$444,IF(AND('Metas por Proyecto'!BF296&gt;0,'Metas por Proyecto'!BG296=0),Desplegable!$B$445,IF(AND('Metas por Proyecto'!BF296&gt;0,'Metas por Proyecto'!BG296&gt;0),((BG296*100)/BF296))))))</f>
        <v/>
      </c>
      <c r="BJ296" s="97">
        <f t="shared" si="210"/>
        <v>0</v>
      </c>
      <c r="BK296" s="97">
        <f t="shared" si="211"/>
        <v>0</v>
      </c>
      <c r="BL296" s="62" t="str">
        <f>IF(AND(BJ296=0,BK296=0),"",IF(AND(BJ296=0,BK296&lt;&gt;0),Desplegable!$B$444,(BK296*100/BJ296)))</f>
        <v/>
      </c>
      <c r="BM296" s="97"/>
      <c r="BN296" s="97"/>
      <c r="BO296" s="97"/>
      <c r="BP296" s="62" t="str">
        <f>IF(AND(BM296=0,BN296=0),Desplegable!$B$446,IF(AND(BM296&lt;&gt;0,BN296=""),Desplegable!$B$446,IF(AND('Metas por Proyecto'!BM296=0,'Metas por Proyecto'!BN296&gt;0),Desplegable!$B$444,IF(AND('Metas por Proyecto'!BM296&gt;0,'Metas por Proyecto'!BN296=0),Desplegable!$B$445,IF(AND('Metas por Proyecto'!BM296&gt;0,'Metas por Proyecto'!BN296&gt;0),((BN296*100)/BM296))))))</f>
        <v/>
      </c>
      <c r="BQ296" s="97">
        <f t="shared" si="212"/>
        <v>0</v>
      </c>
      <c r="BR296" s="97">
        <f t="shared" si="213"/>
        <v>0</v>
      </c>
      <c r="BS296" s="62" t="str">
        <f>IF(AND(BQ296=0,BR296=0),"",IF(AND(BQ296=0,BR296&lt;&gt;0),Desplegable!$B$444,(BR296*100/BQ296)))</f>
        <v/>
      </c>
      <c r="BT296" s="97"/>
      <c r="BU296" s="97"/>
      <c r="BV296" s="97"/>
      <c r="BW296" s="62" t="str">
        <f>IF(AND(BT296=0,BU296=0),Desplegable!$B$446,IF(AND(BT296&lt;&gt;0,BU296=""),Desplegable!$B$446,IF(AND('Metas por Proyecto'!BT296=0,'Metas por Proyecto'!BU296&gt;0),Desplegable!$B$444,IF(AND('Metas por Proyecto'!BT296&gt;0,'Metas por Proyecto'!BU296=0),Desplegable!$B$445,IF(AND('Metas por Proyecto'!BT296&gt;0,'Metas por Proyecto'!BU296&gt;0),((BU296*100)/BT296))))))</f>
        <v/>
      </c>
      <c r="BX296" s="97">
        <f t="shared" si="214"/>
        <v>0</v>
      </c>
      <c r="BY296" s="97">
        <f t="shared" si="215"/>
        <v>0</v>
      </c>
      <c r="BZ296" s="62" t="str">
        <f>IF(AND(BX296=0,BY296=0),"",IF(AND(BX296=0,BY296&lt;&gt;0),Desplegable!$B$444,(BY296*100/BX296)))</f>
        <v/>
      </c>
      <c r="CA296" s="97">
        <v>0.28000000000000003</v>
      </c>
      <c r="CB296" s="97"/>
      <c r="CC296" s="97"/>
      <c r="CD296" s="62" t="str">
        <f>IF(AND(CA296=0,CB296=0),Desplegable!$B$446,IF(AND(CA296&lt;&gt;0,CB296=""),Desplegable!$B$446,IF(AND('Metas por Proyecto'!CA296=0,'Metas por Proyecto'!CB296&gt;0),Desplegable!$B$444,IF(AND('Metas por Proyecto'!CA296&gt;0,'Metas por Proyecto'!CB296=0),Desplegable!$B$445,IF(AND('Metas por Proyecto'!CA296&gt;0,'Metas por Proyecto'!CB296&gt;0),((CB296*100)/CA296))))))</f>
        <v/>
      </c>
      <c r="CE296" s="97">
        <f t="shared" si="216"/>
        <v>0.28000000000000003</v>
      </c>
      <c r="CF296" s="97">
        <f t="shared" si="217"/>
        <v>0</v>
      </c>
      <c r="CG296" s="62">
        <f>IF(AND(CE296=0,CF296=0),"",IF(AND(CE296=0,CF296&lt;&gt;0),Desplegable!$B$444,(CF296*100/CE296)))</f>
        <v>0</v>
      </c>
      <c r="CH296" s="97">
        <v>0.47</v>
      </c>
      <c r="CI296" s="97"/>
      <c r="CJ296" s="97"/>
      <c r="CK296" s="62" t="str">
        <f>IF(AND(CH296=0,CI296=0),Desplegable!$B$446,IF(AND(CH296&lt;&gt;0,CI296=""),Desplegable!$B$446,IF(AND('Metas por Proyecto'!CH296=0,'Metas por Proyecto'!CI296&gt;0),Desplegable!$B$444,IF(AND('Metas por Proyecto'!CH296&gt;0,'Metas por Proyecto'!CI296=0),Desplegable!$B$445,IF(AND('Metas por Proyecto'!CH296&gt;0,'Metas por Proyecto'!CI296&gt;0),((CI296*100)/CH296))))))</f>
        <v/>
      </c>
      <c r="CL296" s="97">
        <f t="shared" si="218"/>
        <v>0.75</v>
      </c>
      <c r="CM296" s="97">
        <f t="shared" si="219"/>
        <v>0</v>
      </c>
      <c r="CN296" s="62">
        <f>IF(AND(CL296=0,CM296=0),"",IF(AND(CL296=0,CM296&lt;&gt;0),Desplegable!$B$444,(CM296*100/CL296)))</f>
        <v>0</v>
      </c>
      <c r="CO296" s="97">
        <v>0.4</v>
      </c>
      <c r="CP296" s="97"/>
      <c r="CQ296" s="97"/>
      <c r="CR296" s="62" t="str">
        <f>IF(AND(CO296=0,CP296=0),Desplegable!$B$446,IF(AND(CO296&lt;&gt;0,CP296=""),Desplegable!$B$446,IF(AND('Metas por Proyecto'!CO296=0,'Metas por Proyecto'!CP296&gt;0),Desplegable!$B$444,IF(AND('Metas por Proyecto'!CO296&gt;0,'Metas por Proyecto'!CP296=0),Desplegable!$B$445,IF(AND('Metas por Proyecto'!CO296&gt;0,'Metas por Proyecto'!CP296&gt;0),((CP296*100)/CO296))))))</f>
        <v/>
      </c>
      <c r="CS296" s="97">
        <f t="shared" si="220"/>
        <v>1.1499999999999999</v>
      </c>
      <c r="CT296" s="97">
        <f t="shared" si="221"/>
        <v>0</v>
      </c>
      <c r="CU296" s="62">
        <f>IF(AND(CS296=0,CT296=0),"",IF(AND(CS296=0,CT296&lt;&gt;0),Desplegable!$B$444,(CT296*100/CS296)))</f>
        <v>0</v>
      </c>
      <c r="CV296" s="97"/>
      <c r="CW296" s="97"/>
      <c r="CX296" s="97"/>
      <c r="CY296" s="62" t="str">
        <f>IF(AND(CV296=0,CW296=0),Desplegable!$B$446,IF(AND(CV296&lt;&gt;0,CW296=""),Desplegable!$B$446,IF(AND('Metas por Proyecto'!CV296=0,'Metas por Proyecto'!CW296&gt;0),Desplegable!$B$444,IF(AND('Metas por Proyecto'!CV296&gt;0,'Metas por Proyecto'!CW296=0),Desplegable!$B$445,IF(AND('Metas por Proyecto'!CV296&gt;0,'Metas por Proyecto'!CW296&gt;0),((CW296*100)/CV296))))))</f>
        <v/>
      </c>
      <c r="CZ296" s="97">
        <f t="shared" si="222"/>
        <v>1.1499999999999999</v>
      </c>
      <c r="DA296" s="97">
        <f t="shared" si="223"/>
        <v>0</v>
      </c>
      <c r="DB296" s="62">
        <f>IF(AND(CZ296=0,DA296=0),"",IF(AND(CZ296=0,DA296&lt;&gt;0),Desplegable!$B$444,(DA296*100/CZ296)))</f>
        <v>0</v>
      </c>
      <c r="DC296" s="97"/>
      <c r="DD296" s="97"/>
      <c r="DE296" s="97"/>
      <c r="DF296" s="62" t="str">
        <f>IF(AND(DC296=0,DD296=0),Desplegable!$B$446,IF(AND(DC296&lt;&gt;0,DD296=""),Desplegable!$B$446,IF(AND('Metas por Proyecto'!DC296=0,'Metas por Proyecto'!DD296&gt;0),Desplegable!$B$444,IF(AND('Metas por Proyecto'!DC296&gt;0,'Metas por Proyecto'!DD296=0),Desplegable!$B$445,IF(AND('Metas por Proyecto'!DC296&gt;0,'Metas por Proyecto'!DD296&gt;0),((DD296*100)/DC296))))))</f>
        <v/>
      </c>
      <c r="DG296" s="97">
        <f t="shared" si="182"/>
        <v>1.1499999999999999</v>
      </c>
      <c r="DH296" s="97">
        <f t="shared" si="183"/>
        <v>0</v>
      </c>
      <c r="DI296" s="62">
        <f>IF(AND(DG296=0,DH296=0),"",IF(AND(DG296=0,DH296&lt;&gt;0),Desplegable!$B$444,(DH296*100/DG296)))</f>
        <v>0</v>
      </c>
      <c r="DJ296" s="97"/>
      <c r="DK296" s="97"/>
      <c r="DL296" s="97"/>
      <c r="DM296" s="62" t="str">
        <f>IF(AND(DJ296=0,DK296=0),Desplegable!$B$446,IF(AND(DJ296&lt;&gt;0,DK296=""),Desplegable!$B$446,IF(AND('Metas por Proyecto'!DJ296=0,'Metas por Proyecto'!DK296&gt;0),Desplegable!$B$444,IF(AND('Metas por Proyecto'!DJ296&gt;0,'Metas por Proyecto'!DK296=0),Desplegable!$B$445,IF(AND('Metas por Proyecto'!DJ296&gt;0,'Metas por Proyecto'!DK296&gt;0),((DK296*100)/DJ296))))))</f>
        <v/>
      </c>
      <c r="DN296" s="97">
        <f t="shared" si="224"/>
        <v>1.1499999999999999</v>
      </c>
      <c r="DO296" s="97">
        <f t="shared" si="225"/>
        <v>0</v>
      </c>
      <c r="DP296" s="63">
        <f>IF(AND(DN296=0,DO296=0),"",IF(AND(DN296=0,DO296&lt;&gt;0),Desplegable!$B$444,(DO296*100/DN296)))</f>
        <v>0</v>
      </c>
      <c r="DQ296" s="97">
        <f t="shared" si="226"/>
        <v>1.1499999999999999</v>
      </c>
      <c r="DR296" s="97">
        <f t="shared" si="227"/>
        <v>0</v>
      </c>
      <c r="DS296" s="97">
        <f t="shared" si="228"/>
        <v>0</v>
      </c>
      <c r="DT296" s="63">
        <f t="shared" si="229"/>
        <v>0</v>
      </c>
      <c r="DU296" s="97"/>
    </row>
    <row r="297" spans="1:125" s="65" customFormat="1" ht="225">
      <c r="A297" s="53">
        <v>296</v>
      </c>
      <c r="B297" s="84" t="s">
        <v>932</v>
      </c>
      <c r="C297" s="54" t="s">
        <v>946</v>
      </c>
      <c r="D297" s="55" t="s">
        <v>89</v>
      </c>
      <c r="E297" s="55" t="s">
        <v>949</v>
      </c>
      <c r="F297" s="56" t="s">
        <v>111</v>
      </c>
      <c r="G297" s="55" t="s">
        <v>115</v>
      </c>
      <c r="H297" s="56" t="s">
        <v>294</v>
      </c>
      <c r="I297" s="55" t="s">
        <v>815</v>
      </c>
      <c r="J297" s="56" t="s">
        <v>257</v>
      </c>
      <c r="K297" s="55" t="s">
        <v>814</v>
      </c>
      <c r="L297" s="56" t="s">
        <v>276</v>
      </c>
      <c r="M297" s="56" t="s">
        <v>411</v>
      </c>
      <c r="N297" s="59" t="s">
        <v>132</v>
      </c>
      <c r="O297" s="56" t="s">
        <v>154</v>
      </c>
      <c r="P297" s="57" t="s">
        <v>462</v>
      </c>
      <c r="Q297" s="57" t="s">
        <v>467</v>
      </c>
      <c r="R297" s="58" t="s">
        <v>474</v>
      </c>
      <c r="S297" s="59" t="s">
        <v>159</v>
      </c>
      <c r="T297" s="59" t="s">
        <v>417</v>
      </c>
      <c r="U297" s="60" t="s">
        <v>429</v>
      </c>
      <c r="V297" s="60" t="s">
        <v>447</v>
      </c>
      <c r="W297" s="59" t="s">
        <v>159</v>
      </c>
      <c r="X297" s="59"/>
      <c r="Y297" s="56"/>
      <c r="Z297" s="56"/>
      <c r="AA297" s="56"/>
      <c r="AB297" s="56"/>
      <c r="AC297" s="53"/>
      <c r="AD297" s="53"/>
      <c r="AE297" s="53"/>
      <c r="AF297" s="53"/>
      <c r="AG297" s="56"/>
      <c r="AH297" s="60"/>
      <c r="AI297" s="53"/>
      <c r="AJ297" s="61"/>
      <c r="AK297" s="53"/>
      <c r="AL297" s="53"/>
      <c r="AM297" s="222">
        <v>0.31950000000000001</v>
      </c>
      <c r="AN297" s="97">
        <v>0</v>
      </c>
      <c r="AO297" s="97"/>
      <c r="AP297" s="97"/>
      <c r="AQ297" s="62" t="str">
        <f>IF(AND(AN297=0,AO297=0),Desplegable!$B$446,IF(AND(AN297&lt;&gt;0,AO297=""),Desplegable!$B$446,IF(AND('Metas por Proyecto'!AN297=0,'Metas por Proyecto'!AO297&gt;0),Desplegable!$B$444,IF(AND('Metas por Proyecto'!AN297&gt;0,'Metas por Proyecto'!AO297=0),Desplegable!$B$445,IF(AND('Metas por Proyecto'!AN297&gt;0,'Metas por Proyecto'!AO297&gt;0),((AO297*100)/AN297))))))</f>
        <v/>
      </c>
      <c r="AR297" s="97"/>
      <c r="AS297" s="97">
        <v>0</v>
      </c>
      <c r="AT297" s="97"/>
      <c r="AU297" s="62" t="str">
        <f>IF(AND(AR297=0,AS297=0),Desplegable!$B$446,IF(AND(AR297&lt;&gt;0,AS297=""),Desplegable!$B$446,IF(AND('Metas por Proyecto'!AR297=0,'Metas por Proyecto'!AS297&gt;0),Desplegable!$B$444,IF(AND('Metas por Proyecto'!AR297&gt;0,'Metas por Proyecto'!AS297=0),Desplegable!$B$445,IF(AND('Metas por Proyecto'!AR297&gt;0,'Metas por Proyecto'!AS297&gt;0),((AS297*100)/AR297))))))</f>
        <v/>
      </c>
      <c r="AV297" s="97">
        <f t="shared" si="206"/>
        <v>0</v>
      </c>
      <c r="AW297" s="97">
        <f t="shared" si="207"/>
        <v>0</v>
      </c>
      <c r="AX297" s="62" t="str">
        <f>IF(AND(AV297=0,AW297=0),"",IF(AND(AV297=0,AW297&lt;&gt;0),Desplegable!$B$444,(AW297*100/AV297)))</f>
        <v/>
      </c>
      <c r="AY297" s="97"/>
      <c r="AZ297" s="97">
        <v>0</v>
      </c>
      <c r="BA297" s="97"/>
      <c r="BB297" s="62" t="str">
        <f>IF(AND(AY297=0,AZ297=0),Desplegable!$B$446,IF(AND(AY297&lt;&gt;0,AZ297=""),Desplegable!$B$446,IF(AND('Metas por Proyecto'!AY297=0,'Metas por Proyecto'!AZ297&gt;0),Desplegable!$B$444,IF(AND('Metas por Proyecto'!AY297&gt;0,'Metas por Proyecto'!AZ297=0),Desplegable!$B$445,IF(AND('Metas por Proyecto'!AY297&gt;0,'Metas por Proyecto'!AZ297&gt;0),((AZ297*100)/AY297))))))</f>
        <v/>
      </c>
      <c r="BC297" s="97">
        <f t="shared" si="208"/>
        <v>0</v>
      </c>
      <c r="BD297" s="97">
        <f t="shared" si="209"/>
        <v>0</v>
      </c>
      <c r="BE297" s="62" t="str">
        <f>IF(AND(BC297=0,BD297=0),"",IF(AND(BC297=0,BD297&lt;&gt;0),Desplegable!$B$444,(BD297*100/BC297)))</f>
        <v/>
      </c>
      <c r="BF297" s="97"/>
      <c r="BG297" s="97"/>
      <c r="BH297" s="97"/>
      <c r="BI297" s="62" t="str">
        <f>IF(AND(BF297=0,BG297=0),Desplegable!$B$446,IF(AND(BF297&lt;&gt;0,BG297=""),Desplegable!$B$446,IF(AND('Metas por Proyecto'!BF297=0,'Metas por Proyecto'!BG297&gt;0),Desplegable!$B$444,IF(AND('Metas por Proyecto'!BF297&gt;0,'Metas por Proyecto'!BG297=0),Desplegable!$B$445,IF(AND('Metas por Proyecto'!BF297&gt;0,'Metas por Proyecto'!BG297&gt;0),((BG297*100)/BF297))))))</f>
        <v/>
      </c>
      <c r="BJ297" s="97">
        <f t="shared" si="210"/>
        <v>0</v>
      </c>
      <c r="BK297" s="97">
        <f t="shared" si="211"/>
        <v>0</v>
      </c>
      <c r="BL297" s="62" t="str">
        <f>IF(AND(BJ297=0,BK297=0),"",IF(AND(BJ297=0,BK297&lt;&gt;0),Desplegable!$B$444,(BK297*100/BJ297)))</f>
        <v/>
      </c>
      <c r="BM297" s="97"/>
      <c r="BN297" s="97"/>
      <c r="BO297" s="97"/>
      <c r="BP297" s="62" t="str">
        <f>IF(AND(BM297=0,BN297=0),Desplegable!$B$446,IF(AND(BM297&lt;&gt;0,BN297=""),Desplegable!$B$446,IF(AND('Metas por Proyecto'!BM297=0,'Metas por Proyecto'!BN297&gt;0),Desplegable!$B$444,IF(AND('Metas por Proyecto'!BM297&gt;0,'Metas por Proyecto'!BN297=0),Desplegable!$B$445,IF(AND('Metas por Proyecto'!BM297&gt;0,'Metas por Proyecto'!BN297&gt;0),((BN297*100)/BM297))))))</f>
        <v/>
      </c>
      <c r="BQ297" s="97">
        <f t="shared" si="212"/>
        <v>0</v>
      </c>
      <c r="BR297" s="97">
        <f t="shared" si="213"/>
        <v>0</v>
      </c>
      <c r="BS297" s="62" t="str">
        <f>IF(AND(BQ297=0,BR297=0),"",IF(AND(BQ297=0,BR297&lt;&gt;0),Desplegable!$B$444,(BR297*100/BQ297)))</f>
        <v/>
      </c>
      <c r="BT297" s="97"/>
      <c r="BU297" s="97"/>
      <c r="BV297" s="97"/>
      <c r="BW297" s="62" t="str">
        <f>IF(AND(BT297=0,BU297=0),Desplegable!$B$446,IF(AND(BT297&lt;&gt;0,BU297=""),Desplegable!$B$446,IF(AND('Metas por Proyecto'!BT297=0,'Metas por Proyecto'!BU297&gt;0),Desplegable!$B$444,IF(AND('Metas por Proyecto'!BT297&gt;0,'Metas por Proyecto'!BU297=0),Desplegable!$B$445,IF(AND('Metas por Proyecto'!BT297&gt;0,'Metas por Proyecto'!BU297&gt;0),((BU297*100)/BT297))))))</f>
        <v/>
      </c>
      <c r="BX297" s="97">
        <f t="shared" si="214"/>
        <v>0</v>
      </c>
      <c r="BY297" s="97">
        <f t="shared" si="215"/>
        <v>0</v>
      </c>
      <c r="BZ297" s="62" t="str">
        <f>IF(AND(BX297=0,BY297=0),"",IF(AND(BX297=0,BY297&lt;&gt;0),Desplegable!$B$444,(BY297*100/BX297)))</f>
        <v/>
      </c>
      <c r="CA297" s="97"/>
      <c r="CB297" s="97"/>
      <c r="CC297" s="97"/>
      <c r="CD297" s="62" t="str">
        <f>IF(AND(CA297=0,CB297=0),Desplegable!$B$446,IF(AND(CA297&lt;&gt;0,CB297=""),Desplegable!$B$446,IF(AND('Metas por Proyecto'!CA297=0,'Metas por Proyecto'!CB297&gt;0),Desplegable!$B$444,IF(AND('Metas por Proyecto'!CA297&gt;0,'Metas por Proyecto'!CB297=0),Desplegable!$B$445,IF(AND('Metas por Proyecto'!CA297&gt;0,'Metas por Proyecto'!CB297&gt;0),((CB297*100)/CA297))))))</f>
        <v/>
      </c>
      <c r="CE297" s="97">
        <f t="shared" si="216"/>
        <v>0</v>
      </c>
      <c r="CF297" s="97">
        <f t="shared" si="217"/>
        <v>0</v>
      </c>
      <c r="CG297" s="62" t="str">
        <f>IF(AND(CE297=0,CF297=0),"",IF(AND(CE297=0,CF297&lt;&gt;0),Desplegable!$B$444,(CF297*100/CE297)))</f>
        <v/>
      </c>
      <c r="CH297" s="97">
        <v>7.3499999999999996E-2</v>
      </c>
      <c r="CI297" s="97"/>
      <c r="CJ297" s="97"/>
      <c r="CK297" s="62" t="str">
        <f>IF(AND(CH297=0,CI297=0),Desplegable!$B$446,IF(AND(CH297&lt;&gt;0,CI297=""),Desplegable!$B$446,IF(AND('Metas por Proyecto'!CH297=0,'Metas por Proyecto'!CI297&gt;0),Desplegable!$B$444,IF(AND('Metas por Proyecto'!CH297&gt;0,'Metas por Proyecto'!CI297=0),Desplegable!$B$445,IF(AND('Metas por Proyecto'!CH297&gt;0,'Metas por Proyecto'!CI297&gt;0),((CI297*100)/CH297))))))</f>
        <v/>
      </c>
      <c r="CL297" s="97">
        <f t="shared" si="218"/>
        <v>7.3499999999999996E-2</v>
      </c>
      <c r="CM297" s="97">
        <f t="shared" si="219"/>
        <v>0</v>
      </c>
      <c r="CN297" s="62">
        <f>IF(AND(CL297=0,CM297=0),"",IF(AND(CL297=0,CM297&lt;&gt;0),Desplegable!$B$444,(CM297*100/CL297)))</f>
        <v>0</v>
      </c>
      <c r="CO297" s="97"/>
      <c r="CP297" s="97"/>
      <c r="CQ297" s="97"/>
      <c r="CR297" s="62" t="str">
        <f>IF(AND(CO297=0,CP297=0),Desplegable!$B$446,IF(AND(CO297&lt;&gt;0,CP297=""),Desplegable!$B$446,IF(AND('Metas por Proyecto'!CO297=0,'Metas por Proyecto'!CP297&gt;0),Desplegable!$B$444,IF(AND('Metas por Proyecto'!CO297&gt;0,'Metas por Proyecto'!CP297=0),Desplegable!$B$445,IF(AND('Metas por Proyecto'!CO297&gt;0,'Metas por Proyecto'!CP297&gt;0),((CP297*100)/CO297))))))</f>
        <v/>
      </c>
      <c r="CS297" s="97">
        <f t="shared" si="220"/>
        <v>7.3499999999999996E-2</v>
      </c>
      <c r="CT297" s="97">
        <f t="shared" si="221"/>
        <v>0</v>
      </c>
      <c r="CU297" s="62">
        <f>IF(AND(CS297=0,CT297=0),"",IF(AND(CS297=0,CT297&lt;&gt;0),Desplegable!$B$444,(CT297*100/CS297)))</f>
        <v>0</v>
      </c>
      <c r="CV297" s="97">
        <v>0.123</v>
      </c>
      <c r="CW297" s="97"/>
      <c r="CX297" s="97"/>
      <c r="CY297" s="62" t="str">
        <f>IF(AND(CV297=0,CW297=0),Desplegable!$B$446,IF(AND(CV297&lt;&gt;0,CW297=""),Desplegable!$B$446,IF(AND('Metas por Proyecto'!CV297=0,'Metas por Proyecto'!CW297&gt;0),Desplegable!$B$444,IF(AND('Metas por Proyecto'!CV297&gt;0,'Metas por Proyecto'!CW297=0),Desplegable!$B$445,IF(AND('Metas por Proyecto'!CV297&gt;0,'Metas por Proyecto'!CW297&gt;0),((CW297*100)/CV297))))))</f>
        <v/>
      </c>
      <c r="CZ297" s="97">
        <f t="shared" si="222"/>
        <v>0.19650000000000001</v>
      </c>
      <c r="DA297" s="97">
        <f t="shared" si="223"/>
        <v>0</v>
      </c>
      <c r="DB297" s="62">
        <f>IF(AND(CZ297=0,DA297=0),"",IF(AND(CZ297=0,DA297&lt;&gt;0),Desplegable!$B$444,(DA297*100/CZ297)))</f>
        <v>0</v>
      </c>
      <c r="DC297" s="97"/>
      <c r="DD297" s="97"/>
      <c r="DE297" s="97"/>
      <c r="DF297" s="62" t="str">
        <f>IF(AND(DC297=0,DD297=0),Desplegable!$B$446,IF(AND(DC297&lt;&gt;0,DD297=""),Desplegable!$B$446,IF(AND('Metas por Proyecto'!DC297=0,'Metas por Proyecto'!DD297&gt;0),Desplegable!$B$444,IF(AND('Metas por Proyecto'!DC297&gt;0,'Metas por Proyecto'!DD297=0),Desplegable!$B$445,IF(AND('Metas por Proyecto'!DC297&gt;0,'Metas por Proyecto'!DD297&gt;0),((DD297*100)/DC297))))))</f>
        <v/>
      </c>
      <c r="DG297" s="97">
        <f t="shared" si="182"/>
        <v>0.19650000000000001</v>
      </c>
      <c r="DH297" s="97">
        <f t="shared" si="183"/>
        <v>0</v>
      </c>
      <c r="DI297" s="62">
        <f>IF(AND(DG297=0,DH297=0),"",IF(AND(DG297=0,DH297&lt;&gt;0),Desplegable!$B$444,(DH297*100/DG297)))</f>
        <v>0</v>
      </c>
      <c r="DJ297" s="97"/>
      <c r="DK297" s="97"/>
      <c r="DL297" s="97"/>
      <c r="DM297" s="62" t="str">
        <f>IF(AND(DJ297=0,DK297=0),Desplegable!$B$446,IF(AND(DJ297&lt;&gt;0,DK297=""),Desplegable!$B$446,IF(AND('Metas por Proyecto'!DJ297=0,'Metas por Proyecto'!DK297&gt;0),Desplegable!$B$444,IF(AND('Metas por Proyecto'!DJ297&gt;0,'Metas por Proyecto'!DK297=0),Desplegable!$B$445,IF(AND('Metas por Proyecto'!DJ297&gt;0,'Metas por Proyecto'!DK297&gt;0),((DK297*100)/DJ297))))))</f>
        <v/>
      </c>
      <c r="DN297" s="97">
        <f t="shared" si="224"/>
        <v>0.19650000000000001</v>
      </c>
      <c r="DO297" s="97">
        <f t="shared" si="225"/>
        <v>0</v>
      </c>
      <c r="DP297" s="63">
        <f>IF(AND(DN297=0,DO297=0),"",IF(AND(DN297=0,DO297&lt;&gt;0),Desplegable!$B$444,(DO297*100/DN297)))</f>
        <v>0</v>
      </c>
      <c r="DQ297" s="97">
        <f t="shared" si="226"/>
        <v>0.19650000000000001</v>
      </c>
      <c r="DR297" s="97">
        <f t="shared" si="227"/>
        <v>0.123</v>
      </c>
      <c r="DS297" s="97">
        <f t="shared" si="228"/>
        <v>0</v>
      </c>
      <c r="DT297" s="63">
        <f t="shared" si="229"/>
        <v>0</v>
      </c>
      <c r="DU297" s="97"/>
    </row>
    <row r="298" spans="1:125" s="65" customFormat="1" ht="225">
      <c r="A298" s="53">
        <v>297</v>
      </c>
      <c r="B298" s="84" t="s">
        <v>933</v>
      </c>
      <c r="C298" s="54" t="s">
        <v>946</v>
      </c>
      <c r="D298" s="55" t="s">
        <v>89</v>
      </c>
      <c r="E298" s="55" t="s">
        <v>949</v>
      </c>
      <c r="F298" s="56" t="s">
        <v>111</v>
      </c>
      <c r="G298" s="55" t="s">
        <v>115</v>
      </c>
      <c r="H298" s="56" t="s">
        <v>294</v>
      </c>
      <c r="I298" s="55" t="s">
        <v>815</v>
      </c>
      <c r="J298" s="56" t="s">
        <v>257</v>
      </c>
      <c r="K298" s="55" t="s">
        <v>814</v>
      </c>
      <c r="L298" s="56" t="s">
        <v>276</v>
      </c>
      <c r="M298" s="56" t="s">
        <v>411</v>
      </c>
      <c r="N298" s="59" t="s">
        <v>132</v>
      </c>
      <c r="O298" s="56" t="s">
        <v>154</v>
      </c>
      <c r="P298" s="57" t="s">
        <v>462</v>
      </c>
      <c r="Q298" s="57" t="s">
        <v>467</v>
      </c>
      <c r="R298" s="58" t="s">
        <v>474</v>
      </c>
      <c r="S298" s="59" t="s">
        <v>159</v>
      </c>
      <c r="T298" s="59" t="s">
        <v>417</v>
      </c>
      <c r="U298" s="60" t="s">
        <v>429</v>
      </c>
      <c r="V298" s="60" t="s">
        <v>447</v>
      </c>
      <c r="W298" s="59" t="s">
        <v>159</v>
      </c>
      <c r="X298" s="59"/>
      <c r="Y298" s="56"/>
      <c r="Z298" s="56"/>
      <c r="AA298" s="56"/>
      <c r="AB298" s="56"/>
      <c r="AC298" s="53"/>
      <c r="AD298" s="53"/>
      <c r="AE298" s="53"/>
      <c r="AF298" s="53"/>
      <c r="AG298" s="56"/>
      <c r="AH298" s="60"/>
      <c r="AI298" s="53"/>
      <c r="AJ298" s="61"/>
      <c r="AK298" s="53"/>
      <c r="AL298" s="53"/>
      <c r="AM298" s="222">
        <v>5.71</v>
      </c>
      <c r="AN298" s="97">
        <v>0</v>
      </c>
      <c r="AO298" s="97"/>
      <c r="AP298" s="97"/>
      <c r="AQ298" s="62" t="str">
        <f>IF(AND(AN298=0,AO298=0),Desplegable!$B$446,IF(AND(AN298&lt;&gt;0,AO298=""),Desplegable!$B$446,IF(AND('Metas por Proyecto'!AN298=0,'Metas por Proyecto'!AO298&gt;0),Desplegable!$B$444,IF(AND('Metas por Proyecto'!AN298&gt;0,'Metas por Proyecto'!AO298=0),Desplegable!$B$445,IF(AND('Metas por Proyecto'!AN298&gt;0,'Metas por Proyecto'!AO298&gt;0),((AO298*100)/AN298))))))</f>
        <v/>
      </c>
      <c r="AR298" s="97"/>
      <c r="AS298" s="97">
        <v>0</v>
      </c>
      <c r="AT298" s="97"/>
      <c r="AU298" s="62" t="str">
        <f>IF(AND(AR298=0,AS298=0),Desplegable!$B$446,IF(AND(AR298&lt;&gt;0,AS298=""),Desplegable!$B$446,IF(AND('Metas por Proyecto'!AR298=0,'Metas por Proyecto'!AS298&gt;0),Desplegable!$B$444,IF(AND('Metas por Proyecto'!AR298&gt;0,'Metas por Proyecto'!AS298=0),Desplegable!$B$445,IF(AND('Metas por Proyecto'!AR298&gt;0,'Metas por Proyecto'!AS298&gt;0),((AS298*100)/AR298))))))</f>
        <v/>
      </c>
      <c r="AV298" s="97">
        <f t="shared" si="206"/>
        <v>0</v>
      </c>
      <c r="AW298" s="97">
        <f t="shared" si="207"/>
        <v>0</v>
      </c>
      <c r="AX298" s="62" t="str">
        <f>IF(AND(AV298=0,AW298=0),"",IF(AND(AV298=0,AW298&lt;&gt;0),Desplegable!$B$444,(AW298*100/AV298)))</f>
        <v/>
      </c>
      <c r="AY298" s="97"/>
      <c r="AZ298" s="97">
        <v>0</v>
      </c>
      <c r="BA298" s="97"/>
      <c r="BB298" s="62" t="str">
        <f>IF(AND(AY298=0,AZ298=0),Desplegable!$B$446,IF(AND(AY298&lt;&gt;0,AZ298=""),Desplegable!$B$446,IF(AND('Metas por Proyecto'!AY298=0,'Metas por Proyecto'!AZ298&gt;0),Desplegable!$B$444,IF(AND('Metas por Proyecto'!AY298&gt;0,'Metas por Proyecto'!AZ298=0),Desplegable!$B$445,IF(AND('Metas por Proyecto'!AY298&gt;0,'Metas por Proyecto'!AZ298&gt;0),((AZ298*100)/AY298))))))</f>
        <v/>
      </c>
      <c r="BC298" s="97">
        <f t="shared" si="208"/>
        <v>0</v>
      </c>
      <c r="BD298" s="97">
        <f t="shared" si="209"/>
        <v>0</v>
      </c>
      <c r="BE298" s="62" t="str">
        <f>IF(AND(BC298=0,BD298=0),"",IF(AND(BC298=0,BD298&lt;&gt;0),Desplegable!$B$444,(BD298*100/BC298)))</f>
        <v/>
      </c>
      <c r="BF298" s="97"/>
      <c r="BG298" s="97"/>
      <c r="BH298" s="97"/>
      <c r="BI298" s="62" t="str">
        <f>IF(AND(BF298=0,BG298=0),Desplegable!$B$446,IF(AND(BF298&lt;&gt;0,BG298=""),Desplegable!$B$446,IF(AND('Metas por Proyecto'!BF298=0,'Metas por Proyecto'!BG298&gt;0),Desplegable!$B$444,IF(AND('Metas por Proyecto'!BF298&gt;0,'Metas por Proyecto'!BG298=0),Desplegable!$B$445,IF(AND('Metas por Proyecto'!BF298&gt;0,'Metas por Proyecto'!BG298&gt;0),((BG298*100)/BF298))))))</f>
        <v/>
      </c>
      <c r="BJ298" s="97">
        <f t="shared" si="210"/>
        <v>0</v>
      </c>
      <c r="BK298" s="97">
        <f t="shared" si="211"/>
        <v>0</v>
      </c>
      <c r="BL298" s="62" t="str">
        <f>IF(AND(BJ298=0,BK298=0),"",IF(AND(BJ298=0,BK298&lt;&gt;0),Desplegable!$B$444,(BK298*100/BJ298)))</f>
        <v/>
      </c>
      <c r="BM298" s="97">
        <v>0.44</v>
      </c>
      <c r="BN298" s="97"/>
      <c r="BO298" s="97"/>
      <c r="BP298" s="62" t="str">
        <f>IF(AND(BM298=0,BN298=0),Desplegable!$B$446,IF(AND(BM298&lt;&gt;0,BN298=""),Desplegable!$B$446,IF(AND('Metas por Proyecto'!BM298=0,'Metas por Proyecto'!BN298&gt;0),Desplegable!$B$444,IF(AND('Metas por Proyecto'!BM298&gt;0,'Metas por Proyecto'!BN298=0),Desplegable!$B$445,IF(AND('Metas por Proyecto'!BM298&gt;0,'Metas por Proyecto'!BN298&gt;0),((BN298*100)/BM298))))))</f>
        <v/>
      </c>
      <c r="BQ298" s="97">
        <f t="shared" si="212"/>
        <v>0.44</v>
      </c>
      <c r="BR298" s="97">
        <f t="shared" si="213"/>
        <v>0</v>
      </c>
      <c r="BS298" s="62">
        <f>IF(AND(BQ298=0,BR298=0),"",IF(AND(BQ298=0,BR298&lt;&gt;0),Desplegable!$B$444,(BR298*100/BQ298)))</f>
        <v>0</v>
      </c>
      <c r="BT298" s="97">
        <v>0.59</v>
      </c>
      <c r="BU298" s="97"/>
      <c r="BV298" s="97"/>
      <c r="BW298" s="62" t="str">
        <f>IF(AND(BT298=0,BU298=0),Desplegable!$B$446,IF(AND(BT298&lt;&gt;0,BU298=""),Desplegable!$B$446,IF(AND('Metas por Proyecto'!BT298=0,'Metas por Proyecto'!BU298&gt;0),Desplegable!$B$444,IF(AND('Metas por Proyecto'!BT298&gt;0,'Metas por Proyecto'!BU298=0),Desplegable!$B$445,IF(AND('Metas por Proyecto'!BT298&gt;0,'Metas por Proyecto'!BU298&gt;0),((BU298*100)/BT298))))))</f>
        <v/>
      </c>
      <c r="BX298" s="97">
        <f t="shared" si="214"/>
        <v>1.03</v>
      </c>
      <c r="BY298" s="97">
        <f t="shared" si="215"/>
        <v>0</v>
      </c>
      <c r="BZ298" s="62">
        <f>IF(AND(BX298=0,BY298=0),"",IF(AND(BX298=0,BY298&lt;&gt;0),Desplegable!$B$444,(BY298*100/BX298)))</f>
        <v>0</v>
      </c>
      <c r="CA298" s="97"/>
      <c r="CB298" s="97"/>
      <c r="CC298" s="97"/>
      <c r="CD298" s="62" t="str">
        <f>IF(AND(CA298=0,CB298=0),Desplegable!$B$446,IF(AND(CA298&lt;&gt;0,CB298=""),Desplegable!$B$446,IF(AND('Metas por Proyecto'!CA298=0,'Metas por Proyecto'!CB298&gt;0),Desplegable!$B$444,IF(AND('Metas por Proyecto'!CA298&gt;0,'Metas por Proyecto'!CB298=0),Desplegable!$B$445,IF(AND('Metas por Proyecto'!CA298&gt;0,'Metas por Proyecto'!CB298&gt;0),((CB298*100)/CA298))))))</f>
        <v/>
      </c>
      <c r="CE298" s="97">
        <f t="shared" si="216"/>
        <v>1.03</v>
      </c>
      <c r="CF298" s="97">
        <f t="shared" si="217"/>
        <v>0</v>
      </c>
      <c r="CG298" s="62">
        <f>IF(AND(CE298=0,CF298=0),"",IF(AND(CE298=0,CF298&lt;&gt;0),Desplegable!$B$444,(CF298*100/CE298)))</f>
        <v>0</v>
      </c>
      <c r="CH298" s="97">
        <v>1.25</v>
      </c>
      <c r="CI298" s="97"/>
      <c r="CJ298" s="97"/>
      <c r="CK298" s="62" t="str">
        <f>IF(AND(CH298=0,CI298=0),Desplegable!$B$446,IF(AND(CH298&lt;&gt;0,CI298=""),Desplegable!$B$446,IF(AND('Metas por Proyecto'!CH298=0,'Metas por Proyecto'!CI298&gt;0),Desplegable!$B$444,IF(AND('Metas por Proyecto'!CH298&gt;0,'Metas por Proyecto'!CI298=0),Desplegable!$B$445,IF(AND('Metas por Proyecto'!CH298&gt;0,'Metas por Proyecto'!CI298&gt;0),((CI298*100)/CH298))))))</f>
        <v/>
      </c>
      <c r="CL298" s="97">
        <f t="shared" si="218"/>
        <v>2.2800000000000002</v>
      </c>
      <c r="CM298" s="97">
        <f t="shared" si="219"/>
        <v>0</v>
      </c>
      <c r="CN298" s="62">
        <f>IF(AND(CL298=0,CM298=0),"",IF(AND(CL298=0,CM298&lt;&gt;0),Desplegable!$B$444,(CM298*100/CL298)))</f>
        <v>0</v>
      </c>
      <c r="CO298" s="97">
        <v>1.64</v>
      </c>
      <c r="CP298" s="97"/>
      <c r="CQ298" s="97"/>
      <c r="CR298" s="62" t="str">
        <f>IF(AND(CO298=0,CP298=0),Desplegable!$B$446,IF(AND(CO298&lt;&gt;0,CP298=""),Desplegable!$B$446,IF(AND('Metas por Proyecto'!CO298=0,'Metas por Proyecto'!CP298&gt;0),Desplegable!$B$444,IF(AND('Metas por Proyecto'!CO298&gt;0,'Metas por Proyecto'!CP298=0),Desplegable!$B$445,IF(AND('Metas por Proyecto'!CO298&gt;0,'Metas por Proyecto'!CP298&gt;0),((CP298*100)/CO298))))))</f>
        <v/>
      </c>
      <c r="CS298" s="97">
        <f t="shared" si="220"/>
        <v>3.92</v>
      </c>
      <c r="CT298" s="97">
        <f t="shared" si="221"/>
        <v>0</v>
      </c>
      <c r="CU298" s="62">
        <f>IF(AND(CS298=0,CT298=0),"",IF(AND(CS298=0,CT298&lt;&gt;0),Desplegable!$B$444,(CT298*100/CS298)))</f>
        <v>0</v>
      </c>
      <c r="CV298" s="97">
        <v>1.79</v>
      </c>
      <c r="CW298" s="97"/>
      <c r="CX298" s="97"/>
      <c r="CY298" s="62" t="str">
        <f>IF(AND(CV298=0,CW298=0),Desplegable!$B$446,IF(AND(CV298&lt;&gt;0,CW298=""),Desplegable!$B$446,IF(AND('Metas por Proyecto'!CV298=0,'Metas por Proyecto'!CW298&gt;0),Desplegable!$B$444,IF(AND('Metas por Proyecto'!CV298&gt;0,'Metas por Proyecto'!CW298=0),Desplegable!$B$445,IF(AND('Metas por Proyecto'!CV298&gt;0,'Metas por Proyecto'!CW298&gt;0),((CW298*100)/CV298))))))</f>
        <v/>
      </c>
      <c r="CZ298" s="97">
        <f t="shared" si="222"/>
        <v>5.71</v>
      </c>
      <c r="DA298" s="97">
        <f t="shared" si="223"/>
        <v>0</v>
      </c>
      <c r="DB298" s="62">
        <f>IF(AND(CZ298=0,DA298=0),"",IF(AND(CZ298=0,DA298&lt;&gt;0),Desplegable!$B$444,(DA298*100/CZ298)))</f>
        <v>0</v>
      </c>
      <c r="DC298" s="97"/>
      <c r="DD298" s="97"/>
      <c r="DE298" s="97"/>
      <c r="DF298" s="62" t="str">
        <f>IF(AND(DC298=0,DD298=0),Desplegable!$B$446,IF(AND(DC298&lt;&gt;0,DD298=""),Desplegable!$B$446,IF(AND('Metas por Proyecto'!DC298=0,'Metas por Proyecto'!DD298&gt;0),Desplegable!$B$444,IF(AND('Metas por Proyecto'!DC298&gt;0,'Metas por Proyecto'!DD298=0),Desplegable!$B$445,IF(AND('Metas por Proyecto'!DC298&gt;0,'Metas por Proyecto'!DD298&gt;0),((DD298*100)/DC298))))))</f>
        <v/>
      </c>
      <c r="DG298" s="97">
        <f t="shared" si="182"/>
        <v>5.71</v>
      </c>
      <c r="DH298" s="97">
        <f t="shared" si="183"/>
        <v>0</v>
      </c>
      <c r="DI298" s="62">
        <f>IF(AND(DG298=0,DH298=0),"",IF(AND(DG298=0,DH298&lt;&gt;0),Desplegable!$B$444,(DH298*100/DG298)))</f>
        <v>0</v>
      </c>
      <c r="DJ298" s="97"/>
      <c r="DK298" s="97"/>
      <c r="DL298" s="97"/>
      <c r="DM298" s="62" t="str">
        <f>IF(AND(DJ298=0,DK298=0),Desplegable!$B$446,IF(AND(DJ298&lt;&gt;0,DK298=""),Desplegable!$B$446,IF(AND('Metas por Proyecto'!DJ298=0,'Metas por Proyecto'!DK298&gt;0),Desplegable!$B$444,IF(AND('Metas por Proyecto'!DJ298&gt;0,'Metas por Proyecto'!DK298=0),Desplegable!$B$445,IF(AND('Metas por Proyecto'!DJ298&gt;0,'Metas por Proyecto'!DK298&gt;0),((DK298*100)/DJ298))))))</f>
        <v/>
      </c>
      <c r="DN298" s="97">
        <f t="shared" si="224"/>
        <v>5.71</v>
      </c>
      <c r="DO298" s="97">
        <f t="shared" si="225"/>
        <v>0</v>
      </c>
      <c r="DP298" s="63">
        <f>IF(AND(DN298=0,DO298=0),"",IF(AND(DN298=0,DO298&lt;&gt;0),Desplegable!$B$444,(DO298*100/DN298)))</f>
        <v>0</v>
      </c>
      <c r="DQ298" s="97">
        <f t="shared" si="226"/>
        <v>5.71</v>
      </c>
      <c r="DR298" s="97">
        <f t="shared" si="227"/>
        <v>0</v>
      </c>
      <c r="DS298" s="97">
        <f t="shared" si="228"/>
        <v>0</v>
      </c>
      <c r="DT298" s="63">
        <f t="shared" si="229"/>
        <v>0</v>
      </c>
      <c r="DU298" s="97"/>
    </row>
    <row r="299" spans="1:125" s="65" customFormat="1" ht="225">
      <c r="A299" s="53">
        <v>298</v>
      </c>
      <c r="B299" s="84" t="s">
        <v>934</v>
      </c>
      <c r="C299" s="54" t="s">
        <v>946</v>
      </c>
      <c r="D299" s="55" t="s">
        <v>89</v>
      </c>
      <c r="E299" s="55" t="s">
        <v>949</v>
      </c>
      <c r="F299" s="56" t="s">
        <v>111</v>
      </c>
      <c r="G299" s="55" t="s">
        <v>115</v>
      </c>
      <c r="H299" s="56" t="s">
        <v>294</v>
      </c>
      <c r="I299" s="55" t="s">
        <v>815</v>
      </c>
      <c r="J299" s="56" t="s">
        <v>257</v>
      </c>
      <c r="K299" s="55" t="s">
        <v>814</v>
      </c>
      <c r="L299" s="56" t="s">
        <v>276</v>
      </c>
      <c r="M299" s="56" t="s">
        <v>411</v>
      </c>
      <c r="N299" s="59" t="s">
        <v>132</v>
      </c>
      <c r="O299" s="56" t="s">
        <v>154</v>
      </c>
      <c r="P299" s="57" t="s">
        <v>462</v>
      </c>
      <c r="Q299" s="57" t="s">
        <v>467</v>
      </c>
      <c r="R299" s="58" t="s">
        <v>474</v>
      </c>
      <c r="S299" s="59" t="s">
        <v>159</v>
      </c>
      <c r="T299" s="59" t="s">
        <v>417</v>
      </c>
      <c r="U299" s="60" t="s">
        <v>429</v>
      </c>
      <c r="V299" s="60" t="s">
        <v>447</v>
      </c>
      <c r="W299" s="59" t="s">
        <v>159</v>
      </c>
      <c r="X299" s="59"/>
      <c r="Y299" s="56"/>
      <c r="Z299" s="56"/>
      <c r="AA299" s="56"/>
      <c r="AB299" s="56"/>
      <c r="AC299" s="53"/>
      <c r="AD299" s="53"/>
      <c r="AE299" s="53"/>
      <c r="AF299" s="53"/>
      <c r="AG299" s="56"/>
      <c r="AH299" s="60"/>
      <c r="AI299" s="53"/>
      <c r="AJ299" s="61"/>
      <c r="AK299" s="53"/>
      <c r="AL299" s="53"/>
      <c r="AM299" s="222">
        <v>6.74</v>
      </c>
      <c r="AN299" s="97">
        <v>0</v>
      </c>
      <c r="AO299" s="97"/>
      <c r="AP299" s="97"/>
      <c r="AQ299" s="62" t="str">
        <f>IF(AND(AN299=0,AO299=0),Desplegable!$B$446,IF(AND(AN299&lt;&gt;0,AO299=""),Desplegable!$B$446,IF(AND('Metas por Proyecto'!AN299=0,'Metas por Proyecto'!AO299&gt;0),Desplegable!$B$444,IF(AND('Metas por Proyecto'!AN299&gt;0,'Metas por Proyecto'!AO299=0),Desplegable!$B$445,IF(AND('Metas por Proyecto'!AN299&gt;0,'Metas por Proyecto'!AO299&gt;0),((AO299*100)/AN299))))))</f>
        <v/>
      </c>
      <c r="AR299" s="97">
        <v>2.37</v>
      </c>
      <c r="AS299" s="97">
        <v>0</v>
      </c>
      <c r="AT299" s="97"/>
      <c r="AU299" s="62">
        <f>IF(AND(AR299=0,AS299=0),Desplegable!$B$446,IF(AND(AR299&lt;&gt;0,AS299=""),Desplegable!$B$446,IF(AND('Metas por Proyecto'!AR299=0,'Metas por Proyecto'!AS299&gt;0),Desplegable!$B$444,IF(AND('Metas por Proyecto'!AR299&gt;0,'Metas por Proyecto'!AS299=0),Desplegable!$B$445,IF(AND('Metas por Proyecto'!AR299&gt;0,'Metas por Proyecto'!AS299&gt;0),((AS299*100)/AR299))))))</f>
        <v>0</v>
      </c>
      <c r="AV299" s="97">
        <f t="shared" si="206"/>
        <v>2.37</v>
      </c>
      <c r="AW299" s="97">
        <f t="shared" si="207"/>
        <v>0</v>
      </c>
      <c r="AX299" s="62">
        <f>IF(AND(AV299=0,AW299=0),"",IF(AND(AV299=0,AW299&lt;&gt;0),Desplegable!$B$444,(AW299*100/AV299)))</f>
        <v>0</v>
      </c>
      <c r="AY299" s="97"/>
      <c r="AZ299" s="97">
        <v>0</v>
      </c>
      <c r="BA299" s="97"/>
      <c r="BB299" s="62" t="str">
        <f>IF(AND(AY299=0,AZ299=0),Desplegable!$B$446,IF(AND(AY299&lt;&gt;0,AZ299=""),Desplegable!$B$446,IF(AND('Metas por Proyecto'!AY299=0,'Metas por Proyecto'!AZ299&gt;0),Desplegable!$B$444,IF(AND('Metas por Proyecto'!AY299&gt;0,'Metas por Proyecto'!AZ299=0),Desplegable!$B$445,IF(AND('Metas por Proyecto'!AY299&gt;0,'Metas por Proyecto'!AZ299&gt;0),((AZ299*100)/AY299))))))</f>
        <v/>
      </c>
      <c r="BC299" s="97">
        <f t="shared" si="208"/>
        <v>2.37</v>
      </c>
      <c r="BD299" s="97">
        <f t="shared" si="209"/>
        <v>0</v>
      </c>
      <c r="BE299" s="62">
        <f>IF(AND(BC299=0,BD299=0),"",IF(AND(BC299=0,BD299&lt;&gt;0),Desplegable!$B$444,(BD299*100/BC299)))</f>
        <v>0</v>
      </c>
      <c r="BF299" s="97"/>
      <c r="BG299" s="97"/>
      <c r="BH299" s="97"/>
      <c r="BI299" s="62" t="str">
        <f>IF(AND(BF299=0,BG299=0),Desplegable!$B$446,IF(AND(BF299&lt;&gt;0,BG299=""),Desplegable!$B$446,IF(AND('Metas por Proyecto'!BF299=0,'Metas por Proyecto'!BG299&gt;0),Desplegable!$B$444,IF(AND('Metas por Proyecto'!BF299&gt;0,'Metas por Proyecto'!BG299=0),Desplegable!$B$445,IF(AND('Metas por Proyecto'!BF299&gt;0,'Metas por Proyecto'!BG299&gt;0),((BG299*100)/BF299))))))</f>
        <v/>
      </c>
      <c r="BJ299" s="97">
        <f t="shared" si="210"/>
        <v>2.37</v>
      </c>
      <c r="BK299" s="97">
        <f t="shared" si="211"/>
        <v>0</v>
      </c>
      <c r="BL299" s="62">
        <f>IF(AND(BJ299=0,BK299=0),"",IF(AND(BJ299=0,BK299&lt;&gt;0),Desplegable!$B$444,(BK299*100/BJ299)))</f>
        <v>0</v>
      </c>
      <c r="BM299" s="97"/>
      <c r="BN299" s="97"/>
      <c r="BO299" s="97"/>
      <c r="BP299" s="62" t="str">
        <f>IF(AND(BM299=0,BN299=0),Desplegable!$B$446,IF(AND(BM299&lt;&gt;0,BN299=""),Desplegable!$B$446,IF(AND('Metas por Proyecto'!BM299=0,'Metas por Proyecto'!BN299&gt;0),Desplegable!$B$444,IF(AND('Metas por Proyecto'!BM299&gt;0,'Metas por Proyecto'!BN299=0),Desplegable!$B$445,IF(AND('Metas por Proyecto'!BM299&gt;0,'Metas por Proyecto'!BN299&gt;0),((BN299*100)/BM299))))))</f>
        <v/>
      </c>
      <c r="BQ299" s="97">
        <f t="shared" si="212"/>
        <v>2.37</v>
      </c>
      <c r="BR299" s="97">
        <f t="shared" si="213"/>
        <v>0</v>
      </c>
      <c r="BS299" s="62">
        <f>IF(AND(BQ299=0,BR299=0),"",IF(AND(BQ299=0,BR299&lt;&gt;0),Desplegable!$B$444,(BR299*100/BQ299)))</f>
        <v>0</v>
      </c>
      <c r="BT299" s="97"/>
      <c r="BU299" s="97"/>
      <c r="BV299" s="97"/>
      <c r="BW299" s="62" t="str">
        <f>IF(AND(BT299=0,BU299=0),Desplegable!$B$446,IF(AND(BT299&lt;&gt;0,BU299=""),Desplegable!$B$446,IF(AND('Metas por Proyecto'!BT299=0,'Metas por Proyecto'!BU299&gt;0),Desplegable!$B$444,IF(AND('Metas por Proyecto'!BT299&gt;0,'Metas por Proyecto'!BU299=0),Desplegable!$B$445,IF(AND('Metas por Proyecto'!BT299&gt;0,'Metas por Proyecto'!BU299&gt;0),((BU299*100)/BT299))))))</f>
        <v/>
      </c>
      <c r="BX299" s="97">
        <f t="shared" si="214"/>
        <v>2.37</v>
      </c>
      <c r="BY299" s="97">
        <f t="shared" si="215"/>
        <v>0</v>
      </c>
      <c r="BZ299" s="62">
        <f>IF(AND(BX299=0,BY299=0),"",IF(AND(BX299=0,BY299&lt;&gt;0),Desplegable!$B$444,(BY299*100/BX299)))</f>
        <v>0</v>
      </c>
      <c r="CA299" s="97"/>
      <c r="CB299" s="97"/>
      <c r="CC299" s="97"/>
      <c r="CD299" s="62" t="str">
        <f>IF(AND(CA299=0,CB299=0),Desplegable!$B$446,IF(AND(CA299&lt;&gt;0,CB299=""),Desplegable!$B$446,IF(AND('Metas por Proyecto'!CA299=0,'Metas por Proyecto'!CB299&gt;0),Desplegable!$B$444,IF(AND('Metas por Proyecto'!CA299&gt;0,'Metas por Proyecto'!CB299=0),Desplegable!$B$445,IF(AND('Metas por Proyecto'!CA299&gt;0,'Metas por Proyecto'!CB299&gt;0),((CB299*100)/CA299))))))</f>
        <v/>
      </c>
      <c r="CE299" s="97">
        <f t="shared" si="216"/>
        <v>2.37</v>
      </c>
      <c r="CF299" s="97">
        <f t="shared" si="217"/>
        <v>0</v>
      </c>
      <c r="CG299" s="62">
        <f>IF(AND(CE299=0,CF299=0),"",IF(AND(CE299=0,CF299&lt;&gt;0),Desplegable!$B$444,(CF299*100/CE299)))</f>
        <v>0</v>
      </c>
      <c r="CH299" s="97"/>
      <c r="CI299" s="97"/>
      <c r="CJ299" s="97"/>
      <c r="CK299" s="62" t="str">
        <f>IF(AND(CH299=0,CI299=0),Desplegable!$B$446,IF(AND(CH299&lt;&gt;0,CI299=""),Desplegable!$B$446,IF(AND('Metas por Proyecto'!CH299=0,'Metas por Proyecto'!CI299&gt;0),Desplegable!$B$444,IF(AND('Metas por Proyecto'!CH299&gt;0,'Metas por Proyecto'!CI299=0),Desplegable!$B$445,IF(AND('Metas por Proyecto'!CH299&gt;0,'Metas por Proyecto'!CI299&gt;0),((CI299*100)/CH299))))))</f>
        <v/>
      </c>
      <c r="CL299" s="97">
        <f t="shared" si="218"/>
        <v>2.37</v>
      </c>
      <c r="CM299" s="97">
        <f t="shared" si="219"/>
        <v>0</v>
      </c>
      <c r="CN299" s="62">
        <f>IF(AND(CL299=0,CM299=0),"",IF(AND(CL299=0,CM299&lt;&gt;0),Desplegable!$B$444,(CM299*100/CL299)))</f>
        <v>0</v>
      </c>
      <c r="CO299" s="97"/>
      <c r="CP299" s="97"/>
      <c r="CQ299" s="97"/>
      <c r="CR299" s="62" t="str">
        <f>IF(AND(CO299=0,CP299=0),Desplegable!$B$446,IF(AND(CO299&lt;&gt;0,CP299=""),Desplegable!$B$446,IF(AND('Metas por Proyecto'!CO299=0,'Metas por Proyecto'!CP299&gt;0),Desplegable!$B$444,IF(AND('Metas por Proyecto'!CO299&gt;0,'Metas por Proyecto'!CP299=0),Desplegable!$B$445,IF(AND('Metas por Proyecto'!CO299&gt;0,'Metas por Proyecto'!CP299&gt;0),((CP299*100)/CO299))))))</f>
        <v/>
      </c>
      <c r="CS299" s="97">
        <f t="shared" si="220"/>
        <v>2.37</v>
      </c>
      <c r="CT299" s="97">
        <f t="shared" si="221"/>
        <v>0</v>
      </c>
      <c r="CU299" s="62">
        <f>IF(AND(CS299=0,CT299=0),"",IF(AND(CS299=0,CT299&lt;&gt;0),Desplegable!$B$444,(CT299*100/CS299)))</f>
        <v>0</v>
      </c>
      <c r="CV299" s="97"/>
      <c r="CW299" s="97"/>
      <c r="CX299" s="97"/>
      <c r="CY299" s="62" t="str">
        <f>IF(AND(CV299=0,CW299=0),Desplegable!$B$446,IF(AND(CV299&lt;&gt;0,CW299=""),Desplegable!$B$446,IF(AND('Metas por Proyecto'!CV299=0,'Metas por Proyecto'!CW299&gt;0),Desplegable!$B$444,IF(AND('Metas por Proyecto'!CV299&gt;0,'Metas por Proyecto'!CW299=0),Desplegable!$B$445,IF(AND('Metas por Proyecto'!CV299&gt;0,'Metas por Proyecto'!CW299&gt;0),((CW299*100)/CV299))))))</f>
        <v/>
      </c>
      <c r="CZ299" s="97">
        <f t="shared" si="222"/>
        <v>2.37</v>
      </c>
      <c r="DA299" s="97">
        <f t="shared" si="223"/>
        <v>0</v>
      </c>
      <c r="DB299" s="62">
        <f>IF(AND(CZ299=0,DA299=0),"",IF(AND(CZ299=0,DA299&lt;&gt;0),Desplegable!$B$444,(DA299*100/CZ299)))</f>
        <v>0</v>
      </c>
      <c r="DC299" s="97"/>
      <c r="DD299" s="97"/>
      <c r="DE299" s="97"/>
      <c r="DF299" s="62" t="str">
        <f>IF(AND(DC299=0,DD299=0),Desplegable!$B$446,IF(AND(DC299&lt;&gt;0,DD299=""),Desplegable!$B$446,IF(AND('Metas por Proyecto'!DC299=0,'Metas por Proyecto'!DD299&gt;0),Desplegable!$B$444,IF(AND('Metas por Proyecto'!DC299&gt;0,'Metas por Proyecto'!DD299=0),Desplegable!$B$445,IF(AND('Metas por Proyecto'!DC299&gt;0,'Metas por Proyecto'!DD299&gt;0),((DD299*100)/DC299))))))</f>
        <v/>
      </c>
      <c r="DG299" s="97">
        <f t="shared" si="182"/>
        <v>2.37</v>
      </c>
      <c r="DH299" s="97">
        <f t="shared" si="183"/>
        <v>0</v>
      </c>
      <c r="DI299" s="62">
        <f>IF(AND(DG299=0,DH299=0),"",IF(AND(DG299=0,DH299&lt;&gt;0),Desplegable!$B$444,(DH299*100/DG299)))</f>
        <v>0</v>
      </c>
      <c r="DJ299" s="97"/>
      <c r="DK299" s="97"/>
      <c r="DL299" s="97"/>
      <c r="DM299" s="62" t="str">
        <f>IF(AND(DJ299=0,DK299=0),Desplegable!$B$446,IF(AND(DJ299&lt;&gt;0,DK299=""),Desplegable!$B$446,IF(AND('Metas por Proyecto'!DJ299=0,'Metas por Proyecto'!DK299&gt;0),Desplegable!$B$444,IF(AND('Metas por Proyecto'!DJ299&gt;0,'Metas por Proyecto'!DK299=0),Desplegable!$B$445,IF(AND('Metas por Proyecto'!DJ299&gt;0,'Metas por Proyecto'!DK299&gt;0),((DK299*100)/DJ299))))))</f>
        <v/>
      </c>
      <c r="DN299" s="97">
        <f t="shared" si="224"/>
        <v>2.37</v>
      </c>
      <c r="DO299" s="97">
        <f t="shared" si="225"/>
        <v>0</v>
      </c>
      <c r="DP299" s="63">
        <f>IF(AND(DN299=0,DO299=0),"",IF(AND(DN299=0,DO299&lt;&gt;0),Desplegable!$B$444,(DO299*100/DN299)))</f>
        <v>0</v>
      </c>
      <c r="DQ299" s="97">
        <f t="shared" si="226"/>
        <v>2.37</v>
      </c>
      <c r="DR299" s="97">
        <f t="shared" si="227"/>
        <v>4.37</v>
      </c>
      <c r="DS299" s="97">
        <f t="shared" si="228"/>
        <v>0</v>
      </c>
      <c r="DT299" s="63">
        <f t="shared" si="229"/>
        <v>0</v>
      </c>
      <c r="DU299" s="97"/>
    </row>
    <row r="300" spans="1:125" s="65" customFormat="1" ht="206.25">
      <c r="A300" s="53">
        <v>299</v>
      </c>
      <c r="B300" s="84" t="s">
        <v>935</v>
      </c>
      <c r="C300" s="54" t="s">
        <v>947</v>
      </c>
      <c r="D300" s="55" t="s">
        <v>89</v>
      </c>
      <c r="E300" s="55" t="s">
        <v>949</v>
      </c>
      <c r="F300" s="56" t="s">
        <v>111</v>
      </c>
      <c r="G300" s="55" t="s">
        <v>115</v>
      </c>
      <c r="H300" s="56" t="s">
        <v>294</v>
      </c>
      <c r="I300" s="55" t="s">
        <v>815</v>
      </c>
      <c r="J300" s="56" t="s">
        <v>257</v>
      </c>
      <c r="K300" s="55" t="s">
        <v>814</v>
      </c>
      <c r="L300" s="56" t="s">
        <v>276</v>
      </c>
      <c r="M300" s="56" t="s">
        <v>411</v>
      </c>
      <c r="N300" s="59" t="s">
        <v>132</v>
      </c>
      <c r="O300" s="56" t="s">
        <v>154</v>
      </c>
      <c r="P300" s="57" t="s">
        <v>462</v>
      </c>
      <c r="Q300" s="57" t="s">
        <v>467</v>
      </c>
      <c r="R300" s="58" t="s">
        <v>475</v>
      </c>
      <c r="S300" s="59" t="s">
        <v>159</v>
      </c>
      <c r="T300" s="59" t="s">
        <v>417</v>
      </c>
      <c r="U300" s="60" t="s">
        <v>429</v>
      </c>
      <c r="V300" s="60" t="s">
        <v>447</v>
      </c>
      <c r="W300" s="59" t="s">
        <v>159</v>
      </c>
      <c r="X300" s="59"/>
      <c r="Y300" s="56"/>
      <c r="Z300" s="56"/>
      <c r="AA300" s="56"/>
      <c r="AB300" s="56"/>
      <c r="AC300" s="53"/>
      <c r="AD300" s="53"/>
      <c r="AE300" s="53"/>
      <c r="AF300" s="53"/>
      <c r="AG300" s="56"/>
      <c r="AH300" s="60"/>
      <c r="AI300" s="53"/>
      <c r="AJ300" s="61"/>
      <c r="AK300" s="53"/>
      <c r="AL300" s="53"/>
      <c r="AM300" s="222">
        <v>1.05</v>
      </c>
      <c r="AN300" s="97">
        <v>0</v>
      </c>
      <c r="AO300" s="97"/>
      <c r="AP300" s="97"/>
      <c r="AQ300" s="62" t="str">
        <f>IF(AND(AN300=0,AO300=0),Desplegable!$B$446,IF(AND(AN300&lt;&gt;0,AO300=""),Desplegable!$B$446,IF(AND('Metas por Proyecto'!AN300=0,'Metas por Proyecto'!AO300&gt;0),Desplegable!$B$444,IF(AND('Metas por Proyecto'!AN300&gt;0,'Metas por Proyecto'!AO300=0),Desplegable!$B$445,IF(AND('Metas por Proyecto'!AN300&gt;0,'Metas por Proyecto'!AO300&gt;0),((AO300*100)/AN300))))))</f>
        <v/>
      </c>
      <c r="AR300" s="97"/>
      <c r="AS300" s="97">
        <v>0</v>
      </c>
      <c r="AT300" s="97"/>
      <c r="AU300" s="62" t="str">
        <f>IF(AND(AR300=0,AS300=0),Desplegable!$B$446,IF(AND(AR300&lt;&gt;0,AS300=""),Desplegable!$B$446,IF(AND('Metas por Proyecto'!AR300=0,'Metas por Proyecto'!AS300&gt;0),Desplegable!$B$444,IF(AND('Metas por Proyecto'!AR300&gt;0,'Metas por Proyecto'!AS300=0),Desplegable!$B$445,IF(AND('Metas por Proyecto'!AR300&gt;0,'Metas por Proyecto'!AS300&gt;0),((AS300*100)/AR300))))))</f>
        <v/>
      </c>
      <c r="AV300" s="97">
        <f t="shared" si="206"/>
        <v>0</v>
      </c>
      <c r="AW300" s="97">
        <f t="shared" si="207"/>
        <v>0</v>
      </c>
      <c r="AX300" s="62" t="str">
        <f>IF(AND(AV300=0,AW300=0),"",IF(AND(AV300=0,AW300&lt;&gt;0),Desplegable!$B$444,(AW300*100/AV300)))</f>
        <v/>
      </c>
      <c r="AY300" s="97"/>
      <c r="AZ300" s="97">
        <v>0</v>
      </c>
      <c r="BA300" s="97"/>
      <c r="BB300" s="62" t="str">
        <f>IF(AND(AY300=0,AZ300=0),Desplegable!$B$446,IF(AND(AY300&lt;&gt;0,AZ300=""),Desplegable!$B$446,IF(AND('Metas por Proyecto'!AY300=0,'Metas por Proyecto'!AZ300&gt;0),Desplegable!$B$444,IF(AND('Metas por Proyecto'!AY300&gt;0,'Metas por Proyecto'!AZ300=0),Desplegable!$B$445,IF(AND('Metas por Proyecto'!AY300&gt;0,'Metas por Proyecto'!AZ300&gt;0),((AZ300*100)/AY300))))))</f>
        <v/>
      </c>
      <c r="BC300" s="97">
        <f t="shared" si="208"/>
        <v>0</v>
      </c>
      <c r="BD300" s="97">
        <f t="shared" si="209"/>
        <v>0</v>
      </c>
      <c r="BE300" s="62" t="str">
        <f>IF(AND(BC300=0,BD300=0),"",IF(AND(BC300=0,BD300&lt;&gt;0),Desplegable!$B$444,(BD300*100/BC300)))</f>
        <v/>
      </c>
      <c r="BF300" s="97"/>
      <c r="BG300" s="97"/>
      <c r="BH300" s="97"/>
      <c r="BI300" s="62" t="str">
        <f>IF(AND(BF300=0,BG300=0),Desplegable!$B$446,IF(AND(BF300&lt;&gt;0,BG300=""),Desplegable!$B$446,IF(AND('Metas por Proyecto'!BF300=0,'Metas por Proyecto'!BG300&gt;0),Desplegable!$B$444,IF(AND('Metas por Proyecto'!BF300&gt;0,'Metas por Proyecto'!BG300=0),Desplegable!$B$445,IF(AND('Metas por Proyecto'!BF300&gt;0,'Metas por Proyecto'!BG300&gt;0),((BG300*100)/BF300))))))</f>
        <v/>
      </c>
      <c r="BJ300" s="97">
        <f t="shared" si="210"/>
        <v>0</v>
      </c>
      <c r="BK300" s="97">
        <f t="shared" si="211"/>
        <v>0</v>
      </c>
      <c r="BL300" s="62" t="str">
        <f>IF(AND(BJ300=0,BK300=0),"",IF(AND(BJ300=0,BK300&lt;&gt;0),Desplegable!$B$444,(BK300*100/BJ300)))</f>
        <v/>
      </c>
      <c r="BM300" s="97"/>
      <c r="BN300" s="97"/>
      <c r="BO300" s="97"/>
      <c r="BP300" s="62" t="str">
        <f>IF(AND(BM300=0,BN300=0),Desplegable!$B$446,IF(AND(BM300&lt;&gt;0,BN300=""),Desplegable!$B$446,IF(AND('Metas por Proyecto'!BM300=0,'Metas por Proyecto'!BN300&gt;0),Desplegable!$B$444,IF(AND('Metas por Proyecto'!BM300&gt;0,'Metas por Proyecto'!BN300=0),Desplegable!$B$445,IF(AND('Metas por Proyecto'!BM300&gt;0,'Metas por Proyecto'!BN300&gt;0),((BN300*100)/BM300))))))</f>
        <v/>
      </c>
      <c r="BQ300" s="97">
        <f t="shared" si="212"/>
        <v>0</v>
      </c>
      <c r="BR300" s="97">
        <f t="shared" si="213"/>
        <v>0</v>
      </c>
      <c r="BS300" s="62" t="str">
        <f>IF(AND(BQ300=0,BR300=0),"",IF(AND(BQ300=0,BR300&lt;&gt;0),Desplegable!$B$444,(BR300*100/BQ300)))</f>
        <v/>
      </c>
      <c r="BT300" s="97"/>
      <c r="BU300" s="97"/>
      <c r="BV300" s="97"/>
      <c r="BW300" s="62" t="str">
        <f>IF(AND(BT300=0,BU300=0),Desplegable!$B$446,IF(AND(BT300&lt;&gt;0,BU300=""),Desplegable!$B$446,IF(AND('Metas por Proyecto'!BT300=0,'Metas por Proyecto'!BU300&gt;0),Desplegable!$B$444,IF(AND('Metas por Proyecto'!BT300&gt;0,'Metas por Proyecto'!BU300=0),Desplegable!$B$445,IF(AND('Metas por Proyecto'!BT300&gt;0,'Metas por Proyecto'!BU300&gt;0),((BU300*100)/BT300))))))</f>
        <v/>
      </c>
      <c r="BX300" s="97">
        <f t="shared" si="214"/>
        <v>0</v>
      </c>
      <c r="BY300" s="97">
        <f t="shared" si="215"/>
        <v>0</v>
      </c>
      <c r="BZ300" s="62" t="str">
        <f>IF(AND(BX300=0,BY300=0),"",IF(AND(BX300=0,BY300&lt;&gt;0),Desplegable!$B$444,(BY300*100/BX300)))</f>
        <v/>
      </c>
      <c r="CA300" s="97"/>
      <c r="CB300" s="97"/>
      <c r="CC300" s="97"/>
      <c r="CD300" s="62" t="str">
        <f>IF(AND(CA300=0,CB300=0),Desplegable!$B$446,IF(AND(CA300&lt;&gt;0,CB300=""),Desplegable!$B$446,IF(AND('Metas por Proyecto'!CA300=0,'Metas por Proyecto'!CB300&gt;0),Desplegable!$B$444,IF(AND('Metas por Proyecto'!CA300&gt;0,'Metas por Proyecto'!CB300=0),Desplegable!$B$445,IF(AND('Metas por Proyecto'!CA300&gt;0,'Metas por Proyecto'!CB300&gt;0),((CB300*100)/CA300))))))</f>
        <v/>
      </c>
      <c r="CE300" s="97">
        <f t="shared" si="216"/>
        <v>0</v>
      </c>
      <c r="CF300" s="97">
        <f t="shared" si="217"/>
        <v>0</v>
      </c>
      <c r="CG300" s="62" t="str">
        <f>IF(AND(CE300=0,CF300=0),"",IF(AND(CE300=0,CF300&lt;&gt;0),Desplegable!$B$444,(CF300*100/CE300)))</f>
        <v/>
      </c>
      <c r="CH300" s="97"/>
      <c r="CI300" s="97"/>
      <c r="CJ300" s="97"/>
      <c r="CK300" s="62" t="str">
        <f>IF(AND(CH300=0,CI300=0),Desplegable!$B$446,IF(AND(CH300&lt;&gt;0,CI300=""),Desplegable!$B$446,IF(AND('Metas por Proyecto'!CH300=0,'Metas por Proyecto'!CI300&gt;0),Desplegable!$B$444,IF(AND('Metas por Proyecto'!CH300&gt;0,'Metas por Proyecto'!CI300=0),Desplegable!$B$445,IF(AND('Metas por Proyecto'!CH300&gt;0,'Metas por Proyecto'!CI300&gt;0),((CI300*100)/CH300))))))</f>
        <v/>
      </c>
      <c r="CL300" s="97">
        <f t="shared" si="218"/>
        <v>0</v>
      </c>
      <c r="CM300" s="97">
        <f t="shared" si="219"/>
        <v>0</v>
      </c>
      <c r="CN300" s="62" t="str">
        <f>IF(AND(CL300=0,CM300=0),"",IF(AND(CL300=0,CM300&lt;&gt;0),Desplegable!$B$444,(CM300*100/CL300)))</f>
        <v/>
      </c>
      <c r="CO300" s="97"/>
      <c r="CP300" s="97"/>
      <c r="CQ300" s="97"/>
      <c r="CR300" s="62" t="str">
        <f>IF(AND(CO300=0,CP300=0),Desplegable!$B$446,IF(AND(CO300&lt;&gt;0,CP300=""),Desplegable!$B$446,IF(AND('Metas por Proyecto'!CO300=0,'Metas por Proyecto'!CP300&gt;0),Desplegable!$B$444,IF(AND('Metas por Proyecto'!CO300&gt;0,'Metas por Proyecto'!CP300=0),Desplegable!$B$445,IF(AND('Metas por Proyecto'!CO300&gt;0,'Metas por Proyecto'!CP300&gt;0),((CP300*100)/CO300))))))</f>
        <v/>
      </c>
      <c r="CS300" s="97">
        <f t="shared" si="220"/>
        <v>0</v>
      </c>
      <c r="CT300" s="97">
        <f t="shared" si="221"/>
        <v>0</v>
      </c>
      <c r="CU300" s="62" t="str">
        <f>IF(AND(CS300=0,CT300=0),"",IF(AND(CS300=0,CT300&lt;&gt;0),Desplegable!$B$444,(CT300*100/CS300)))</f>
        <v/>
      </c>
      <c r="CV300" s="97">
        <v>1.03</v>
      </c>
      <c r="CW300" s="97"/>
      <c r="CX300" s="97"/>
      <c r="CY300" s="62" t="str">
        <f>IF(AND(CV300=0,CW300=0),Desplegable!$B$446,IF(AND(CV300&lt;&gt;0,CW300=""),Desplegable!$B$446,IF(AND('Metas por Proyecto'!CV300=0,'Metas por Proyecto'!CW300&gt;0),Desplegable!$B$444,IF(AND('Metas por Proyecto'!CV300&gt;0,'Metas por Proyecto'!CW300=0),Desplegable!$B$445,IF(AND('Metas por Proyecto'!CV300&gt;0,'Metas por Proyecto'!CW300&gt;0),((CW300*100)/CV300))))))</f>
        <v/>
      </c>
      <c r="CZ300" s="97">
        <f t="shared" si="222"/>
        <v>1.03</v>
      </c>
      <c r="DA300" s="97">
        <f t="shared" si="223"/>
        <v>0</v>
      </c>
      <c r="DB300" s="62">
        <f>IF(AND(CZ300=0,DA300=0),"",IF(AND(CZ300=0,DA300&lt;&gt;0),Desplegable!$B$444,(DA300*100/CZ300)))</f>
        <v>0</v>
      </c>
      <c r="DC300" s="97">
        <v>0.02</v>
      </c>
      <c r="DD300" s="97"/>
      <c r="DE300" s="97"/>
      <c r="DF300" s="62" t="str">
        <f>IF(AND(DC300=0,DD300=0),Desplegable!$B$446,IF(AND(DC300&lt;&gt;0,DD300=""),Desplegable!$B$446,IF(AND('Metas por Proyecto'!DC300=0,'Metas por Proyecto'!DD300&gt;0),Desplegable!$B$444,IF(AND('Metas por Proyecto'!DC300&gt;0,'Metas por Proyecto'!DD300=0),Desplegable!$B$445,IF(AND('Metas por Proyecto'!DC300&gt;0,'Metas por Proyecto'!DD300&gt;0),((DD300*100)/DC300))))))</f>
        <v/>
      </c>
      <c r="DG300" s="97">
        <f t="shared" si="182"/>
        <v>1.05</v>
      </c>
      <c r="DH300" s="97">
        <f t="shared" si="183"/>
        <v>0</v>
      </c>
      <c r="DI300" s="62">
        <f>IF(AND(DG300=0,DH300=0),"",IF(AND(DG300=0,DH300&lt;&gt;0),Desplegable!$B$444,(DH300*100/DG300)))</f>
        <v>0</v>
      </c>
      <c r="DJ300" s="97"/>
      <c r="DK300" s="97"/>
      <c r="DL300" s="97"/>
      <c r="DM300" s="62" t="str">
        <f>IF(AND(DJ300=0,DK300=0),Desplegable!$B$446,IF(AND(DJ300&lt;&gt;0,DK300=""),Desplegable!$B$446,IF(AND('Metas por Proyecto'!DJ300=0,'Metas por Proyecto'!DK300&gt;0),Desplegable!$B$444,IF(AND('Metas por Proyecto'!DJ300&gt;0,'Metas por Proyecto'!DK300=0),Desplegable!$B$445,IF(AND('Metas por Proyecto'!DJ300&gt;0,'Metas por Proyecto'!DK300&gt;0),((DK300*100)/DJ300))))))</f>
        <v/>
      </c>
      <c r="DN300" s="97">
        <f t="shared" si="224"/>
        <v>1.05</v>
      </c>
      <c r="DO300" s="97">
        <f t="shared" si="225"/>
        <v>0</v>
      </c>
      <c r="DP300" s="63">
        <f>IF(AND(DN300=0,DO300=0),"",IF(AND(DN300=0,DO300&lt;&gt;0),Desplegable!$B$444,(DO300*100/DN300)))</f>
        <v>0</v>
      </c>
      <c r="DQ300" s="97">
        <f t="shared" si="226"/>
        <v>1.05</v>
      </c>
      <c r="DR300" s="97">
        <f t="shared" si="227"/>
        <v>0</v>
      </c>
      <c r="DS300" s="97">
        <f t="shared" si="228"/>
        <v>0</v>
      </c>
      <c r="DT300" s="63">
        <f t="shared" si="229"/>
        <v>0</v>
      </c>
      <c r="DU300" s="97"/>
    </row>
    <row r="301" spans="1:125" s="65" customFormat="1" ht="206.25">
      <c r="A301" s="53">
        <v>300</v>
      </c>
      <c r="B301" s="84" t="s">
        <v>936</v>
      </c>
      <c r="C301" s="54" t="s">
        <v>947</v>
      </c>
      <c r="D301" s="55" t="s">
        <v>89</v>
      </c>
      <c r="E301" s="55" t="s">
        <v>949</v>
      </c>
      <c r="F301" s="56" t="s">
        <v>111</v>
      </c>
      <c r="G301" s="55" t="s">
        <v>115</v>
      </c>
      <c r="H301" s="56" t="s">
        <v>294</v>
      </c>
      <c r="I301" s="55" t="s">
        <v>815</v>
      </c>
      <c r="J301" s="56" t="s">
        <v>257</v>
      </c>
      <c r="K301" s="55" t="s">
        <v>814</v>
      </c>
      <c r="L301" s="56" t="s">
        <v>276</v>
      </c>
      <c r="M301" s="56" t="s">
        <v>411</v>
      </c>
      <c r="N301" s="59" t="s">
        <v>132</v>
      </c>
      <c r="O301" s="56" t="s">
        <v>154</v>
      </c>
      <c r="P301" s="57" t="s">
        <v>462</v>
      </c>
      <c r="Q301" s="57" t="s">
        <v>467</v>
      </c>
      <c r="R301" s="58" t="s">
        <v>475</v>
      </c>
      <c r="S301" s="59" t="s">
        <v>159</v>
      </c>
      <c r="T301" s="59" t="s">
        <v>417</v>
      </c>
      <c r="U301" s="60" t="s">
        <v>429</v>
      </c>
      <c r="V301" s="60" t="s">
        <v>447</v>
      </c>
      <c r="W301" s="59" t="s">
        <v>159</v>
      </c>
      <c r="X301" s="59"/>
      <c r="Y301" s="56"/>
      <c r="Z301" s="56"/>
      <c r="AA301" s="56"/>
      <c r="AB301" s="56"/>
      <c r="AC301" s="53"/>
      <c r="AD301" s="53"/>
      <c r="AE301" s="53"/>
      <c r="AF301" s="53"/>
      <c r="AG301" s="56"/>
      <c r="AH301" s="60"/>
      <c r="AI301" s="53"/>
      <c r="AJ301" s="61"/>
      <c r="AK301" s="53"/>
      <c r="AL301" s="53"/>
      <c r="AM301" s="222">
        <v>1.1499999999999999</v>
      </c>
      <c r="AN301" s="97">
        <v>0</v>
      </c>
      <c r="AO301" s="97"/>
      <c r="AP301" s="97"/>
      <c r="AQ301" s="62" t="str">
        <f>IF(AND(AN301=0,AO301=0),Desplegable!$B$446,IF(AND(AN301&lt;&gt;0,AO301=""),Desplegable!$B$446,IF(AND('Metas por Proyecto'!AN301=0,'Metas por Proyecto'!AO301&gt;0),Desplegable!$B$444,IF(AND('Metas por Proyecto'!AN301&gt;0,'Metas por Proyecto'!AO301=0),Desplegable!$B$445,IF(AND('Metas por Proyecto'!AN301&gt;0,'Metas por Proyecto'!AO301&gt;0),((AO301*100)/AN301))))))</f>
        <v/>
      </c>
      <c r="AR301" s="97"/>
      <c r="AS301" s="97">
        <v>0</v>
      </c>
      <c r="AT301" s="97"/>
      <c r="AU301" s="62" t="str">
        <f>IF(AND(AR301=0,AS301=0),Desplegable!$B$446,IF(AND(AR301&lt;&gt;0,AS301=""),Desplegable!$B$446,IF(AND('Metas por Proyecto'!AR301=0,'Metas por Proyecto'!AS301&gt;0),Desplegable!$B$444,IF(AND('Metas por Proyecto'!AR301&gt;0,'Metas por Proyecto'!AS301=0),Desplegable!$B$445,IF(AND('Metas por Proyecto'!AR301&gt;0,'Metas por Proyecto'!AS301&gt;0),((AS301*100)/AR301))))))</f>
        <v/>
      </c>
      <c r="AV301" s="97">
        <f t="shared" si="206"/>
        <v>0</v>
      </c>
      <c r="AW301" s="97">
        <f t="shared" si="207"/>
        <v>0</v>
      </c>
      <c r="AX301" s="62" t="str">
        <f>IF(AND(AV301=0,AW301=0),"",IF(AND(AV301=0,AW301&lt;&gt;0),Desplegable!$B$444,(AW301*100/AV301)))</f>
        <v/>
      </c>
      <c r="AY301" s="97"/>
      <c r="AZ301" s="97">
        <v>0</v>
      </c>
      <c r="BA301" s="97"/>
      <c r="BB301" s="62" t="str">
        <f>IF(AND(AY301=0,AZ301=0),Desplegable!$B$446,IF(AND(AY301&lt;&gt;0,AZ301=""),Desplegable!$B$446,IF(AND('Metas por Proyecto'!AY301=0,'Metas por Proyecto'!AZ301&gt;0),Desplegable!$B$444,IF(AND('Metas por Proyecto'!AY301&gt;0,'Metas por Proyecto'!AZ301=0),Desplegable!$B$445,IF(AND('Metas por Proyecto'!AY301&gt;0,'Metas por Proyecto'!AZ301&gt;0),((AZ301*100)/AY301))))))</f>
        <v/>
      </c>
      <c r="BC301" s="97">
        <f t="shared" si="208"/>
        <v>0</v>
      </c>
      <c r="BD301" s="97">
        <f t="shared" si="209"/>
        <v>0</v>
      </c>
      <c r="BE301" s="62" t="str">
        <f>IF(AND(BC301=0,BD301=0),"",IF(AND(BC301=0,BD301&lt;&gt;0),Desplegable!$B$444,(BD301*100/BC301)))</f>
        <v/>
      </c>
      <c r="BF301" s="97"/>
      <c r="BG301" s="97"/>
      <c r="BH301" s="97"/>
      <c r="BI301" s="62" t="str">
        <f>IF(AND(BF301=0,BG301=0),Desplegable!$B$446,IF(AND(BF301&lt;&gt;0,BG301=""),Desplegable!$B$446,IF(AND('Metas por Proyecto'!BF301=0,'Metas por Proyecto'!BG301&gt;0),Desplegable!$B$444,IF(AND('Metas por Proyecto'!BF301&gt;0,'Metas por Proyecto'!BG301=0),Desplegable!$B$445,IF(AND('Metas por Proyecto'!BF301&gt;0,'Metas por Proyecto'!BG301&gt;0),((BG301*100)/BF301))))))</f>
        <v/>
      </c>
      <c r="BJ301" s="97">
        <f t="shared" si="210"/>
        <v>0</v>
      </c>
      <c r="BK301" s="97">
        <f t="shared" si="211"/>
        <v>0</v>
      </c>
      <c r="BL301" s="62" t="str">
        <f>IF(AND(BJ301=0,BK301=0),"",IF(AND(BJ301=0,BK301&lt;&gt;0),Desplegable!$B$444,(BK301*100/BJ301)))</f>
        <v/>
      </c>
      <c r="BM301" s="97"/>
      <c r="BN301" s="97"/>
      <c r="BO301" s="97"/>
      <c r="BP301" s="62" t="str">
        <f>IF(AND(BM301=0,BN301=0),Desplegable!$B$446,IF(AND(BM301&lt;&gt;0,BN301=""),Desplegable!$B$446,IF(AND('Metas por Proyecto'!BM301=0,'Metas por Proyecto'!BN301&gt;0),Desplegable!$B$444,IF(AND('Metas por Proyecto'!BM301&gt;0,'Metas por Proyecto'!BN301=0),Desplegable!$B$445,IF(AND('Metas por Proyecto'!BM301&gt;0,'Metas por Proyecto'!BN301&gt;0),((BN301*100)/BM301))))))</f>
        <v/>
      </c>
      <c r="BQ301" s="97">
        <f t="shared" si="212"/>
        <v>0</v>
      </c>
      <c r="BR301" s="97">
        <f t="shared" si="213"/>
        <v>0</v>
      </c>
      <c r="BS301" s="62" t="str">
        <f>IF(AND(BQ301=0,BR301=0),"",IF(AND(BQ301=0,BR301&lt;&gt;0),Desplegable!$B$444,(BR301*100/BQ301)))</f>
        <v/>
      </c>
      <c r="BT301" s="97"/>
      <c r="BU301" s="97"/>
      <c r="BV301" s="97"/>
      <c r="BW301" s="62" t="str">
        <f>IF(AND(BT301=0,BU301=0),Desplegable!$B$446,IF(AND(BT301&lt;&gt;0,BU301=""),Desplegable!$B$446,IF(AND('Metas por Proyecto'!BT301=0,'Metas por Proyecto'!BU301&gt;0),Desplegable!$B$444,IF(AND('Metas por Proyecto'!BT301&gt;0,'Metas por Proyecto'!BU301=0),Desplegable!$B$445,IF(AND('Metas por Proyecto'!BT301&gt;0,'Metas por Proyecto'!BU301&gt;0),((BU301*100)/BT301))))))</f>
        <v/>
      </c>
      <c r="BX301" s="97">
        <f t="shared" si="214"/>
        <v>0</v>
      </c>
      <c r="BY301" s="97">
        <f t="shared" si="215"/>
        <v>0</v>
      </c>
      <c r="BZ301" s="62" t="str">
        <f>IF(AND(BX301=0,BY301=0),"",IF(AND(BX301=0,BY301&lt;&gt;0),Desplegable!$B$444,(BY301*100/BX301)))</f>
        <v/>
      </c>
      <c r="CA301" s="97">
        <v>0.32</v>
      </c>
      <c r="CB301" s="97"/>
      <c r="CC301" s="97"/>
      <c r="CD301" s="62" t="str">
        <f>IF(AND(CA301=0,CB301=0),Desplegable!$B$446,IF(AND(CA301&lt;&gt;0,CB301=""),Desplegable!$B$446,IF(AND('Metas por Proyecto'!CA301=0,'Metas por Proyecto'!CB301&gt;0),Desplegable!$B$444,IF(AND('Metas por Proyecto'!CA301&gt;0,'Metas por Proyecto'!CB301=0),Desplegable!$B$445,IF(AND('Metas por Proyecto'!CA301&gt;0,'Metas por Proyecto'!CB301&gt;0),((CB301*100)/CA301))))))</f>
        <v/>
      </c>
      <c r="CE301" s="97">
        <f t="shared" si="216"/>
        <v>0.32</v>
      </c>
      <c r="CF301" s="97">
        <f t="shared" si="217"/>
        <v>0</v>
      </c>
      <c r="CG301" s="62">
        <f>IF(AND(CE301=0,CF301=0),"",IF(AND(CE301=0,CF301&lt;&gt;0),Desplegable!$B$444,(CF301*100/CE301)))</f>
        <v>0</v>
      </c>
      <c r="CH301" s="97">
        <v>0.43</v>
      </c>
      <c r="CI301" s="97"/>
      <c r="CJ301" s="97"/>
      <c r="CK301" s="62" t="str">
        <f>IF(AND(CH301=0,CI301=0),Desplegable!$B$446,IF(AND(CH301&lt;&gt;0,CI301=""),Desplegable!$B$446,IF(AND('Metas por Proyecto'!CH301=0,'Metas por Proyecto'!CI301&gt;0),Desplegable!$B$444,IF(AND('Metas por Proyecto'!CH301&gt;0,'Metas por Proyecto'!CI301=0),Desplegable!$B$445,IF(AND('Metas por Proyecto'!CH301&gt;0,'Metas por Proyecto'!CI301&gt;0),((CI301*100)/CH301))))))</f>
        <v/>
      </c>
      <c r="CL301" s="97">
        <f t="shared" si="218"/>
        <v>0.75</v>
      </c>
      <c r="CM301" s="97">
        <f t="shared" si="219"/>
        <v>0</v>
      </c>
      <c r="CN301" s="62">
        <f>IF(AND(CL301=0,CM301=0),"",IF(AND(CL301=0,CM301&lt;&gt;0),Desplegable!$B$444,(CM301*100/CL301)))</f>
        <v>0</v>
      </c>
      <c r="CO301" s="97">
        <v>0.4</v>
      </c>
      <c r="CP301" s="97"/>
      <c r="CQ301" s="97"/>
      <c r="CR301" s="62" t="str">
        <f>IF(AND(CO301=0,CP301=0),Desplegable!$B$446,IF(AND(CO301&lt;&gt;0,CP301=""),Desplegable!$B$446,IF(AND('Metas por Proyecto'!CO301=0,'Metas por Proyecto'!CP301&gt;0),Desplegable!$B$444,IF(AND('Metas por Proyecto'!CO301&gt;0,'Metas por Proyecto'!CP301=0),Desplegable!$B$445,IF(AND('Metas por Proyecto'!CO301&gt;0,'Metas por Proyecto'!CP301&gt;0),((CP301*100)/CO301))))))</f>
        <v/>
      </c>
      <c r="CS301" s="97">
        <f t="shared" si="220"/>
        <v>1.1499999999999999</v>
      </c>
      <c r="CT301" s="97">
        <f t="shared" si="221"/>
        <v>0</v>
      </c>
      <c r="CU301" s="62">
        <f>IF(AND(CS301=0,CT301=0),"",IF(AND(CS301=0,CT301&lt;&gt;0),Desplegable!$B$444,(CT301*100/CS301)))</f>
        <v>0</v>
      </c>
      <c r="CV301" s="97"/>
      <c r="CW301" s="97"/>
      <c r="CX301" s="97"/>
      <c r="CY301" s="62" t="str">
        <f>IF(AND(CV301=0,CW301=0),Desplegable!$B$446,IF(AND(CV301&lt;&gt;0,CW301=""),Desplegable!$B$446,IF(AND('Metas por Proyecto'!CV301=0,'Metas por Proyecto'!CW301&gt;0),Desplegable!$B$444,IF(AND('Metas por Proyecto'!CV301&gt;0,'Metas por Proyecto'!CW301=0),Desplegable!$B$445,IF(AND('Metas por Proyecto'!CV301&gt;0,'Metas por Proyecto'!CW301&gt;0),((CW301*100)/CV301))))))</f>
        <v/>
      </c>
      <c r="CZ301" s="97">
        <f t="shared" si="222"/>
        <v>1.1499999999999999</v>
      </c>
      <c r="DA301" s="97">
        <f t="shared" si="223"/>
        <v>0</v>
      </c>
      <c r="DB301" s="62">
        <f>IF(AND(CZ301=0,DA301=0),"",IF(AND(CZ301=0,DA301&lt;&gt;0),Desplegable!$B$444,(DA301*100/CZ301)))</f>
        <v>0</v>
      </c>
      <c r="DC301" s="97"/>
      <c r="DD301" s="97"/>
      <c r="DE301" s="97"/>
      <c r="DF301" s="62" t="str">
        <f>IF(AND(DC301=0,DD301=0),Desplegable!$B$446,IF(AND(DC301&lt;&gt;0,DD301=""),Desplegable!$B$446,IF(AND('Metas por Proyecto'!DC301=0,'Metas por Proyecto'!DD301&gt;0),Desplegable!$B$444,IF(AND('Metas por Proyecto'!DC301&gt;0,'Metas por Proyecto'!DD301=0),Desplegable!$B$445,IF(AND('Metas por Proyecto'!DC301&gt;0,'Metas por Proyecto'!DD301&gt;0),((DD301*100)/DC301))))))</f>
        <v/>
      </c>
      <c r="DG301" s="97">
        <f t="shared" si="182"/>
        <v>1.1499999999999999</v>
      </c>
      <c r="DH301" s="97">
        <f t="shared" si="183"/>
        <v>0</v>
      </c>
      <c r="DI301" s="62">
        <f>IF(AND(DG301=0,DH301=0),"",IF(AND(DG301=0,DH301&lt;&gt;0),Desplegable!$B$444,(DH301*100/DG301)))</f>
        <v>0</v>
      </c>
      <c r="DJ301" s="97"/>
      <c r="DK301" s="97"/>
      <c r="DL301" s="97"/>
      <c r="DM301" s="62" t="str">
        <f>IF(AND(DJ301=0,DK301=0),Desplegable!$B$446,IF(AND(DJ301&lt;&gt;0,DK301=""),Desplegable!$B$446,IF(AND('Metas por Proyecto'!DJ301=0,'Metas por Proyecto'!DK301&gt;0),Desplegable!$B$444,IF(AND('Metas por Proyecto'!DJ301&gt;0,'Metas por Proyecto'!DK301=0),Desplegable!$B$445,IF(AND('Metas por Proyecto'!DJ301&gt;0,'Metas por Proyecto'!DK301&gt;0),((DK301*100)/DJ301))))))</f>
        <v/>
      </c>
      <c r="DN301" s="97">
        <f t="shared" si="224"/>
        <v>1.1499999999999999</v>
      </c>
      <c r="DO301" s="97">
        <f t="shared" si="225"/>
        <v>0</v>
      </c>
      <c r="DP301" s="63">
        <f>IF(AND(DN301=0,DO301=0),"",IF(AND(DN301=0,DO301&lt;&gt;0),Desplegable!$B$444,(DO301*100/DN301)))</f>
        <v>0</v>
      </c>
      <c r="DQ301" s="97">
        <f t="shared" si="226"/>
        <v>1.1499999999999999</v>
      </c>
      <c r="DR301" s="97">
        <f t="shared" si="227"/>
        <v>0</v>
      </c>
      <c r="DS301" s="97">
        <f t="shared" si="228"/>
        <v>0</v>
      </c>
      <c r="DT301" s="63">
        <f t="shared" si="229"/>
        <v>0</v>
      </c>
      <c r="DU301" s="97"/>
    </row>
    <row r="302" spans="1:125" s="65" customFormat="1" ht="206.25">
      <c r="A302" s="53">
        <v>301</v>
      </c>
      <c r="B302" s="84" t="s">
        <v>937</v>
      </c>
      <c r="C302" s="54" t="s">
        <v>947</v>
      </c>
      <c r="D302" s="55" t="s">
        <v>89</v>
      </c>
      <c r="E302" s="55" t="s">
        <v>949</v>
      </c>
      <c r="F302" s="56" t="s">
        <v>111</v>
      </c>
      <c r="G302" s="55" t="s">
        <v>115</v>
      </c>
      <c r="H302" s="56" t="s">
        <v>294</v>
      </c>
      <c r="I302" s="55" t="s">
        <v>815</v>
      </c>
      <c r="J302" s="56" t="s">
        <v>257</v>
      </c>
      <c r="K302" s="55" t="s">
        <v>814</v>
      </c>
      <c r="L302" s="56" t="s">
        <v>276</v>
      </c>
      <c r="M302" s="56" t="s">
        <v>411</v>
      </c>
      <c r="N302" s="59" t="s">
        <v>132</v>
      </c>
      <c r="O302" s="56" t="s">
        <v>154</v>
      </c>
      <c r="P302" s="57" t="s">
        <v>462</v>
      </c>
      <c r="Q302" s="57" t="s">
        <v>467</v>
      </c>
      <c r="R302" s="58" t="s">
        <v>475</v>
      </c>
      <c r="S302" s="59" t="s">
        <v>159</v>
      </c>
      <c r="T302" s="59" t="s">
        <v>417</v>
      </c>
      <c r="U302" s="60" t="s">
        <v>429</v>
      </c>
      <c r="V302" s="60" t="s">
        <v>447</v>
      </c>
      <c r="W302" s="59" t="s">
        <v>159</v>
      </c>
      <c r="X302" s="59"/>
      <c r="Y302" s="56"/>
      <c r="Z302" s="56"/>
      <c r="AA302" s="56"/>
      <c r="AB302" s="56"/>
      <c r="AC302" s="53"/>
      <c r="AD302" s="53"/>
      <c r="AE302" s="53"/>
      <c r="AF302" s="53"/>
      <c r="AG302" s="56"/>
      <c r="AH302" s="60"/>
      <c r="AI302" s="53"/>
      <c r="AJ302" s="61"/>
      <c r="AK302" s="53"/>
      <c r="AL302" s="53"/>
      <c r="AM302" s="222">
        <v>5.7200000000000006</v>
      </c>
      <c r="AN302" s="97">
        <v>0</v>
      </c>
      <c r="AO302" s="97"/>
      <c r="AP302" s="97"/>
      <c r="AQ302" s="62" t="str">
        <f>IF(AND(AN302=0,AO302=0),Desplegable!$B$446,IF(AND(AN302&lt;&gt;0,AO302=""),Desplegable!$B$446,IF(AND('Metas por Proyecto'!AN302=0,'Metas por Proyecto'!AO302&gt;0),Desplegable!$B$444,IF(AND('Metas por Proyecto'!AN302&gt;0,'Metas por Proyecto'!AO302=0),Desplegable!$B$445,IF(AND('Metas por Proyecto'!AN302&gt;0,'Metas por Proyecto'!AO302&gt;0),((AO302*100)/AN302))))))</f>
        <v/>
      </c>
      <c r="AR302" s="97"/>
      <c r="AS302" s="97">
        <v>0</v>
      </c>
      <c r="AT302" s="97"/>
      <c r="AU302" s="62" t="str">
        <f>IF(AND(AR302=0,AS302=0),Desplegable!$B$446,IF(AND(AR302&lt;&gt;0,AS302=""),Desplegable!$B$446,IF(AND('Metas por Proyecto'!AR302=0,'Metas por Proyecto'!AS302&gt;0),Desplegable!$B$444,IF(AND('Metas por Proyecto'!AR302&gt;0,'Metas por Proyecto'!AS302=0),Desplegable!$B$445,IF(AND('Metas por Proyecto'!AR302&gt;0,'Metas por Proyecto'!AS302&gt;0),((AS302*100)/AR302))))))</f>
        <v/>
      </c>
      <c r="AV302" s="97">
        <f t="shared" si="206"/>
        <v>0</v>
      </c>
      <c r="AW302" s="97">
        <f t="shared" si="207"/>
        <v>0</v>
      </c>
      <c r="AX302" s="62" t="str">
        <f>IF(AND(AV302=0,AW302=0),"",IF(AND(AV302=0,AW302&lt;&gt;0),Desplegable!$B$444,(AW302*100/AV302)))</f>
        <v/>
      </c>
      <c r="AY302" s="97"/>
      <c r="AZ302" s="97">
        <v>0</v>
      </c>
      <c r="BA302" s="97"/>
      <c r="BB302" s="62" t="str">
        <f>IF(AND(AY302=0,AZ302=0),Desplegable!$B$446,IF(AND(AY302&lt;&gt;0,AZ302=""),Desplegable!$B$446,IF(AND('Metas por Proyecto'!AY302=0,'Metas por Proyecto'!AZ302&gt;0),Desplegable!$B$444,IF(AND('Metas por Proyecto'!AY302&gt;0,'Metas por Proyecto'!AZ302=0),Desplegable!$B$445,IF(AND('Metas por Proyecto'!AY302&gt;0,'Metas por Proyecto'!AZ302&gt;0),((AZ302*100)/AY302))))))</f>
        <v/>
      </c>
      <c r="BC302" s="97">
        <f t="shared" si="208"/>
        <v>0</v>
      </c>
      <c r="BD302" s="97">
        <f t="shared" si="209"/>
        <v>0</v>
      </c>
      <c r="BE302" s="62" t="str">
        <f>IF(AND(BC302=0,BD302=0),"",IF(AND(BC302=0,BD302&lt;&gt;0),Desplegable!$B$444,(BD302*100/BC302)))</f>
        <v/>
      </c>
      <c r="BF302" s="97"/>
      <c r="BG302" s="97"/>
      <c r="BH302" s="97"/>
      <c r="BI302" s="62" t="str">
        <f>IF(AND(BF302=0,BG302=0),Desplegable!$B$446,IF(AND(BF302&lt;&gt;0,BG302=""),Desplegable!$B$446,IF(AND('Metas por Proyecto'!BF302=0,'Metas por Proyecto'!BG302&gt;0),Desplegable!$B$444,IF(AND('Metas por Proyecto'!BF302&gt;0,'Metas por Proyecto'!BG302=0),Desplegable!$B$445,IF(AND('Metas por Proyecto'!BF302&gt;0,'Metas por Proyecto'!BG302&gt;0),((BG302*100)/BF302))))))</f>
        <v/>
      </c>
      <c r="BJ302" s="97">
        <f t="shared" si="210"/>
        <v>0</v>
      </c>
      <c r="BK302" s="97">
        <f t="shared" si="211"/>
        <v>0</v>
      </c>
      <c r="BL302" s="62" t="str">
        <f>IF(AND(BJ302=0,BK302=0),"",IF(AND(BJ302=0,BK302&lt;&gt;0),Desplegable!$B$444,(BK302*100/BJ302)))</f>
        <v/>
      </c>
      <c r="BM302" s="97"/>
      <c r="BN302" s="97"/>
      <c r="BO302" s="97"/>
      <c r="BP302" s="62" t="str">
        <f>IF(AND(BM302=0,BN302=0),Desplegable!$B$446,IF(AND(BM302&lt;&gt;0,BN302=""),Desplegable!$B$446,IF(AND('Metas por Proyecto'!BM302=0,'Metas por Proyecto'!BN302&gt;0),Desplegable!$B$444,IF(AND('Metas por Proyecto'!BM302&gt;0,'Metas por Proyecto'!BN302=0),Desplegable!$B$445,IF(AND('Metas por Proyecto'!BM302&gt;0,'Metas por Proyecto'!BN302&gt;0),((BN302*100)/BM302))))))</f>
        <v/>
      </c>
      <c r="BQ302" s="97">
        <f t="shared" si="212"/>
        <v>0</v>
      </c>
      <c r="BR302" s="97">
        <f t="shared" si="213"/>
        <v>0</v>
      </c>
      <c r="BS302" s="62" t="str">
        <f>IF(AND(BQ302=0,BR302=0),"",IF(AND(BQ302=0,BR302&lt;&gt;0),Desplegable!$B$444,(BR302*100/BQ302)))</f>
        <v/>
      </c>
      <c r="BT302" s="97"/>
      <c r="BU302" s="97"/>
      <c r="BV302" s="97"/>
      <c r="BW302" s="62" t="str">
        <f>IF(AND(BT302=0,BU302=0),Desplegable!$B$446,IF(AND(BT302&lt;&gt;0,BU302=""),Desplegable!$B$446,IF(AND('Metas por Proyecto'!BT302=0,'Metas por Proyecto'!BU302&gt;0),Desplegable!$B$444,IF(AND('Metas por Proyecto'!BT302&gt;0,'Metas por Proyecto'!BU302=0),Desplegable!$B$445,IF(AND('Metas por Proyecto'!BT302&gt;0,'Metas por Proyecto'!BU302&gt;0),((BU302*100)/BT302))))))</f>
        <v/>
      </c>
      <c r="BX302" s="97">
        <f t="shared" si="214"/>
        <v>0</v>
      </c>
      <c r="BY302" s="97">
        <f t="shared" si="215"/>
        <v>0</v>
      </c>
      <c r="BZ302" s="62" t="str">
        <f>IF(AND(BX302=0,BY302=0),"",IF(AND(BX302=0,BY302&lt;&gt;0),Desplegable!$B$444,(BY302*100/BX302)))</f>
        <v/>
      </c>
      <c r="CA302" s="97">
        <v>0.64</v>
      </c>
      <c r="CB302" s="97"/>
      <c r="CC302" s="97"/>
      <c r="CD302" s="62" t="str">
        <f>IF(AND(CA302=0,CB302=0),Desplegable!$B$446,IF(AND(CA302&lt;&gt;0,CB302=""),Desplegable!$B$446,IF(AND('Metas por Proyecto'!CA302=0,'Metas por Proyecto'!CB302&gt;0),Desplegable!$B$444,IF(AND('Metas por Proyecto'!CA302&gt;0,'Metas por Proyecto'!CB302=0),Desplegable!$B$445,IF(AND('Metas por Proyecto'!CA302&gt;0,'Metas por Proyecto'!CB302&gt;0),((CB302*100)/CA302))))))</f>
        <v/>
      </c>
      <c r="CE302" s="97">
        <f t="shared" si="216"/>
        <v>0.64</v>
      </c>
      <c r="CF302" s="97">
        <f t="shared" si="217"/>
        <v>0</v>
      </c>
      <c r="CG302" s="62">
        <f>IF(AND(CE302=0,CF302=0),"",IF(AND(CE302=0,CF302&lt;&gt;0),Desplegable!$B$444,(CF302*100/CE302)))</f>
        <v>0</v>
      </c>
      <c r="CH302" s="97">
        <v>0.39</v>
      </c>
      <c r="CI302" s="97"/>
      <c r="CJ302" s="97"/>
      <c r="CK302" s="62" t="str">
        <f>IF(AND(CH302=0,CI302=0),Desplegable!$B$446,IF(AND(CH302&lt;&gt;0,CI302=""),Desplegable!$B$446,IF(AND('Metas por Proyecto'!CH302=0,'Metas por Proyecto'!CI302&gt;0),Desplegable!$B$444,IF(AND('Metas por Proyecto'!CH302&gt;0,'Metas por Proyecto'!CI302=0),Desplegable!$B$445,IF(AND('Metas por Proyecto'!CH302&gt;0,'Metas por Proyecto'!CI302&gt;0),((CI302*100)/CH302))))))</f>
        <v/>
      </c>
      <c r="CL302" s="97">
        <f t="shared" si="218"/>
        <v>1.03</v>
      </c>
      <c r="CM302" s="97">
        <f t="shared" si="219"/>
        <v>0</v>
      </c>
      <c r="CN302" s="62">
        <f>IF(AND(CL302=0,CM302=0),"",IF(AND(CL302=0,CM302&lt;&gt;0),Desplegable!$B$444,(CM302*100/CL302)))</f>
        <v>0</v>
      </c>
      <c r="CO302" s="97"/>
      <c r="CP302" s="97"/>
      <c r="CQ302" s="97"/>
      <c r="CR302" s="62" t="str">
        <f>IF(AND(CO302=0,CP302=0),Desplegable!$B$446,IF(AND(CO302&lt;&gt;0,CP302=""),Desplegable!$B$446,IF(AND('Metas por Proyecto'!CO302=0,'Metas por Proyecto'!CP302&gt;0),Desplegable!$B$444,IF(AND('Metas por Proyecto'!CO302&gt;0,'Metas por Proyecto'!CP302=0),Desplegable!$B$445,IF(AND('Metas por Proyecto'!CO302&gt;0,'Metas por Proyecto'!CP302&gt;0),((CP302*100)/CO302))))))</f>
        <v/>
      </c>
      <c r="CS302" s="97">
        <f t="shared" si="220"/>
        <v>1.03</v>
      </c>
      <c r="CT302" s="97">
        <f t="shared" si="221"/>
        <v>0</v>
      </c>
      <c r="CU302" s="62">
        <f>IF(AND(CS302=0,CT302=0),"",IF(AND(CS302=0,CT302&lt;&gt;0),Desplegable!$B$444,(CT302*100/CS302)))</f>
        <v>0</v>
      </c>
      <c r="CV302" s="97">
        <v>1.17</v>
      </c>
      <c r="CW302" s="97"/>
      <c r="CX302" s="97"/>
      <c r="CY302" s="62" t="str">
        <f>IF(AND(CV302=0,CW302=0),Desplegable!$B$446,IF(AND(CV302&lt;&gt;0,CW302=""),Desplegable!$B$446,IF(AND('Metas por Proyecto'!CV302=0,'Metas por Proyecto'!CW302&gt;0),Desplegable!$B$444,IF(AND('Metas por Proyecto'!CV302&gt;0,'Metas por Proyecto'!CW302=0),Desplegable!$B$445,IF(AND('Metas por Proyecto'!CV302&gt;0,'Metas por Proyecto'!CW302&gt;0),((CW302*100)/CV302))))))</f>
        <v/>
      </c>
      <c r="CZ302" s="97">
        <f t="shared" si="222"/>
        <v>2.2000000000000002</v>
      </c>
      <c r="DA302" s="97">
        <f t="shared" si="223"/>
        <v>0</v>
      </c>
      <c r="DB302" s="62">
        <f>IF(AND(CZ302=0,DA302=0),"",IF(AND(CZ302=0,DA302&lt;&gt;0),Desplegable!$B$444,(DA302*100/CZ302)))</f>
        <v>0</v>
      </c>
      <c r="DC302" s="97">
        <v>2.41</v>
      </c>
      <c r="DD302" s="97"/>
      <c r="DE302" s="97"/>
      <c r="DF302" s="62" t="str">
        <f>IF(AND(DC302=0,DD302=0),Desplegable!$B$446,IF(AND(DC302&lt;&gt;0,DD302=""),Desplegable!$B$446,IF(AND('Metas por Proyecto'!DC302=0,'Metas por Proyecto'!DD302&gt;0),Desplegable!$B$444,IF(AND('Metas por Proyecto'!DC302&gt;0,'Metas por Proyecto'!DD302=0),Desplegable!$B$445,IF(AND('Metas por Proyecto'!DC302&gt;0,'Metas por Proyecto'!DD302&gt;0),((DD302*100)/DC302))))))</f>
        <v/>
      </c>
      <c r="DG302" s="97">
        <f t="shared" si="182"/>
        <v>4.6100000000000003</v>
      </c>
      <c r="DH302" s="97">
        <f t="shared" si="183"/>
        <v>0</v>
      </c>
      <c r="DI302" s="62">
        <f>IF(AND(DG302=0,DH302=0),"",IF(AND(DG302=0,DH302&lt;&gt;0),Desplegable!$B$444,(DH302*100/DG302)))</f>
        <v>0</v>
      </c>
      <c r="DJ302" s="97">
        <v>1.1100000000000001</v>
      </c>
      <c r="DK302" s="97"/>
      <c r="DL302" s="97"/>
      <c r="DM302" s="62" t="str">
        <f>IF(AND(DJ302=0,DK302=0),Desplegable!$B$446,IF(AND(DJ302&lt;&gt;0,DK302=""),Desplegable!$B$446,IF(AND('Metas por Proyecto'!DJ302=0,'Metas por Proyecto'!DK302&gt;0),Desplegable!$B$444,IF(AND('Metas por Proyecto'!DJ302&gt;0,'Metas por Proyecto'!DK302=0),Desplegable!$B$445,IF(AND('Metas por Proyecto'!DJ302&gt;0,'Metas por Proyecto'!DK302&gt;0),((DK302*100)/DJ302))))))</f>
        <v/>
      </c>
      <c r="DN302" s="97">
        <f t="shared" si="224"/>
        <v>5.7200000000000006</v>
      </c>
      <c r="DO302" s="97">
        <f t="shared" si="225"/>
        <v>0</v>
      </c>
      <c r="DP302" s="63">
        <f>IF(AND(DN302=0,DO302=0),"",IF(AND(DN302=0,DO302&lt;&gt;0),Desplegable!$B$444,(DO302*100/DN302)))</f>
        <v>0</v>
      </c>
      <c r="DQ302" s="97">
        <f t="shared" si="226"/>
        <v>5.7200000000000006</v>
      </c>
      <c r="DR302" s="97">
        <f t="shared" si="227"/>
        <v>0</v>
      </c>
      <c r="DS302" s="97">
        <f t="shared" si="228"/>
        <v>0</v>
      </c>
      <c r="DT302" s="63">
        <f t="shared" si="229"/>
        <v>0</v>
      </c>
      <c r="DU302" s="97"/>
    </row>
    <row r="303" spans="1:125" s="65" customFormat="1" ht="206.25">
      <c r="A303" s="53">
        <v>302</v>
      </c>
      <c r="B303" s="84" t="s">
        <v>938</v>
      </c>
      <c r="C303" s="54" t="s">
        <v>947</v>
      </c>
      <c r="D303" s="55" t="s">
        <v>89</v>
      </c>
      <c r="E303" s="55" t="s">
        <v>949</v>
      </c>
      <c r="F303" s="56" t="s">
        <v>111</v>
      </c>
      <c r="G303" s="55" t="s">
        <v>115</v>
      </c>
      <c r="H303" s="56" t="s">
        <v>294</v>
      </c>
      <c r="I303" s="55" t="s">
        <v>815</v>
      </c>
      <c r="J303" s="56" t="s">
        <v>257</v>
      </c>
      <c r="K303" s="55" t="s">
        <v>814</v>
      </c>
      <c r="L303" s="56" t="s">
        <v>276</v>
      </c>
      <c r="M303" s="56" t="s">
        <v>411</v>
      </c>
      <c r="N303" s="59" t="s">
        <v>132</v>
      </c>
      <c r="O303" s="56" t="s">
        <v>154</v>
      </c>
      <c r="P303" s="57" t="s">
        <v>462</v>
      </c>
      <c r="Q303" s="57" t="s">
        <v>467</v>
      </c>
      <c r="R303" s="58" t="s">
        <v>475</v>
      </c>
      <c r="S303" s="59" t="s">
        <v>159</v>
      </c>
      <c r="T303" s="59" t="s">
        <v>417</v>
      </c>
      <c r="U303" s="60" t="s">
        <v>429</v>
      </c>
      <c r="V303" s="60" t="s">
        <v>447</v>
      </c>
      <c r="W303" s="59" t="s">
        <v>159</v>
      </c>
      <c r="X303" s="59"/>
      <c r="Y303" s="56"/>
      <c r="Z303" s="56"/>
      <c r="AA303" s="56"/>
      <c r="AB303" s="56"/>
      <c r="AC303" s="53"/>
      <c r="AD303" s="53"/>
      <c r="AE303" s="53"/>
      <c r="AF303" s="53"/>
      <c r="AG303" s="56"/>
      <c r="AH303" s="60"/>
      <c r="AI303" s="53"/>
      <c r="AJ303" s="61"/>
      <c r="AK303" s="53"/>
      <c r="AL303" s="53"/>
      <c r="AM303" s="222">
        <v>6.12</v>
      </c>
      <c r="AN303" s="97">
        <v>0</v>
      </c>
      <c r="AO303" s="97"/>
      <c r="AP303" s="97"/>
      <c r="AQ303" s="62" t="str">
        <f>IF(AND(AN303=0,AO303=0),Desplegable!$B$446,IF(AND(AN303&lt;&gt;0,AO303=""),Desplegable!$B$446,IF(AND('Metas por Proyecto'!AN303=0,'Metas por Proyecto'!AO303&gt;0),Desplegable!$B$444,IF(AND('Metas por Proyecto'!AN303&gt;0,'Metas por Proyecto'!AO303=0),Desplegable!$B$445,IF(AND('Metas por Proyecto'!AN303&gt;0,'Metas por Proyecto'!AO303&gt;0),((AO303*100)/AN303))))))</f>
        <v/>
      </c>
      <c r="AR303" s="97">
        <v>2.5299999999999998</v>
      </c>
      <c r="AS303" s="97">
        <v>0</v>
      </c>
      <c r="AT303" s="97"/>
      <c r="AU303" s="62">
        <f>IF(AND(AR303=0,AS303=0),Desplegable!$B$446,IF(AND(AR303&lt;&gt;0,AS303=""),Desplegable!$B$446,IF(AND('Metas por Proyecto'!AR303=0,'Metas por Proyecto'!AS303&gt;0),Desplegable!$B$444,IF(AND('Metas por Proyecto'!AR303&gt;0,'Metas por Proyecto'!AS303=0),Desplegable!$B$445,IF(AND('Metas por Proyecto'!AR303&gt;0,'Metas por Proyecto'!AS303&gt;0),((AS303*100)/AR303))))))</f>
        <v>0</v>
      </c>
      <c r="AV303" s="97">
        <f t="shared" si="206"/>
        <v>2.5299999999999998</v>
      </c>
      <c r="AW303" s="97">
        <f t="shared" si="207"/>
        <v>0</v>
      </c>
      <c r="AX303" s="62">
        <f>IF(AND(AV303=0,AW303=0),"",IF(AND(AV303=0,AW303&lt;&gt;0),Desplegable!$B$444,(AW303*100/AV303)))</f>
        <v>0</v>
      </c>
      <c r="AY303" s="97">
        <v>0.21</v>
      </c>
      <c r="AZ303" s="97">
        <v>0</v>
      </c>
      <c r="BA303" s="97"/>
      <c r="BB303" s="62">
        <f>IF(AND(AY303=0,AZ303=0),Desplegable!$B$446,IF(AND(AY303&lt;&gt;0,AZ303=""),Desplegable!$B$446,IF(AND('Metas por Proyecto'!AY303=0,'Metas por Proyecto'!AZ303&gt;0),Desplegable!$B$444,IF(AND('Metas por Proyecto'!AY303&gt;0,'Metas por Proyecto'!AZ303=0),Desplegable!$B$445,IF(AND('Metas por Proyecto'!AY303&gt;0,'Metas por Proyecto'!AZ303&gt;0),((AZ303*100)/AY303))))))</f>
        <v>0</v>
      </c>
      <c r="BC303" s="97">
        <f t="shared" si="208"/>
        <v>2.7399999999999998</v>
      </c>
      <c r="BD303" s="97">
        <f t="shared" si="209"/>
        <v>0</v>
      </c>
      <c r="BE303" s="62">
        <f>IF(AND(BC303=0,BD303=0),"",IF(AND(BC303=0,BD303&lt;&gt;0),Desplegable!$B$444,(BD303*100/BC303)))</f>
        <v>0</v>
      </c>
      <c r="BF303" s="97"/>
      <c r="BG303" s="97"/>
      <c r="BH303" s="97"/>
      <c r="BI303" s="62" t="str">
        <f>IF(AND(BF303=0,BG303=0),Desplegable!$B$446,IF(AND(BF303&lt;&gt;0,BG303=""),Desplegable!$B$446,IF(AND('Metas por Proyecto'!BF303=0,'Metas por Proyecto'!BG303&gt;0),Desplegable!$B$444,IF(AND('Metas por Proyecto'!BF303&gt;0,'Metas por Proyecto'!BG303=0),Desplegable!$B$445,IF(AND('Metas por Proyecto'!BF303&gt;0,'Metas por Proyecto'!BG303&gt;0),((BG303*100)/BF303))))))</f>
        <v/>
      </c>
      <c r="BJ303" s="97">
        <f t="shared" si="210"/>
        <v>2.7399999999999998</v>
      </c>
      <c r="BK303" s="97">
        <f t="shared" si="211"/>
        <v>0</v>
      </c>
      <c r="BL303" s="62">
        <f>IF(AND(BJ303=0,BK303=0),"",IF(AND(BJ303=0,BK303&lt;&gt;0),Desplegable!$B$444,(BK303*100/BJ303)))</f>
        <v>0</v>
      </c>
      <c r="BM303" s="97"/>
      <c r="BN303" s="97"/>
      <c r="BO303" s="97"/>
      <c r="BP303" s="62" t="str">
        <f>IF(AND(BM303=0,BN303=0),Desplegable!$B$446,IF(AND(BM303&lt;&gt;0,BN303=""),Desplegable!$B$446,IF(AND('Metas por Proyecto'!BM303=0,'Metas por Proyecto'!BN303&gt;0),Desplegable!$B$444,IF(AND('Metas por Proyecto'!BM303&gt;0,'Metas por Proyecto'!BN303=0),Desplegable!$B$445,IF(AND('Metas por Proyecto'!BM303&gt;0,'Metas por Proyecto'!BN303&gt;0),((BN303*100)/BM303))))))</f>
        <v/>
      </c>
      <c r="BQ303" s="97">
        <f t="shared" si="212"/>
        <v>2.7399999999999998</v>
      </c>
      <c r="BR303" s="97">
        <f t="shared" si="213"/>
        <v>0</v>
      </c>
      <c r="BS303" s="62">
        <f>IF(AND(BQ303=0,BR303=0),"",IF(AND(BQ303=0,BR303&lt;&gt;0),Desplegable!$B$444,(BR303*100/BQ303)))</f>
        <v>0</v>
      </c>
      <c r="BT303" s="97"/>
      <c r="BU303" s="97"/>
      <c r="BV303" s="97"/>
      <c r="BW303" s="62" t="str">
        <f>IF(AND(BT303=0,BU303=0),Desplegable!$B$446,IF(AND(BT303&lt;&gt;0,BU303=""),Desplegable!$B$446,IF(AND('Metas por Proyecto'!BT303=0,'Metas por Proyecto'!BU303&gt;0),Desplegable!$B$444,IF(AND('Metas por Proyecto'!BT303&gt;0,'Metas por Proyecto'!BU303=0),Desplegable!$B$445,IF(AND('Metas por Proyecto'!BT303&gt;0,'Metas por Proyecto'!BU303&gt;0),((BU303*100)/BT303))))))</f>
        <v/>
      </c>
      <c r="BX303" s="97">
        <f t="shared" si="214"/>
        <v>2.7399999999999998</v>
      </c>
      <c r="BY303" s="97">
        <f t="shared" si="215"/>
        <v>0</v>
      </c>
      <c r="BZ303" s="62">
        <f>IF(AND(BX303=0,BY303=0),"",IF(AND(BX303=0,BY303&lt;&gt;0),Desplegable!$B$444,(BY303*100/BX303)))</f>
        <v>0</v>
      </c>
      <c r="CA303" s="97"/>
      <c r="CB303" s="97"/>
      <c r="CC303" s="97"/>
      <c r="CD303" s="62" t="str">
        <f>IF(AND(CA303=0,CB303=0),Desplegable!$B$446,IF(AND(CA303&lt;&gt;0,CB303=""),Desplegable!$B$446,IF(AND('Metas por Proyecto'!CA303=0,'Metas por Proyecto'!CB303&gt;0),Desplegable!$B$444,IF(AND('Metas por Proyecto'!CA303&gt;0,'Metas por Proyecto'!CB303=0),Desplegable!$B$445,IF(AND('Metas por Proyecto'!CA303&gt;0,'Metas por Proyecto'!CB303&gt;0),((CB303*100)/CA303))))))</f>
        <v/>
      </c>
      <c r="CE303" s="97">
        <f t="shared" si="216"/>
        <v>2.7399999999999998</v>
      </c>
      <c r="CF303" s="97">
        <f t="shared" si="217"/>
        <v>0</v>
      </c>
      <c r="CG303" s="62">
        <f>IF(AND(CE303=0,CF303=0),"",IF(AND(CE303=0,CF303&lt;&gt;0),Desplegable!$B$444,(CF303*100/CE303)))</f>
        <v>0</v>
      </c>
      <c r="CH303" s="97"/>
      <c r="CI303" s="97"/>
      <c r="CJ303" s="97"/>
      <c r="CK303" s="62" t="str">
        <f>IF(AND(CH303=0,CI303=0),Desplegable!$B$446,IF(AND(CH303&lt;&gt;0,CI303=""),Desplegable!$B$446,IF(AND('Metas por Proyecto'!CH303=0,'Metas por Proyecto'!CI303&gt;0),Desplegable!$B$444,IF(AND('Metas por Proyecto'!CH303&gt;0,'Metas por Proyecto'!CI303=0),Desplegable!$B$445,IF(AND('Metas por Proyecto'!CH303&gt;0,'Metas por Proyecto'!CI303&gt;0),((CI303*100)/CH303))))))</f>
        <v/>
      </c>
      <c r="CL303" s="97">
        <f t="shared" si="218"/>
        <v>2.7399999999999998</v>
      </c>
      <c r="CM303" s="97">
        <f t="shared" si="219"/>
        <v>0</v>
      </c>
      <c r="CN303" s="62">
        <f>IF(AND(CL303=0,CM303=0),"",IF(AND(CL303=0,CM303&lt;&gt;0),Desplegable!$B$444,(CM303*100/CL303)))</f>
        <v>0</v>
      </c>
      <c r="CO303" s="97"/>
      <c r="CP303" s="97"/>
      <c r="CQ303" s="97"/>
      <c r="CR303" s="62" t="str">
        <f>IF(AND(CO303=0,CP303=0),Desplegable!$B$446,IF(AND(CO303&lt;&gt;0,CP303=""),Desplegable!$B$446,IF(AND('Metas por Proyecto'!CO303=0,'Metas por Proyecto'!CP303&gt;0),Desplegable!$B$444,IF(AND('Metas por Proyecto'!CO303&gt;0,'Metas por Proyecto'!CP303=0),Desplegable!$B$445,IF(AND('Metas por Proyecto'!CO303&gt;0,'Metas por Proyecto'!CP303&gt;0),((CP303*100)/CO303))))))</f>
        <v/>
      </c>
      <c r="CS303" s="97">
        <f t="shared" si="220"/>
        <v>2.7399999999999998</v>
      </c>
      <c r="CT303" s="97">
        <f t="shared" si="221"/>
        <v>0</v>
      </c>
      <c r="CU303" s="62">
        <f>IF(AND(CS303=0,CT303=0),"",IF(AND(CS303=0,CT303&lt;&gt;0),Desplegable!$B$444,(CT303*100/CS303)))</f>
        <v>0</v>
      </c>
      <c r="CV303" s="97"/>
      <c r="CW303" s="97"/>
      <c r="CX303" s="97"/>
      <c r="CY303" s="62" t="str">
        <f>IF(AND(CV303=0,CW303=0),Desplegable!$B$446,IF(AND(CV303&lt;&gt;0,CW303=""),Desplegable!$B$446,IF(AND('Metas por Proyecto'!CV303=0,'Metas por Proyecto'!CW303&gt;0),Desplegable!$B$444,IF(AND('Metas por Proyecto'!CV303&gt;0,'Metas por Proyecto'!CW303=0),Desplegable!$B$445,IF(AND('Metas por Proyecto'!CV303&gt;0,'Metas por Proyecto'!CW303&gt;0),((CW303*100)/CV303))))))</f>
        <v/>
      </c>
      <c r="CZ303" s="97">
        <f t="shared" si="222"/>
        <v>2.7399999999999998</v>
      </c>
      <c r="DA303" s="97">
        <f t="shared" si="223"/>
        <v>0</v>
      </c>
      <c r="DB303" s="62">
        <f>IF(AND(CZ303=0,DA303=0),"",IF(AND(CZ303=0,DA303&lt;&gt;0),Desplegable!$B$444,(DA303*100/CZ303)))</f>
        <v>0</v>
      </c>
      <c r="DC303" s="97"/>
      <c r="DD303" s="97"/>
      <c r="DE303" s="97"/>
      <c r="DF303" s="62" t="str">
        <f>IF(AND(DC303=0,DD303=0),Desplegable!$B$446,IF(AND(DC303&lt;&gt;0,DD303=""),Desplegable!$B$446,IF(AND('Metas por Proyecto'!DC303=0,'Metas por Proyecto'!DD303&gt;0),Desplegable!$B$444,IF(AND('Metas por Proyecto'!DC303&gt;0,'Metas por Proyecto'!DD303=0),Desplegable!$B$445,IF(AND('Metas por Proyecto'!DC303&gt;0,'Metas por Proyecto'!DD303&gt;0),((DD303*100)/DC303))))))</f>
        <v/>
      </c>
      <c r="DG303" s="97">
        <f t="shared" si="182"/>
        <v>2.7399999999999998</v>
      </c>
      <c r="DH303" s="97">
        <f t="shared" si="183"/>
        <v>0</v>
      </c>
      <c r="DI303" s="62">
        <f>IF(AND(DG303=0,DH303=0),"",IF(AND(DG303=0,DH303&lt;&gt;0),Desplegable!$B$444,(DH303*100/DG303)))</f>
        <v>0</v>
      </c>
      <c r="DJ303" s="97"/>
      <c r="DK303" s="97"/>
      <c r="DL303" s="97"/>
      <c r="DM303" s="62" t="str">
        <f>IF(AND(DJ303=0,DK303=0),Desplegable!$B$446,IF(AND(DJ303&lt;&gt;0,DK303=""),Desplegable!$B$446,IF(AND('Metas por Proyecto'!DJ303=0,'Metas por Proyecto'!DK303&gt;0),Desplegable!$B$444,IF(AND('Metas por Proyecto'!DJ303&gt;0,'Metas por Proyecto'!DK303=0),Desplegable!$B$445,IF(AND('Metas por Proyecto'!DJ303&gt;0,'Metas por Proyecto'!DK303&gt;0),((DK303*100)/DJ303))))))</f>
        <v/>
      </c>
      <c r="DN303" s="97">
        <f t="shared" si="224"/>
        <v>2.7399999999999998</v>
      </c>
      <c r="DO303" s="97">
        <f t="shared" si="225"/>
        <v>0</v>
      </c>
      <c r="DP303" s="63">
        <f>IF(AND(DN303=0,DO303=0),"",IF(AND(DN303=0,DO303&lt;&gt;0),Desplegable!$B$444,(DO303*100/DN303)))</f>
        <v>0</v>
      </c>
      <c r="DQ303" s="97">
        <f t="shared" si="226"/>
        <v>2.7399999999999998</v>
      </c>
      <c r="DR303" s="97">
        <f t="shared" si="227"/>
        <v>3.3800000000000003</v>
      </c>
      <c r="DS303" s="97">
        <f t="shared" si="228"/>
        <v>0</v>
      </c>
      <c r="DT303" s="63">
        <f t="shared" si="229"/>
        <v>0</v>
      </c>
      <c r="DU303" s="97"/>
    </row>
    <row r="304" spans="1:125" s="65" customFormat="1" ht="206.25">
      <c r="A304" s="53">
        <v>303</v>
      </c>
      <c r="B304" s="84" t="s">
        <v>939</v>
      </c>
      <c r="C304" s="54" t="s">
        <v>947</v>
      </c>
      <c r="D304" s="55" t="s">
        <v>89</v>
      </c>
      <c r="E304" s="55" t="s">
        <v>949</v>
      </c>
      <c r="F304" s="56" t="s">
        <v>111</v>
      </c>
      <c r="G304" s="55" t="s">
        <v>115</v>
      </c>
      <c r="H304" s="56" t="s">
        <v>294</v>
      </c>
      <c r="I304" s="55" t="s">
        <v>815</v>
      </c>
      <c r="J304" s="56" t="s">
        <v>257</v>
      </c>
      <c r="K304" s="55" t="s">
        <v>814</v>
      </c>
      <c r="L304" s="56" t="s">
        <v>276</v>
      </c>
      <c r="M304" s="56" t="s">
        <v>411</v>
      </c>
      <c r="N304" s="59" t="s">
        <v>132</v>
      </c>
      <c r="O304" s="56" t="s">
        <v>154</v>
      </c>
      <c r="P304" s="57" t="s">
        <v>462</v>
      </c>
      <c r="Q304" s="57" t="s">
        <v>467</v>
      </c>
      <c r="R304" s="58" t="s">
        <v>475</v>
      </c>
      <c r="S304" s="59" t="s">
        <v>159</v>
      </c>
      <c r="T304" s="59" t="s">
        <v>417</v>
      </c>
      <c r="U304" s="60" t="s">
        <v>429</v>
      </c>
      <c r="V304" s="60" t="s">
        <v>447</v>
      </c>
      <c r="W304" s="59" t="s">
        <v>159</v>
      </c>
      <c r="X304" s="59"/>
      <c r="Y304" s="56"/>
      <c r="Z304" s="56"/>
      <c r="AA304" s="56"/>
      <c r="AB304" s="56"/>
      <c r="AC304" s="53"/>
      <c r="AD304" s="53"/>
      <c r="AE304" s="53"/>
      <c r="AF304" s="53"/>
      <c r="AG304" s="56"/>
      <c r="AH304" s="60"/>
      <c r="AI304" s="53"/>
      <c r="AJ304" s="61"/>
      <c r="AK304" s="53"/>
      <c r="AL304" s="53"/>
      <c r="AM304" s="222">
        <v>3.8</v>
      </c>
      <c r="AN304" s="97">
        <v>0</v>
      </c>
      <c r="AO304" s="97"/>
      <c r="AP304" s="97"/>
      <c r="AQ304" s="62" t="str">
        <f>IF(AND(AN304=0,AO304=0),Desplegable!$B$446,IF(AND(AN304&lt;&gt;0,AO304=""),Desplegable!$B$446,IF(AND('Metas por Proyecto'!AN304=0,'Metas por Proyecto'!AO304&gt;0),Desplegable!$B$444,IF(AND('Metas por Proyecto'!AN304&gt;0,'Metas por Proyecto'!AO304=0),Desplegable!$B$445,IF(AND('Metas por Proyecto'!AN304&gt;0,'Metas por Proyecto'!AO304&gt;0),((AO304*100)/AN304))))))</f>
        <v/>
      </c>
      <c r="AR304" s="97"/>
      <c r="AS304" s="97">
        <v>0</v>
      </c>
      <c r="AT304" s="97"/>
      <c r="AU304" s="62" t="str">
        <f>IF(AND(AR304=0,AS304=0),Desplegable!$B$446,IF(AND(AR304&lt;&gt;0,AS304=""),Desplegable!$B$446,IF(AND('Metas por Proyecto'!AR304=0,'Metas por Proyecto'!AS304&gt;0),Desplegable!$B$444,IF(AND('Metas por Proyecto'!AR304&gt;0,'Metas por Proyecto'!AS304=0),Desplegable!$B$445,IF(AND('Metas por Proyecto'!AR304&gt;0,'Metas por Proyecto'!AS304&gt;0),((AS304*100)/AR304))))))</f>
        <v/>
      </c>
      <c r="AV304" s="97">
        <f t="shared" si="206"/>
        <v>0</v>
      </c>
      <c r="AW304" s="97">
        <f t="shared" si="207"/>
        <v>0</v>
      </c>
      <c r="AX304" s="62" t="str">
        <f>IF(AND(AV304=0,AW304=0),"",IF(AND(AV304=0,AW304&lt;&gt;0),Desplegable!$B$444,(AW304*100/AV304)))</f>
        <v/>
      </c>
      <c r="AY304" s="97">
        <v>1.9</v>
      </c>
      <c r="AZ304" s="97">
        <v>0</v>
      </c>
      <c r="BA304" s="97"/>
      <c r="BB304" s="62">
        <f>IF(AND(AY304=0,AZ304=0),Desplegable!$B$446,IF(AND(AY304&lt;&gt;0,AZ304=""),Desplegable!$B$446,IF(AND('Metas por Proyecto'!AY304=0,'Metas por Proyecto'!AZ304&gt;0),Desplegable!$B$444,IF(AND('Metas por Proyecto'!AY304&gt;0,'Metas por Proyecto'!AZ304=0),Desplegable!$B$445,IF(AND('Metas por Proyecto'!AY304&gt;0,'Metas por Proyecto'!AZ304&gt;0),((AZ304*100)/AY304))))))</f>
        <v>0</v>
      </c>
      <c r="BC304" s="97">
        <f t="shared" si="208"/>
        <v>1.9</v>
      </c>
      <c r="BD304" s="97">
        <f t="shared" si="209"/>
        <v>0</v>
      </c>
      <c r="BE304" s="62">
        <f>IF(AND(BC304=0,BD304=0),"",IF(AND(BC304=0,BD304&lt;&gt;0),Desplegable!$B$444,(BD304*100/BC304)))</f>
        <v>0</v>
      </c>
      <c r="BF304" s="97">
        <v>1.9</v>
      </c>
      <c r="BG304" s="97"/>
      <c r="BH304" s="97"/>
      <c r="BI304" s="62" t="str">
        <f>IF(AND(BF304=0,BG304=0),Desplegable!$B$446,IF(AND(BF304&lt;&gt;0,BG304=""),Desplegable!$B$446,IF(AND('Metas por Proyecto'!BF304=0,'Metas por Proyecto'!BG304&gt;0),Desplegable!$B$444,IF(AND('Metas por Proyecto'!BF304&gt;0,'Metas por Proyecto'!BG304=0),Desplegable!$B$445,IF(AND('Metas por Proyecto'!BF304&gt;0,'Metas por Proyecto'!BG304&gt;0),((BG304*100)/BF304))))))</f>
        <v/>
      </c>
      <c r="BJ304" s="97">
        <f t="shared" si="210"/>
        <v>3.8</v>
      </c>
      <c r="BK304" s="97">
        <f t="shared" si="211"/>
        <v>0</v>
      </c>
      <c r="BL304" s="62">
        <f>IF(AND(BJ304=0,BK304=0),"",IF(AND(BJ304=0,BK304&lt;&gt;0),Desplegable!$B$444,(BK304*100/BJ304)))</f>
        <v>0</v>
      </c>
      <c r="BM304" s="97"/>
      <c r="BN304" s="97"/>
      <c r="BO304" s="97"/>
      <c r="BP304" s="62" t="str">
        <f>IF(AND(BM304=0,BN304=0),Desplegable!$B$446,IF(AND(BM304&lt;&gt;0,BN304=""),Desplegable!$B$446,IF(AND('Metas por Proyecto'!BM304=0,'Metas por Proyecto'!BN304&gt;0),Desplegable!$B$444,IF(AND('Metas por Proyecto'!BM304&gt;0,'Metas por Proyecto'!BN304=0),Desplegable!$B$445,IF(AND('Metas por Proyecto'!BM304&gt;0,'Metas por Proyecto'!BN304&gt;0),((BN304*100)/BM304))))))</f>
        <v/>
      </c>
      <c r="BQ304" s="97">
        <f t="shared" si="212"/>
        <v>3.8</v>
      </c>
      <c r="BR304" s="97">
        <f t="shared" si="213"/>
        <v>0</v>
      </c>
      <c r="BS304" s="62">
        <f>IF(AND(BQ304=0,BR304=0),"",IF(AND(BQ304=0,BR304&lt;&gt;0),Desplegable!$B$444,(BR304*100/BQ304)))</f>
        <v>0</v>
      </c>
      <c r="BT304" s="97"/>
      <c r="BU304" s="97"/>
      <c r="BV304" s="97"/>
      <c r="BW304" s="62" t="str">
        <f>IF(AND(BT304=0,BU304=0),Desplegable!$B$446,IF(AND(BT304&lt;&gt;0,BU304=""),Desplegable!$B$446,IF(AND('Metas por Proyecto'!BT304=0,'Metas por Proyecto'!BU304&gt;0),Desplegable!$B$444,IF(AND('Metas por Proyecto'!BT304&gt;0,'Metas por Proyecto'!BU304=0),Desplegable!$B$445,IF(AND('Metas por Proyecto'!BT304&gt;0,'Metas por Proyecto'!BU304&gt;0),((BU304*100)/BT304))))))</f>
        <v/>
      </c>
      <c r="BX304" s="97">
        <f t="shared" si="214"/>
        <v>3.8</v>
      </c>
      <c r="BY304" s="97">
        <f t="shared" si="215"/>
        <v>0</v>
      </c>
      <c r="BZ304" s="62">
        <f>IF(AND(BX304=0,BY304=0),"",IF(AND(BX304=0,BY304&lt;&gt;0),Desplegable!$B$444,(BY304*100/BX304)))</f>
        <v>0</v>
      </c>
      <c r="CA304" s="97"/>
      <c r="CB304" s="97"/>
      <c r="CC304" s="97"/>
      <c r="CD304" s="62" t="str">
        <f>IF(AND(CA304=0,CB304=0),Desplegable!$B$446,IF(AND(CA304&lt;&gt;0,CB304=""),Desplegable!$B$446,IF(AND('Metas por Proyecto'!CA304=0,'Metas por Proyecto'!CB304&gt;0),Desplegable!$B$444,IF(AND('Metas por Proyecto'!CA304&gt;0,'Metas por Proyecto'!CB304=0),Desplegable!$B$445,IF(AND('Metas por Proyecto'!CA304&gt;0,'Metas por Proyecto'!CB304&gt;0),((CB304*100)/CA304))))))</f>
        <v/>
      </c>
      <c r="CE304" s="97">
        <f t="shared" si="216"/>
        <v>3.8</v>
      </c>
      <c r="CF304" s="97">
        <f t="shared" si="217"/>
        <v>0</v>
      </c>
      <c r="CG304" s="62">
        <f>IF(AND(CE304=0,CF304=0),"",IF(AND(CE304=0,CF304&lt;&gt;0),Desplegable!$B$444,(CF304*100/CE304)))</f>
        <v>0</v>
      </c>
      <c r="CH304" s="97"/>
      <c r="CI304" s="97"/>
      <c r="CJ304" s="97"/>
      <c r="CK304" s="62" t="str">
        <f>IF(AND(CH304=0,CI304=0),Desplegable!$B$446,IF(AND(CH304&lt;&gt;0,CI304=""),Desplegable!$B$446,IF(AND('Metas por Proyecto'!CH304=0,'Metas por Proyecto'!CI304&gt;0),Desplegable!$B$444,IF(AND('Metas por Proyecto'!CH304&gt;0,'Metas por Proyecto'!CI304=0),Desplegable!$B$445,IF(AND('Metas por Proyecto'!CH304&gt;0,'Metas por Proyecto'!CI304&gt;0),((CI304*100)/CH304))))))</f>
        <v/>
      </c>
      <c r="CL304" s="97">
        <f t="shared" si="218"/>
        <v>3.8</v>
      </c>
      <c r="CM304" s="97">
        <f t="shared" si="219"/>
        <v>0</v>
      </c>
      <c r="CN304" s="62">
        <f>IF(AND(CL304=0,CM304=0),"",IF(AND(CL304=0,CM304&lt;&gt;0),Desplegable!$B$444,(CM304*100/CL304)))</f>
        <v>0</v>
      </c>
      <c r="CO304" s="97"/>
      <c r="CP304" s="97"/>
      <c r="CQ304" s="97"/>
      <c r="CR304" s="62" t="str">
        <f>IF(AND(CO304=0,CP304=0),Desplegable!$B$446,IF(AND(CO304&lt;&gt;0,CP304=""),Desplegable!$B$446,IF(AND('Metas por Proyecto'!CO304=0,'Metas por Proyecto'!CP304&gt;0),Desplegable!$B$444,IF(AND('Metas por Proyecto'!CO304&gt;0,'Metas por Proyecto'!CP304=0),Desplegable!$B$445,IF(AND('Metas por Proyecto'!CO304&gt;0,'Metas por Proyecto'!CP304&gt;0),((CP304*100)/CO304))))))</f>
        <v/>
      </c>
      <c r="CS304" s="97">
        <f t="shared" si="220"/>
        <v>3.8</v>
      </c>
      <c r="CT304" s="97">
        <f t="shared" si="221"/>
        <v>0</v>
      </c>
      <c r="CU304" s="62">
        <f>IF(AND(CS304=0,CT304=0),"",IF(AND(CS304=0,CT304&lt;&gt;0),Desplegable!$B$444,(CT304*100/CS304)))</f>
        <v>0</v>
      </c>
      <c r="CV304" s="97"/>
      <c r="CW304" s="97"/>
      <c r="CX304" s="97"/>
      <c r="CY304" s="62" t="str">
        <f>IF(AND(CV304=0,CW304=0),Desplegable!$B$446,IF(AND(CV304&lt;&gt;0,CW304=""),Desplegable!$B$446,IF(AND('Metas por Proyecto'!CV304=0,'Metas por Proyecto'!CW304&gt;0),Desplegable!$B$444,IF(AND('Metas por Proyecto'!CV304&gt;0,'Metas por Proyecto'!CW304=0),Desplegable!$B$445,IF(AND('Metas por Proyecto'!CV304&gt;0,'Metas por Proyecto'!CW304&gt;0),((CW304*100)/CV304))))))</f>
        <v/>
      </c>
      <c r="CZ304" s="97">
        <f t="shared" si="222"/>
        <v>3.8</v>
      </c>
      <c r="DA304" s="97">
        <f t="shared" si="223"/>
        <v>0</v>
      </c>
      <c r="DB304" s="62">
        <f>IF(AND(CZ304=0,DA304=0),"",IF(AND(CZ304=0,DA304&lt;&gt;0),Desplegable!$B$444,(DA304*100/CZ304)))</f>
        <v>0</v>
      </c>
      <c r="DC304" s="97"/>
      <c r="DD304" s="97"/>
      <c r="DE304" s="97"/>
      <c r="DF304" s="62" t="str">
        <f>IF(AND(DC304=0,DD304=0),Desplegable!$B$446,IF(AND(DC304&lt;&gt;0,DD304=""),Desplegable!$B$446,IF(AND('Metas por Proyecto'!DC304=0,'Metas por Proyecto'!DD304&gt;0),Desplegable!$B$444,IF(AND('Metas por Proyecto'!DC304&gt;0,'Metas por Proyecto'!DD304=0),Desplegable!$B$445,IF(AND('Metas por Proyecto'!DC304&gt;0,'Metas por Proyecto'!DD304&gt;0),((DD304*100)/DC304))))))</f>
        <v/>
      </c>
      <c r="DG304" s="97">
        <f t="shared" si="182"/>
        <v>3.8</v>
      </c>
      <c r="DH304" s="97">
        <f t="shared" si="183"/>
        <v>0</v>
      </c>
      <c r="DI304" s="62">
        <f>IF(AND(DG304=0,DH304=0),"",IF(AND(DG304=0,DH304&lt;&gt;0),Desplegable!$B$444,(DH304*100/DG304)))</f>
        <v>0</v>
      </c>
      <c r="DJ304" s="97"/>
      <c r="DK304" s="97"/>
      <c r="DL304" s="97"/>
      <c r="DM304" s="62" t="str">
        <f>IF(AND(DJ304=0,DK304=0),Desplegable!$B$446,IF(AND(DJ304&lt;&gt;0,DK304=""),Desplegable!$B$446,IF(AND('Metas por Proyecto'!DJ304=0,'Metas por Proyecto'!DK304&gt;0),Desplegable!$B$444,IF(AND('Metas por Proyecto'!DJ304&gt;0,'Metas por Proyecto'!DK304=0),Desplegable!$B$445,IF(AND('Metas por Proyecto'!DJ304&gt;0,'Metas por Proyecto'!DK304&gt;0),((DK304*100)/DJ304))))))</f>
        <v/>
      </c>
      <c r="DN304" s="97">
        <f t="shared" si="224"/>
        <v>3.8</v>
      </c>
      <c r="DO304" s="97">
        <f t="shared" si="225"/>
        <v>0</v>
      </c>
      <c r="DP304" s="63">
        <f>IF(AND(DN304=0,DO304=0),"",IF(AND(DN304=0,DO304&lt;&gt;0),Desplegable!$B$444,(DO304*100/DN304)))</f>
        <v>0</v>
      </c>
      <c r="DQ304" s="97">
        <f t="shared" si="226"/>
        <v>3.8</v>
      </c>
      <c r="DR304" s="97">
        <f t="shared" si="227"/>
        <v>0</v>
      </c>
      <c r="DS304" s="97">
        <f t="shared" si="228"/>
        <v>0</v>
      </c>
      <c r="DT304" s="63">
        <f t="shared" si="229"/>
        <v>0</v>
      </c>
      <c r="DU304" s="97"/>
    </row>
    <row r="305" spans="1:125" s="65" customFormat="1" ht="225">
      <c r="A305" s="53">
        <v>304</v>
      </c>
      <c r="B305" s="84" t="s">
        <v>940</v>
      </c>
      <c r="C305" s="54" t="s">
        <v>878</v>
      </c>
      <c r="D305" s="55" t="s">
        <v>81</v>
      </c>
      <c r="E305" s="55" t="s">
        <v>949</v>
      </c>
      <c r="F305" s="56" t="s">
        <v>111</v>
      </c>
      <c r="G305" s="55" t="s">
        <v>115</v>
      </c>
      <c r="H305" s="56" t="s">
        <v>294</v>
      </c>
      <c r="I305" s="55" t="s">
        <v>815</v>
      </c>
      <c r="J305" s="56" t="s">
        <v>257</v>
      </c>
      <c r="K305" s="55" t="s">
        <v>814</v>
      </c>
      <c r="L305" s="56" t="s">
        <v>276</v>
      </c>
      <c r="M305" s="56" t="s">
        <v>411</v>
      </c>
      <c r="N305" s="59" t="s">
        <v>132</v>
      </c>
      <c r="O305" s="56" t="s">
        <v>154</v>
      </c>
      <c r="P305" s="57" t="s">
        <v>462</v>
      </c>
      <c r="Q305" s="57" t="s">
        <v>467</v>
      </c>
      <c r="R305" s="58" t="s">
        <v>474</v>
      </c>
      <c r="S305" s="59" t="s">
        <v>159</v>
      </c>
      <c r="T305" s="59" t="s">
        <v>417</v>
      </c>
      <c r="U305" s="60" t="s">
        <v>429</v>
      </c>
      <c r="V305" s="60" t="s">
        <v>447</v>
      </c>
      <c r="W305" s="59" t="s">
        <v>159</v>
      </c>
      <c r="X305" s="59"/>
      <c r="Y305" s="56"/>
      <c r="Z305" s="56"/>
      <c r="AA305" s="56"/>
      <c r="AB305" s="56"/>
      <c r="AC305" s="53"/>
      <c r="AD305" s="53"/>
      <c r="AE305" s="53"/>
      <c r="AF305" s="53"/>
      <c r="AG305" s="56"/>
      <c r="AH305" s="60"/>
      <c r="AI305" s="53"/>
      <c r="AJ305" s="61"/>
      <c r="AK305" s="53"/>
      <c r="AL305" s="53"/>
      <c r="AM305" s="222">
        <v>1</v>
      </c>
      <c r="AN305" s="97">
        <v>0</v>
      </c>
      <c r="AO305" s="97"/>
      <c r="AP305" s="97"/>
      <c r="AQ305" s="62" t="str">
        <f>IF(AND(AN305=0,AO305=0),Desplegable!$B$446,IF(AND(AN305&lt;&gt;0,AO305=""),Desplegable!$B$446,IF(AND('Metas por Proyecto'!AN305=0,'Metas por Proyecto'!AO305&gt;0),Desplegable!$B$444,IF(AND('Metas por Proyecto'!AN305&gt;0,'Metas por Proyecto'!AO305=0),Desplegable!$B$445,IF(AND('Metas por Proyecto'!AN305&gt;0,'Metas por Proyecto'!AO305&gt;0),((AO305*100)/AN305))))))</f>
        <v/>
      </c>
      <c r="AR305" s="97"/>
      <c r="AS305" s="97">
        <v>0</v>
      </c>
      <c r="AT305" s="97"/>
      <c r="AU305" s="62" t="str">
        <f>IF(AND(AR305=0,AS305=0),Desplegable!$B$446,IF(AND(AR305&lt;&gt;0,AS305=""),Desplegable!$B$446,IF(AND('Metas por Proyecto'!AR305=0,'Metas por Proyecto'!AS305&gt;0),Desplegable!$B$444,IF(AND('Metas por Proyecto'!AR305&gt;0,'Metas por Proyecto'!AS305=0),Desplegable!$B$445,IF(AND('Metas por Proyecto'!AR305&gt;0,'Metas por Proyecto'!AS305&gt;0),((AS305*100)/AR305))))))</f>
        <v/>
      </c>
      <c r="AV305" s="97">
        <f t="shared" si="206"/>
        <v>0</v>
      </c>
      <c r="AW305" s="97">
        <f t="shared" si="207"/>
        <v>0</v>
      </c>
      <c r="AX305" s="62" t="str">
        <f>IF(AND(AV305=0,AW305=0),"",IF(AND(AV305=0,AW305&lt;&gt;0),Desplegable!$B$444,(AW305*100/AV305)))</f>
        <v/>
      </c>
      <c r="AY305" s="97"/>
      <c r="AZ305" s="97">
        <v>0</v>
      </c>
      <c r="BA305" s="97"/>
      <c r="BB305" s="62" t="str">
        <f>IF(AND(AY305=0,AZ305=0),Desplegable!$B$446,IF(AND(AY305&lt;&gt;0,AZ305=""),Desplegable!$B$446,IF(AND('Metas por Proyecto'!AY305=0,'Metas por Proyecto'!AZ305&gt;0),Desplegable!$B$444,IF(AND('Metas por Proyecto'!AY305&gt;0,'Metas por Proyecto'!AZ305=0),Desplegable!$B$445,IF(AND('Metas por Proyecto'!AY305&gt;0,'Metas por Proyecto'!AZ305&gt;0),((AZ305*100)/AY305))))))</f>
        <v/>
      </c>
      <c r="BC305" s="97">
        <f t="shared" si="208"/>
        <v>0</v>
      </c>
      <c r="BD305" s="97">
        <f t="shared" si="209"/>
        <v>0</v>
      </c>
      <c r="BE305" s="62" t="str">
        <f>IF(AND(BC305=0,BD305=0),"",IF(AND(BC305=0,BD305&lt;&gt;0),Desplegable!$B$444,(BD305*100/BC305)))</f>
        <v/>
      </c>
      <c r="BF305" s="97"/>
      <c r="BG305" s="97"/>
      <c r="BH305" s="97"/>
      <c r="BI305" s="62" t="str">
        <f>IF(AND(BF305=0,BG305=0),Desplegable!$B$446,IF(AND(BF305&lt;&gt;0,BG305=""),Desplegable!$B$446,IF(AND('Metas por Proyecto'!BF305=0,'Metas por Proyecto'!BG305&gt;0),Desplegable!$B$444,IF(AND('Metas por Proyecto'!BF305&gt;0,'Metas por Proyecto'!BG305=0),Desplegable!$B$445,IF(AND('Metas por Proyecto'!BF305&gt;0,'Metas por Proyecto'!BG305&gt;0),((BG305*100)/BF305))))))</f>
        <v/>
      </c>
      <c r="BJ305" s="97">
        <f t="shared" si="210"/>
        <v>0</v>
      </c>
      <c r="BK305" s="97">
        <f t="shared" si="211"/>
        <v>0</v>
      </c>
      <c r="BL305" s="62" t="str">
        <f>IF(AND(BJ305=0,BK305=0),"",IF(AND(BJ305=0,BK305&lt;&gt;0),Desplegable!$B$444,(BK305*100/BJ305)))</f>
        <v/>
      </c>
      <c r="BM305" s="97"/>
      <c r="BN305" s="97"/>
      <c r="BO305" s="97"/>
      <c r="BP305" s="62" t="str">
        <f>IF(AND(BM305=0,BN305=0),Desplegable!$B$446,IF(AND(BM305&lt;&gt;0,BN305=""),Desplegable!$B$446,IF(AND('Metas por Proyecto'!BM305=0,'Metas por Proyecto'!BN305&gt;0),Desplegable!$B$444,IF(AND('Metas por Proyecto'!BM305&gt;0,'Metas por Proyecto'!BN305=0),Desplegable!$B$445,IF(AND('Metas por Proyecto'!BM305&gt;0,'Metas por Proyecto'!BN305&gt;0),((BN305*100)/BM305))))))</f>
        <v/>
      </c>
      <c r="BQ305" s="97">
        <f t="shared" si="212"/>
        <v>0</v>
      </c>
      <c r="BR305" s="97">
        <f t="shared" si="213"/>
        <v>0</v>
      </c>
      <c r="BS305" s="62" t="str">
        <f>IF(AND(BQ305=0,BR305=0),"",IF(AND(BQ305=0,BR305&lt;&gt;0),Desplegable!$B$444,(BR305*100/BQ305)))</f>
        <v/>
      </c>
      <c r="BT305" s="97"/>
      <c r="BU305" s="97"/>
      <c r="BV305" s="97"/>
      <c r="BW305" s="62" t="str">
        <f>IF(AND(BT305=0,BU305=0),Desplegable!$B$446,IF(AND(BT305&lt;&gt;0,BU305=""),Desplegable!$B$446,IF(AND('Metas por Proyecto'!BT305=0,'Metas por Proyecto'!BU305&gt;0),Desplegable!$B$444,IF(AND('Metas por Proyecto'!BT305&gt;0,'Metas por Proyecto'!BU305=0),Desplegable!$B$445,IF(AND('Metas por Proyecto'!BT305&gt;0,'Metas por Proyecto'!BU305&gt;0),((BU305*100)/BT305))))))</f>
        <v/>
      </c>
      <c r="BX305" s="97">
        <f t="shared" si="214"/>
        <v>0</v>
      </c>
      <c r="BY305" s="97">
        <f t="shared" si="215"/>
        <v>0</v>
      </c>
      <c r="BZ305" s="62" t="str">
        <f>IF(AND(BX305=0,BY305=0),"",IF(AND(BX305=0,BY305&lt;&gt;0),Desplegable!$B$444,(BY305*100/BX305)))</f>
        <v/>
      </c>
      <c r="CA305" s="97"/>
      <c r="CB305" s="97"/>
      <c r="CC305" s="97"/>
      <c r="CD305" s="62" t="str">
        <f>IF(AND(CA305=0,CB305=0),Desplegable!$B$446,IF(AND(CA305&lt;&gt;0,CB305=""),Desplegable!$B$446,IF(AND('Metas por Proyecto'!CA305=0,'Metas por Proyecto'!CB305&gt;0),Desplegable!$B$444,IF(AND('Metas por Proyecto'!CA305&gt;0,'Metas por Proyecto'!CB305=0),Desplegable!$B$445,IF(AND('Metas por Proyecto'!CA305&gt;0,'Metas por Proyecto'!CB305&gt;0),((CB305*100)/CA305))))))</f>
        <v/>
      </c>
      <c r="CE305" s="97">
        <f t="shared" si="216"/>
        <v>0</v>
      </c>
      <c r="CF305" s="97">
        <f t="shared" si="217"/>
        <v>0</v>
      </c>
      <c r="CG305" s="62" t="str">
        <f>IF(AND(CE305=0,CF305=0),"",IF(AND(CE305=0,CF305&lt;&gt;0),Desplegable!$B$444,(CF305*100/CE305)))</f>
        <v/>
      </c>
      <c r="CH305" s="97"/>
      <c r="CI305" s="97"/>
      <c r="CJ305" s="97"/>
      <c r="CK305" s="62" t="str">
        <f>IF(AND(CH305=0,CI305=0),Desplegable!$B$446,IF(AND(CH305&lt;&gt;0,CI305=""),Desplegable!$B$446,IF(AND('Metas por Proyecto'!CH305=0,'Metas por Proyecto'!CI305&gt;0),Desplegable!$B$444,IF(AND('Metas por Proyecto'!CH305&gt;0,'Metas por Proyecto'!CI305=0),Desplegable!$B$445,IF(AND('Metas por Proyecto'!CH305&gt;0,'Metas por Proyecto'!CI305&gt;0),((CI305*100)/CH305))))))</f>
        <v/>
      </c>
      <c r="CL305" s="97">
        <f t="shared" si="218"/>
        <v>0</v>
      </c>
      <c r="CM305" s="97">
        <f t="shared" si="219"/>
        <v>0</v>
      </c>
      <c r="CN305" s="62" t="str">
        <f>IF(AND(CL305=0,CM305=0),"",IF(AND(CL305=0,CM305&lt;&gt;0),Desplegable!$B$444,(CM305*100/CL305)))</f>
        <v/>
      </c>
      <c r="CO305" s="97"/>
      <c r="CP305" s="97"/>
      <c r="CQ305" s="97"/>
      <c r="CR305" s="62" t="str">
        <f>IF(AND(CO305=0,CP305=0),Desplegable!$B$446,IF(AND(CO305&lt;&gt;0,CP305=""),Desplegable!$B$446,IF(AND('Metas por Proyecto'!CO305=0,'Metas por Proyecto'!CP305&gt;0),Desplegable!$B$444,IF(AND('Metas por Proyecto'!CO305&gt;0,'Metas por Proyecto'!CP305=0),Desplegable!$B$445,IF(AND('Metas por Proyecto'!CO305&gt;0,'Metas por Proyecto'!CP305&gt;0),((CP305*100)/CO305))))))</f>
        <v/>
      </c>
      <c r="CS305" s="97">
        <f t="shared" si="220"/>
        <v>0</v>
      </c>
      <c r="CT305" s="97">
        <f t="shared" si="221"/>
        <v>0</v>
      </c>
      <c r="CU305" s="62" t="str">
        <f>IF(AND(CS305=0,CT305=0),"",IF(AND(CS305=0,CT305&lt;&gt;0),Desplegable!$B$444,(CT305*100/CS305)))</f>
        <v/>
      </c>
      <c r="CV305" s="97"/>
      <c r="CW305" s="97"/>
      <c r="CX305" s="97"/>
      <c r="CY305" s="62" t="str">
        <f>IF(AND(CV305=0,CW305=0),Desplegable!$B$446,IF(AND(CV305&lt;&gt;0,CW305=""),Desplegable!$B$446,IF(AND('Metas por Proyecto'!CV305=0,'Metas por Proyecto'!CW305&gt;0),Desplegable!$B$444,IF(AND('Metas por Proyecto'!CV305&gt;0,'Metas por Proyecto'!CW305=0),Desplegable!$B$445,IF(AND('Metas por Proyecto'!CV305&gt;0,'Metas por Proyecto'!CW305&gt;0),((CW305*100)/CV305))))))</f>
        <v/>
      </c>
      <c r="CZ305" s="97">
        <f t="shared" si="222"/>
        <v>0</v>
      </c>
      <c r="DA305" s="97">
        <f t="shared" si="223"/>
        <v>0</v>
      </c>
      <c r="DB305" s="62" t="str">
        <f>IF(AND(CZ305=0,DA305=0),"",IF(AND(CZ305=0,DA305&lt;&gt;0),Desplegable!$B$444,(DA305*100/CZ305)))</f>
        <v/>
      </c>
      <c r="DC305" s="97"/>
      <c r="DD305" s="97"/>
      <c r="DE305" s="97"/>
      <c r="DF305" s="62" t="str">
        <f>IF(AND(DC305=0,DD305=0),Desplegable!$B$446,IF(AND(DC305&lt;&gt;0,DD305=""),Desplegable!$B$446,IF(AND('Metas por Proyecto'!DC305=0,'Metas por Proyecto'!DD305&gt;0),Desplegable!$B$444,IF(AND('Metas por Proyecto'!DC305&gt;0,'Metas por Proyecto'!DD305=0),Desplegable!$B$445,IF(AND('Metas por Proyecto'!DC305&gt;0,'Metas por Proyecto'!DD305&gt;0),((DD305*100)/DC305))))))</f>
        <v/>
      </c>
      <c r="DG305" s="97">
        <f t="shared" si="182"/>
        <v>0</v>
      </c>
      <c r="DH305" s="97">
        <f t="shared" si="183"/>
        <v>0</v>
      </c>
      <c r="DI305" s="62" t="str">
        <f>IF(AND(DG305=0,DH305=0),"",IF(AND(DG305=0,DH305&lt;&gt;0),Desplegable!$B$444,(DH305*100/DG305)))</f>
        <v/>
      </c>
      <c r="DJ305" s="97">
        <v>1</v>
      </c>
      <c r="DK305" s="97"/>
      <c r="DL305" s="97"/>
      <c r="DM305" s="62" t="str">
        <f>IF(AND(DJ305=0,DK305=0),Desplegable!$B$446,IF(AND(DJ305&lt;&gt;0,DK305=""),Desplegable!$B$446,IF(AND('Metas por Proyecto'!DJ305=0,'Metas por Proyecto'!DK305&gt;0),Desplegable!$B$444,IF(AND('Metas por Proyecto'!DJ305&gt;0,'Metas por Proyecto'!DK305=0),Desplegable!$B$445,IF(AND('Metas por Proyecto'!DJ305&gt;0,'Metas por Proyecto'!DK305&gt;0),((DK305*100)/DJ305))))))</f>
        <v/>
      </c>
      <c r="DN305" s="97">
        <f t="shared" si="224"/>
        <v>1</v>
      </c>
      <c r="DO305" s="97">
        <f t="shared" si="225"/>
        <v>0</v>
      </c>
      <c r="DP305" s="63">
        <f>IF(AND(DN305=0,DO305=0),"",IF(AND(DN305=0,DO305&lt;&gt;0),Desplegable!$B$444,(DO305*100/DN305)))</f>
        <v>0</v>
      </c>
      <c r="DQ305" s="97">
        <f t="shared" si="226"/>
        <v>1</v>
      </c>
      <c r="DR305" s="97">
        <f t="shared" si="227"/>
        <v>0</v>
      </c>
      <c r="DS305" s="97">
        <f t="shared" si="228"/>
        <v>0</v>
      </c>
      <c r="DT305" s="63">
        <f t="shared" si="229"/>
        <v>0</v>
      </c>
      <c r="DU305" s="97"/>
    </row>
    <row r="306" spans="1:125" s="65" customFormat="1" ht="225">
      <c r="A306" s="53">
        <v>305</v>
      </c>
      <c r="B306" s="84" t="s">
        <v>941</v>
      </c>
      <c r="C306" s="54" t="s">
        <v>878</v>
      </c>
      <c r="D306" s="55" t="s">
        <v>81</v>
      </c>
      <c r="E306" s="55" t="s">
        <v>949</v>
      </c>
      <c r="F306" s="56" t="s">
        <v>111</v>
      </c>
      <c r="G306" s="55" t="s">
        <v>115</v>
      </c>
      <c r="H306" s="56" t="s">
        <v>294</v>
      </c>
      <c r="I306" s="55" t="s">
        <v>815</v>
      </c>
      <c r="J306" s="56" t="s">
        <v>257</v>
      </c>
      <c r="K306" s="55" t="s">
        <v>814</v>
      </c>
      <c r="L306" s="56" t="s">
        <v>276</v>
      </c>
      <c r="M306" s="56" t="s">
        <v>411</v>
      </c>
      <c r="N306" s="59" t="s">
        <v>132</v>
      </c>
      <c r="O306" s="56" t="s">
        <v>154</v>
      </c>
      <c r="P306" s="57" t="s">
        <v>462</v>
      </c>
      <c r="Q306" s="57" t="s">
        <v>467</v>
      </c>
      <c r="R306" s="58" t="s">
        <v>474</v>
      </c>
      <c r="S306" s="59" t="s">
        <v>159</v>
      </c>
      <c r="T306" s="59" t="s">
        <v>417</v>
      </c>
      <c r="U306" s="60" t="s">
        <v>429</v>
      </c>
      <c r="V306" s="60" t="s">
        <v>447</v>
      </c>
      <c r="W306" s="59" t="s">
        <v>159</v>
      </c>
      <c r="X306" s="59"/>
      <c r="Y306" s="56"/>
      <c r="Z306" s="56"/>
      <c r="AA306" s="56"/>
      <c r="AB306" s="56"/>
      <c r="AC306" s="53"/>
      <c r="AD306" s="53"/>
      <c r="AE306" s="53"/>
      <c r="AF306" s="53"/>
      <c r="AG306" s="56"/>
      <c r="AH306" s="60"/>
      <c r="AI306" s="53"/>
      <c r="AJ306" s="61"/>
      <c r="AK306" s="53"/>
      <c r="AL306" s="53"/>
      <c r="AM306" s="222">
        <v>2</v>
      </c>
      <c r="AN306" s="97">
        <v>0</v>
      </c>
      <c r="AO306" s="97"/>
      <c r="AP306" s="97"/>
      <c r="AQ306" s="62" t="str">
        <f>IF(AND(AN306=0,AO306=0),Desplegable!$B$446,IF(AND(AN306&lt;&gt;0,AO306=""),Desplegable!$B$446,IF(AND('Metas por Proyecto'!AN306=0,'Metas por Proyecto'!AO306&gt;0),Desplegable!$B$444,IF(AND('Metas por Proyecto'!AN306&gt;0,'Metas por Proyecto'!AO306=0),Desplegable!$B$445,IF(AND('Metas por Proyecto'!AN306&gt;0,'Metas por Proyecto'!AO306&gt;0),((AO306*100)/AN306))))))</f>
        <v/>
      </c>
      <c r="AR306" s="97"/>
      <c r="AS306" s="97">
        <v>0</v>
      </c>
      <c r="AT306" s="97"/>
      <c r="AU306" s="62" t="str">
        <f>IF(AND(AR306=0,AS306=0),Desplegable!$B$446,IF(AND(AR306&lt;&gt;0,AS306=""),Desplegable!$B$446,IF(AND('Metas por Proyecto'!AR306=0,'Metas por Proyecto'!AS306&gt;0),Desplegable!$B$444,IF(AND('Metas por Proyecto'!AR306&gt;0,'Metas por Proyecto'!AS306=0),Desplegable!$B$445,IF(AND('Metas por Proyecto'!AR306&gt;0,'Metas por Proyecto'!AS306&gt;0),((AS306*100)/AR306))))))</f>
        <v/>
      </c>
      <c r="AV306" s="97">
        <f t="shared" si="206"/>
        <v>0</v>
      </c>
      <c r="AW306" s="97">
        <f t="shared" si="207"/>
        <v>0</v>
      </c>
      <c r="AX306" s="62" t="str">
        <f>IF(AND(AV306=0,AW306=0),"",IF(AND(AV306=0,AW306&lt;&gt;0),Desplegable!$B$444,(AW306*100/AV306)))</f>
        <v/>
      </c>
      <c r="AY306" s="97"/>
      <c r="AZ306" s="97">
        <v>0</v>
      </c>
      <c r="BA306" s="97"/>
      <c r="BB306" s="62" t="str">
        <f>IF(AND(AY306=0,AZ306=0),Desplegable!$B$446,IF(AND(AY306&lt;&gt;0,AZ306=""),Desplegable!$B$446,IF(AND('Metas por Proyecto'!AY306=0,'Metas por Proyecto'!AZ306&gt;0),Desplegable!$B$444,IF(AND('Metas por Proyecto'!AY306&gt;0,'Metas por Proyecto'!AZ306=0),Desplegable!$B$445,IF(AND('Metas por Proyecto'!AY306&gt;0,'Metas por Proyecto'!AZ306&gt;0),((AZ306*100)/AY306))))))</f>
        <v/>
      </c>
      <c r="BC306" s="97">
        <f t="shared" si="208"/>
        <v>0</v>
      </c>
      <c r="BD306" s="97">
        <f t="shared" si="209"/>
        <v>0</v>
      </c>
      <c r="BE306" s="62" t="str">
        <f>IF(AND(BC306=0,BD306=0),"",IF(AND(BC306=0,BD306&lt;&gt;0),Desplegable!$B$444,(BD306*100/BC306)))</f>
        <v/>
      </c>
      <c r="BF306" s="97"/>
      <c r="BG306" s="97"/>
      <c r="BH306" s="97"/>
      <c r="BI306" s="62" t="str">
        <f>IF(AND(BF306=0,BG306=0),Desplegable!$B$446,IF(AND(BF306&lt;&gt;0,BG306=""),Desplegable!$B$446,IF(AND('Metas por Proyecto'!BF306=0,'Metas por Proyecto'!BG306&gt;0),Desplegable!$B$444,IF(AND('Metas por Proyecto'!BF306&gt;0,'Metas por Proyecto'!BG306=0),Desplegable!$B$445,IF(AND('Metas por Proyecto'!BF306&gt;0,'Metas por Proyecto'!BG306&gt;0),((BG306*100)/BF306))))))</f>
        <v/>
      </c>
      <c r="BJ306" s="97">
        <f t="shared" si="210"/>
        <v>0</v>
      </c>
      <c r="BK306" s="97">
        <f t="shared" si="211"/>
        <v>0</v>
      </c>
      <c r="BL306" s="62" t="str">
        <f>IF(AND(BJ306=0,BK306=0),"",IF(AND(BJ306=0,BK306&lt;&gt;0),Desplegable!$B$444,(BK306*100/BJ306)))</f>
        <v/>
      </c>
      <c r="BM306" s="97"/>
      <c r="BN306" s="97"/>
      <c r="BO306" s="97"/>
      <c r="BP306" s="62" t="str">
        <f>IF(AND(BM306=0,BN306=0),Desplegable!$B$446,IF(AND(BM306&lt;&gt;0,BN306=""),Desplegable!$B$446,IF(AND('Metas por Proyecto'!BM306=0,'Metas por Proyecto'!BN306&gt;0),Desplegable!$B$444,IF(AND('Metas por Proyecto'!BM306&gt;0,'Metas por Proyecto'!BN306=0),Desplegable!$B$445,IF(AND('Metas por Proyecto'!BM306&gt;0,'Metas por Proyecto'!BN306&gt;0),((BN306*100)/BM306))))))</f>
        <v/>
      </c>
      <c r="BQ306" s="97">
        <f t="shared" si="212"/>
        <v>0</v>
      </c>
      <c r="BR306" s="97">
        <f t="shared" si="213"/>
        <v>0</v>
      </c>
      <c r="BS306" s="62" t="str">
        <f>IF(AND(BQ306=0,BR306=0),"",IF(AND(BQ306=0,BR306&lt;&gt;0),Desplegable!$B$444,(BR306*100/BQ306)))</f>
        <v/>
      </c>
      <c r="BT306" s="97"/>
      <c r="BU306" s="97"/>
      <c r="BV306" s="97"/>
      <c r="BW306" s="62" t="str">
        <f>IF(AND(BT306=0,BU306=0),Desplegable!$B$446,IF(AND(BT306&lt;&gt;0,BU306=""),Desplegable!$B$446,IF(AND('Metas por Proyecto'!BT306=0,'Metas por Proyecto'!BU306&gt;0),Desplegable!$B$444,IF(AND('Metas por Proyecto'!BT306&gt;0,'Metas por Proyecto'!BU306=0),Desplegable!$B$445,IF(AND('Metas por Proyecto'!BT306&gt;0,'Metas por Proyecto'!BU306&gt;0),((BU306*100)/BT306))))))</f>
        <v/>
      </c>
      <c r="BX306" s="97">
        <f t="shared" si="214"/>
        <v>0</v>
      </c>
      <c r="BY306" s="97">
        <f t="shared" si="215"/>
        <v>0</v>
      </c>
      <c r="BZ306" s="62" t="str">
        <f>IF(AND(BX306=0,BY306=0),"",IF(AND(BX306=0,BY306&lt;&gt;0),Desplegable!$B$444,(BY306*100/BX306)))</f>
        <v/>
      </c>
      <c r="CA306" s="97"/>
      <c r="CB306" s="97"/>
      <c r="CC306" s="97"/>
      <c r="CD306" s="62" t="str">
        <f>IF(AND(CA306=0,CB306=0),Desplegable!$B$446,IF(AND(CA306&lt;&gt;0,CB306=""),Desplegable!$B$446,IF(AND('Metas por Proyecto'!CA306=0,'Metas por Proyecto'!CB306&gt;0),Desplegable!$B$444,IF(AND('Metas por Proyecto'!CA306&gt;0,'Metas por Proyecto'!CB306=0),Desplegable!$B$445,IF(AND('Metas por Proyecto'!CA306&gt;0,'Metas por Proyecto'!CB306&gt;0),((CB306*100)/CA306))))))</f>
        <v/>
      </c>
      <c r="CE306" s="97">
        <f t="shared" si="216"/>
        <v>0</v>
      </c>
      <c r="CF306" s="97">
        <f t="shared" si="217"/>
        <v>0</v>
      </c>
      <c r="CG306" s="62" t="str">
        <f>IF(AND(CE306=0,CF306=0),"",IF(AND(CE306=0,CF306&lt;&gt;0),Desplegable!$B$444,(CF306*100/CE306)))</f>
        <v/>
      </c>
      <c r="CH306" s="97"/>
      <c r="CI306" s="97"/>
      <c r="CJ306" s="97"/>
      <c r="CK306" s="62" t="str">
        <f>IF(AND(CH306=0,CI306=0),Desplegable!$B$446,IF(AND(CH306&lt;&gt;0,CI306=""),Desplegable!$B$446,IF(AND('Metas por Proyecto'!CH306=0,'Metas por Proyecto'!CI306&gt;0),Desplegable!$B$444,IF(AND('Metas por Proyecto'!CH306&gt;0,'Metas por Proyecto'!CI306=0),Desplegable!$B$445,IF(AND('Metas por Proyecto'!CH306&gt;0,'Metas por Proyecto'!CI306&gt;0),((CI306*100)/CH306))))))</f>
        <v/>
      </c>
      <c r="CL306" s="97">
        <f t="shared" si="218"/>
        <v>0</v>
      </c>
      <c r="CM306" s="97">
        <f t="shared" si="219"/>
        <v>0</v>
      </c>
      <c r="CN306" s="62" t="str">
        <f>IF(AND(CL306=0,CM306=0),"",IF(AND(CL306=0,CM306&lt;&gt;0),Desplegable!$B$444,(CM306*100/CL306)))</f>
        <v/>
      </c>
      <c r="CO306" s="97"/>
      <c r="CP306" s="97"/>
      <c r="CQ306" s="97"/>
      <c r="CR306" s="62" t="str">
        <f>IF(AND(CO306=0,CP306=0),Desplegable!$B$446,IF(AND(CO306&lt;&gt;0,CP306=""),Desplegable!$B$446,IF(AND('Metas por Proyecto'!CO306=0,'Metas por Proyecto'!CP306&gt;0),Desplegable!$B$444,IF(AND('Metas por Proyecto'!CO306&gt;0,'Metas por Proyecto'!CP306=0),Desplegable!$B$445,IF(AND('Metas por Proyecto'!CO306&gt;0,'Metas por Proyecto'!CP306&gt;0),((CP306*100)/CO306))))))</f>
        <v/>
      </c>
      <c r="CS306" s="97">
        <f t="shared" si="220"/>
        <v>0</v>
      </c>
      <c r="CT306" s="97">
        <f t="shared" si="221"/>
        <v>0</v>
      </c>
      <c r="CU306" s="62" t="str">
        <f>IF(AND(CS306=0,CT306=0),"",IF(AND(CS306=0,CT306&lt;&gt;0),Desplegable!$B$444,(CT306*100/CS306)))</f>
        <v/>
      </c>
      <c r="CV306" s="97">
        <v>2</v>
      </c>
      <c r="CW306" s="97"/>
      <c r="CX306" s="97"/>
      <c r="CY306" s="62" t="str">
        <f>IF(AND(CV306=0,CW306=0),Desplegable!$B$446,IF(AND(CV306&lt;&gt;0,CW306=""),Desplegable!$B$446,IF(AND('Metas por Proyecto'!CV306=0,'Metas por Proyecto'!CW306&gt;0),Desplegable!$B$444,IF(AND('Metas por Proyecto'!CV306&gt;0,'Metas por Proyecto'!CW306=0),Desplegable!$B$445,IF(AND('Metas por Proyecto'!CV306&gt;0,'Metas por Proyecto'!CW306&gt;0),((CW306*100)/CV306))))))</f>
        <v/>
      </c>
      <c r="CZ306" s="97">
        <f t="shared" si="222"/>
        <v>2</v>
      </c>
      <c r="DA306" s="97">
        <f t="shared" si="223"/>
        <v>0</v>
      </c>
      <c r="DB306" s="62">
        <f>IF(AND(CZ306=0,DA306=0),"",IF(AND(CZ306=0,DA306&lt;&gt;0),Desplegable!$B$444,(DA306*100/CZ306)))</f>
        <v>0</v>
      </c>
      <c r="DC306" s="97"/>
      <c r="DD306" s="97"/>
      <c r="DE306" s="97"/>
      <c r="DF306" s="62" t="str">
        <f>IF(AND(DC306=0,DD306=0),Desplegable!$B$446,IF(AND(DC306&lt;&gt;0,DD306=""),Desplegable!$B$446,IF(AND('Metas por Proyecto'!DC306=0,'Metas por Proyecto'!DD306&gt;0),Desplegable!$B$444,IF(AND('Metas por Proyecto'!DC306&gt;0,'Metas por Proyecto'!DD306=0),Desplegable!$B$445,IF(AND('Metas por Proyecto'!DC306&gt;0,'Metas por Proyecto'!DD306&gt;0),((DD306*100)/DC306))))))</f>
        <v/>
      </c>
      <c r="DG306" s="97">
        <f t="shared" si="182"/>
        <v>2</v>
      </c>
      <c r="DH306" s="97">
        <f t="shared" si="183"/>
        <v>0</v>
      </c>
      <c r="DI306" s="62">
        <f>IF(AND(DG306=0,DH306=0),"",IF(AND(DG306=0,DH306&lt;&gt;0),Desplegable!$B$444,(DH306*100/DG306)))</f>
        <v>0</v>
      </c>
      <c r="DJ306" s="97"/>
      <c r="DK306" s="97"/>
      <c r="DL306" s="97"/>
      <c r="DM306" s="62" t="str">
        <f>IF(AND(DJ306=0,DK306=0),Desplegable!$B$446,IF(AND(DJ306&lt;&gt;0,DK306=""),Desplegable!$B$446,IF(AND('Metas por Proyecto'!DJ306=0,'Metas por Proyecto'!DK306&gt;0),Desplegable!$B$444,IF(AND('Metas por Proyecto'!DJ306&gt;0,'Metas por Proyecto'!DK306=0),Desplegable!$B$445,IF(AND('Metas por Proyecto'!DJ306&gt;0,'Metas por Proyecto'!DK306&gt;0),((DK306*100)/DJ306))))))</f>
        <v/>
      </c>
      <c r="DN306" s="97">
        <f t="shared" si="224"/>
        <v>2</v>
      </c>
      <c r="DO306" s="97">
        <f t="shared" si="225"/>
        <v>0</v>
      </c>
      <c r="DP306" s="63">
        <f>IF(AND(DN306=0,DO306=0),"",IF(AND(DN306=0,DO306&lt;&gt;0),Desplegable!$B$444,(DO306*100/DN306)))</f>
        <v>0</v>
      </c>
      <c r="DQ306" s="97">
        <f t="shared" si="226"/>
        <v>2</v>
      </c>
      <c r="DR306" s="97">
        <f t="shared" si="227"/>
        <v>0</v>
      </c>
      <c r="DS306" s="97">
        <f t="shared" si="228"/>
        <v>0</v>
      </c>
      <c r="DT306" s="63">
        <f t="shared" si="229"/>
        <v>0</v>
      </c>
      <c r="DU306" s="97"/>
    </row>
    <row r="307" spans="1:125" s="65" customFormat="1" ht="225">
      <c r="A307" s="53">
        <v>306</v>
      </c>
      <c r="B307" s="84" t="s">
        <v>942</v>
      </c>
      <c r="C307" s="54" t="s">
        <v>878</v>
      </c>
      <c r="D307" s="55" t="s">
        <v>81</v>
      </c>
      <c r="E307" s="55" t="s">
        <v>949</v>
      </c>
      <c r="F307" s="56" t="s">
        <v>111</v>
      </c>
      <c r="G307" s="55" t="s">
        <v>115</v>
      </c>
      <c r="H307" s="56" t="s">
        <v>294</v>
      </c>
      <c r="I307" s="55" t="s">
        <v>815</v>
      </c>
      <c r="J307" s="56" t="s">
        <v>257</v>
      </c>
      <c r="K307" s="55" t="s">
        <v>814</v>
      </c>
      <c r="L307" s="56" t="s">
        <v>276</v>
      </c>
      <c r="M307" s="56" t="s">
        <v>411</v>
      </c>
      <c r="N307" s="59" t="s">
        <v>132</v>
      </c>
      <c r="O307" s="56" t="s">
        <v>154</v>
      </c>
      <c r="P307" s="57" t="s">
        <v>462</v>
      </c>
      <c r="Q307" s="57" t="s">
        <v>467</v>
      </c>
      <c r="R307" s="58" t="s">
        <v>474</v>
      </c>
      <c r="S307" s="59" t="s">
        <v>159</v>
      </c>
      <c r="T307" s="59" t="s">
        <v>417</v>
      </c>
      <c r="U307" s="60" t="s">
        <v>429</v>
      </c>
      <c r="V307" s="60" t="s">
        <v>447</v>
      </c>
      <c r="W307" s="59" t="s">
        <v>159</v>
      </c>
      <c r="X307" s="59"/>
      <c r="Y307" s="56"/>
      <c r="Z307" s="56"/>
      <c r="AA307" s="56"/>
      <c r="AB307" s="56"/>
      <c r="AC307" s="53"/>
      <c r="AD307" s="53"/>
      <c r="AE307" s="53"/>
      <c r="AF307" s="53"/>
      <c r="AG307" s="56"/>
      <c r="AH307" s="60"/>
      <c r="AI307" s="53"/>
      <c r="AJ307" s="61"/>
      <c r="AK307" s="53"/>
      <c r="AL307" s="53"/>
      <c r="AM307" s="222">
        <v>1</v>
      </c>
      <c r="AN307" s="97">
        <v>0</v>
      </c>
      <c r="AO307" s="97"/>
      <c r="AP307" s="97"/>
      <c r="AQ307" s="62" t="str">
        <f>IF(AND(AN307=0,AO307=0),Desplegable!$B$446,IF(AND(AN307&lt;&gt;0,AO307=""),Desplegable!$B$446,IF(AND('Metas por Proyecto'!AN307=0,'Metas por Proyecto'!AO307&gt;0),Desplegable!$B$444,IF(AND('Metas por Proyecto'!AN307&gt;0,'Metas por Proyecto'!AO307=0),Desplegable!$B$445,IF(AND('Metas por Proyecto'!AN307&gt;0,'Metas por Proyecto'!AO307&gt;0),((AO307*100)/AN307))))))</f>
        <v/>
      </c>
      <c r="AR307" s="97"/>
      <c r="AS307" s="97">
        <v>0</v>
      </c>
      <c r="AT307" s="97"/>
      <c r="AU307" s="62" t="str">
        <f>IF(AND(AR307=0,AS307=0),Desplegable!$B$446,IF(AND(AR307&lt;&gt;0,AS307=""),Desplegable!$B$446,IF(AND('Metas por Proyecto'!AR307=0,'Metas por Proyecto'!AS307&gt;0),Desplegable!$B$444,IF(AND('Metas por Proyecto'!AR307&gt;0,'Metas por Proyecto'!AS307=0),Desplegable!$B$445,IF(AND('Metas por Proyecto'!AR307&gt;0,'Metas por Proyecto'!AS307&gt;0),((AS307*100)/AR307))))))</f>
        <v/>
      </c>
      <c r="AV307" s="97">
        <f t="shared" si="206"/>
        <v>0</v>
      </c>
      <c r="AW307" s="97">
        <f t="shared" si="207"/>
        <v>0</v>
      </c>
      <c r="AX307" s="62" t="str">
        <f>IF(AND(AV307=0,AW307=0),"",IF(AND(AV307=0,AW307&lt;&gt;0),Desplegable!$B$444,(AW307*100/AV307)))</f>
        <v/>
      </c>
      <c r="AY307" s="97"/>
      <c r="AZ307" s="97">
        <v>0</v>
      </c>
      <c r="BA307" s="97"/>
      <c r="BB307" s="62" t="str">
        <f>IF(AND(AY307=0,AZ307=0),Desplegable!$B$446,IF(AND(AY307&lt;&gt;0,AZ307=""),Desplegable!$B$446,IF(AND('Metas por Proyecto'!AY307=0,'Metas por Proyecto'!AZ307&gt;0),Desplegable!$B$444,IF(AND('Metas por Proyecto'!AY307&gt;0,'Metas por Proyecto'!AZ307=0),Desplegable!$B$445,IF(AND('Metas por Proyecto'!AY307&gt;0,'Metas por Proyecto'!AZ307&gt;0),((AZ307*100)/AY307))))))</f>
        <v/>
      </c>
      <c r="BC307" s="97">
        <f t="shared" si="208"/>
        <v>0</v>
      </c>
      <c r="BD307" s="97">
        <f t="shared" si="209"/>
        <v>0</v>
      </c>
      <c r="BE307" s="62" t="str">
        <f>IF(AND(BC307=0,BD307=0),"",IF(AND(BC307=0,BD307&lt;&gt;0),Desplegable!$B$444,(BD307*100/BC307)))</f>
        <v/>
      </c>
      <c r="BF307" s="97"/>
      <c r="BG307" s="97"/>
      <c r="BH307" s="97"/>
      <c r="BI307" s="62" t="str">
        <f>IF(AND(BF307=0,BG307=0),Desplegable!$B$446,IF(AND(BF307&lt;&gt;0,BG307=""),Desplegable!$B$446,IF(AND('Metas por Proyecto'!BF307=0,'Metas por Proyecto'!BG307&gt;0),Desplegable!$B$444,IF(AND('Metas por Proyecto'!BF307&gt;0,'Metas por Proyecto'!BG307=0),Desplegable!$B$445,IF(AND('Metas por Proyecto'!BF307&gt;0,'Metas por Proyecto'!BG307&gt;0),((BG307*100)/BF307))))))</f>
        <v/>
      </c>
      <c r="BJ307" s="97">
        <f t="shared" si="210"/>
        <v>0</v>
      </c>
      <c r="BK307" s="97">
        <f t="shared" si="211"/>
        <v>0</v>
      </c>
      <c r="BL307" s="62" t="str">
        <f>IF(AND(BJ307=0,BK307=0),"",IF(AND(BJ307=0,BK307&lt;&gt;0),Desplegable!$B$444,(BK307*100/BJ307)))</f>
        <v/>
      </c>
      <c r="BM307" s="97"/>
      <c r="BN307" s="97"/>
      <c r="BO307" s="97"/>
      <c r="BP307" s="62" t="str">
        <f>IF(AND(BM307=0,BN307=0),Desplegable!$B$446,IF(AND(BM307&lt;&gt;0,BN307=""),Desplegable!$B$446,IF(AND('Metas por Proyecto'!BM307=0,'Metas por Proyecto'!BN307&gt;0),Desplegable!$B$444,IF(AND('Metas por Proyecto'!BM307&gt;0,'Metas por Proyecto'!BN307=0),Desplegable!$B$445,IF(AND('Metas por Proyecto'!BM307&gt;0,'Metas por Proyecto'!BN307&gt;0),((BN307*100)/BM307))))))</f>
        <v/>
      </c>
      <c r="BQ307" s="97">
        <f t="shared" si="212"/>
        <v>0</v>
      </c>
      <c r="BR307" s="97">
        <f t="shared" si="213"/>
        <v>0</v>
      </c>
      <c r="BS307" s="62" t="str">
        <f>IF(AND(BQ307=0,BR307=0),"",IF(AND(BQ307=0,BR307&lt;&gt;0),Desplegable!$B$444,(BR307*100/BQ307)))</f>
        <v/>
      </c>
      <c r="BT307" s="97"/>
      <c r="BU307" s="97"/>
      <c r="BV307" s="97"/>
      <c r="BW307" s="62" t="str">
        <f>IF(AND(BT307=0,BU307=0),Desplegable!$B$446,IF(AND(BT307&lt;&gt;0,BU307=""),Desplegable!$B$446,IF(AND('Metas por Proyecto'!BT307=0,'Metas por Proyecto'!BU307&gt;0),Desplegable!$B$444,IF(AND('Metas por Proyecto'!BT307&gt;0,'Metas por Proyecto'!BU307=0),Desplegable!$B$445,IF(AND('Metas por Proyecto'!BT307&gt;0,'Metas por Proyecto'!BU307&gt;0),((BU307*100)/BT307))))))</f>
        <v/>
      </c>
      <c r="BX307" s="97">
        <f t="shared" si="214"/>
        <v>0</v>
      </c>
      <c r="BY307" s="97">
        <f t="shared" si="215"/>
        <v>0</v>
      </c>
      <c r="BZ307" s="62" t="str">
        <f>IF(AND(BX307=0,BY307=0),"",IF(AND(BX307=0,BY307&lt;&gt;0),Desplegable!$B$444,(BY307*100/BX307)))</f>
        <v/>
      </c>
      <c r="CA307" s="97"/>
      <c r="CB307" s="97"/>
      <c r="CC307" s="97"/>
      <c r="CD307" s="62" t="str">
        <f>IF(AND(CA307=0,CB307=0),Desplegable!$B$446,IF(AND(CA307&lt;&gt;0,CB307=""),Desplegable!$B$446,IF(AND('Metas por Proyecto'!CA307=0,'Metas por Proyecto'!CB307&gt;0),Desplegable!$B$444,IF(AND('Metas por Proyecto'!CA307&gt;0,'Metas por Proyecto'!CB307=0),Desplegable!$B$445,IF(AND('Metas por Proyecto'!CA307&gt;0,'Metas por Proyecto'!CB307&gt;0),((CB307*100)/CA307))))))</f>
        <v/>
      </c>
      <c r="CE307" s="97">
        <f t="shared" si="216"/>
        <v>0</v>
      </c>
      <c r="CF307" s="97">
        <f t="shared" si="217"/>
        <v>0</v>
      </c>
      <c r="CG307" s="62" t="str">
        <f>IF(AND(CE307=0,CF307=0),"",IF(AND(CE307=0,CF307&lt;&gt;0),Desplegable!$B$444,(CF307*100/CE307)))</f>
        <v/>
      </c>
      <c r="CH307" s="97"/>
      <c r="CI307" s="97"/>
      <c r="CJ307" s="97"/>
      <c r="CK307" s="62" t="str">
        <f>IF(AND(CH307=0,CI307=0),Desplegable!$B$446,IF(AND(CH307&lt;&gt;0,CI307=""),Desplegable!$B$446,IF(AND('Metas por Proyecto'!CH307=0,'Metas por Proyecto'!CI307&gt;0),Desplegable!$B$444,IF(AND('Metas por Proyecto'!CH307&gt;0,'Metas por Proyecto'!CI307=0),Desplegable!$B$445,IF(AND('Metas por Proyecto'!CH307&gt;0,'Metas por Proyecto'!CI307&gt;0),((CI307*100)/CH307))))))</f>
        <v/>
      </c>
      <c r="CL307" s="97">
        <f t="shared" si="218"/>
        <v>0</v>
      </c>
      <c r="CM307" s="97">
        <f t="shared" si="219"/>
        <v>0</v>
      </c>
      <c r="CN307" s="62" t="str">
        <f>IF(AND(CL307=0,CM307=0),"",IF(AND(CL307=0,CM307&lt;&gt;0),Desplegable!$B$444,(CM307*100/CL307)))</f>
        <v/>
      </c>
      <c r="CO307" s="97"/>
      <c r="CP307" s="97"/>
      <c r="CQ307" s="97"/>
      <c r="CR307" s="62" t="str">
        <f>IF(AND(CO307=0,CP307=0),Desplegable!$B$446,IF(AND(CO307&lt;&gt;0,CP307=""),Desplegable!$B$446,IF(AND('Metas por Proyecto'!CO307=0,'Metas por Proyecto'!CP307&gt;0),Desplegable!$B$444,IF(AND('Metas por Proyecto'!CO307&gt;0,'Metas por Proyecto'!CP307=0),Desplegable!$B$445,IF(AND('Metas por Proyecto'!CO307&gt;0,'Metas por Proyecto'!CP307&gt;0),((CP307*100)/CO307))))))</f>
        <v/>
      </c>
      <c r="CS307" s="97">
        <f t="shared" si="220"/>
        <v>0</v>
      </c>
      <c r="CT307" s="97">
        <f t="shared" si="221"/>
        <v>0</v>
      </c>
      <c r="CU307" s="62" t="str">
        <f>IF(AND(CS307=0,CT307=0),"",IF(AND(CS307=0,CT307&lt;&gt;0),Desplegable!$B$444,(CT307*100/CS307)))</f>
        <v/>
      </c>
      <c r="CV307" s="97"/>
      <c r="CW307" s="97"/>
      <c r="CX307" s="97"/>
      <c r="CY307" s="62" t="str">
        <f>IF(AND(CV307=0,CW307=0),Desplegable!$B$446,IF(AND(CV307&lt;&gt;0,CW307=""),Desplegable!$B$446,IF(AND('Metas por Proyecto'!CV307=0,'Metas por Proyecto'!CW307&gt;0),Desplegable!$B$444,IF(AND('Metas por Proyecto'!CV307&gt;0,'Metas por Proyecto'!CW307=0),Desplegable!$B$445,IF(AND('Metas por Proyecto'!CV307&gt;0,'Metas por Proyecto'!CW307&gt;0),((CW307*100)/CV307))))))</f>
        <v/>
      </c>
      <c r="CZ307" s="97">
        <f t="shared" si="222"/>
        <v>0</v>
      </c>
      <c r="DA307" s="97">
        <f t="shared" si="223"/>
        <v>0</v>
      </c>
      <c r="DB307" s="62" t="str">
        <f>IF(AND(CZ307=0,DA307=0),"",IF(AND(CZ307=0,DA307&lt;&gt;0),Desplegable!$B$444,(DA307*100/CZ307)))</f>
        <v/>
      </c>
      <c r="DC307" s="97">
        <v>1</v>
      </c>
      <c r="DD307" s="97"/>
      <c r="DE307" s="97"/>
      <c r="DF307" s="62" t="str">
        <f>IF(AND(DC307=0,DD307=0),Desplegable!$B$446,IF(AND(DC307&lt;&gt;0,DD307=""),Desplegable!$B$446,IF(AND('Metas por Proyecto'!DC307=0,'Metas por Proyecto'!DD307&gt;0),Desplegable!$B$444,IF(AND('Metas por Proyecto'!DC307&gt;0,'Metas por Proyecto'!DD307=0),Desplegable!$B$445,IF(AND('Metas por Proyecto'!DC307&gt;0,'Metas por Proyecto'!DD307&gt;0),((DD307*100)/DC307))))))</f>
        <v/>
      </c>
      <c r="DG307" s="97">
        <f t="shared" si="182"/>
        <v>1</v>
      </c>
      <c r="DH307" s="97">
        <f t="shared" si="183"/>
        <v>0</v>
      </c>
      <c r="DI307" s="62">
        <f>IF(AND(DG307=0,DH307=0),"",IF(AND(DG307=0,DH307&lt;&gt;0),Desplegable!$B$444,(DH307*100/DG307)))</f>
        <v>0</v>
      </c>
      <c r="DJ307" s="97"/>
      <c r="DK307" s="97"/>
      <c r="DL307" s="97"/>
      <c r="DM307" s="62" t="str">
        <f>IF(AND(DJ307=0,DK307=0),Desplegable!$B$446,IF(AND(DJ307&lt;&gt;0,DK307=""),Desplegable!$B$446,IF(AND('Metas por Proyecto'!DJ307=0,'Metas por Proyecto'!DK307&gt;0),Desplegable!$B$444,IF(AND('Metas por Proyecto'!DJ307&gt;0,'Metas por Proyecto'!DK307=0),Desplegable!$B$445,IF(AND('Metas por Proyecto'!DJ307&gt;0,'Metas por Proyecto'!DK307&gt;0),((DK307*100)/DJ307))))))</f>
        <v/>
      </c>
      <c r="DN307" s="97">
        <f t="shared" si="224"/>
        <v>1</v>
      </c>
      <c r="DO307" s="97">
        <f t="shared" si="225"/>
        <v>0</v>
      </c>
      <c r="DP307" s="63">
        <f>IF(AND(DN307=0,DO307=0),"",IF(AND(DN307=0,DO307&lt;&gt;0),Desplegable!$B$444,(DO307*100/DN307)))</f>
        <v>0</v>
      </c>
      <c r="DQ307" s="97">
        <f t="shared" si="226"/>
        <v>1</v>
      </c>
      <c r="DR307" s="97">
        <f t="shared" si="227"/>
        <v>0</v>
      </c>
      <c r="DS307" s="97">
        <f t="shared" si="228"/>
        <v>0</v>
      </c>
      <c r="DT307" s="63">
        <f t="shared" si="229"/>
        <v>0</v>
      </c>
      <c r="DU307" s="97"/>
    </row>
    <row r="308" spans="1:125" s="65" customFormat="1" ht="225">
      <c r="A308" s="53">
        <v>307</v>
      </c>
      <c r="B308" s="84" t="s">
        <v>943</v>
      </c>
      <c r="C308" s="54" t="s">
        <v>878</v>
      </c>
      <c r="D308" s="55" t="s">
        <v>81</v>
      </c>
      <c r="E308" s="55" t="s">
        <v>949</v>
      </c>
      <c r="F308" s="56" t="s">
        <v>111</v>
      </c>
      <c r="G308" s="55" t="s">
        <v>115</v>
      </c>
      <c r="H308" s="56" t="s">
        <v>294</v>
      </c>
      <c r="I308" s="55" t="s">
        <v>815</v>
      </c>
      <c r="J308" s="56" t="s">
        <v>257</v>
      </c>
      <c r="K308" s="55" t="s">
        <v>814</v>
      </c>
      <c r="L308" s="56" t="s">
        <v>276</v>
      </c>
      <c r="M308" s="56" t="s">
        <v>411</v>
      </c>
      <c r="N308" s="59" t="s">
        <v>132</v>
      </c>
      <c r="O308" s="56" t="s">
        <v>154</v>
      </c>
      <c r="P308" s="57" t="s">
        <v>462</v>
      </c>
      <c r="Q308" s="57" t="s">
        <v>467</v>
      </c>
      <c r="R308" s="58" t="s">
        <v>474</v>
      </c>
      <c r="S308" s="59" t="s">
        <v>159</v>
      </c>
      <c r="T308" s="59" t="s">
        <v>417</v>
      </c>
      <c r="U308" s="60" t="s">
        <v>429</v>
      </c>
      <c r="V308" s="60" t="s">
        <v>447</v>
      </c>
      <c r="W308" s="59" t="s">
        <v>159</v>
      </c>
      <c r="X308" s="59"/>
      <c r="Y308" s="56"/>
      <c r="Z308" s="56"/>
      <c r="AA308" s="56"/>
      <c r="AB308" s="56"/>
      <c r="AC308" s="53"/>
      <c r="AD308" s="53"/>
      <c r="AE308" s="53"/>
      <c r="AF308" s="53"/>
      <c r="AG308" s="56"/>
      <c r="AH308" s="60"/>
      <c r="AI308" s="53"/>
      <c r="AJ308" s="61"/>
      <c r="AK308" s="53"/>
      <c r="AL308" s="53"/>
      <c r="AM308" s="222">
        <v>1</v>
      </c>
      <c r="AN308" s="97">
        <v>0</v>
      </c>
      <c r="AO308" s="97"/>
      <c r="AP308" s="97"/>
      <c r="AQ308" s="62" t="str">
        <f>IF(AND(AN308=0,AO308=0),Desplegable!$B$446,IF(AND(AN308&lt;&gt;0,AO308=""),Desplegable!$B$446,IF(AND('Metas por Proyecto'!AN308=0,'Metas por Proyecto'!AO308&gt;0),Desplegable!$B$444,IF(AND('Metas por Proyecto'!AN308&gt;0,'Metas por Proyecto'!AO308=0),Desplegable!$B$445,IF(AND('Metas por Proyecto'!AN308&gt;0,'Metas por Proyecto'!AO308&gt;0),((AO308*100)/AN308))))))</f>
        <v/>
      </c>
      <c r="AR308" s="97">
        <v>1</v>
      </c>
      <c r="AS308" s="97">
        <v>0</v>
      </c>
      <c r="AT308" s="97"/>
      <c r="AU308" s="62">
        <f>IF(AND(AR308=0,AS308=0),Desplegable!$B$446,IF(AND(AR308&lt;&gt;0,AS308=""),Desplegable!$B$446,IF(AND('Metas por Proyecto'!AR308=0,'Metas por Proyecto'!AS308&gt;0),Desplegable!$B$444,IF(AND('Metas por Proyecto'!AR308&gt;0,'Metas por Proyecto'!AS308=0),Desplegable!$B$445,IF(AND('Metas por Proyecto'!AR308&gt;0,'Metas por Proyecto'!AS308&gt;0),((AS308*100)/AR308))))))</f>
        <v>0</v>
      </c>
      <c r="AV308" s="97">
        <f t="shared" si="206"/>
        <v>1</v>
      </c>
      <c r="AW308" s="97">
        <f t="shared" si="207"/>
        <v>0</v>
      </c>
      <c r="AX308" s="62">
        <f>IF(AND(AV308=0,AW308=0),"",IF(AND(AV308=0,AW308&lt;&gt;0),Desplegable!$B$444,(AW308*100/AV308)))</f>
        <v>0</v>
      </c>
      <c r="AY308" s="97"/>
      <c r="AZ308" s="97">
        <v>0</v>
      </c>
      <c r="BA308" s="97"/>
      <c r="BB308" s="62" t="str">
        <f>IF(AND(AY308=0,AZ308=0),Desplegable!$B$446,IF(AND(AY308&lt;&gt;0,AZ308=""),Desplegable!$B$446,IF(AND('Metas por Proyecto'!AY308=0,'Metas por Proyecto'!AZ308&gt;0),Desplegable!$B$444,IF(AND('Metas por Proyecto'!AY308&gt;0,'Metas por Proyecto'!AZ308=0),Desplegable!$B$445,IF(AND('Metas por Proyecto'!AY308&gt;0,'Metas por Proyecto'!AZ308&gt;0),((AZ308*100)/AY308))))))</f>
        <v/>
      </c>
      <c r="BC308" s="97">
        <f t="shared" si="208"/>
        <v>1</v>
      </c>
      <c r="BD308" s="97">
        <f t="shared" si="209"/>
        <v>0</v>
      </c>
      <c r="BE308" s="62">
        <f>IF(AND(BC308=0,BD308=0),"",IF(AND(BC308=0,BD308&lt;&gt;0),Desplegable!$B$444,(BD308*100/BC308)))</f>
        <v>0</v>
      </c>
      <c r="BF308" s="97"/>
      <c r="BG308" s="97"/>
      <c r="BH308" s="97"/>
      <c r="BI308" s="62" t="str">
        <f>IF(AND(BF308=0,BG308=0),Desplegable!$B$446,IF(AND(BF308&lt;&gt;0,BG308=""),Desplegable!$B$446,IF(AND('Metas por Proyecto'!BF308=0,'Metas por Proyecto'!BG308&gt;0),Desplegable!$B$444,IF(AND('Metas por Proyecto'!BF308&gt;0,'Metas por Proyecto'!BG308=0),Desplegable!$B$445,IF(AND('Metas por Proyecto'!BF308&gt;0,'Metas por Proyecto'!BG308&gt;0),((BG308*100)/BF308))))))</f>
        <v/>
      </c>
      <c r="BJ308" s="97">
        <f t="shared" si="210"/>
        <v>1</v>
      </c>
      <c r="BK308" s="97">
        <f t="shared" si="211"/>
        <v>0</v>
      </c>
      <c r="BL308" s="62">
        <f>IF(AND(BJ308=0,BK308=0),"",IF(AND(BJ308=0,BK308&lt;&gt;0),Desplegable!$B$444,(BK308*100/BJ308)))</f>
        <v>0</v>
      </c>
      <c r="BM308" s="97"/>
      <c r="BN308" s="97"/>
      <c r="BO308" s="97"/>
      <c r="BP308" s="62" t="str">
        <f>IF(AND(BM308=0,BN308=0),Desplegable!$B$446,IF(AND(BM308&lt;&gt;0,BN308=""),Desplegable!$B$446,IF(AND('Metas por Proyecto'!BM308=0,'Metas por Proyecto'!BN308&gt;0),Desplegable!$B$444,IF(AND('Metas por Proyecto'!BM308&gt;0,'Metas por Proyecto'!BN308=0),Desplegable!$B$445,IF(AND('Metas por Proyecto'!BM308&gt;0,'Metas por Proyecto'!BN308&gt;0),((BN308*100)/BM308))))))</f>
        <v/>
      </c>
      <c r="BQ308" s="97">
        <f t="shared" si="212"/>
        <v>1</v>
      </c>
      <c r="BR308" s="97">
        <f t="shared" si="213"/>
        <v>0</v>
      </c>
      <c r="BS308" s="62">
        <f>IF(AND(BQ308=0,BR308=0),"",IF(AND(BQ308=0,BR308&lt;&gt;0),Desplegable!$B$444,(BR308*100/BQ308)))</f>
        <v>0</v>
      </c>
      <c r="BT308" s="97"/>
      <c r="BU308" s="97"/>
      <c r="BV308" s="97"/>
      <c r="BW308" s="62" t="str">
        <f>IF(AND(BT308=0,BU308=0),Desplegable!$B$446,IF(AND(BT308&lt;&gt;0,BU308=""),Desplegable!$B$446,IF(AND('Metas por Proyecto'!BT308=0,'Metas por Proyecto'!BU308&gt;0),Desplegable!$B$444,IF(AND('Metas por Proyecto'!BT308&gt;0,'Metas por Proyecto'!BU308=0),Desplegable!$B$445,IF(AND('Metas por Proyecto'!BT308&gt;0,'Metas por Proyecto'!BU308&gt;0),((BU308*100)/BT308))))))</f>
        <v/>
      </c>
      <c r="BX308" s="97">
        <f t="shared" si="214"/>
        <v>1</v>
      </c>
      <c r="BY308" s="97">
        <f t="shared" si="215"/>
        <v>0</v>
      </c>
      <c r="BZ308" s="62">
        <f>IF(AND(BX308=0,BY308=0),"",IF(AND(BX308=0,BY308&lt;&gt;0),Desplegable!$B$444,(BY308*100/BX308)))</f>
        <v>0</v>
      </c>
      <c r="CA308" s="97"/>
      <c r="CB308" s="97"/>
      <c r="CC308" s="97"/>
      <c r="CD308" s="62" t="str">
        <f>IF(AND(CA308=0,CB308=0),Desplegable!$B$446,IF(AND(CA308&lt;&gt;0,CB308=""),Desplegable!$B$446,IF(AND('Metas por Proyecto'!CA308=0,'Metas por Proyecto'!CB308&gt;0),Desplegable!$B$444,IF(AND('Metas por Proyecto'!CA308&gt;0,'Metas por Proyecto'!CB308=0),Desplegable!$B$445,IF(AND('Metas por Proyecto'!CA308&gt;0,'Metas por Proyecto'!CB308&gt;0),((CB308*100)/CA308))))))</f>
        <v/>
      </c>
      <c r="CE308" s="97">
        <f t="shared" si="216"/>
        <v>1</v>
      </c>
      <c r="CF308" s="97">
        <f t="shared" si="217"/>
        <v>0</v>
      </c>
      <c r="CG308" s="62">
        <f>IF(AND(CE308=0,CF308=0),"",IF(AND(CE308=0,CF308&lt;&gt;0),Desplegable!$B$444,(CF308*100/CE308)))</f>
        <v>0</v>
      </c>
      <c r="CH308" s="97"/>
      <c r="CI308" s="97"/>
      <c r="CJ308" s="97"/>
      <c r="CK308" s="62" t="str">
        <f>IF(AND(CH308=0,CI308=0),Desplegable!$B$446,IF(AND(CH308&lt;&gt;0,CI308=""),Desplegable!$B$446,IF(AND('Metas por Proyecto'!CH308=0,'Metas por Proyecto'!CI308&gt;0),Desplegable!$B$444,IF(AND('Metas por Proyecto'!CH308&gt;0,'Metas por Proyecto'!CI308=0),Desplegable!$B$445,IF(AND('Metas por Proyecto'!CH308&gt;0,'Metas por Proyecto'!CI308&gt;0),((CI308*100)/CH308))))))</f>
        <v/>
      </c>
      <c r="CL308" s="97">
        <f t="shared" si="218"/>
        <v>1</v>
      </c>
      <c r="CM308" s="97">
        <f t="shared" si="219"/>
        <v>0</v>
      </c>
      <c r="CN308" s="62">
        <f>IF(AND(CL308=0,CM308=0),"",IF(AND(CL308=0,CM308&lt;&gt;0),Desplegable!$B$444,(CM308*100/CL308)))</f>
        <v>0</v>
      </c>
      <c r="CO308" s="97"/>
      <c r="CP308" s="97"/>
      <c r="CQ308" s="97"/>
      <c r="CR308" s="62" t="str">
        <f>IF(AND(CO308=0,CP308=0),Desplegable!$B$446,IF(AND(CO308&lt;&gt;0,CP308=""),Desplegable!$B$446,IF(AND('Metas por Proyecto'!CO308=0,'Metas por Proyecto'!CP308&gt;0),Desplegable!$B$444,IF(AND('Metas por Proyecto'!CO308&gt;0,'Metas por Proyecto'!CP308=0),Desplegable!$B$445,IF(AND('Metas por Proyecto'!CO308&gt;0,'Metas por Proyecto'!CP308&gt;0),((CP308*100)/CO308))))))</f>
        <v/>
      </c>
      <c r="CS308" s="97">
        <f t="shared" si="220"/>
        <v>1</v>
      </c>
      <c r="CT308" s="97">
        <f t="shared" si="221"/>
        <v>0</v>
      </c>
      <c r="CU308" s="62">
        <f>IF(AND(CS308=0,CT308=0),"",IF(AND(CS308=0,CT308&lt;&gt;0),Desplegable!$B$444,(CT308*100/CS308)))</f>
        <v>0</v>
      </c>
      <c r="CV308" s="97"/>
      <c r="CW308" s="97"/>
      <c r="CX308" s="97"/>
      <c r="CY308" s="62" t="str">
        <f>IF(AND(CV308=0,CW308=0),Desplegable!$B$446,IF(AND(CV308&lt;&gt;0,CW308=""),Desplegable!$B$446,IF(AND('Metas por Proyecto'!CV308=0,'Metas por Proyecto'!CW308&gt;0),Desplegable!$B$444,IF(AND('Metas por Proyecto'!CV308&gt;0,'Metas por Proyecto'!CW308=0),Desplegable!$B$445,IF(AND('Metas por Proyecto'!CV308&gt;0,'Metas por Proyecto'!CW308&gt;0),((CW308*100)/CV308))))))</f>
        <v/>
      </c>
      <c r="CZ308" s="97">
        <f t="shared" si="222"/>
        <v>1</v>
      </c>
      <c r="DA308" s="97">
        <f t="shared" si="223"/>
        <v>0</v>
      </c>
      <c r="DB308" s="62">
        <f>IF(AND(CZ308=0,DA308=0),"",IF(AND(CZ308=0,DA308&lt;&gt;0),Desplegable!$B$444,(DA308*100/CZ308)))</f>
        <v>0</v>
      </c>
      <c r="DC308" s="97"/>
      <c r="DD308" s="97"/>
      <c r="DE308" s="97"/>
      <c r="DF308" s="62" t="str">
        <f>IF(AND(DC308=0,DD308=0),Desplegable!$B$446,IF(AND(DC308&lt;&gt;0,DD308=""),Desplegable!$B$446,IF(AND('Metas por Proyecto'!DC308=0,'Metas por Proyecto'!DD308&gt;0),Desplegable!$B$444,IF(AND('Metas por Proyecto'!DC308&gt;0,'Metas por Proyecto'!DD308=0),Desplegable!$B$445,IF(AND('Metas por Proyecto'!DC308&gt;0,'Metas por Proyecto'!DD308&gt;0),((DD308*100)/DC308))))))</f>
        <v/>
      </c>
      <c r="DG308" s="97">
        <f t="shared" si="182"/>
        <v>1</v>
      </c>
      <c r="DH308" s="97">
        <f t="shared" si="183"/>
        <v>0</v>
      </c>
      <c r="DI308" s="62">
        <f>IF(AND(DG308=0,DH308=0),"",IF(AND(DG308=0,DH308&lt;&gt;0),Desplegable!$B$444,(DH308*100/DG308)))</f>
        <v>0</v>
      </c>
      <c r="DJ308" s="97"/>
      <c r="DK308" s="97"/>
      <c r="DL308" s="97"/>
      <c r="DM308" s="62" t="str">
        <f>IF(AND(DJ308=0,DK308=0),Desplegable!$B$446,IF(AND(DJ308&lt;&gt;0,DK308=""),Desplegable!$B$446,IF(AND('Metas por Proyecto'!DJ308=0,'Metas por Proyecto'!DK308&gt;0),Desplegable!$B$444,IF(AND('Metas por Proyecto'!DJ308&gt;0,'Metas por Proyecto'!DK308=0),Desplegable!$B$445,IF(AND('Metas por Proyecto'!DJ308&gt;0,'Metas por Proyecto'!DK308&gt;0),((DK308*100)/DJ308))))))</f>
        <v/>
      </c>
      <c r="DN308" s="97">
        <f t="shared" si="224"/>
        <v>1</v>
      </c>
      <c r="DO308" s="97">
        <f t="shared" si="225"/>
        <v>0</v>
      </c>
      <c r="DP308" s="63">
        <f>IF(AND(DN308=0,DO308=0),"",IF(AND(DN308=0,DO308&lt;&gt;0),Desplegable!$B$444,(DO308*100/DN308)))</f>
        <v>0</v>
      </c>
      <c r="DQ308" s="97">
        <f t="shared" si="226"/>
        <v>1</v>
      </c>
      <c r="DR308" s="97">
        <f t="shared" si="227"/>
        <v>0</v>
      </c>
      <c r="DS308" s="97">
        <f t="shared" si="228"/>
        <v>0</v>
      </c>
      <c r="DT308" s="63">
        <f t="shared" si="229"/>
        <v>0</v>
      </c>
      <c r="DU308" s="97"/>
    </row>
    <row r="309" spans="1:125" s="65" customFormat="1" ht="225">
      <c r="A309" s="53">
        <v>308</v>
      </c>
      <c r="B309" s="84" t="s">
        <v>944</v>
      </c>
      <c r="C309" s="54" t="s">
        <v>878</v>
      </c>
      <c r="D309" s="55" t="s">
        <v>81</v>
      </c>
      <c r="E309" s="55" t="s">
        <v>949</v>
      </c>
      <c r="F309" s="56" t="s">
        <v>111</v>
      </c>
      <c r="G309" s="55" t="s">
        <v>115</v>
      </c>
      <c r="H309" s="56" t="s">
        <v>294</v>
      </c>
      <c r="I309" s="55" t="s">
        <v>815</v>
      </c>
      <c r="J309" s="56" t="s">
        <v>257</v>
      </c>
      <c r="K309" s="55" t="s">
        <v>814</v>
      </c>
      <c r="L309" s="56" t="s">
        <v>276</v>
      </c>
      <c r="M309" s="56" t="s">
        <v>411</v>
      </c>
      <c r="N309" s="59" t="s">
        <v>132</v>
      </c>
      <c r="O309" s="56" t="s">
        <v>154</v>
      </c>
      <c r="P309" s="57" t="s">
        <v>462</v>
      </c>
      <c r="Q309" s="57" t="s">
        <v>467</v>
      </c>
      <c r="R309" s="58" t="s">
        <v>474</v>
      </c>
      <c r="S309" s="59" t="s">
        <v>159</v>
      </c>
      <c r="T309" s="59" t="s">
        <v>417</v>
      </c>
      <c r="U309" s="60" t="s">
        <v>429</v>
      </c>
      <c r="V309" s="60" t="s">
        <v>447</v>
      </c>
      <c r="W309" s="59" t="s">
        <v>159</v>
      </c>
      <c r="X309" s="59"/>
      <c r="Y309" s="56"/>
      <c r="Z309" s="56"/>
      <c r="AA309" s="56"/>
      <c r="AB309" s="56"/>
      <c r="AC309" s="53"/>
      <c r="AD309" s="53"/>
      <c r="AE309" s="53"/>
      <c r="AF309" s="53"/>
      <c r="AG309" s="56"/>
      <c r="AH309" s="60"/>
      <c r="AI309" s="53"/>
      <c r="AJ309" s="61"/>
      <c r="AK309" s="53"/>
      <c r="AL309" s="53"/>
      <c r="AM309" s="222">
        <v>1</v>
      </c>
      <c r="AN309" s="97">
        <v>0</v>
      </c>
      <c r="AO309" s="97"/>
      <c r="AP309" s="97"/>
      <c r="AQ309" s="62" t="str">
        <f>IF(AND(AN309=0,AO309=0),Desplegable!$B$446,IF(AND(AN309&lt;&gt;0,AO309=""),Desplegable!$B$446,IF(AND('Metas por Proyecto'!AN309=0,'Metas por Proyecto'!AO309&gt;0),Desplegable!$B$444,IF(AND('Metas por Proyecto'!AN309&gt;0,'Metas por Proyecto'!AO309=0),Desplegable!$B$445,IF(AND('Metas por Proyecto'!AN309&gt;0,'Metas por Proyecto'!AO309&gt;0),((AO309*100)/AN309))))))</f>
        <v/>
      </c>
      <c r="AR309" s="97"/>
      <c r="AS309" s="97">
        <v>0</v>
      </c>
      <c r="AT309" s="97"/>
      <c r="AU309" s="62" t="str">
        <f>IF(AND(AR309=0,AS309=0),Desplegable!$B$446,IF(AND(AR309&lt;&gt;0,AS309=""),Desplegable!$B$446,IF(AND('Metas por Proyecto'!AR309=0,'Metas por Proyecto'!AS309&gt;0),Desplegable!$B$444,IF(AND('Metas por Proyecto'!AR309&gt;0,'Metas por Proyecto'!AS309=0),Desplegable!$B$445,IF(AND('Metas por Proyecto'!AR309&gt;0,'Metas por Proyecto'!AS309&gt;0),((AS309*100)/AR309))))))</f>
        <v/>
      </c>
      <c r="AV309" s="97">
        <f t="shared" si="206"/>
        <v>0</v>
      </c>
      <c r="AW309" s="97">
        <f t="shared" si="207"/>
        <v>0</v>
      </c>
      <c r="AX309" s="62" t="str">
        <f>IF(AND(AV309=0,AW309=0),"",IF(AND(AV309=0,AW309&lt;&gt;0),Desplegable!$B$444,(AW309*100/AV309)))</f>
        <v/>
      </c>
      <c r="AY309" s="97"/>
      <c r="AZ309" s="97">
        <v>0</v>
      </c>
      <c r="BA309" s="97"/>
      <c r="BB309" s="62" t="str">
        <f>IF(AND(AY309=0,AZ309=0),Desplegable!$B$446,IF(AND(AY309&lt;&gt;0,AZ309=""),Desplegable!$B$446,IF(AND('Metas por Proyecto'!AY309=0,'Metas por Proyecto'!AZ309&gt;0),Desplegable!$B$444,IF(AND('Metas por Proyecto'!AY309&gt;0,'Metas por Proyecto'!AZ309=0),Desplegable!$B$445,IF(AND('Metas por Proyecto'!AY309&gt;0,'Metas por Proyecto'!AZ309&gt;0),((AZ309*100)/AY309))))))</f>
        <v/>
      </c>
      <c r="BC309" s="97">
        <f t="shared" si="208"/>
        <v>0</v>
      </c>
      <c r="BD309" s="97">
        <f t="shared" si="209"/>
        <v>0</v>
      </c>
      <c r="BE309" s="62" t="str">
        <f>IF(AND(BC309=0,BD309=0),"",IF(AND(BC309=0,BD309&lt;&gt;0),Desplegable!$B$444,(BD309*100/BC309)))</f>
        <v/>
      </c>
      <c r="BF309" s="97"/>
      <c r="BG309" s="97"/>
      <c r="BH309" s="97"/>
      <c r="BI309" s="62" t="str">
        <f>IF(AND(BF309=0,BG309=0),Desplegable!$B$446,IF(AND(BF309&lt;&gt;0,BG309=""),Desplegable!$B$446,IF(AND('Metas por Proyecto'!BF309=0,'Metas por Proyecto'!BG309&gt;0),Desplegable!$B$444,IF(AND('Metas por Proyecto'!BF309&gt;0,'Metas por Proyecto'!BG309=0),Desplegable!$B$445,IF(AND('Metas por Proyecto'!BF309&gt;0,'Metas por Proyecto'!BG309&gt;0),((BG309*100)/BF309))))))</f>
        <v/>
      </c>
      <c r="BJ309" s="97">
        <f t="shared" si="210"/>
        <v>0</v>
      </c>
      <c r="BK309" s="97">
        <f t="shared" si="211"/>
        <v>0</v>
      </c>
      <c r="BL309" s="62" t="str">
        <f>IF(AND(BJ309=0,BK309=0),"",IF(AND(BJ309=0,BK309&lt;&gt;0),Desplegable!$B$444,(BK309*100/BJ309)))</f>
        <v/>
      </c>
      <c r="BM309" s="97"/>
      <c r="BN309" s="97"/>
      <c r="BO309" s="97"/>
      <c r="BP309" s="62" t="str">
        <f>IF(AND(BM309=0,BN309=0),Desplegable!$B$446,IF(AND(BM309&lt;&gt;0,BN309=""),Desplegable!$B$446,IF(AND('Metas por Proyecto'!BM309=0,'Metas por Proyecto'!BN309&gt;0),Desplegable!$B$444,IF(AND('Metas por Proyecto'!BM309&gt;0,'Metas por Proyecto'!BN309=0),Desplegable!$B$445,IF(AND('Metas por Proyecto'!BM309&gt;0,'Metas por Proyecto'!BN309&gt;0),((BN309*100)/BM309))))))</f>
        <v/>
      </c>
      <c r="BQ309" s="97">
        <f t="shared" si="212"/>
        <v>0</v>
      </c>
      <c r="BR309" s="97">
        <f t="shared" si="213"/>
        <v>0</v>
      </c>
      <c r="BS309" s="62" t="str">
        <f>IF(AND(BQ309=0,BR309=0),"",IF(AND(BQ309=0,BR309&lt;&gt;0),Desplegable!$B$444,(BR309*100/BQ309)))</f>
        <v/>
      </c>
      <c r="BT309" s="97">
        <v>1</v>
      </c>
      <c r="BU309" s="97"/>
      <c r="BV309" s="97"/>
      <c r="BW309" s="62" t="str">
        <f>IF(AND(BT309=0,BU309=0),Desplegable!$B$446,IF(AND(BT309&lt;&gt;0,BU309=""),Desplegable!$B$446,IF(AND('Metas por Proyecto'!BT309=0,'Metas por Proyecto'!BU309&gt;0),Desplegable!$B$444,IF(AND('Metas por Proyecto'!BT309&gt;0,'Metas por Proyecto'!BU309=0),Desplegable!$B$445,IF(AND('Metas por Proyecto'!BT309&gt;0,'Metas por Proyecto'!BU309&gt;0),((BU309*100)/BT309))))))</f>
        <v/>
      </c>
      <c r="BX309" s="97">
        <f t="shared" si="214"/>
        <v>1</v>
      </c>
      <c r="BY309" s="97">
        <f t="shared" si="215"/>
        <v>0</v>
      </c>
      <c r="BZ309" s="62">
        <f>IF(AND(BX309=0,BY309=0),"",IF(AND(BX309=0,BY309&lt;&gt;0),Desplegable!$B$444,(BY309*100/BX309)))</f>
        <v>0</v>
      </c>
      <c r="CA309" s="97"/>
      <c r="CB309" s="97"/>
      <c r="CC309" s="97"/>
      <c r="CD309" s="62" t="str">
        <f>IF(AND(CA309=0,CB309=0),Desplegable!$B$446,IF(AND(CA309&lt;&gt;0,CB309=""),Desplegable!$B$446,IF(AND('Metas por Proyecto'!CA309=0,'Metas por Proyecto'!CB309&gt;0),Desplegable!$B$444,IF(AND('Metas por Proyecto'!CA309&gt;0,'Metas por Proyecto'!CB309=0),Desplegable!$B$445,IF(AND('Metas por Proyecto'!CA309&gt;0,'Metas por Proyecto'!CB309&gt;0),((CB309*100)/CA309))))))</f>
        <v/>
      </c>
      <c r="CE309" s="97">
        <f t="shared" si="216"/>
        <v>1</v>
      </c>
      <c r="CF309" s="97">
        <f t="shared" si="217"/>
        <v>0</v>
      </c>
      <c r="CG309" s="62">
        <f>IF(AND(CE309=0,CF309=0),"",IF(AND(CE309=0,CF309&lt;&gt;0),Desplegable!$B$444,(CF309*100/CE309)))</f>
        <v>0</v>
      </c>
      <c r="CH309" s="97"/>
      <c r="CI309" s="97"/>
      <c r="CJ309" s="97"/>
      <c r="CK309" s="62" t="str">
        <f>IF(AND(CH309=0,CI309=0),Desplegable!$B$446,IF(AND(CH309&lt;&gt;0,CI309=""),Desplegable!$B$446,IF(AND('Metas por Proyecto'!CH309=0,'Metas por Proyecto'!CI309&gt;0),Desplegable!$B$444,IF(AND('Metas por Proyecto'!CH309&gt;0,'Metas por Proyecto'!CI309=0),Desplegable!$B$445,IF(AND('Metas por Proyecto'!CH309&gt;0,'Metas por Proyecto'!CI309&gt;0),((CI309*100)/CH309))))))</f>
        <v/>
      </c>
      <c r="CL309" s="97">
        <f t="shared" si="218"/>
        <v>1</v>
      </c>
      <c r="CM309" s="97">
        <f t="shared" si="219"/>
        <v>0</v>
      </c>
      <c r="CN309" s="62">
        <f>IF(AND(CL309=0,CM309=0),"",IF(AND(CL309=0,CM309&lt;&gt;0),Desplegable!$B$444,(CM309*100/CL309)))</f>
        <v>0</v>
      </c>
      <c r="CO309" s="97"/>
      <c r="CP309" s="97"/>
      <c r="CQ309" s="97"/>
      <c r="CR309" s="62" t="str">
        <f>IF(AND(CO309=0,CP309=0),Desplegable!$B$446,IF(AND(CO309&lt;&gt;0,CP309=""),Desplegable!$B$446,IF(AND('Metas por Proyecto'!CO309=0,'Metas por Proyecto'!CP309&gt;0),Desplegable!$B$444,IF(AND('Metas por Proyecto'!CO309&gt;0,'Metas por Proyecto'!CP309=0),Desplegable!$B$445,IF(AND('Metas por Proyecto'!CO309&gt;0,'Metas por Proyecto'!CP309&gt;0),((CP309*100)/CO309))))))</f>
        <v/>
      </c>
      <c r="CS309" s="97">
        <f t="shared" si="220"/>
        <v>1</v>
      </c>
      <c r="CT309" s="97">
        <f t="shared" si="221"/>
        <v>0</v>
      </c>
      <c r="CU309" s="62">
        <f>IF(AND(CS309=0,CT309=0),"",IF(AND(CS309=0,CT309&lt;&gt;0),Desplegable!$B$444,(CT309*100/CS309)))</f>
        <v>0</v>
      </c>
      <c r="CV309" s="97"/>
      <c r="CW309" s="97"/>
      <c r="CX309" s="97"/>
      <c r="CY309" s="62" t="str">
        <f>IF(AND(CV309=0,CW309=0),Desplegable!$B$446,IF(AND(CV309&lt;&gt;0,CW309=""),Desplegable!$B$446,IF(AND('Metas por Proyecto'!CV309=0,'Metas por Proyecto'!CW309&gt;0),Desplegable!$B$444,IF(AND('Metas por Proyecto'!CV309&gt;0,'Metas por Proyecto'!CW309=0),Desplegable!$B$445,IF(AND('Metas por Proyecto'!CV309&gt;0,'Metas por Proyecto'!CW309&gt;0),((CW309*100)/CV309))))))</f>
        <v/>
      </c>
      <c r="CZ309" s="97">
        <f t="shared" si="222"/>
        <v>1</v>
      </c>
      <c r="DA309" s="97">
        <f t="shared" si="223"/>
        <v>0</v>
      </c>
      <c r="DB309" s="62">
        <f>IF(AND(CZ309=0,DA309=0),"",IF(AND(CZ309=0,DA309&lt;&gt;0),Desplegable!$B$444,(DA309*100/CZ309)))</f>
        <v>0</v>
      </c>
      <c r="DC309" s="97"/>
      <c r="DD309" s="97"/>
      <c r="DE309" s="97"/>
      <c r="DF309" s="62" t="str">
        <f>IF(AND(DC309=0,DD309=0),Desplegable!$B$446,IF(AND(DC309&lt;&gt;0,DD309=""),Desplegable!$B$446,IF(AND('Metas por Proyecto'!DC309=0,'Metas por Proyecto'!DD309&gt;0),Desplegable!$B$444,IF(AND('Metas por Proyecto'!DC309&gt;0,'Metas por Proyecto'!DD309=0),Desplegable!$B$445,IF(AND('Metas por Proyecto'!DC309&gt;0,'Metas por Proyecto'!DD309&gt;0),((DD309*100)/DC309))))))</f>
        <v/>
      </c>
      <c r="DG309" s="97">
        <f t="shared" ref="DG309:DG372" si="230">SUM(CZ309+DC309)</f>
        <v>1</v>
      </c>
      <c r="DH309" s="97">
        <f t="shared" ref="DH309:DH372" si="231">SUM(DA309+DD309)</f>
        <v>0</v>
      </c>
      <c r="DI309" s="62">
        <f>IF(AND(DG309=0,DH309=0),"",IF(AND(DG309=0,DH309&lt;&gt;0),Desplegable!$B$444,(DH309*100/DG309)))</f>
        <v>0</v>
      </c>
      <c r="DJ309" s="97"/>
      <c r="DK309" s="97"/>
      <c r="DL309" s="97"/>
      <c r="DM309" s="62" t="str">
        <f>IF(AND(DJ309=0,DK309=0),Desplegable!$B$446,IF(AND(DJ309&lt;&gt;0,DK309=""),Desplegable!$B$446,IF(AND('Metas por Proyecto'!DJ309=0,'Metas por Proyecto'!DK309&gt;0),Desplegable!$B$444,IF(AND('Metas por Proyecto'!DJ309&gt;0,'Metas por Proyecto'!DK309=0),Desplegable!$B$445,IF(AND('Metas por Proyecto'!DJ309&gt;0,'Metas por Proyecto'!DK309&gt;0),((DK309*100)/DJ309))))))</f>
        <v/>
      </c>
      <c r="DN309" s="97">
        <f t="shared" si="224"/>
        <v>1</v>
      </c>
      <c r="DO309" s="97">
        <f t="shared" si="225"/>
        <v>0</v>
      </c>
      <c r="DP309" s="63">
        <f>IF(AND(DN309=0,DO309=0),"",IF(AND(DN309=0,DO309&lt;&gt;0),Desplegable!$B$444,(DO309*100/DN309)))</f>
        <v>0</v>
      </c>
      <c r="DQ309" s="97">
        <f t="shared" si="226"/>
        <v>1</v>
      </c>
      <c r="DR309" s="97">
        <f t="shared" si="227"/>
        <v>0</v>
      </c>
      <c r="DS309" s="97">
        <f t="shared" si="228"/>
        <v>0</v>
      </c>
      <c r="DT309" s="63">
        <f t="shared" si="229"/>
        <v>0</v>
      </c>
      <c r="DU309" s="97"/>
    </row>
    <row r="310" spans="1:125" s="65" customFormat="1" ht="225">
      <c r="A310" s="53">
        <v>309</v>
      </c>
      <c r="B310" s="84" t="s">
        <v>945</v>
      </c>
      <c r="C310" s="54" t="s">
        <v>948</v>
      </c>
      <c r="D310" s="55" t="s">
        <v>77</v>
      </c>
      <c r="E310" s="55" t="s">
        <v>949</v>
      </c>
      <c r="F310" s="56" t="s">
        <v>111</v>
      </c>
      <c r="G310" s="55" t="s">
        <v>115</v>
      </c>
      <c r="H310" s="56" t="s">
        <v>294</v>
      </c>
      <c r="I310" s="55" t="s">
        <v>815</v>
      </c>
      <c r="J310" s="56" t="s">
        <v>257</v>
      </c>
      <c r="K310" s="55" t="s">
        <v>814</v>
      </c>
      <c r="L310" s="56" t="s">
        <v>276</v>
      </c>
      <c r="M310" s="56" t="s">
        <v>411</v>
      </c>
      <c r="N310" s="59" t="s">
        <v>132</v>
      </c>
      <c r="O310" s="56" t="s">
        <v>154</v>
      </c>
      <c r="P310" s="57" t="s">
        <v>462</v>
      </c>
      <c r="Q310" s="57" t="s">
        <v>467</v>
      </c>
      <c r="R310" s="58" t="s">
        <v>474</v>
      </c>
      <c r="S310" s="59" t="s">
        <v>159</v>
      </c>
      <c r="T310" s="59" t="s">
        <v>417</v>
      </c>
      <c r="U310" s="60" t="s">
        <v>429</v>
      </c>
      <c r="V310" s="60" t="s">
        <v>447</v>
      </c>
      <c r="W310" s="59" t="s">
        <v>159</v>
      </c>
      <c r="X310" s="59"/>
      <c r="Y310" s="56"/>
      <c r="Z310" s="56"/>
      <c r="AA310" s="56"/>
      <c r="AB310" s="56"/>
      <c r="AC310" s="53"/>
      <c r="AD310" s="53"/>
      <c r="AE310" s="53"/>
      <c r="AF310" s="53"/>
      <c r="AG310" s="56"/>
      <c r="AH310" s="60"/>
      <c r="AI310" s="53"/>
      <c r="AJ310" s="61"/>
      <c r="AK310" s="53"/>
      <c r="AL310" s="53"/>
      <c r="AM310" s="222">
        <v>1</v>
      </c>
      <c r="AN310" s="97">
        <v>0</v>
      </c>
      <c r="AO310" s="97"/>
      <c r="AP310" s="97"/>
      <c r="AQ310" s="62" t="str">
        <f>IF(AND(AN310=0,AO310=0),Desplegable!$B$446,IF(AND(AN310&lt;&gt;0,AO310=""),Desplegable!$B$446,IF(AND('Metas por Proyecto'!AN310=0,'Metas por Proyecto'!AO310&gt;0),Desplegable!$B$444,IF(AND('Metas por Proyecto'!AN310&gt;0,'Metas por Proyecto'!AO310=0),Desplegable!$B$445,IF(AND('Metas por Proyecto'!AN310&gt;0,'Metas por Proyecto'!AO310&gt;0),((AO310*100)/AN310))))))</f>
        <v/>
      </c>
      <c r="AR310" s="97"/>
      <c r="AS310" s="97">
        <v>0</v>
      </c>
      <c r="AT310" s="97"/>
      <c r="AU310" s="62" t="str">
        <f>IF(AND(AR310=0,AS310=0),Desplegable!$B$446,IF(AND(AR310&lt;&gt;0,AS310=""),Desplegable!$B$446,IF(AND('Metas por Proyecto'!AR310=0,'Metas por Proyecto'!AS310&gt;0),Desplegable!$B$444,IF(AND('Metas por Proyecto'!AR310&gt;0,'Metas por Proyecto'!AS310=0),Desplegable!$B$445,IF(AND('Metas por Proyecto'!AR310&gt;0,'Metas por Proyecto'!AS310&gt;0),((AS310*100)/AR310))))))</f>
        <v/>
      </c>
      <c r="AV310" s="97">
        <f t="shared" si="206"/>
        <v>0</v>
      </c>
      <c r="AW310" s="97">
        <f t="shared" si="207"/>
        <v>0</v>
      </c>
      <c r="AX310" s="62" t="str">
        <f>IF(AND(AV310=0,AW310=0),"",IF(AND(AV310=0,AW310&lt;&gt;0),Desplegable!$B$444,(AW310*100/AV310)))</f>
        <v/>
      </c>
      <c r="AY310" s="97"/>
      <c r="AZ310" s="97">
        <v>0</v>
      </c>
      <c r="BA310" s="97"/>
      <c r="BB310" s="62" t="str">
        <f>IF(AND(AY310=0,AZ310=0),Desplegable!$B$446,IF(AND(AY310&lt;&gt;0,AZ310=""),Desplegable!$B$446,IF(AND('Metas por Proyecto'!AY310=0,'Metas por Proyecto'!AZ310&gt;0),Desplegable!$B$444,IF(AND('Metas por Proyecto'!AY310&gt;0,'Metas por Proyecto'!AZ310=0),Desplegable!$B$445,IF(AND('Metas por Proyecto'!AY310&gt;0,'Metas por Proyecto'!AZ310&gt;0),((AZ310*100)/AY310))))))</f>
        <v/>
      </c>
      <c r="BC310" s="97">
        <f t="shared" si="208"/>
        <v>0</v>
      </c>
      <c r="BD310" s="97">
        <f t="shared" si="209"/>
        <v>0</v>
      </c>
      <c r="BE310" s="62" t="str">
        <f>IF(AND(BC310=0,BD310=0),"",IF(AND(BC310=0,BD310&lt;&gt;0),Desplegable!$B$444,(BD310*100/BC310)))</f>
        <v/>
      </c>
      <c r="BF310" s="97"/>
      <c r="BG310" s="97"/>
      <c r="BH310" s="97"/>
      <c r="BI310" s="62" t="str">
        <f>IF(AND(BF310=0,BG310=0),Desplegable!$B$446,IF(AND(BF310&lt;&gt;0,BG310=""),Desplegable!$B$446,IF(AND('Metas por Proyecto'!BF310=0,'Metas por Proyecto'!BG310&gt;0),Desplegable!$B$444,IF(AND('Metas por Proyecto'!BF310&gt;0,'Metas por Proyecto'!BG310=0),Desplegable!$B$445,IF(AND('Metas por Proyecto'!BF310&gt;0,'Metas por Proyecto'!BG310&gt;0),((BG310*100)/BF310))))))</f>
        <v/>
      </c>
      <c r="BJ310" s="97">
        <f t="shared" si="210"/>
        <v>0</v>
      </c>
      <c r="BK310" s="97">
        <f t="shared" si="211"/>
        <v>0</v>
      </c>
      <c r="BL310" s="62" t="str">
        <f>IF(AND(BJ310=0,BK310=0),"",IF(AND(BJ310=0,BK310&lt;&gt;0),Desplegable!$B$444,(BK310*100/BJ310)))</f>
        <v/>
      </c>
      <c r="BM310" s="97"/>
      <c r="BN310" s="97"/>
      <c r="BO310" s="97"/>
      <c r="BP310" s="62" t="str">
        <f>IF(AND(BM310=0,BN310=0),Desplegable!$B$446,IF(AND(BM310&lt;&gt;0,BN310=""),Desplegable!$B$446,IF(AND('Metas por Proyecto'!BM310=0,'Metas por Proyecto'!BN310&gt;0),Desplegable!$B$444,IF(AND('Metas por Proyecto'!BM310&gt;0,'Metas por Proyecto'!BN310=0),Desplegable!$B$445,IF(AND('Metas por Proyecto'!BM310&gt;0,'Metas por Proyecto'!BN310&gt;0),((BN310*100)/BM310))))))</f>
        <v/>
      </c>
      <c r="BQ310" s="97">
        <f t="shared" si="212"/>
        <v>0</v>
      </c>
      <c r="BR310" s="97">
        <f t="shared" si="213"/>
        <v>0</v>
      </c>
      <c r="BS310" s="62" t="str">
        <f>IF(AND(BQ310=0,BR310=0),"",IF(AND(BQ310=0,BR310&lt;&gt;0),Desplegable!$B$444,(BR310*100/BQ310)))</f>
        <v/>
      </c>
      <c r="BT310" s="97"/>
      <c r="BU310" s="97"/>
      <c r="BV310" s="97"/>
      <c r="BW310" s="62" t="str">
        <f>IF(AND(BT310=0,BU310=0),Desplegable!$B$446,IF(AND(BT310&lt;&gt;0,BU310=""),Desplegable!$B$446,IF(AND('Metas por Proyecto'!BT310=0,'Metas por Proyecto'!BU310&gt;0),Desplegable!$B$444,IF(AND('Metas por Proyecto'!BT310&gt;0,'Metas por Proyecto'!BU310=0),Desplegable!$B$445,IF(AND('Metas por Proyecto'!BT310&gt;0,'Metas por Proyecto'!BU310&gt;0),((BU310*100)/BT310))))))</f>
        <v/>
      </c>
      <c r="BX310" s="97">
        <f t="shared" si="214"/>
        <v>0</v>
      </c>
      <c r="BY310" s="97">
        <f t="shared" si="215"/>
        <v>0</v>
      </c>
      <c r="BZ310" s="62" t="str">
        <f>IF(AND(BX310=0,BY310=0),"",IF(AND(BX310=0,BY310&lt;&gt;0),Desplegable!$B$444,(BY310*100/BX310)))</f>
        <v/>
      </c>
      <c r="CA310" s="97"/>
      <c r="CB310" s="97"/>
      <c r="CC310" s="97"/>
      <c r="CD310" s="62" t="str">
        <f>IF(AND(CA310=0,CB310=0),Desplegable!$B$446,IF(AND(CA310&lt;&gt;0,CB310=""),Desplegable!$B$446,IF(AND('Metas por Proyecto'!CA310=0,'Metas por Proyecto'!CB310&gt;0),Desplegable!$B$444,IF(AND('Metas por Proyecto'!CA310&gt;0,'Metas por Proyecto'!CB310=0),Desplegable!$B$445,IF(AND('Metas por Proyecto'!CA310&gt;0,'Metas por Proyecto'!CB310&gt;0),((CB310*100)/CA310))))))</f>
        <v/>
      </c>
      <c r="CE310" s="97">
        <f t="shared" si="216"/>
        <v>0</v>
      </c>
      <c r="CF310" s="97">
        <f t="shared" si="217"/>
        <v>0</v>
      </c>
      <c r="CG310" s="62" t="str">
        <f>IF(AND(CE310=0,CF310=0),"",IF(AND(CE310=0,CF310&lt;&gt;0),Desplegable!$B$444,(CF310*100/CE310)))</f>
        <v/>
      </c>
      <c r="CH310" s="97"/>
      <c r="CI310" s="97"/>
      <c r="CJ310" s="97"/>
      <c r="CK310" s="62" t="str">
        <f>IF(AND(CH310=0,CI310=0),Desplegable!$B$446,IF(AND(CH310&lt;&gt;0,CI310=""),Desplegable!$B$446,IF(AND('Metas por Proyecto'!CH310=0,'Metas por Proyecto'!CI310&gt;0),Desplegable!$B$444,IF(AND('Metas por Proyecto'!CH310&gt;0,'Metas por Proyecto'!CI310=0),Desplegable!$B$445,IF(AND('Metas por Proyecto'!CH310&gt;0,'Metas por Proyecto'!CI310&gt;0),((CI310*100)/CH310))))))</f>
        <v/>
      </c>
      <c r="CL310" s="97">
        <f t="shared" si="218"/>
        <v>0</v>
      </c>
      <c r="CM310" s="97">
        <f t="shared" si="219"/>
        <v>0</v>
      </c>
      <c r="CN310" s="62" t="str">
        <f>IF(AND(CL310=0,CM310=0),"",IF(AND(CL310=0,CM310&lt;&gt;0),Desplegable!$B$444,(CM310*100/CL310)))</f>
        <v/>
      </c>
      <c r="CO310" s="97"/>
      <c r="CP310" s="97"/>
      <c r="CQ310" s="97"/>
      <c r="CR310" s="62" t="str">
        <f>IF(AND(CO310=0,CP310=0),Desplegable!$B$446,IF(AND(CO310&lt;&gt;0,CP310=""),Desplegable!$B$446,IF(AND('Metas por Proyecto'!CO310=0,'Metas por Proyecto'!CP310&gt;0),Desplegable!$B$444,IF(AND('Metas por Proyecto'!CO310&gt;0,'Metas por Proyecto'!CP310=0),Desplegable!$B$445,IF(AND('Metas por Proyecto'!CO310&gt;0,'Metas por Proyecto'!CP310&gt;0),((CP310*100)/CO310))))))</f>
        <v/>
      </c>
      <c r="CS310" s="97">
        <f t="shared" si="220"/>
        <v>0</v>
      </c>
      <c r="CT310" s="97">
        <f t="shared" si="221"/>
        <v>0</v>
      </c>
      <c r="CU310" s="62" t="str">
        <f>IF(AND(CS310=0,CT310=0),"",IF(AND(CS310=0,CT310&lt;&gt;0),Desplegable!$B$444,(CT310*100/CS310)))</f>
        <v/>
      </c>
      <c r="CV310" s="97"/>
      <c r="CW310" s="97"/>
      <c r="CX310" s="97"/>
      <c r="CY310" s="62" t="str">
        <f>IF(AND(CV310=0,CW310=0),Desplegable!$B$446,IF(AND(CV310&lt;&gt;0,CW310=""),Desplegable!$B$446,IF(AND('Metas por Proyecto'!CV310=0,'Metas por Proyecto'!CW310&gt;0),Desplegable!$B$444,IF(AND('Metas por Proyecto'!CV310&gt;0,'Metas por Proyecto'!CW310=0),Desplegable!$B$445,IF(AND('Metas por Proyecto'!CV310&gt;0,'Metas por Proyecto'!CW310&gt;0),((CW310*100)/CV310))))))</f>
        <v/>
      </c>
      <c r="CZ310" s="97">
        <f t="shared" si="222"/>
        <v>0</v>
      </c>
      <c r="DA310" s="97">
        <f t="shared" si="223"/>
        <v>0</v>
      </c>
      <c r="DB310" s="62" t="str">
        <f>IF(AND(CZ310=0,DA310=0),"",IF(AND(CZ310=0,DA310&lt;&gt;0),Desplegable!$B$444,(DA310*100/CZ310)))</f>
        <v/>
      </c>
      <c r="DC310" s="97"/>
      <c r="DD310" s="97"/>
      <c r="DE310" s="97"/>
      <c r="DF310" s="62" t="str">
        <f>IF(AND(DC310=0,DD310=0),Desplegable!$B$446,IF(AND(DC310&lt;&gt;0,DD310=""),Desplegable!$B$446,IF(AND('Metas por Proyecto'!DC310=0,'Metas por Proyecto'!DD310&gt;0),Desplegable!$B$444,IF(AND('Metas por Proyecto'!DC310&gt;0,'Metas por Proyecto'!DD310=0),Desplegable!$B$445,IF(AND('Metas por Proyecto'!DC310&gt;0,'Metas por Proyecto'!DD310&gt;0),((DD310*100)/DC310))))))</f>
        <v/>
      </c>
      <c r="DG310" s="97">
        <f t="shared" si="230"/>
        <v>0</v>
      </c>
      <c r="DH310" s="97">
        <f t="shared" si="231"/>
        <v>0</v>
      </c>
      <c r="DI310" s="62" t="str">
        <f>IF(AND(DG310=0,DH310=0),"",IF(AND(DG310=0,DH310&lt;&gt;0),Desplegable!$B$444,(DH310*100/DG310)))</f>
        <v/>
      </c>
      <c r="DJ310" s="97"/>
      <c r="DK310" s="97"/>
      <c r="DL310" s="97"/>
      <c r="DM310" s="62" t="str">
        <f>IF(AND(DJ310=0,DK310=0),Desplegable!$B$446,IF(AND(DJ310&lt;&gt;0,DK310=""),Desplegable!$B$446,IF(AND('Metas por Proyecto'!DJ310=0,'Metas por Proyecto'!DK310&gt;0),Desplegable!$B$444,IF(AND('Metas por Proyecto'!DJ310&gt;0,'Metas por Proyecto'!DK310=0),Desplegable!$B$445,IF(AND('Metas por Proyecto'!DJ310&gt;0,'Metas por Proyecto'!DK310&gt;0),((DK310*100)/DJ310))))))</f>
        <v/>
      </c>
      <c r="DN310" s="97">
        <f t="shared" si="224"/>
        <v>0</v>
      </c>
      <c r="DO310" s="97">
        <f t="shared" si="225"/>
        <v>0</v>
      </c>
      <c r="DP310" s="63" t="str">
        <f>IF(AND(DN310=0,DO310=0),"",IF(AND(DN310=0,DO310&lt;&gt;0),Desplegable!$B$444,(DO310*100/DN310)))</f>
        <v/>
      </c>
      <c r="DQ310" s="97">
        <f t="shared" si="226"/>
        <v>0</v>
      </c>
      <c r="DR310" s="97">
        <f t="shared" si="227"/>
        <v>1</v>
      </c>
      <c r="DS310" s="97">
        <f t="shared" si="228"/>
        <v>0</v>
      </c>
      <c r="DT310" s="63" t="str">
        <f t="shared" si="229"/>
        <v/>
      </c>
      <c r="DU310" s="97"/>
    </row>
    <row r="311" spans="1:125" s="65" customFormat="1" ht="243.75">
      <c r="A311" s="53">
        <v>310</v>
      </c>
      <c r="B311" s="84" t="s">
        <v>950</v>
      </c>
      <c r="C311" s="54" t="s">
        <v>953</v>
      </c>
      <c r="D311" s="55" t="s">
        <v>77</v>
      </c>
      <c r="E311" s="55" t="s">
        <v>955</v>
      </c>
      <c r="F311" s="56" t="s">
        <v>111</v>
      </c>
      <c r="G311" s="55" t="s">
        <v>115</v>
      </c>
      <c r="H311" s="56" t="s">
        <v>294</v>
      </c>
      <c r="I311" s="55" t="s">
        <v>815</v>
      </c>
      <c r="J311" s="56" t="s">
        <v>297</v>
      </c>
      <c r="K311" s="55" t="s">
        <v>826</v>
      </c>
      <c r="L311" s="56" t="s">
        <v>10</v>
      </c>
      <c r="M311" s="56" t="s">
        <v>411</v>
      </c>
      <c r="N311" s="59" t="s">
        <v>113</v>
      </c>
      <c r="O311" s="56" t="s">
        <v>154</v>
      </c>
      <c r="P311" s="57" t="s">
        <v>461</v>
      </c>
      <c r="Q311" s="57" t="s">
        <v>466</v>
      </c>
      <c r="R311" s="58" t="s">
        <v>471</v>
      </c>
      <c r="S311" s="59" t="s">
        <v>159</v>
      </c>
      <c r="T311" s="59" t="s">
        <v>417</v>
      </c>
      <c r="U311" s="60" t="s">
        <v>429</v>
      </c>
      <c r="V311" s="60" t="s">
        <v>447</v>
      </c>
      <c r="W311" s="59" t="s">
        <v>159</v>
      </c>
      <c r="X311" s="59"/>
      <c r="Y311" s="56"/>
      <c r="Z311" s="56"/>
      <c r="AA311" s="56"/>
      <c r="AB311" s="56"/>
      <c r="AC311" s="53"/>
      <c r="AD311" s="53"/>
      <c r="AE311" s="53"/>
      <c r="AF311" s="53"/>
      <c r="AG311" s="56"/>
      <c r="AH311" s="60"/>
      <c r="AI311" s="53"/>
      <c r="AJ311" s="61"/>
      <c r="AK311" s="53"/>
      <c r="AL311" s="53"/>
      <c r="AM311" s="222">
        <v>100</v>
      </c>
      <c r="AN311" s="97"/>
      <c r="AO311" s="97"/>
      <c r="AP311" s="97"/>
      <c r="AQ311" s="62" t="str">
        <f>IF(AND(AN311=0,AO311=0),Desplegable!$B$446,IF(AND(AN311&lt;&gt;0,AO311=""),Desplegable!$B$446,IF(AND('Metas por Proyecto'!AN311=0,'Metas por Proyecto'!AO311&gt;0),Desplegable!$B$444,IF(AND('Metas por Proyecto'!AN311&gt;0,'Metas por Proyecto'!AO311=0),Desplegable!$B$445,IF(AND('Metas por Proyecto'!AN311&gt;0,'Metas por Proyecto'!AO311&gt;0),((AO311*100)/AN311))))))</f>
        <v/>
      </c>
      <c r="AR311" s="97"/>
      <c r="AS311" s="97"/>
      <c r="AT311" s="97"/>
      <c r="AU311" s="62" t="str">
        <f>IF(AND(AR311=0,AS311=0),Desplegable!$B$446,IF(AND(AR311&lt;&gt;0,AS311=""),Desplegable!$B$446,IF(AND('Metas por Proyecto'!AR311=0,'Metas por Proyecto'!AS311&gt;0),Desplegable!$B$444,IF(AND('Metas por Proyecto'!AR311&gt;0,'Metas por Proyecto'!AS311=0),Desplegable!$B$445,IF(AND('Metas por Proyecto'!AR311&gt;0,'Metas por Proyecto'!AS311&gt;0),((AS311*100)/AR311))))))</f>
        <v/>
      </c>
      <c r="AV311" s="97">
        <f t="shared" si="206"/>
        <v>0</v>
      </c>
      <c r="AW311" s="97">
        <f t="shared" si="207"/>
        <v>0</v>
      </c>
      <c r="AX311" s="62" t="str">
        <f>IF(AND(AV311=0,AW311=0),"",IF(AND(AV311=0,AW311&lt;&gt;0),Desplegable!$B$444,(AW311*100/AV311)))</f>
        <v/>
      </c>
      <c r="AY311" s="97"/>
      <c r="AZ311" s="97"/>
      <c r="BA311" s="97"/>
      <c r="BB311" s="62" t="str">
        <f>IF(AND(AY311=0,AZ311=0),Desplegable!$B$446,IF(AND(AY311&lt;&gt;0,AZ311=""),Desplegable!$B$446,IF(AND('Metas por Proyecto'!AY311=0,'Metas por Proyecto'!AZ311&gt;0),Desplegable!$B$444,IF(AND('Metas por Proyecto'!AY311&gt;0,'Metas por Proyecto'!AZ311=0),Desplegable!$B$445,IF(AND('Metas por Proyecto'!AY311&gt;0,'Metas por Proyecto'!AZ311&gt;0),((AZ311*100)/AY311))))))</f>
        <v/>
      </c>
      <c r="BC311" s="97">
        <f t="shared" si="208"/>
        <v>0</v>
      </c>
      <c r="BD311" s="97">
        <f t="shared" si="209"/>
        <v>0</v>
      </c>
      <c r="BE311" s="62" t="str">
        <f>IF(AND(BC311=0,BD311=0),"",IF(AND(BC311=0,BD311&lt;&gt;0),Desplegable!$B$444,(BD311*100/BC311)))</f>
        <v/>
      </c>
      <c r="BF311" s="97">
        <v>11</v>
      </c>
      <c r="BG311" s="97"/>
      <c r="BH311" s="97"/>
      <c r="BI311" s="62" t="str">
        <f>IF(AND(BF311=0,BG311=0),Desplegable!$B$446,IF(AND(BF311&lt;&gt;0,BG311=""),Desplegable!$B$446,IF(AND('Metas por Proyecto'!BF311=0,'Metas por Proyecto'!BG311&gt;0),Desplegable!$B$444,IF(AND('Metas por Proyecto'!BF311&gt;0,'Metas por Proyecto'!BG311=0),Desplegable!$B$445,IF(AND('Metas por Proyecto'!BF311&gt;0,'Metas por Proyecto'!BG311&gt;0),((BG311*100)/BF311))))))</f>
        <v/>
      </c>
      <c r="BJ311" s="97">
        <f t="shared" si="210"/>
        <v>11</v>
      </c>
      <c r="BK311" s="97">
        <f t="shared" si="211"/>
        <v>0</v>
      </c>
      <c r="BL311" s="62">
        <f>IF(AND(BJ311=0,BK311=0),"",IF(AND(BJ311=0,BK311&lt;&gt;0),Desplegable!$B$444,(BK311*100/BJ311)))</f>
        <v>0</v>
      </c>
      <c r="BM311" s="97">
        <v>11</v>
      </c>
      <c r="BN311" s="97"/>
      <c r="BO311" s="97"/>
      <c r="BP311" s="62" t="str">
        <f>IF(AND(BM311=0,BN311=0),Desplegable!$B$446,IF(AND(BM311&lt;&gt;0,BN311=""),Desplegable!$B$446,IF(AND('Metas por Proyecto'!BM311=0,'Metas por Proyecto'!BN311&gt;0),Desplegable!$B$444,IF(AND('Metas por Proyecto'!BM311&gt;0,'Metas por Proyecto'!BN311=0),Desplegable!$B$445,IF(AND('Metas por Proyecto'!BM311&gt;0,'Metas por Proyecto'!BN311&gt;0),((BN311*100)/BM311))))))</f>
        <v/>
      </c>
      <c r="BQ311" s="97">
        <f t="shared" si="212"/>
        <v>22</v>
      </c>
      <c r="BR311" s="97">
        <f t="shared" si="213"/>
        <v>0</v>
      </c>
      <c r="BS311" s="62">
        <f>IF(AND(BQ311=0,BR311=0),"",IF(AND(BQ311=0,BR311&lt;&gt;0),Desplegable!$B$444,(BR311*100/BQ311)))</f>
        <v>0</v>
      </c>
      <c r="BT311" s="97">
        <v>11</v>
      </c>
      <c r="BU311" s="97"/>
      <c r="BV311" s="97"/>
      <c r="BW311" s="62" t="str">
        <f>IF(AND(BT311=0,BU311=0),Desplegable!$B$446,IF(AND(BT311&lt;&gt;0,BU311=""),Desplegable!$B$446,IF(AND('Metas por Proyecto'!BT311=0,'Metas por Proyecto'!BU311&gt;0),Desplegable!$B$444,IF(AND('Metas por Proyecto'!BT311&gt;0,'Metas por Proyecto'!BU311=0),Desplegable!$B$445,IF(AND('Metas por Proyecto'!BT311&gt;0,'Metas por Proyecto'!BU311&gt;0),((BU311*100)/BT311))))))</f>
        <v/>
      </c>
      <c r="BX311" s="97">
        <f t="shared" si="214"/>
        <v>33</v>
      </c>
      <c r="BY311" s="97">
        <f t="shared" si="215"/>
        <v>0</v>
      </c>
      <c r="BZ311" s="62">
        <f>IF(AND(BX311=0,BY311=0),"",IF(AND(BX311=0,BY311&lt;&gt;0),Desplegable!$B$444,(BY311*100/BX311)))</f>
        <v>0</v>
      </c>
      <c r="CA311" s="97">
        <v>11</v>
      </c>
      <c r="CB311" s="97"/>
      <c r="CC311" s="97"/>
      <c r="CD311" s="62" t="str">
        <f>IF(AND(CA311=0,CB311=0),Desplegable!$B$446,IF(AND(CA311&lt;&gt;0,CB311=""),Desplegable!$B$446,IF(AND('Metas por Proyecto'!CA311=0,'Metas por Proyecto'!CB311&gt;0),Desplegable!$B$444,IF(AND('Metas por Proyecto'!CA311&gt;0,'Metas por Proyecto'!CB311=0),Desplegable!$B$445,IF(AND('Metas por Proyecto'!CA311&gt;0,'Metas por Proyecto'!CB311&gt;0),((CB311*100)/CA311))))))</f>
        <v/>
      </c>
      <c r="CE311" s="97">
        <f t="shared" si="216"/>
        <v>44</v>
      </c>
      <c r="CF311" s="97">
        <f t="shared" si="217"/>
        <v>0</v>
      </c>
      <c r="CG311" s="62">
        <f>IF(AND(CE311=0,CF311=0),"",IF(AND(CE311=0,CF311&lt;&gt;0),Desplegable!$B$444,(CF311*100/CE311)))</f>
        <v>0</v>
      </c>
      <c r="CH311" s="97">
        <v>11</v>
      </c>
      <c r="CI311" s="97"/>
      <c r="CJ311" s="97"/>
      <c r="CK311" s="62" t="str">
        <f>IF(AND(CH311=0,CI311=0),Desplegable!$B$446,IF(AND(CH311&lt;&gt;0,CI311=""),Desplegable!$B$446,IF(AND('Metas por Proyecto'!CH311=0,'Metas por Proyecto'!CI311&gt;0),Desplegable!$B$444,IF(AND('Metas por Proyecto'!CH311&gt;0,'Metas por Proyecto'!CI311=0),Desplegable!$B$445,IF(AND('Metas por Proyecto'!CH311&gt;0,'Metas por Proyecto'!CI311&gt;0),((CI311*100)/CH311))))))</f>
        <v/>
      </c>
      <c r="CL311" s="97">
        <f t="shared" si="218"/>
        <v>55</v>
      </c>
      <c r="CM311" s="97">
        <f t="shared" si="219"/>
        <v>0</v>
      </c>
      <c r="CN311" s="62">
        <f>IF(AND(CL311=0,CM311=0),"",IF(AND(CL311=0,CM311&lt;&gt;0),Desplegable!$B$444,(CM311*100/CL311)))</f>
        <v>0</v>
      </c>
      <c r="CO311" s="97">
        <v>11</v>
      </c>
      <c r="CP311" s="97"/>
      <c r="CQ311" s="97"/>
      <c r="CR311" s="62" t="str">
        <f>IF(AND(CO311=0,CP311=0),Desplegable!$B$446,IF(AND(CO311&lt;&gt;0,CP311=""),Desplegable!$B$446,IF(AND('Metas por Proyecto'!CO311=0,'Metas por Proyecto'!CP311&gt;0),Desplegable!$B$444,IF(AND('Metas por Proyecto'!CO311&gt;0,'Metas por Proyecto'!CP311=0),Desplegable!$B$445,IF(AND('Metas por Proyecto'!CO311&gt;0,'Metas por Proyecto'!CP311&gt;0),((CP311*100)/CO311))))))</f>
        <v/>
      </c>
      <c r="CS311" s="97">
        <f t="shared" si="220"/>
        <v>66</v>
      </c>
      <c r="CT311" s="97">
        <f t="shared" si="221"/>
        <v>0</v>
      </c>
      <c r="CU311" s="62">
        <f>IF(AND(CS311=0,CT311=0),"",IF(AND(CS311=0,CT311&lt;&gt;0),Desplegable!$B$444,(CT311*100/CS311)))</f>
        <v>0</v>
      </c>
      <c r="CV311" s="97">
        <v>11</v>
      </c>
      <c r="CW311" s="97"/>
      <c r="CX311" s="97"/>
      <c r="CY311" s="62" t="str">
        <f>IF(AND(CV311=0,CW311=0),Desplegable!$B$446,IF(AND(CV311&lt;&gt;0,CW311=""),Desplegable!$B$446,IF(AND('Metas por Proyecto'!CV311=0,'Metas por Proyecto'!CW311&gt;0),Desplegable!$B$444,IF(AND('Metas por Proyecto'!CV311&gt;0,'Metas por Proyecto'!CW311=0),Desplegable!$B$445,IF(AND('Metas por Proyecto'!CV311&gt;0,'Metas por Proyecto'!CW311&gt;0),((CW311*100)/CV311))))))</f>
        <v/>
      </c>
      <c r="CZ311" s="97">
        <f t="shared" si="222"/>
        <v>77</v>
      </c>
      <c r="DA311" s="97">
        <f t="shared" si="223"/>
        <v>0</v>
      </c>
      <c r="DB311" s="62">
        <f>IF(AND(CZ311=0,DA311=0),"",IF(AND(CZ311=0,DA311&lt;&gt;0),Desplegable!$B$444,(DA311*100/CZ311)))</f>
        <v>0</v>
      </c>
      <c r="DC311" s="97">
        <v>11</v>
      </c>
      <c r="DD311" s="97"/>
      <c r="DE311" s="97"/>
      <c r="DF311" s="62" t="str">
        <f>IF(AND(DC311=0,DD311=0),Desplegable!$B$446,IF(AND(DC311&lt;&gt;0,DD311=""),Desplegable!$B$446,IF(AND('Metas por Proyecto'!DC311=0,'Metas por Proyecto'!DD311&gt;0),Desplegable!$B$444,IF(AND('Metas por Proyecto'!DC311&gt;0,'Metas por Proyecto'!DD311=0),Desplegable!$B$445,IF(AND('Metas por Proyecto'!DC311&gt;0,'Metas por Proyecto'!DD311&gt;0),((DD311*100)/DC311))))))</f>
        <v/>
      </c>
      <c r="DG311" s="97">
        <f t="shared" si="230"/>
        <v>88</v>
      </c>
      <c r="DH311" s="97">
        <f t="shared" si="231"/>
        <v>0</v>
      </c>
      <c r="DI311" s="62">
        <f>IF(AND(DG311=0,DH311=0),"",IF(AND(DG311=0,DH311&lt;&gt;0),Desplegable!$B$444,(DH311*100/DG311)))</f>
        <v>0</v>
      </c>
      <c r="DJ311" s="97">
        <v>12</v>
      </c>
      <c r="DK311" s="97"/>
      <c r="DL311" s="97"/>
      <c r="DM311" s="62" t="str">
        <f>IF(AND(DJ311=0,DK311=0),Desplegable!$B$446,IF(AND(DJ311&lt;&gt;0,DK311=""),Desplegable!$B$446,IF(AND('Metas por Proyecto'!DJ311=0,'Metas por Proyecto'!DK311&gt;0),Desplegable!$B$444,IF(AND('Metas por Proyecto'!DJ311&gt;0,'Metas por Proyecto'!DK311=0),Desplegable!$B$445,IF(AND('Metas por Proyecto'!DJ311&gt;0,'Metas por Proyecto'!DK311&gt;0),((DK311*100)/DJ311))))))</f>
        <v/>
      </c>
      <c r="DN311" s="97">
        <f t="shared" si="224"/>
        <v>100</v>
      </c>
      <c r="DO311" s="97">
        <f t="shared" si="225"/>
        <v>0</v>
      </c>
      <c r="DP311" s="63">
        <f>IF(AND(DN311=0,DO311=0),"",IF(AND(DN311=0,DO311&lt;&gt;0),Desplegable!$B$444,(DO311*100/DN311)))</f>
        <v>0</v>
      </c>
      <c r="DQ311" s="97">
        <f t="shared" si="226"/>
        <v>100</v>
      </c>
      <c r="DR311" s="97">
        <f t="shared" si="227"/>
        <v>0</v>
      </c>
      <c r="DS311" s="97">
        <f t="shared" si="228"/>
        <v>0</v>
      </c>
      <c r="DT311" s="63">
        <f t="shared" si="229"/>
        <v>0</v>
      </c>
      <c r="DU311" s="97"/>
    </row>
    <row r="312" spans="1:125" s="65" customFormat="1" ht="243.75">
      <c r="A312" s="53">
        <v>311</v>
      </c>
      <c r="B312" s="84" t="s">
        <v>951</v>
      </c>
      <c r="C312" s="54" t="s">
        <v>954</v>
      </c>
      <c r="D312" s="55" t="s">
        <v>89</v>
      </c>
      <c r="E312" s="55" t="s">
        <v>955</v>
      </c>
      <c r="F312" s="56" t="s">
        <v>111</v>
      </c>
      <c r="G312" s="55" t="s">
        <v>115</v>
      </c>
      <c r="H312" s="56" t="s">
        <v>294</v>
      </c>
      <c r="I312" s="55" t="s">
        <v>815</v>
      </c>
      <c r="J312" s="56" t="s">
        <v>297</v>
      </c>
      <c r="K312" s="55" t="s">
        <v>826</v>
      </c>
      <c r="L312" s="56" t="s">
        <v>10</v>
      </c>
      <c r="M312" s="56" t="s">
        <v>411</v>
      </c>
      <c r="N312" s="59" t="s">
        <v>113</v>
      </c>
      <c r="O312" s="56" t="s">
        <v>154</v>
      </c>
      <c r="P312" s="57" t="s">
        <v>461</v>
      </c>
      <c r="Q312" s="57" t="s">
        <v>466</v>
      </c>
      <c r="R312" s="58" t="s">
        <v>471</v>
      </c>
      <c r="S312" s="59" t="s">
        <v>159</v>
      </c>
      <c r="T312" s="59" t="s">
        <v>417</v>
      </c>
      <c r="U312" s="60" t="s">
        <v>429</v>
      </c>
      <c r="V312" s="60" t="s">
        <v>447</v>
      </c>
      <c r="W312" s="59" t="s">
        <v>159</v>
      </c>
      <c r="X312" s="59"/>
      <c r="Y312" s="56"/>
      <c r="Z312" s="56"/>
      <c r="AA312" s="56"/>
      <c r="AB312" s="56"/>
      <c r="AC312" s="53"/>
      <c r="AD312" s="53"/>
      <c r="AE312" s="53"/>
      <c r="AF312" s="53"/>
      <c r="AG312" s="56"/>
      <c r="AH312" s="60"/>
      <c r="AI312" s="53"/>
      <c r="AJ312" s="61"/>
      <c r="AK312" s="53"/>
      <c r="AL312" s="53"/>
      <c r="AM312" s="222">
        <v>95.319000000000017</v>
      </c>
      <c r="AN312" s="97">
        <v>0</v>
      </c>
      <c r="AO312" s="97">
        <v>3.53</v>
      </c>
      <c r="AP312" s="97"/>
      <c r="AQ312" s="62">
        <f>IF(AND(AN312=0,AO312=0),Desplegable!$B$446,IF(AND(AN312&lt;&gt;0,AO312=""),Desplegable!$B$446,IF(AND('Metas por Proyecto'!AN312=0,'Metas por Proyecto'!AO312&gt;0),Desplegable!$B$444,IF(AND('Metas por Proyecto'!AN312&gt;0,'Metas por Proyecto'!AO312=0),Desplegable!$B$445,IF(AND('Metas por Proyecto'!AN312&gt;0,'Metas por Proyecto'!AO312&gt;0),((AO312*100)/AN312))))))</f>
        <v>100</v>
      </c>
      <c r="AR312" s="97">
        <v>2.25</v>
      </c>
      <c r="AS312" s="97">
        <v>9.5</v>
      </c>
      <c r="AT312" s="97"/>
      <c r="AU312" s="62">
        <f>IF(AND(AR312=0,AS312=0),Desplegable!$B$446,IF(AND(AR312&lt;&gt;0,AS312=""),Desplegable!$B$446,IF(AND('Metas por Proyecto'!AR312=0,'Metas por Proyecto'!AS312&gt;0),Desplegable!$B$444,IF(AND('Metas por Proyecto'!AR312&gt;0,'Metas por Proyecto'!AS312=0),Desplegable!$B$445,IF(AND('Metas por Proyecto'!AR312&gt;0,'Metas por Proyecto'!AS312&gt;0),((AS312*100)/AR312))))))</f>
        <v>422.22222222222223</v>
      </c>
      <c r="AV312" s="97">
        <f t="shared" si="206"/>
        <v>2.25</v>
      </c>
      <c r="AW312" s="97">
        <f t="shared" si="207"/>
        <v>13.03</v>
      </c>
      <c r="AX312" s="62">
        <f>IF(AND(AV312=0,AW312=0),"",IF(AND(AV312=0,AW312&lt;&gt;0),Desplegable!$B$444,(AW312*100/AV312)))</f>
        <v>579.11111111111109</v>
      </c>
      <c r="AY312" s="97">
        <v>4.5</v>
      </c>
      <c r="AZ312" s="97">
        <v>9.74</v>
      </c>
      <c r="BA312" s="97"/>
      <c r="BB312" s="62">
        <f>IF(AND(AY312=0,AZ312=0),Desplegable!$B$446,IF(AND(AY312&lt;&gt;0,AZ312=""),Desplegable!$B$446,IF(AND('Metas por Proyecto'!AY312=0,'Metas por Proyecto'!AZ312&gt;0),Desplegable!$B$444,IF(AND('Metas por Proyecto'!AY312&gt;0,'Metas por Proyecto'!AZ312=0),Desplegable!$B$445,IF(AND('Metas por Proyecto'!AY312&gt;0,'Metas por Proyecto'!AZ312&gt;0),((AZ312*100)/AY312))))))</f>
        <v>216.44444444444446</v>
      </c>
      <c r="BC312" s="97">
        <f t="shared" si="208"/>
        <v>6.75</v>
      </c>
      <c r="BD312" s="97">
        <f t="shared" si="209"/>
        <v>22.77</v>
      </c>
      <c r="BE312" s="62">
        <f>IF(AND(BC312=0,BD312=0),"",IF(AND(BC312=0,BD312&lt;&gt;0),Desplegable!$B$444,(BD312*100/BC312)))</f>
        <v>337.33333333333331</v>
      </c>
      <c r="BF312" s="97">
        <v>4.5</v>
      </c>
      <c r="BG312" s="97"/>
      <c r="BH312" s="97"/>
      <c r="BI312" s="62" t="str">
        <f>IF(AND(BF312=0,BG312=0),Desplegable!$B$446,IF(AND(BF312&lt;&gt;0,BG312=""),Desplegable!$B$446,IF(AND('Metas por Proyecto'!BF312=0,'Metas por Proyecto'!BG312&gt;0),Desplegable!$B$444,IF(AND('Metas por Proyecto'!BF312&gt;0,'Metas por Proyecto'!BG312=0),Desplegable!$B$445,IF(AND('Metas por Proyecto'!BF312&gt;0,'Metas por Proyecto'!BG312&gt;0),((BG312*100)/BF312))))))</f>
        <v/>
      </c>
      <c r="BJ312" s="97">
        <f t="shared" si="210"/>
        <v>11.25</v>
      </c>
      <c r="BK312" s="97">
        <f t="shared" si="211"/>
        <v>22.77</v>
      </c>
      <c r="BL312" s="62">
        <f>IF(AND(BJ312=0,BK312=0),"",IF(AND(BJ312=0,BK312&lt;&gt;0),Desplegable!$B$444,(BK312*100/BJ312)))</f>
        <v>202.4</v>
      </c>
      <c r="BM312" s="97">
        <v>5.319</v>
      </c>
      <c r="BN312" s="97"/>
      <c r="BO312" s="97"/>
      <c r="BP312" s="62" t="str">
        <f>IF(AND(BM312=0,BN312=0),Desplegable!$B$446,IF(AND(BM312&lt;&gt;0,BN312=""),Desplegable!$B$446,IF(AND('Metas por Proyecto'!BM312=0,'Metas por Proyecto'!BN312&gt;0),Desplegable!$B$444,IF(AND('Metas por Proyecto'!BM312&gt;0,'Metas por Proyecto'!BN312=0),Desplegable!$B$445,IF(AND('Metas por Proyecto'!BM312&gt;0,'Metas por Proyecto'!BN312&gt;0),((BN312*100)/BM312))))))</f>
        <v/>
      </c>
      <c r="BQ312" s="97">
        <f t="shared" si="212"/>
        <v>16.568999999999999</v>
      </c>
      <c r="BR312" s="97">
        <f t="shared" si="213"/>
        <v>22.77</v>
      </c>
      <c r="BS312" s="62">
        <f>IF(AND(BQ312=0,BR312=0),"",IF(AND(BQ312=0,BR312&lt;&gt;0),Desplegable!$B$444,(BR312*100/BQ312)))</f>
        <v>137.42531233025531</v>
      </c>
      <c r="BT312" s="97">
        <v>8.5499999999999989</v>
      </c>
      <c r="BU312" s="97"/>
      <c r="BV312" s="97"/>
      <c r="BW312" s="62" t="str">
        <f>IF(AND(BT312=0,BU312=0),Desplegable!$B$446,IF(AND(BT312&lt;&gt;0,BU312=""),Desplegable!$B$446,IF(AND('Metas por Proyecto'!BT312=0,'Metas por Proyecto'!BU312&gt;0),Desplegable!$B$444,IF(AND('Metas por Proyecto'!BT312&gt;0,'Metas por Proyecto'!BU312=0),Desplegable!$B$445,IF(AND('Metas por Proyecto'!BT312&gt;0,'Metas por Proyecto'!BU312&gt;0),((BU312*100)/BT312))))))</f>
        <v/>
      </c>
      <c r="BX312" s="97">
        <f t="shared" si="214"/>
        <v>25.119</v>
      </c>
      <c r="BY312" s="97">
        <f t="shared" si="215"/>
        <v>22.77</v>
      </c>
      <c r="BZ312" s="62">
        <f>IF(AND(BX312=0,BY312=0),"",IF(AND(BX312=0,BY312&lt;&gt;0),Desplegable!$B$444,(BY312*100/BX312)))</f>
        <v>90.648513077749911</v>
      </c>
      <c r="CA312" s="97">
        <v>11.7</v>
      </c>
      <c r="CB312" s="97"/>
      <c r="CC312" s="97"/>
      <c r="CD312" s="62" t="str">
        <f>IF(AND(CA312=0,CB312=0),Desplegable!$B$446,IF(AND(CA312&lt;&gt;0,CB312=""),Desplegable!$B$446,IF(AND('Metas por Proyecto'!CA312=0,'Metas por Proyecto'!CB312&gt;0),Desplegable!$B$444,IF(AND('Metas por Proyecto'!CA312&gt;0,'Metas por Proyecto'!CB312=0),Desplegable!$B$445,IF(AND('Metas por Proyecto'!CA312&gt;0,'Metas por Proyecto'!CB312&gt;0),((CB312*100)/CA312))))))</f>
        <v/>
      </c>
      <c r="CE312" s="97">
        <f t="shared" si="216"/>
        <v>36.819000000000003</v>
      </c>
      <c r="CF312" s="97">
        <f t="shared" si="217"/>
        <v>22.77</v>
      </c>
      <c r="CG312" s="62">
        <f>IF(AND(CE312=0,CF312=0),"",IF(AND(CE312=0,CF312&lt;&gt;0),Desplegable!$B$444,(CF312*100/CE312)))</f>
        <v>61.843070153996571</v>
      </c>
      <c r="CH312" s="97">
        <v>11.7</v>
      </c>
      <c r="CI312" s="97"/>
      <c r="CJ312" s="97"/>
      <c r="CK312" s="62" t="str">
        <f>IF(AND(CH312=0,CI312=0),Desplegable!$B$446,IF(AND(CH312&lt;&gt;0,CI312=""),Desplegable!$B$446,IF(AND('Metas por Proyecto'!CH312=0,'Metas por Proyecto'!CI312&gt;0),Desplegable!$B$444,IF(AND('Metas por Proyecto'!CH312&gt;0,'Metas por Proyecto'!CI312=0),Desplegable!$B$445,IF(AND('Metas por Proyecto'!CH312&gt;0,'Metas por Proyecto'!CI312&gt;0),((CI312*100)/CH312))))))</f>
        <v/>
      </c>
      <c r="CL312" s="97">
        <f t="shared" si="218"/>
        <v>48.519000000000005</v>
      </c>
      <c r="CM312" s="97">
        <f t="shared" si="219"/>
        <v>22.77</v>
      </c>
      <c r="CN312" s="62">
        <f>IF(AND(CL312=0,CM312=0),"",IF(AND(CL312=0,CM312&lt;&gt;0),Desplegable!$B$444,(CM312*100/CL312)))</f>
        <v>46.930068632906689</v>
      </c>
      <c r="CO312" s="97">
        <v>11.7</v>
      </c>
      <c r="CP312" s="97"/>
      <c r="CQ312" s="97"/>
      <c r="CR312" s="62" t="str">
        <f>IF(AND(CO312=0,CP312=0),Desplegable!$B$446,IF(AND(CO312&lt;&gt;0,CP312=""),Desplegable!$B$446,IF(AND('Metas por Proyecto'!CO312=0,'Metas por Proyecto'!CP312&gt;0),Desplegable!$B$444,IF(AND('Metas por Proyecto'!CO312&gt;0,'Metas por Proyecto'!CP312=0),Desplegable!$B$445,IF(AND('Metas por Proyecto'!CO312&gt;0,'Metas por Proyecto'!CP312&gt;0),((CP312*100)/CO312))))))</f>
        <v/>
      </c>
      <c r="CS312" s="97">
        <f t="shared" si="220"/>
        <v>60.219000000000008</v>
      </c>
      <c r="CT312" s="97">
        <f t="shared" si="221"/>
        <v>22.77</v>
      </c>
      <c r="CU312" s="62">
        <f>IF(AND(CS312=0,CT312=0),"",IF(AND(CS312=0,CT312&lt;&gt;0),Desplegable!$B$444,(CT312*100/CS312)))</f>
        <v>37.811986250186813</v>
      </c>
      <c r="CV312" s="97">
        <v>11.7</v>
      </c>
      <c r="CW312" s="97"/>
      <c r="CX312" s="97"/>
      <c r="CY312" s="62" t="str">
        <f>IF(AND(CV312=0,CW312=0),Desplegable!$B$446,IF(AND(CV312&lt;&gt;0,CW312=""),Desplegable!$B$446,IF(AND('Metas por Proyecto'!CV312=0,'Metas por Proyecto'!CW312&gt;0),Desplegable!$B$444,IF(AND('Metas por Proyecto'!CV312&gt;0,'Metas por Proyecto'!CW312=0),Desplegable!$B$445,IF(AND('Metas por Proyecto'!CV312&gt;0,'Metas por Proyecto'!CW312&gt;0),((CW312*100)/CV312))))))</f>
        <v/>
      </c>
      <c r="CZ312" s="97">
        <f t="shared" si="222"/>
        <v>71.919000000000011</v>
      </c>
      <c r="DA312" s="97">
        <f t="shared" si="223"/>
        <v>22.77</v>
      </c>
      <c r="DB312" s="62">
        <f>IF(AND(CZ312=0,DA312=0),"",IF(AND(CZ312=0,DA312&lt;&gt;0),Desplegable!$B$444,(DA312*100/CZ312)))</f>
        <v>31.660618195469898</v>
      </c>
      <c r="DC312" s="97">
        <v>11.7</v>
      </c>
      <c r="DD312" s="97"/>
      <c r="DE312" s="97"/>
      <c r="DF312" s="62" t="str">
        <f>IF(AND(DC312=0,DD312=0),Desplegable!$B$446,IF(AND(DC312&lt;&gt;0,DD312=""),Desplegable!$B$446,IF(AND('Metas por Proyecto'!DC312=0,'Metas por Proyecto'!DD312&gt;0),Desplegable!$B$444,IF(AND('Metas por Proyecto'!DC312&gt;0,'Metas por Proyecto'!DD312=0),Desplegable!$B$445,IF(AND('Metas por Proyecto'!DC312&gt;0,'Metas por Proyecto'!DD312&gt;0),((DD312*100)/DC312))))))</f>
        <v/>
      </c>
      <c r="DG312" s="97">
        <f t="shared" si="230"/>
        <v>83.619000000000014</v>
      </c>
      <c r="DH312" s="97">
        <f t="shared" si="231"/>
        <v>22.77</v>
      </c>
      <c r="DI312" s="62">
        <f>IF(AND(DG312=0,DH312=0),"",IF(AND(DG312=0,DH312&lt;&gt;0),Desplegable!$B$444,(DH312*100/DG312)))</f>
        <v>27.230653320417606</v>
      </c>
      <c r="DJ312" s="97">
        <v>11.7</v>
      </c>
      <c r="DK312" s="97"/>
      <c r="DL312" s="97"/>
      <c r="DM312" s="62" t="str">
        <f>IF(AND(DJ312=0,DK312=0),Desplegable!$B$446,IF(AND(DJ312&lt;&gt;0,DK312=""),Desplegable!$B$446,IF(AND('Metas por Proyecto'!DJ312=0,'Metas por Proyecto'!DK312&gt;0),Desplegable!$B$444,IF(AND('Metas por Proyecto'!DJ312&gt;0,'Metas por Proyecto'!DK312=0),Desplegable!$B$445,IF(AND('Metas por Proyecto'!DJ312&gt;0,'Metas por Proyecto'!DK312&gt;0),((DK312*100)/DJ312))))))</f>
        <v/>
      </c>
      <c r="DN312" s="97">
        <f t="shared" si="224"/>
        <v>95.319000000000017</v>
      </c>
      <c r="DO312" s="97">
        <f t="shared" si="225"/>
        <v>22.77</v>
      </c>
      <c r="DP312" s="63">
        <f>IF(AND(DN312=0,DO312=0),"",IF(AND(DN312=0,DO312&lt;&gt;0),Desplegable!$B$444,(DO312*100/DN312)))</f>
        <v>23.888206968180526</v>
      </c>
      <c r="DQ312" s="97">
        <f t="shared" si="226"/>
        <v>95.319000000000017</v>
      </c>
      <c r="DR312" s="97">
        <f t="shared" si="227"/>
        <v>0</v>
      </c>
      <c r="DS312" s="97">
        <f t="shared" si="228"/>
        <v>22.77</v>
      </c>
      <c r="DT312" s="63">
        <f t="shared" si="229"/>
        <v>23.888206968180526</v>
      </c>
      <c r="DU312" s="97"/>
    </row>
    <row r="313" spans="1:125" s="65" customFormat="1" ht="243.75">
      <c r="A313" s="53">
        <v>312</v>
      </c>
      <c r="B313" s="84" t="s">
        <v>951</v>
      </c>
      <c r="C313" s="54" t="s">
        <v>954</v>
      </c>
      <c r="D313" s="55" t="s">
        <v>89</v>
      </c>
      <c r="E313" s="55" t="s">
        <v>955</v>
      </c>
      <c r="F313" s="56" t="s">
        <v>111</v>
      </c>
      <c r="G313" s="55" t="s">
        <v>115</v>
      </c>
      <c r="H313" s="56" t="s">
        <v>294</v>
      </c>
      <c r="I313" s="55" t="s">
        <v>815</v>
      </c>
      <c r="J313" s="56" t="s">
        <v>297</v>
      </c>
      <c r="K313" s="55" t="s">
        <v>826</v>
      </c>
      <c r="L313" s="56" t="s">
        <v>10</v>
      </c>
      <c r="M313" s="56" t="s">
        <v>411</v>
      </c>
      <c r="N313" s="59" t="s">
        <v>116</v>
      </c>
      <c r="O313" s="56" t="s">
        <v>154</v>
      </c>
      <c r="P313" s="57" t="s">
        <v>461</v>
      </c>
      <c r="Q313" s="57" t="s">
        <v>466</v>
      </c>
      <c r="R313" s="58" t="s">
        <v>471</v>
      </c>
      <c r="S313" s="59" t="s">
        <v>159</v>
      </c>
      <c r="T313" s="59" t="s">
        <v>417</v>
      </c>
      <c r="U313" s="60" t="s">
        <v>429</v>
      </c>
      <c r="V313" s="60" t="s">
        <v>447</v>
      </c>
      <c r="W313" s="59" t="s">
        <v>159</v>
      </c>
      <c r="X313" s="59"/>
      <c r="Y313" s="56"/>
      <c r="Z313" s="56"/>
      <c r="AA313" s="56"/>
      <c r="AB313" s="56"/>
      <c r="AC313" s="53"/>
      <c r="AD313" s="53"/>
      <c r="AE313" s="53"/>
      <c r="AF313" s="53"/>
      <c r="AG313" s="56"/>
      <c r="AH313" s="60"/>
      <c r="AI313" s="53"/>
      <c r="AJ313" s="61"/>
      <c r="AK313" s="53"/>
      <c r="AL313" s="53"/>
      <c r="AM313" s="222">
        <v>116.50099999999999</v>
      </c>
      <c r="AN313" s="97">
        <v>0</v>
      </c>
      <c r="AO313" s="97">
        <v>1.8</v>
      </c>
      <c r="AP313" s="97"/>
      <c r="AQ313" s="62">
        <f>IF(AND(AN313=0,AO313=0),Desplegable!$B$446,IF(AND(AN313&lt;&gt;0,AO313=""),Desplegable!$B$446,IF(AND('Metas por Proyecto'!AN313=0,'Metas por Proyecto'!AO313&gt;0),Desplegable!$B$444,IF(AND('Metas por Proyecto'!AN313&gt;0,'Metas por Proyecto'!AO313=0),Desplegable!$B$445,IF(AND('Metas por Proyecto'!AN313&gt;0,'Metas por Proyecto'!AO313&gt;0),((AO313*100)/AN313))))))</f>
        <v>100</v>
      </c>
      <c r="AR313" s="97">
        <v>2.75</v>
      </c>
      <c r="AS313" s="97">
        <v>10.82</v>
      </c>
      <c r="AT313" s="97"/>
      <c r="AU313" s="62">
        <f>IF(AND(AR313=0,AS313=0),Desplegable!$B$446,IF(AND(AR313&lt;&gt;0,AS313=""),Desplegable!$B$446,IF(AND('Metas por Proyecto'!AR313=0,'Metas por Proyecto'!AS313&gt;0),Desplegable!$B$444,IF(AND('Metas por Proyecto'!AR313&gt;0,'Metas por Proyecto'!AS313=0),Desplegable!$B$445,IF(AND('Metas por Proyecto'!AR313&gt;0,'Metas por Proyecto'!AS313&gt;0),((AS313*100)/AR313))))))</f>
        <v>393.45454545454544</v>
      </c>
      <c r="AV313" s="97">
        <f t="shared" si="206"/>
        <v>2.75</v>
      </c>
      <c r="AW313" s="97">
        <f t="shared" si="207"/>
        <v>12.620000000000001</v>
      </c>
      <c r="AX313" s="62">
        <f>IF(AND(AV313=0,AW313=0),"",IF(AND(AV313=0,AW313&lt;&gt;0),Desplegable!$B$444,(AW313*100/AV313)))</f>
        <v>458.90909090909093</v>
      </c>
      <c r="AY313" s="97">
        <v>5.5</v>
      </c>
      <c r="AZ313" s="97">
        <v>8.16</v>
      </c>
      <c r="BA313" s="97"/>
      <c r="BB313" s="62">
        <f>IF(AND(AY313=0,AZ313=0),Desplegable!$B$446,IF(AND(AY313&lt;&gt;0,AZ313=""),Desplegable!$B$446,IF(AND('Metas por Proyecto'!AY313=0,'Metas por Proyecto'!AZ313&gt;0),Desplegable!$B$444,IF(AND('Metas por Proyecto'!AY313&gt;0,'Metas por Proyecto'!AZ313=0),Desplegable!$B$445,IF(AND('Metas por Proyecto'!AY313&gt;0,'Metas por Proyecto'!AZ313&gt;0),((AZ313*100)/AY313))))))</f>
        <v>148.36363636363637</v>
      </c>
      <c r="BC313" s="97">
        <f t="shared" si="208"/>
        <v>8.25</v>
      </c>
      <c r="BD313" s="97">
        <f t="shared" si="209"/>
        <v>20.78</v>
      </c>
      <c r="BE313" s="62">
        <f>IF(AND(BC313=0,BD313=0),"",IF(AND(BC313=0,BD313&lt;&gt;0),Desplegable!$B$444,(BD313*100/BC313)))</f>
        <v>251.87878787878788</v>
      </c>
      <c r="BF313" s="97">
        <v>5.5</v>
      </c>
      <c r="BG313" s="97"/>
      <c r="BH313" s="97"/>
      <c r="BI313" s="62" t="str">
        <f>IF(AND(BF313=0,BG313=0),Desplegable!$B$446,IF(AND(BF313&lt;&gt;0,BG313=""),Desplegable!$B$446,IF(AND('Metas por Proyecto'!BF313=0,'Metas por Proyecto'!BG313&gt;0),Desplegable!$B$444,IF(AND('Metas por Proyecto'!BF313&gt;0,'Metas por Proyecto'!BG313=0),Desplegable!$B$445,IF(AND('Metas por Proyecto'!BF313&gt;0,'Metas por Proyecto'!BG313&gt;0),((BG313*100)/BF313))))))</f>
        <v/>
      </c>
      <c r="BJ313" s="97">
        <f t="shared" si="210"/>
        <v>13.75</v>
      </c>
      <c r="BK313" s="97">
        <f t="shared" si="211"/>
        <v>20.78</v>
      </c>
      <c r="BL313" s="62">
        <f>IF(AND(BJ313=0,BK313=0),"",IF(AND(BJ313=0,BK313&lt;&gt;0),Desplegable!$B$444,(BK313*100/BJ313)))</f>
        <v>151.12727272727273</v>
      </c>
      <c r="BM313" s="97">
        <v>6.5010000000000003</v>
      </c>
      <c r="BN313" s="97"/>
      <c r="BO313" s="97"/>
      <c r="BP313" s="62" t="str">
        <f>IF(AND(BM313=0,BN313=0),Desplegable!$B$446,IF(AND(BM313&lt;&gt;0,BN313=""),Desplegable!$B$446,IF(AND('Metas por Proyecto'!BM313=0,'Metas por Proyecto'!BN313&gt;0),Desplegable!$B$444,IF(AND('Metas por Proyecto'!BM313&gt;0,'Metas por Proyecto'!BN313=0),Desplegable!$B$445,IF(AND('Metas por Proyecto'!BM313&gt;0,'Metas por Proyecto'!BN313&gt;0),((BN313*100)/BM313))))))</f>
        <v/>
      </c>
      <c r="BQ313" s="97">
        <f t="shared" si="212"/>
        <v>20.251000000000001</v>
      </c>
      <c r="BR313" s="97">
        <f t="shared" si="213"/>
        <v>20.78</v>
      </c>
      <c r="BS313" s="62">
        <f>IF(AND(BQ313=0,BR313=0),"",IF(AND(BQ313=0,BR313&lt;&gt;0),Desplegable!$B$444,(BR313*100/BQ313)))</f>
        <v>102.61221668065774</v>
      </c>
      <c r="BT313" s="97">
        <v>10.450000000000001</v>
      </c>
      <c r="BU313" s="97"/>
      <c r="BV313" s="97"/>
      <c r="BW313" s="62" t="str">
        <f>IF(AND(BT313=0,BU313=0),Desplegable!$B$446,IF(AND(BT313&lt;&gt;0,BU313=""),Desplegable!$B$446,IF(AND('Metas por Proyecto'!BT313=0,'Metas por Proyecto'!BU313&gt;0),Desplegable!$B$444,IF(AND('Metas por Proyecto'!BT313&gt;0,'Metas por Proyecto'!BU313=0),Desplegable!$B$445,IF(AND('Metas por Proyecto'!BT313&gt;0,'Metas por Proyecto'!BU313&gt;0),((BU313*100)/BT313))))))</f>
        <v/>
      </c>
      <c r="BX313" s="97">
        <f t="shared" si="214"/>
        <v>30.701000000000001</v>
      </c>
      <c r="BY313" s="97">
        <f t="shared" si="215"/>
        <v>20.78</v>
      </c>
      <c r="BZ313" s="62">
        <f>IF(AND(BX313=0,BY313=0),"",IF(AND(BX313=0,BY313&lt;&gt;0),Desplegable!$B$444,(BY313*100/BX313)))</f>
        <v>67.685091690824407</v>
      </c>
      <c r="CA313" s="97">
        <v>14.3</v>
      </c>
      <c r="CB313" s="97"/>
      <c r="CC313" s="97"/>
      <c r="CD313" s="62" t="str">
        <f>IF(AND(CA313=0,CB313=0),Desplegable!$B$446,IF(AND(CA313&lt;&gt;0,CB313=""),Desplegable!$B$446,IF(AND('Metas por Proyecto'!CA313=0,'Metas por Proyecto'!CB313&gt;0),Desplegable!$B$444,IF(AND('Metas por Proyecto'!CA313&gt;0,'Metas por Proyecto'!CB313=0),Desplegable!$B$445,IF(AND('Metas por Proyecto'!CA313&gt;0,'Metas por Proyecto'!CB313&gt;0),((CB313*100)/CA313))))))</f>
        <v/>
      </c>
      <c r="CE313" s="97">
        <f t="shared" si="216"/>
        <v>45.001000000000005</v>
      </c>
      <c r="CF313" s="97">
        <f t="shared" si="217"/>
        <v>20.78</v>
      </c>
      <c r="CG313" s="62">
        <f>IF(AND(CE313=0,CF313=0),"",IF(AND(CE313=0,CF313&lt;&gt;0),Desplegable!$B$444,(CF313*100/CE313)))</f>
        <v>46.176751627741602</v>
      </c>
      <c r="CH313" s="97">
        <v>14.3</v>
      </c>
      <c r="CI313" s="97"/>
      <c r="CJ313" s="97"/>
      <c r="CK313" s="62" t="str">
        <f>IF(AND(CH313=0,CI313=0),Desplegable!$B$446,IF(AND(CH313&lt;&gt;0,CI313=""),Desplegable!$B$446,IF(AND('Metas por Proyecto'!CH313=0,'Metas por Proyecto'!CI313&gt;0),Desplegable!$B$444,IF(AND('Metas por Proyecto'!CH313&gt;0,'Metas por Proyecto'!CI313=0),Desplegable!$B$445,IF(AND('Metas por Proyecto'!CH313&gt;0,'Metas por Proyecto'!CI313&gt;0),((CI313*100)/CH313))))))</f>
        <v/>
      </c>
      <c r="CL313" s="97">
        <f t="shared" si="218"/>
        <v>59.301000000000002</v>
      </c>
      <c r="CM313" s="97">
        <f t="shared" si="219"/>
        <v>20.78</v>
      </c>
      <c r="CN313" s="62">
        <f>IF(AND(CL313=0,CM313=0),"",IF(AND(CL313=0,CM313&lt;&gt;0),Desplegable!$B$444,(CM313*100/CL313)))</f>
        <v>35.041567595824688</v>
      </c>
      <c r="CO313" s="97">
        <v>14.3</v>
      </c>
      <c r="CP313" s="97"/>
      <c r="CQ313" s="97"/>
      <c r="CR313" s="62" t="str">
        <f>IF(AND(CO313=0,CP313=0),Desplegable!$B$446,IF(AND(CO313&lt;&gt;0,CP313=""),Desplegable!$B$446,IF(AND('Metas por Proyecto'!CO313=0,'Metas por Proyecto'!CP313&gt;0),Desplegable!$B$444,IF(AND('Metas por Proyecto'!CO313&gt;0,'Metas por Proyecto'!CP313=0),Desplegable!$B$445,IF(AND('Metas por Proyecto'!CO313&gt;0,'Metas por Proyecto'!CP313&gt;0),((CP313*100)/CO313))))))</f>
        <v/>
      </c>
      <c r="CS313" s="97">
        <f t="shared" si="220"/>
        <v>73.600999999999999</v>
      </c>
      <c r="CT313" s="97">
        <f t="shared" si="221"/>
        <v>20.78</v>
      </c>
      <c r="CU313" s="62">
        <f>IF(AND(CS313=0,CT313=0),"",IF(AND(CS313=0,CT313&lt;&gt;0),Desplegable!$B$444,(CT313*100/CS313)))</f>
        <v>28.233312047390662</v>
      </c>
      <c r="CV313" s="97">
        <v>14.3</v>
      </c>
      <c r="CW313" s="97"/>
      <c r="CX313" s="97"/>
      <c r="CY313" s="62" t="str">
        <f>IF(AND(CV313=0,CW313=0),Desplegable!$B$446,IF(AND(CV313&lt;&gt;0,CW313=""),Desplegable!$B$446,IF(AND('Metas por Proyecto'!CV313=0,'Metas por Proyecto'!CW313&gt;0),Desplegable!$B$444,IF(AND('Metas por Proyecto'!CV313&gt;0,'Metas por Proyecto'!CW313=0),Desplegable!$B$445,IF(AND('Metas por Proyecto'!CV313&gt;0,'Metas por Proyecto'!CW313&gt;0),((CW313*100)/CV313))))))</f>
        <v/>
      </c>
      <c r="CZ313" s="97">
        <f t="shared" si="222"/>
        <v>87.900999999999996</v>
      </c>
      <c r="DA313" s="97">
        <f t="shared" si="223"/>
        <v>20.78</v>
      </c>
      <c r="DB313" s="62">
        <f>IF(AND(CZ313=0,DA313=0),"",IF(AND(CZ313=0,DA313&lt;&gt;0),Desplegable!$B$444,(DA313*100/CZ313)))</f>
        <v>23.640231624213605</v>
      </c>
      <c r="DC313" s="97">
        <v>14.3</v>
      </c>
      <c r="DD313" s="97"/>
      <c r="DE313" s="97"/>
      <c r="DF313" s="62" t="str">
        <f>IF(AND(DC313=0,DD313=0),Desplegable!$B$446,IF(AND(DC313&lt;&gt;0,DD313=""),Desplegable!$B$446,IF(AND('Metas por Proyecto'!DC313=0,'Metas por Proyecto'!DD313&gt;0),Desplegable!$B$444,IF(AND('Metas por Proyecto'!DC313&gt;0,'Metas por Proyecto'!DD313=0),Desplegable!$B$445,IF(AND('Metas por Proyecto'!DC313&gt;0,'Metas por Proyecto'!DD313&gt;0),((DD313*100)/DC313))))))</f>
        <v/>
      </c>
      <c r="DG313" s="97">
        <f t="shared" si="230"/>
        <v>102.20099999999999</v>
      </c>
      <c r="DH313" s="97">
        <f t="shared" si="231"/>
        <v>20.78</v>
      </c>
      <c r="DI313" s="62">
        <f>IF(AND(DG313=0,DH313=0),"",IF(AND(DG313=0,DH313&lt;&gt;0),Desplegable!$B$444,(DH313*100/DG313)))</f>
        <v>20.332482069647071</v>
      </c>
      <c r="DJ313" s="97">
        <v>14.3</v>
      </c>
      <c r="DK313" s="97"/>
      <c r="DL313" s="97"/>
      <c r="DM313" s="62" t="str">
        <f>IF(AND(DJ313=0,DK313=0),Desplegable!$B$446,IF(AND(DJ313&lt;&gt;0,DK313=""),Desplegable!$B$446,IF(AND('Metas por Proyecto'!DJ313=0,'Metas por Proyecto'!DK313&gt;0),Desplegable!$B$444,IF(AND('Metas por Proyecto'!DJ313&gt;0,'Metas por Proyecto'!DK313=0),Desplegable!$B$445,IF(AND('Metas por Proyecto'!DJ313&gt;0,'Metas por Proyecto'!DK313&gt;0),((DK313*100)/DJ313))))))</f>
        <v/>
      </c>
      <c r="DN313" s="97">
        <f t="shared" si="224"/>
        <v>116.50099999999999</v>
      </c>
      <c r="DO313" s="97">
        <f t="shared" si="225"/>
        <v>20.78</v>
      </c>
      <c r="DP313" s="63">
        <f>IF(AND(DN313=0,DO313=0),"",IF(AND(DN313=0,DO313&lt;&gt;0),Desplegable!$B$444,(DO313*100/DN313)))</f>
        <v>17.836756766036345</v>
      </c>
      <c r="DQ313" s="97">
        <f t="shared" si="226"/>
        <v>116.50099999999999</v>
      </c>
      <c r="DR313" s="97">
        <f t="shared" si="227"/>
        <v>0</v>
      </c>
      <c r="DS313" s="97">
        <f t="shared" si="228"/>
        <v>20.78</v>
      </c>
      <c r="DT313" s="63">
        <f t="shared" si="229"/>
        <v>17.836756766036345</v>
      </c>
      <c r="DU313" s="97"/>
    </row>
    <row r="314" spans="1:125" s="65" customFormat="1" ht="243.75">
      <c r="A314" s="53">
        <v>313</v>
      </c>
      <c r="B314" s="84" t="s">
        <v>952</v>
      </c>
      <c r="C314" s="54" t="s">
        <v>954</v>
      </c>
      <c r="D314" s="55" t="s">
        <v>89</v>
      </c>
      <c r="E314" s="55" t="s">
        <v>955</v>
      </c>
      <c r="F314" s="56" t="s">
        <v>111</v>
      </c>
      <c r="G314" s="55" t="s">
        <v>115</v>
      </c>
      <c r="H314" s="56" t="s">
        <v>294</v>
      </c>
      <c r="I314" s="55" t="s">
        <v>815</v>
      </c>
      <c r="J314" s="56" t="s">
        <v>297</v>
      </c>
      <c r="K314" s="55" t="s">
        <v>826</v>
      </c>
      <c r="L314" s="56" t="s">
        <v>10</v>
      </c>
      <c r="M314" s="56" t="s">
        <v>411</v>
      </c>
      <c r="N314" s="59" t="s">
        <v>113</v>
      </c>
      <c r="O314" s="56" t="s">
        <v>154</v>
      </c>
      <c r="P314" s="57" t="s">
        <v>461</v>
      </c>
      <c r="Q314" s="57" t="s">
        <v>466</v>
      </c>
      <c r="R314" s="58" t="s">
        <v>471</v>
      </c>
      <c r="S314" s="59" t="s">
        <v>159</v>
      </c>
      <c r="T314" s="59" t="s">
        <v>417</v>
      </c>
      <c r="U314" s="60" t="s">
        <v>429</v>
      </c>
      <c r="V314" s="60" t="s">
        <v>447</v>
      </c>
      <c r="W314" s="59" t="s">
        <v>159</v>
      </c>
      <c r="X314" s="59"/>
      <c r="Y314" s="56"/>
      <c r="Z314" s="56"/>
      <c r="AA314" s="56"/>
      <c r="AB314" s="56"/>
      <c r="AC314" s="53"/>
      <c r="AD314" s="53"/>
      <c r="AE314" s="53"/>
      <c r="AF314" s="53"/>
      <c r="AG314" s="56"/>
      <c r="AH314" s="60"/>
      <c r="AI314" s="53"/>
      <c r="AJ314" s="61"/>
      <c r="AK314" s="53"/>
      <c r="AL314" s="53"/>
      <c r="AM314" s="222">
        <v>201.20399999999998</v>
      </c>
      <c r="AN314" s="97">
        <v>16.766999999999999</v>
      </c>
      <c r="AO314" s="97">
        <v>16.766999999999999</v>
      </c>
      <c r="AP314" s="97"/>
      <c r="AQ314" s="62">
        <f>IF(AND(AN314=0,AO314=0),Desplegable!$B$446,IF(AND(AN314&lt;&gt;0,AO314=""),Desplegable!$B$446,IF(AND('Metas por Proyecto'!AN314=0,'Metas por Proyecto'!AO314&gt;0),Desplegable!$B$444,IF(AND('Metas por Proyecto'!AN314&gt;0,'Metas por Proyecto'!AO314=0),Desplegable!$B$445,IF(AND('Metas por Proyecto'!AN314&gt;0,'Metas por Proyecto'!AO314&gt;0),((AO314*100)/AN314))))))</f>
        <v>100</v>
      </c>
      <c r="AR314" s="97">
        <v>16.766999999999999</v>
      </c>
      <c r="AS314" s="97">
        <v>16.766999999999999</v>
      </c>
      <c r="AT314" s="97"/>
      <c r="AU314" s="62">
        <f>IF(AND(AR314=0,AS314=0),Desplegable!$B$446,IF(AND(AR314&lt;&gt;0,AS314=""),Desplegable!$B$446,IF(AND('Metas por Proyecto'!AR314=0,'Metas por Proyecto'!AS314&gt;0),Desplegable!$B$444,IF(AND('Metas por Proyecto'!AR314&gt;0,'Metas por Proyecto'!AS314=0),Desplegable!$B$445,IF(AND('Metas por Proyecto'!AR314&gt;0,'Metas por Proyecto'!AS314&gt;0),((AS314*100)/AR314))))))</f>
        <v>100</v>
      </c>
      <c r="AV314" s="97">
        <f t="shared" si="206"/>
        <v>33.533999999999999</v>
      </c>
      <c r="AW314" s="97">
        <f t="shared" si="207"/>
        <v>33.533999999999999</v>
      </c>
      <c r="AX314" s="62">
        <f>IF(AND(AV314=0,AW314=0),"",IF(AND(AV314=0,AW314&lt;&gt;0),Desplegable!$B$444,(AW314*100/AV314)))</f>
        <v>100</v>
      </c>
      <c r="AY314" s="97">
        <v>16.766999999999999</v>
      </c>
      <c r="AZ314" s="97">
        <v>16.766999999999999</v>
      </c>
      <c r="BA314" s="97"/>
      <c r="BB314" s="62">
        <f>IF(AND(AY314=0,AZ314=0),Desplegable!$B$446,IF(AND(AY314&lt;&gt;0,AZ314=""),Desplegable!$B$446,IF(AND('Metas por Proyecto'!AY314=0,'Metas por Proyecto'!AZ314&gt;0),Desplegable!$B$444,IF(AND('Metas por Proyecto'!AY314&gt;0,'Metas por Proyecto'!AZ314=0),Desplegable!$B$445,IF(AND('Metas por Proyecto'!AY314&gt;0,'Metas por Proyecto'!AZ314&gt;0),((AZ314*100)/AY314))))))</f>
        <v>100</v>
      </c>
      <c r="BC314" s="97">
        <f t="shared" si="208"/>
        <v>50.301000000000002</v>
      </c>
      <c r="BD314" s="97">
        <f t="shared" si="209"/>
        <v>50.301000000000002</v>
      </c>
      <c r="BE314" s="62">
        <f>IF(AND(BC314=0,BD314=0),"",IF(AND(BC314=0,BD314&lt;&gt;0),Desplegable!$B$444,(BD314*100/BC314)))</f>
        <v>100</v>
      </c>
      <c r="BF314" s="97">
        <v>16.766999999999999</v>
      </c>
      <c r="BG314" s="97"/>
      <c r="BH314" s="97"/>
      <c r="BI314" s="62" t="str">
        <f>IF(AND(BF314=0,BG314=0),Desplegable!$B$446,IF(AND(BF314&lt;&gt;0,BG314=""),Desplegable!$B$446,IF(AND('Metas por Proyecto'!BF314=0,'Metas por Proyecto'!BG314&gt;0),Desplegable!$B$444,IF(AND('Metas por Proyecto'!BF314&gt;0,'Metas por Proyecto'!BG314=0),Desplegable!$B$445,IF(AND('Metas por Proyecto'!BF314&gt;0,'Metas por Proyecto'!BG314&gt;0),((BG314*100)/BF314))))))</f>
        <v/>
      </c>
      <c r="BJ314" s="97">
        <f t="shared" si="210"/>
        <v>67.067999999999998</v>
      </c>
      <c r="BK314" s="97">
        <f t="shared" si="211"/>
        <v>50.301000000000002</v>
      </c>
      <c r="BL314" s="62">
        <f>IF(AND(BJ314=0,BK314=0),"",IF(AND(BJ314=0,BK314&lt;&gt;0),Desplegable!$B$444,(BK314*100/BJ314)))</f>
        <v>75.000000000000014</v>
      </c>
      <c r="BM314" s="97">
        <v>16.766999999999999</v>
      </c>
      <c r="BN314" s="97"/>
      <c r="BO314" s="97"/>
      <c r="BP314" s="62" t="str">
        <f>IF(AND(BM314=0,BN314=0),Desplegable!$B$446,IF(AND(BM314&lt;&gt;0,BN314=""),Desplegable!$B$446,IF(AND('Metas por Proyecto'!BM314=0,'Metas por Proyecto'!BN314&gt;0),Desplegable!$B$444,IF(AND('Metas por Proyecto'!BM314&gt;0,'Metas por Proyecto'!BN314=0),Desplegable!$B$445,IF(AND('Metas por Proyecto'!BM314&gt;0,'Metas por Proyecto'!BN314&gt;0),((BN314*100)/BM314))))))</f>
        <v/>
      </c>
      <c r="BQ314" s="97">
        <f t="shared" si="212"/>
        <v>83.834999999999994</v>
      </c>
      <c r="BR314" s="97">
        <f t="shared" si="213"/>
        <v>50.301000000000002</v>
      </c>
      <c r="BS314" s="62">
        <f>IF(AND(BQ314=0,BR314=0),"",IF(AND(BQ314=0,BR314&lt;&gt;0),Desplegable!$B$444,(BR314*100/BQ314)))</f>
        <v>60.000000000000007</v>
      </c>
      <c r="BT314" s="97">
        <v>16.766999999999999</v>
      </c>
      <c r="BU314" s="97"/>
      <c r="BV314" s="97"/>
      <c r="BW314" s="62" t="str">
        <f>IF(AND(BT314=0,BU314=0),Desplegable!$B$446,IF(AND(BT314&lt;&gt;0,BU314=""),Desplegable!$B$446,IF(AND('Metas por Proyecto'!BT314=0,'Metas por Proyecto'!BU314&gt;0),Desplegable!$B$444,IF(AND('Metas por Proyecto'!BT314&gt;0,'Metas por Proyecto'!BU314=0),Desplegable!$B$445,IF(AND('Metas por Proyecto'!BT314&gt;0,'Metas por Proyecto'!BU314&gt;0),((BU314*100)/BT314))))))</f>
        <v/>
      </c>
      <c r="BX314" s="97">
        <f t="shared" si="214"/>
        <v>100.60199999999999</v>
      </c>
      <c r="BY314" s="97">
        <f t="shared" si="215"/>
        <v>50.301000000000002</v>
      </c>
      <c r="BZ314" s="62">
        <f>IF(AND(BX314=0,BY314=0),"",IF(AND(BX314=0,BY314&lt;&gt;0),Desplegable!$B$444,(BY314*100/BX314)))</f>
        <v>50.000000000000007</v>
      </c>
      <c r="CA314" s="97">
        <v>16.766999999999999</v>
      </c>
      <c r="CB314" s="97"/>
      <c r="CC314" s="97"/>
      <c r="CD314" s="62" t="str">
        <f>IF(AND(CA314=0,CB314=0),Desplegable!$B$446,IF(AND(CA314&lt;&gt;0,CB314=""),Desplegable!$B$446,IF(AND('Metas por Proyecto'!CA314=0,'Metas por Proyecto'!CB314&gt;0),Desplegable!$B$444,IF(AND('Metas por Proyecto'!CA314&gt;0,'Metas por Proyecto'!CB314=0),Desplegable!$B$445,IF(AND('Metas por Proyecto'!CA314&gt;0,'Metas por Proyecto'!CB314&gt;0),((CB314*100)/CA314))))))</f>
        <v/>
      </c>
      <c r="CE314" s="97">
        <f t="shared" si="216"/>
        <v>117.36899999999999</v>
      </c>
      <c r="CF314" s="97">
        <f t="shared" si="217"/>
        <v>50.301000000000002</v>
      </c>
      <c r="CG314" s="62">
        <f>IF(AND(CE314=0,CF314=0),"",IF(AND(CE314=0,CF314&lt;&gt;0),Desplegable!$B$444,(CF314*100/CE314)))</f>
        <v>42.857142857142868</v>
      </c>
      <c r="CH314" s="97">
        <v>16.766999999999999</v>
      </c>
      <c r="CI314" s="97"/>
      <c r="CJ314" s="97"/>
      <c r="CK314" s="62" t="str">
        <f>IF(AND(CH314=0,CI314=0),Desplegable!$B$446,IF(AND(CH314&lt;&gt;0,CI314=""),Desplegable!$B$446,IF(AND('Metas por Proyecto'!CH314=0,'Metas por Proyecto'!CI314&gt;0),Desplegable!$B$444,IF(AND('Metas por Proyecto'!CH314&gt;0,'Metas por Proyecto'!CI314=0),Desplegable!$B$445,IF(AND('Metas por Proyecto'!CH314&gt;0,'Metas por Proyecto'!CI314&gt;0),((CI314*100)/CH314))))))</f>
        <v/>
      </c>
      <c r="CL314" s="97">
        <f t="shared" si="218"/>
        <v>134.136</v>
      </c>
      <c r="CM314" s="97">
        <f t="shared" si="219"/>
        <v>50.301000000000002</v>
      </c>
      <c r="CN314" s="62">
        <f>IF(AND(CL314=0,CM314=0),"",IF(AND(CL314=0,CM314&lt;&gt;0),Desplegable!$B$444,(CM314*100/CL314)))</f>
        <v>37.500000000000007</v>
      </c>
      <c r="CO314" s="97">
        <v>16.766999999999999</v>
      </c>
      <c r="CP314" s="97"/>
      <c r="CQ314" s="97"/>
      <c r="CR314" s="62" t="str">
        <f>IF(AND(CO314=0,CP314=0),Desplegable!$B$446,IF(AND(CO314&lt;&gt;0,CP314=""),Desplegable!$B$446,IF(AND('Metas por Proyecto'!CO314=0,'Metas por Proyecto'!CP314&gt;0),Desplegable!$B$444,IF(AND('Metas por Proyecto'!CO314&gt;0,'Metas por Proyecto'!CP314=0),Desplegable!$B$445,IF(AND('Metas por Proyecto'!CO314&gt;0,'Metas por Proyecto'!CP314&gt;0),((CP314*100)/CO314))))))</f>
        <v/>
      </c>
      <c r="CS314" s="97">
        <f t="shared" si="220"/>
        <v>150.90299999999999</v>
      </c>
      <c r="CT314" s="97">
        <f t="shared" si="221"/>
        <v>50.301000000000002</v>
      </c>
      <c r="CU314" s="62">
        <f>IF(AND(CS314=0,CT314=0),"",IF(AND(CS314=0,CT314&lt;&gt;0),Desplegable!$B$444,(CT314*100/CS314)))</f>
        <v>33.333333333333336</v>
      </c>
      <c r="CV314" s="97">
        <v>16.766999999999999</v>
      </c>
      <c r="CW314" s="97"/>
      <c r="CX314" s="97"/>
      <c r="CY314" s="62" t="str">
        <f>IF(AND(CV314=0,CW314=0),Desplegable!$B$446,IF(AND(CV314&lt;&gt;0,CW314=""),Desplegable!$B$446,IF(AND('Metas por Proyecto'!CV314=0,'Metas por Proyecto'!CW314&gt;0),Desplegable!$B$444,IF(AND('Metas por Proyecto'!CV314&gt;0,'Metas por Proyecto'!CW314=0),Desplegable!$B$445,IF(AND('Metas por Proyecto'!CV314&gt;0,'Metas por Proyecto'!CW314&gt;0),((CW314*100)/CV314))))))</f>
        <v/>
      </c>
      <c r="CZ314" s="97">
        <f t="shared" si="222"/>
        <v>167.67</v>
      </c>
      <c r="DA314" s="97">
        <f t="shared" si="223"/>
        <v>50.301000000000002</v>
      </c>
      <c r="DB314" s="62">
        <f>IF(AND(CZ314=0,DA314=0),"",IF(AND(CZ314=0,DA314&lt;&gt;0),Desplegable!$B$444,(DA314*100/CZ314)))</f>
        <v>30.000000000000004</v>
      </c>
      <c r="DC314" s="97">
        <v>16.766999999999999</v>
      </c>
      <c r="DD314" s="97"/>
      <c r="DE314" s="97"/>
      <c r="DF314" s="62" t="str">
        <f>IF(AND(DC314=0,DD314=0),Desplegable!$B$446,IF(AND(DC314&lt;&gt;0,DD314=""),Desplegable!$B$446,IF(AND('Metas por Proyecto'!DC314=0,'Metas por Proyecto'!DD314&gt;0),Desplegable!$B$444,IF(AND('Metas por Proyecto'!DC314&gt;0,'Metas por Proyecto'!DD314=0),Desplegable!$B$445,IF(AND('Metas por Proyecto'!DC314&gt;0,'Metas por Proyecto'!DD314&gt;0),((DD314*100)/DC314))))))</f>
        <v/>
      </c>
      <c r="DG314" s="97">
        <f t="shared" si="230"/>
        <v>184.43699999999998</v>
      </c>
      <c r="DH314" s="97">
        <f t="shared" si="231"/>
        <v>50.301000000000002</v>
      </c>
      <c r="DI314" s="62">
        <f>IF(AND(DG314=0,DH314=0),"",IF(AND(DG314=0,DH314&lt;&gt;0),Desplegable!$B$444,(DH314*100/DG314)))</f>
        <v>27.272727272727277</v>
      </c>
      <c r="DJ314" s="97">
        <v>16.766999999999999</v>
      </c>
      <c r="DK314" s="97"/>
      <c r="DL314" s="97"/>
      <c r="DM314" s="62" t="str">
        <f>IF(AND(DJ314=0,DK314=0),Desplegable!$B$446,IF(AND(DJ314&lt;&gt;0,DK314=""),Desplegable!$B$446,IF(AND('Metas por Proyecto'!DJ314=0,'Metas por Proyecto'!DK314&gt;0),Desplegable!$B$444,IF(AND('Metas por Proyecto'!DJ314&gt;0,'Metas por Proyecto'!DK314=0),Desplegable!$B$445,IF(AND('Metas por Proyecto'!DJ314&gt;0,'Metas por Proyecto'!DK314&gt;0),((DK314*100)/DJ314))))))</f>
        <v/>
      </c>
      <c r="DN314" s="97">
        <f t="shared" si="224"/>
        <v>201.20399999999998</v>
      </c>
      <c r="DO314" s="97">
        <f t="shared" si="225"/>
        <v>50.301000000000002</v>
      </c>
      <c r="DP314" s="63">
        <f>IF(AND(DN314=0,DO314=0),"",IF(AND(DN314=0,DO314&lt;&gt;0),Desplegable!$B$444,(DO314*100/DN314)))</f>
        <v>25.000000000000004</v>
      </c>
      <c r="DQ314" s="97">
        <f t="shared" si="226"/>
        <v>201.20399999999998</v>
      </c>
      <c r="DR314" s="97">
        <f t="shared" si="227"/>
        <v>0</v>
      </c>
      <c r="DS314" s="97">
        <f t="shared" si="228"/>
        <v>50.301000000000002</v>
      </c>
      <c r="DT314" s="63">
        <f t="shared" si="229"/>
        <v>25.000000000000004</v>
      </c>
      <c r="DU314" s="97"/>
    </row>
    <row r="315" spans="1:125" s="65" customFormat="1" ht="243.75">
      <c r="A315" s="53">
        <v>314</v>
      </c>
      <c r="B315" s="84" t="s">
        <v>952</v>
      </c>
      <c r="C315" s="54" t="s">
        <v>954</v>
      </c>
      <c r="D315" s="55" t="s">
        <v>89</v>
      </c>
      <c r="E315" s="55" t="s">
        <v>955</v>
      </c>
      <c r="F315" s="56" t="s">
        <v>111</v>
      </c>
      <c r="G315" s="55" t="s">
        <v>115</v>
      </c>
      <c r="H315" s="56" t="s">
        <v>294</v>
      </c>
      <c r="I315" s="55" t="s">
        <v>815</v>
      </c>
      <c r="J315" s="56" t="s">
        <v>297</v>
      </c>
      <c r="K315" s="55" t="s">
        <v>826</v>
      </c>
      <c r="L315" s="56" t="s">
        <v>10</v>
      </c>
      <c r="M315" s="56" t="s">
        <v>411</v>
      </c>
      <c r="N315" s="59" t="s">
        <v>116</v>
      </c>
      <c r="O315" s="56" t="s">
        <v>154</v>
      </c>
      <c r="P315" s="57" t="s">
        <v>461</v>
      </c>
      <c r="Q315" s="57" t="s">
        <v>466</v>
      </c>
      <c r="R315" s="58" t="s">
        <v>471</v>
      </c>
      <c r="S315" s="59" t="s">
        <v>159</v>
      </c>
      <c r="T315" s="59" t="s">
        <v>417</v>
      </c>
      <c r="U315" s="60" t="s">
        <v>429</v>
      </c>
      <c r="V315" s="60" t="s">
        <v>447</v>
      </c>
      <c r="W315" s="59" t="s">
        <v>159</v>
      </c>
      <c r="X315" s="59"/>
      <c r="Y315" s="56"/>
      <c r="Z315" s="56"/>
      <c r="AA315" s="56"/>
      <c r="AB315" s="56"/>
      <c r="AC315" s="53"/>
      <c r="AD315" s="53"/>
      <c r="AE315" s="53"/>
      <c r="AF315" s="53"/>
      <c r="AG315" s="56"/>
      <c r="AH315" s="60"/>
      <c r="AI315" s="53"/>
      <c r="AJ315" s="61"/>
      <c r="AK315" s="53"/>
      <c r="AL315" s="53"/>
      <c r="AM315" s="222">
        <v>212.79600000000002</v>
      </c>
      <c r="AN315" s="97">
        <v>17.733000000000001</v>
      </c>
      <c r="AO315" s="97">
        <v>17.329999999999998</v>
      </c>
      <c r="AP315" s="97"/>
      <c r="AQ315" s="62">
        <f>IF(AND(AN315=0,AO315=0),Desplegable!$B$446,IF(AND(AN315&lt;&gt;0,AO315=""),Desplegable!$B$446,IF(AND('Metas por Proyecto'!AN315=0,'Metas por Proyecto'!AO315&gt;0),Desplegable!$B$444,IF(AND('Metas por Proyecto'!AN315&gt;0,'Metas por Proyecto'!AO315=0),Desplegable!$B$445,IF(AND('Metas por Proyecto'!AN315&gt;0,'Metas por Proyecto'!AO315&gt;0),((AO315*100)/AN315))))))</f>
        <v>97.727400890994176</v>
      </c>
      <c r="AR315" s="97">
        <v>17.733000000000001</v>
      </c>
      <c r="AS315" s="97">
        <v>17.733000000000001</v>
      </c>
      <c r="AT315" s="97"/>
      <c r="AU315" s="62">
        <f>IF(AND(AR315=0,AS315=0),Desplegable!$B$446,IF(AND(AR315&lt;&gt;0,AS315=""),Desplegable!$B$446,IF(AND('Metas por Proyecto'!AR315=0,'Metas por Proyecto'!AS315&gt;0),Desplegable!$B$444,IF(AND('Metas por Proyecto'!AR315&gt;0,'Metas por Proyecto'!AS315=0),Desplegable!$B$445,IF(AND('Metas por Proyecto'!AR315&gt;0,'Metas por Proyecto'!AS315&gt;0),((AS315*100)/AR315))))))</f>
        <v>100</v>
      </c>
      <c r="AV315" s="97">
        <f t="shared" si="206"/>
        <v>35.466000000000001</v>
      </c>
      <c r="AW315" s="97">
        <f t="shared" si="207"/>
        <v>35.063000000000002</v>
      </c>
      <c r="AX315" s="62">
        <f>IF(AND(AV315=0,AW315=0),"",IF(AND(AV315=0,AW315&lt;&gt;0),Desplegable!$B$444,(AW315*100/AV315)))</f>
        <v>98.863700445497102</v>
      </c>
      <c r="AY315" s="97">
        <v>17.733000000000001</v>
      </c>
      <c r="AZ315" s="97">
        <v>17.733000000000001</v>
      </c>
      <c r="BA315" s="97"/>
      <c r="BB315" s="62">
        <f>IF(AND(AY315=0,AZ315=0),Desplegable!$B$446,IF(AND(AY315&lt;&gt;0,AZ315=""),Desplegable!$B$446,IF(AND('Metas por Proyecto'!AY315=0,'Metas por Proyecto'!AZ315&gt;0),Desplegable!$B$444,IF(AND('Metas por Proyecto'!AY315&gt;0,'Metas por Proyecto'!AZ315=0),Desplegable!$B$445,IF(AND('Metas por Proyecto'!AY315&gt;0,'Metas por Proyecto'!AZ315&gt;0),((AZ315*100)/AY315))))))</f>
        <v>100</v>
      </c>
      <c r="BC315" s="97">
        <f t="shared" si="208"/>
        <v>53.198999999999998</v>
      </c>
      <c r="BD315" s="97">
        <f t="shared" si="209"/>
        <v>52.796000000000006</v>
      </c>
      <c r="BE315" s="62">
        <f>IF(AND(BC315=0,BD315=0),"",IF(AND(BC315=0,BD315&lt;&gt;0),Desplegable!$B$444,(BD315*100/BC315)))</f>
        <v>99.242466963664739</v>
      </c>
      <c r="BF315" s="97">
        <v>17.733000000000001</v>
      </c>
      <c r="BG315" s="97"/>
      <c r="BH315" s="97"/>
      <c r="BI315" s="62" t="str">
        <f>IF(AND(BF315=0,BG315=0),Desplegable!$B$446,IF(AND(BF315&lt;&gt;0,BG315=""),Desplegable!$B$446,IF(AND('Metas por Proyecto'!BF315=0,'Metas por Proyecto'!BG315&gt;0),Desplegable!$B$444,IF(AND('Metas por Proyecto'!BF315&gt;0,'Metas por Proyecto'!BG315=0),Desplegable!$B$445,IF(AND('Metas por Proyecto'!BF315&gt;0,'Metas por Proyecto'!BG315&gt;0),((BG315*100)/BF315))))))</f>
        <v/>
      </c>
      <c r="BJ315" s="97">
        <f t="shared" si="210"/>
        <v>70.932000000000002</v>
      </c>
      <c r="BK315" s="97">
        <f t="shared" si="211"/>
        <v>52.796000000000006</v>
      </c>
      <c r="BL315" s="62">
        <f>IF(AND(BJ315=0,BK315=0),"",IF(AND(BJ315=0,BK315&lt;&gt;0),Desplegable!$B$444,(BK315*100/BJ315)))</f>
        <v>74.431850222748551</v>
      </c>
      <c r="BM315" s="97">
        <v>17.733000000000001</v>
      </c>
      <c r="BN315" s="97"/>
      <c r="BO315" s="97"/>
      <c r="BP315" s="62" t="str">
        <f>IF(AND(BM315=0,BN315=0),Desplegable!$B$446,IF(AND(BM315&lt;&gt;0,BN315=""),Desplegable!$B$446,IF(AND('Metas por Proyecto'!BM315=0,'Metas por Proyecto'!BN315&gt;0),Desplegable!$B$444,IF(AND('Metas por Proyecto'!BM315&gt;0,'Metas por Proyecto'!BN315=0),Desplegable!$B$445,IF(AND('Metas por Proyecto'!BM315&gt;0,'Metas por Proyecto'!BN315&gt;0),((BN315*100)/BM315))))))</f>
        <v/>
      </c>
      <c r="BQ315" s="97">
        <f t="shared" si="212"/>
        <v>88.665000000000006</v>
      </c>
      <c r="BR315" s="97">
        <f t="shared" si="213"/>
        <v>52.796000000000006</v>
      </c>
      <c r="BS315" s="62">
        <f>IF(AND(BQ315=0,BR315=0),"",IF(AND(BQ315=0,BR315&lt;&gt;0),Desplegable!$B$444,(BR315*100/BQ315)))</f>
        <v>59.545480178198837</v>
      </c>
      <c r="BT315" s="97">
        <v>17.733000000000001</v>
      </c>
      <c r="BU315" s="97"/>
      <c r="BV315" s="97"/>
      <c r="BW315" s="62" t="str">
        <f>IF(AND(BT315=0,BU315=0),Desplegable!$B$446,IF(AND(BT315&lt;&gt;0,BU315=""),Desplegable!$B$446,IF(AND('Metas por Proyecto'!BT315=0,'Metas por Proyecto'!BU315&gt;0),Desplegable!$B$444,IF(AND('Metas por Proyecto'!BT315&gt;0,'Metas por Proyecto'!BU315=0),Desplegable!$B$445,IF(AND('Metas por Proyecto'!BT315&gt;0,'Metas por Proyecto'!BU315&gt;0),((BU315*100)/BT315))))))</f>
        <v/>
      </c>
      <c r="BX315" s="97">
        <f t="shared" si="214"/>
        <v>106.39800000000001</v>
      </c>
      <c r="BY315" s="97">
        <f t="shared" si="215"/>
        <v>52.796000000000006</v>
      </c>
      <c r="BZ315" s="62">
        <f>IF(AND(BX315=0,BY315=0),"",IF(AND(BX315=0,BY315&lt;&gt;0),Desplegable!$B$444,(BY315*100/BX315)))</f>
        <v>49.621233481832363</v>
      </c>
      <c r="CA315" s="97">
        <v>17.733000000000001</v>
      </c>
      <c r="CB315" s="97"/>
      <c r="CC315" s="97"/>
      <c r="CD315" s="62" t="str">
        <f>IF(AND(CA315=0,CB315=0),Desplegable!$B$446,IF(AND(CA315&lt;&gt;0,CB315=""),Desplegable!$B$446,IF(AND('Metas por Proyecto'!CA315=0,'Metas por Proyecto'!CB315&gt;0),Desplegable!$B$444,IF(AND('Metas por Proyecto'!CA315&gt;0,'Metas por Proyecto'!CB315=0),Desplegable!$B$445,IF(AND('Metas por Proyecto'!CA315&gt;0,'Metas por Proyecto'!CB315&gt;0),((CB315*100)/CA315))))))</f>
        <v/>
      </c>
      <c r="CE315" s="97">
        <f t="shared" si="216"/>
        <v>124.13100000000001</v>
      </c>
      <c r="CF315" s="97">
        <f t="shared" si="217"/>
        <v>52.796000000000006</v>
      </c>
      <c r="CG315" s="62">
        <f>IF(AND(CE315=0,CF315=0),"",IF(AND(CE315=0,CF315&lt;&gt;0),Desplegable!$B$444,(CF315*100/CE315)))</f>
        <v>42.532485841570598</v>
      </c>
      <c r="CH315" s="97">
        <v>17.733000000000001</v>
      </c>
      <c r="CI315" s="97"/>
      <c r="CJ315" s="97"/>
      <c r="CK315" s="62" t="str">
        <f>IF(AND(CH315=0,CI315=0),Desplegable!$B$446,IF(AND(CH315&lt;&gt;0,CI315=""),Desplegable!$B$446,IF(AND('Metas por Proyecto'!CH315=0,'Metas por Proyecto'!CI315&gt;0),Desplegable!$B$444,IF(AND('Metas por Proyecto'!CH315&gt;0,'Metas por Proyecto'!CI315=0),Desplegable!$B$445,IF(AND('Metas por Proyecto'!CH315&gt;0,'Metas por Proyecto'!CI315&gt;0),((CI315*100)/CH315))))))</f>
        <v/>
      </c>
      <c r="CL315" s="97">
        <f t="shared" si="218"/>
        <v>141.864</v>
      </c>
      <c r="CM315" s="97">
        <f t="shared" si="219"/>
        <v>52.796000000000006</v>
      </c>
      <c r="CN315" s="62">
        <f>IF(AND(CL315=0,CM315=0),"",IF(AND(CL315=0,CM315&lt;&gt;0),Desplegable!$B$444,(CM315*100/CL315)))</f>
        <v>37.215925111374276</v>
      </c>
      <c r="CO315" s="97">
        <v>17.733000000000001</v>
      </c>
      <c r="CP315" s="97"/>
      <c r="CQ315" s="97"/>
      <c r="CR315" s="62" t="str">
        <f>IF(AND(CO315=0,CP315=0),Desplegable!$B$446,IF(AND(CO315&lt;&gt;0,CP315=""),Desplegable!$B$446,IF(AND('Metas por Proyecto'!CO315=0,'Metas por Proyecto'!CP315&gt;0),Desplegable!$B$444,IF(AND('Metas por Proyecto'!CO315&gt;0,'Metas por Proyecto'!CP315=0),Desplegable!$B$445,IF(AND('Metas por Proyecto'!CO315&gt;0,'Metas por Proyecto'!CP315&gt;0),((CP315*100)/CO315))))))</f>
        <v/>
      </c>
      <c r="CS315" s="97">
        <f t="shared" si="220"/>
        <v>159.59700000000001</v>
      </c>
      <c r="CT315" s="97">
        <f t="shared" si="221"/>
        <v>52.796000000000006</v>
      </c>
      <c r="CU315" s="62">
        <f>IF(AND(CS315=0,CT315=0),"",IF(AND(CS315=0,CT315&lt;&gt;0),Desplegable!$B$444,(CT315*100/CS315)))</f>
        <v>33.080822321221575</v>
      </c>
      <c r="CV315" s="97">
        <v>17.733000000000001</v>
      </c>
      <c r="CW315" s="97"/>
      <c r="CX315" s="97"/>
      <c r="CY315" s="62" t="str">
        <f>IF(AND(CV315=0,CW315=0),Desplegable!$B$446,IF(AND(CV315&lt;&gt;0,CW315=""),Desplegable!$B$446,IF(AND('Metas por Proyecto'!CV315=0,'Metas por Proyecto'!CW315&gt;0),Desplegable!$B$444,IF(AND('Metas por Proyecto'!CV315&gt;0,'Metas por Proyecto'!CW315=0),Desplegable!$B$445,IF(AND('Metas por Proyecto'!CV315&gt;0,'Metas por Proyecto'!CW315&gt;0),((CW315*100)/CV315))))))</f>
        <v/>
      </c>
      <c r="CZ315" s="97">
        <f t="shared" si="222"/>
        <v>177.33</v>
      </c>
      <c r="DA315" s="97">
        <f t="shared" si="223"/>
        <v>52.796000000000006</v>
      </c>
      <c r="DB315" s="62">
        <f>IF(AND(CZ315=0,DA315=0),"",IF(AND(CZ315=0,DA315&lt;&gt;0),Desplegable!$B$444,(DA315*100/CZ315)))</f>
        <v>29.772740089099418</v>
      </c>
      <c r="DC315" s="97">
        <v>17.733000000000001</v>
      </c>
      <c r="DD315" s="97"/>
      <c r="DE315" s="97"/>
      <c r="DF315" s="62" t="str">
        <f>IF(AND(DC315=0,DD315=0),Desplegable!$B$446,IF(AND(DC315&lt;&gt;0,DD315=""),Desplegable!$B$446,IF(AND('Metas por Proyecto'!DC315=0,'Metas por Proyecto'!DD315&gt;0),Desplegable!$B$444,IF(AND('Metas por Proyecto'!DC315&gt;0,'Metas por Proyecto'!DD315=0),Desplegable!$B$445,IF(AND('Metas por Proyecto'!DC315&gt;0,'Metas por Proyecto'!DD315&gt;0),((DD315*100)/DC315))))))</f>
        <v/>
      </c>
      <c r="DG315" s="97">
        <f t="shared" si="230"/>
        <v>195.06300000000002</v>
      </c>
      <c r="DH315" s="97">
        <f t="shared" si="231"/>
        <v>52.796000000000006</v>
      </c>
      <c r="DI315" s="62">
        <f>IF(AND(DG315=0,DH315=0),"",IF(AND(DG315=0,DH315&lt;&gt;0),Desplegable!$B$444,(DH315*100/DG315)))</f>
        <v>27.066127353726745</v>
      </c>
      <c r="DJ315" s="97">
        <v>17.733000000000001</v>
      </c>
      <c r="DK315" s="97"/>
      <c r="DL315" s="97"/>
      <c r="DM315" s="62" t="str">
        <f>IF(AND(DJ315=0,DK315=0),Desplegable!$B$446,IF(AND(DJ315&lt;&gt;0,DK315=""),Desplegable!$B$446,IF(AND('Metas por Proyecto'!DJ315=0,'Metas por Proyecto'!DK315&gt;0),Desplegable!$B$444,IF(AND('Metas por Proyecto'!DJ315&gt;0,'Metas por Proyecto'!DK315=0),Desplegable!$B$445,IF(AND('Metas por Proyecto'!DJ315&gt;0,'Metas por Proyecto'!DK315&gt;0),((DK315*100)/DJ315))))))</f>
        <v/>
      </c>
      <c r="DN315" s="97">
        <f t="shared" si="224"/>
        <v>212.79600000000002</v>
      </c>
      <c r="DO315" s="97">
        <f t="shared" si="225"/>
        <v>52.796000000000006</v>
      </c>
      <c r="DP315" s="63">
        <f>IF(AND(DN315=0,DO315=0),"",IF(AND(DN315=0,DO315&lt;&gt;0),Desplegable!$B$444,(DO315*100/DN315)))</f>
        <v>24.810616740916181</v>
      </c>
      <c r="DQ315" s="97">
        <f t="shared" si="226"/>
        <v>212.79600000000002</v>
      </c>
      <c r="DR315" s="97">
        <f t="shared" si="227"/>
        <v>0</v>
      </c>
      <c r="DS315" s="97">
        <f t="shared" si="228"/>
        <v>52.796000000000006</v>
      </c>
      <c r="DT315" s="63">
        <f t="shared" si="229"/>
        <v>24.810616740916181</v>
      </c>
      <c r="DU315" s="97"/>
    </row>
    <row r="316" spans="1:125" s="65" customFormat="1" ht="243.75">
      <c r="A316" s="53">
        <v>315</v>
      </c>
      <c r="B316" s="84" t="s">
        <v>956</v>
      </c>
      <c r="C316" s="54" t="s">
        <v>946</v>
      </c>
      <c r="D316" s="55" t="s">
        <v>89</v>
      </c>
      <c r="E316" s="55" t="s">
        <v>957</v>
      </c>
      <c r="F316" s="56" t="s">
        <v>111</v>
      </c>
      <c r="G316" s="55" t="s">
        <v>115</v>
      </c>
      <c r="H316" s="56" t="s">
        <v>294</v>
      </c>
      <c r="I316" s="55" t="s">
        <v>815</v>
      </c>
      <c r="J316" s="56" t="s">
        <v>297</v>
      </c>
      <c r="K316" s="55" t="s">
        <v>826</v>
      </c>
      <c r="L316" s="56" t="s">
        <v>287</v>
      </c>
      <c r="M316" s="56" t="s">
        <v>411</v>
      </c>
      <c r="N316" s="59" t="s">
        <v>116</v>
      </c>
      <c r="O316" s="56" t="s">
        <v>154</v>
      </c>
      <c r="P316" s="57" t="s">
        <v>461</v>
      </c>
      <c r="Q316" s="57" t="s">
        <v>466</v>
      </c>
      <c r="R316" s="58" t="s">
        <v>471</v>
      </c>
      <c r="S316" s="59" t="s">
        <v>159</v>
      </c>
      <c r="T316" s="59" t="s">
        <v>417</v>
      </c>
      <c r="U316" s="60" t="s">
        <v>429</v>
      </c>
      <c r="V316" s="60" t="s">
        <v>447</v>
      </c>
      <c r="W316" s="59" t="s">
        <v>159</v>
      </c>
      <c r="X316" s="59"/>
      <c r="Y316" s="56"/>
      <c r="Z316" s="56"/>
      <c r="AA316" s="56"/>
      <c r="AB316" s="56"/>
      <c r="AC316" s="53"/>
      <c r="AD316" s="53"/>
      <c r="AE316" s="53"/>
      <c r="AF316" s="53"/>
      <c r="AG316" s="56"/>
      <c r="AH316" s="60"/>
      <c r="AI316" s="53"/>
      <c r="AJ316" s="61"/>
      <c r="AK316" s="53"/>
      <c r="AL316" s="53"/>
      <c r="AM316" s="222">
        <v>11.8</v>
      </c>
      <c r="AN316" s="97">
        <v>11.8</v>
      </c>
      <c r="AO316" s="97">
        <v>0</v>
      </c>
      <c r="AP316" s="97"/>
      <c r="AQ316" s="62">
        <f>IF(AND(AN316=0,AO316=0),Desplegable!$B$446,IF(AND(AN316&lt;&gt;0,AO316=""),Desplegable!$B$446,IF(AND('Metas por Proyecto'!AN316=0,'Metas por Proyecto'!AO316&gt;0),Desplegable!$B$444,IF(AND('Metas por Proyecto'!AN316&gt;0,'Metas por Proyecto'!AO316=0),Desplegable!$B$445,IF(AND('Metas por Proyecto'!AN316&gt;0,'Metas por Proyecto'!AO316&gt;0),((AO316*100)/AN316))))))</f>
        <v>0</v>
      </c>
      <c r="AR316" s="97"/>
      <c r="AS316" s="97">
        <v>0</v>
      </c>
      <c r="AT316" s="97"/>
      <c r="AU316" s="62" t="str">
        <f>IF(AND(AR316=0,AS316=0),Desplegable!$B$446,IF(AND(AR316&lt;&gt;0,AS316=""),Desplegable!$B$446,IF(AND('Metas por Proyecto'!AR316=0,'Metas por Proyecto'!AS316&gt;0),Desplegable!$B$444,IF(AND('Metas por Proyecto'!AR316&gt;0,'Metas por Proyecto'!AS316=0),Desplegable!$B$445,IF(AND('Metas por Proyecto'!AR316&gt;0,'Metas por Proyecto'!AS316&gt;0),((AS316*100)/AR316))))))</f>
        <v/>
      </c>
      <c r="AV316" s="97">
        <f t="shared" si="206"/>
        <v>11.8</v>
      </c>
      <c r="AW316" s="97">
        <f t="shared" si="207"/>
        <v>0</v>
      </c>
      <c r="AX316" s="62">
        <f>IF(AND(AV316=0,AW316=0),"",IF(AND(AV316=0,AW316&lt;&gt;0),Desplegable!$B$444,(AW316*100/AV316)))</f>
        <v>0</v>
      </c>
      <c r="AY316" s="97"/>
      <c r="AZ316" s="97">
        <v>1.22</v>
      </c>
      <c r="BA316" s="97"/>
      <c r="BB316" s="62">
        <f>IF(AND(AY316=0,AZ316=0),Desplegable!$B$446,IF(AND(AY316&lt;&gt;0,AZ316=""),Desplegable!$B$446,IF(AND('Metas por Proyecto'!AY316=0,'Metas por Proyecto'!AZ316&gt;0),Desplegable!$B$444,IF(AND('Metas por Proyecto'!AY316&gt;0,'Metas por Proyecto'!AZ316=0),Desplegable!$B$445,IF(AND('Metas por Proyecto'!AY316&gt;0,'Metas por Proyecto'!AZ316&gt;0),((AZ316*100)/AY316))))))</f>
        <v>100</v>
      </c>
      <c r="BC316" s="97">
        <f t="shared" si="208"/>
        <v>11.8</v>
      </c>
      <c r="BD316" s="97">
        <f t="shared" si="209"/>
        <v>1.22</v>
      </c>
      <c r="BE316" s="62">
        <f>IF(AND(BC316=0,BD316=0),"",IF(AND(BC316=0,BD316&lt;&gt;0),Desplegable!$B$444,(BD316*100/BC316)))</f>
        <v>10.338983050847457</v>
      </c>
      <c r="BF316" s="97"/>
      <c r="BG316" s="97"/>
      <c r="BH316" s="97"/>
      <c r="BI316" s="62" t="str">
        <f>IF(AND(BF316=0,BG316=0),Desplegable!$B$446,IF(AND(BF316&lt;&gt;0,BG316=""),Desplegable!$B$446,IF(AND('Metas por Proyecto'!BF316=0,'Metas por Proyecto'!BG316&gt;0),Desplegable!$B$444,IF(AND('Metas por Proyecto'!BF316&gt;0,'Metas por Proyecto'!BG316=0),Desplegable!$B$445,IF(AND('Metas por Proyecto'!BF316&gt;0,'Metas por Proyecto'!BG316&gt;0),((BG316*100)/BF316))))))</f>
        <v/>
      </c>
      <c r="BJ316" s="97">
        <f t="shared" si="210"/>
        <v>11.8</v>
      </c>
      <c r="BK316" s="97">
        <f t="shared" si="211"/>
        <v>1.22</v>
      </c>
      <c r="BL316" s="62">
        <f>IF(AND(BJ316=0,BK316=0),"",IF(AND(BJ316=0,BK316&lt;&gt;0),Desplegable!$B$444,(BK316*100/BJ316)))</f>
        <v>10.338983050847457</v>
      </c>
      <c r="BM316" s="97"/>
      <c r="BN316" s="97"/>
      <c r="BO316" s="97"/>
      <c r="BP316" s="62" t="str">
        <f>IF(AND(BM316=0,BN316=0),Desplegable!$B$446,IF(AND(BM316&lt;&gt;0,BN316=""),Desplegable!$B$446,IF(AND('Metas por Proyecto'!BM316=0,'Metas por Proyecto'!BN316&gt;0),Desplegable!$B$444,IF(AND('Metas por Proyecto'!BM316&gt;0,'Metas por Proyecto'!BN316=0),Desplegable!$B$445,IF(AND('Metas por Proyecto'!BM316&gt;0,'Metas por Proyecto'!BN316&gt;0),((BN316*100)/BM316))))))</f>
        <v/>
      </c>
      <c r="BQ316" s="97">
        <f t="shared" si="212"/>
        <v>11.8</v>
      </c>
      <c r="BR316" s="97">
        <f t="shared" si="213"/>
        <v>1.22</v>
      </c>
      <c r="BS316" s="62">
        <f>IF(AND(BQ316=0,BR316=0),"",IF(AND(BQ316=0,BR316&lt;&gt;0),Desplegable!$B$444,(BR316*100/BQ316)))</f>
        <v>10.338983050847457</v>
      </c>
      <c r="BT316" s="97"/>
      <c r="BU316" s="97"/>
      <c r="BV316" s="97"/>
      <c r="BW316" s="62" t="str">
        <f>IF(AND(BT316=0,BU316=0),Desplegable!$B$446,IF(AND(BT316&lt;&gt;0,BU316=""),Desplegable!$B$446,IF(AND('Metas por Proyecto'!BT316=0,'Metas por Proyecto'!BU316&gt;0),Desplegable!$B$444,IF(AND('Metas por Proyecto'!BT316&gt;0,'Metas por Proyecto'!BU316=0),Desplegable!$B$445,IF(AND('Metas por Proyecto'!BT316&gt;0,'Metas por Proyecto'!BU316&gt;0),((BU316*100)/BT316))))))</f>
        <v/>
      </c>
      <c r="BX316" s="97">
        <f t="shared" si="214"/>
        <v>11.8</v>
      </c>
      <c r="BY316" s="97">
        <f t="shared" si="215"/>
        <v>1.22</v>
      </c>
      <c r="BZ316" s="62">
        <f>IF(AND(BX316=0,BY316=0),"",IF(AND(BX316=0,BY316&lt;&gt;0),Desplegable!$B$444,(BY316*100/BX316)))</f>
        <v>10.338983050847457</v>
      </c>
      <c r="CA316" s="97"/>
      <c r="CB316" s="97"/>
      <c r="CC316" s="97"/>
      <c r="CD316" s="62" t="str">
        <f>IF(AND(CA316=0,CB316=0),Desplegable!$B$446,IF(AND(CA316&lt;&gt;0,CB316=""),Desplegable!$B$446,IF(AND('Metas por Proyecto'!CA316=0,'Metas por Proyecto'!CB316&gt;0),Desplegable!$B$444,IF(AND('Metas por Proyecto'!CA316&gt;0,'Metas por Proyecto'!CB316=0),Desplegable!$B$445,IF(AND('Metas por Proyecto'!CA316&gt;0,'Metas por Proyecto'!CB316&gt;0),((CB316*100)/CA316))))))</f>
        <v/>
      </c>
      <c r="CE316" s="97">
        <f t="shared" si="216"/>
        <v>11.8</v>
      </c>
      <c r="CF316" s="97">
        <f t="shared" si="217"/>
        <v>1.22</v>
      </c>
      <c r="CG316" s="62">
        <f>IF(AND(CE316=0,CF316=0),"",IF(AND(CE316=0,CF316&lt;&gt;0),Desplegable!$B$444,(CF316*100/CE316)))</f>
        <v>10.338983050847457</v>
      </c>
      <c r="CH316" s="97"/>
      <c r="CI316" s="97"/>
      <c r="CJ316" s="97"/>
      <c r="CK316" s="62" t="str">
        <f>IF(AND(CH316=0,CI316=0),Desplegable!$B$446,IF(AND(CH316&lt;&gt;0,CI316=""),Desplegable!$B$446,IF(AND('Metas por Proyecto'!CH316=0,'Metas por Proyecto'!CI316&gt;0),Desplegable!$B$444,IF(AND('Metas por Proyecto'!CH316&gt;0,'Metas por Proyecto'!CI316=0),Desplegable!$B$445,IF(AND('Metas por Proyecto'!CH316&gt;0,'Metas por Proyecto'!CI316&gt;0),((CI316*100)/CH316))))))</f>
        <v/>
      </c>
      <c r="CL316" s="97">
        <f t="shared" si="218"/>
        <v>11.8</v>
      </c>
      <c r="CM316" s="97">
        <f t="shared" si="219"/>
        <v>1.22</v>
      </c>
      <c r="CN316" s="62">
        <f>IF(AND(CL316=0,CM316=0),"",IF(AND(CL316=0,CM316&lt;&gt;0),Desplegable!$B$444,(CM316*100/CL316)))</f>
        <v>10.338983050847457</v>
      </c>
      <c r="CO316" s="97"/>
      <c r="CP316" s="97"/>
      <c r="CQ316" s="97"/>
      <c r="CR316" s="62" t="str">
        <f>IF(AND(CO316=0,CP316=0),Desplegable!$B$446,IF(AND(CO316&lt;&gt;0,CP316=""),Desplegable!$B$446,IF(AND('Metas por Proyecto'!CO316=0,'Metas por Proyecto'!CP316&gt;0),Desplegable!$B$444,IF(AND('Metas por Proyecto'!CO316&gt;0,'Metas por Proyecto'!CP316=0),Desplegable!$B$445,IF(AND('Metas por Proyecto'!CO316&gt;0,'Metas por Proyecto'!CP316&gt;0),((CP316*100)/CO316))))))</f>
        <v/>
      </c>
      <c r="CS316" s="97">
        <f t="shared" si="220"/>
        <v>11.8</v>
      </c>
      <c r="CT316" s="97">
        <f t="shared" si="221"/>
        <v>1.22</v>
      </c>
      <c r="CU316" s="62">
        <f>IF(AND(CS316=0,CT316=0),"",IF(AND(CS316=0,CT316&lt;&gt;0),Desplegable!$B$444,(CT316*100/CS316)))</f>
        <v>10.338983050847457</v>
      </c>
      <c r="CV316" s="97"/>
      <c r="CW316" s="97"/>
      <c r="CX316" s="97"/>
      <c r="CY316" s="62" t="str">
        <f>IF(AND(CV316=0,CW316=0),Desplegable!$B$446,IF(AND(CV316&lt;&gt;0,CW316=""),Desplegable!$B$446,IF(AND('Metas por Proyecto'!CV316=0,'Metas por Proyecto'!CW316&gt;0),Desplegable!$B$444,IF(AND('Metas por Proyecto'!CV316&gt;0,'Metas por Proyecto'!CW316=0),Desplegable!$B$445,IF(AND('Metas por Proyecto'!CV316&gt;0,'Metas por Proyecto'!CW316&gt;0),((CW316*100)/CV316))))))</f>
        <v/>
      </c>
      <c r="CZ316" s="97">
        <f t="shared" si="222"/>
        <v>11.8</v>
      </c>
      <c r="DA316" s="97">
        <f t="shared" si="223"/>
        <v>1.22</v>
      </c>
      <c r="DB316" s="62">
        <f>IF(AND(CZ316=0,DA316=0),"",IF(AND(CZ316=0,DA316&lt;&gt;0),Desplegable!$B$444,(DA316*100/CZ316)))</f>
        <v>10.338983050847457</v>
      </c>
      <c r="DC316" s="97"/>
      <c r="DD316" s="97"/>
      <c r="DE316" s="97"/>
      <c r="DF316" s="62" t="str">
        <f>IF(AND(DC316=0,DD316=0),Desplegable!$B$446,IF(AND(DC316&lt;&gt;0,DD316=""),Desplegable!$B$446,IF(AND('Metas por Proyecto'!DC316=0,'Metas por Proyecto'!DD316&gt;0),Desplegable!$B$444,IF(AND('Metas por Proyecto'!DC316&gt;0,'Metas por Proyecto'!DD316=0),Desplegable!$B$445,IF(AND('Metas por Proyecto'!DC316&gt;0,'Metas por Proyecto'!DD316&gt;0),((DD316*100)/DC316))))))</f>
        <v/>
      </c>
      <c r="DG316" s="97">
        <f t="shared" si="230"/>
        <v>11.8</v>
      </c>
      <c r="DH316" s="97">
        <f t="shared" si="231"/>
        <v>1.22</v>
      </c>
      <c r="DI316" s="62">
        <f>IF(AND(DG316=0,DH316=0),"",IF(AND(DG316=0,DH316&lt;&gt;0),Desplegable!$B$444,(DH316*100/DG316)))</f>
        <v>10.338983050847457</v>
      </c>
      <c r="DJ316" s="97"/>
      <c r="DK316" s="97"/>
      <c r="DL316" s="97"/>
      <c r="DM316" s="62" t="str">
        <f>IF(AND(DJ316=0,DK316=0),Desplegable!$B$446,IF(AND(DJ316&lt;&gt;0,DK316=""),Desplegable!$B$446,IF(AND('Metas por Proyecto'!DJ316=0,'Metas por Proyecto'!DK316&gt;0),Desplegable!$B$444,IF(AND('Metas por Proyecto'!DJ316&gt;0,'Metas por Proyecto'!DK316=0),Desplegable!$B$445,IF(AND('Metas por Proyecto'!DJ316&gt;0,'Metas por Proyecto'!DK316&gt;0),((DK316*100)/DJ316))))))</f>
        <v/>
      </c>
      <c r="DN316" s="97">
        <f t="shared" si="224"/>
        <v>11.8</v>
      </c>
      <c r="DO316" s="97">
        <f t="shared" si="225"/>
        <v>1.22</v>
      </c>
      <c r="DP316" s="63">
        <f>IF(AND(DN316=0,DO316=0),"",IF(AND(DN316=0,DO316&lt;&gt;0),Desplegable!$B$444,(DO316*100/DN316)))</f>
        <v>10.338983050847457</v>
      </c>
      <c r="DQ316" s="97">
        <f t="shared" si="226"/>
        <v>11.8</v>
      </c>
      <c r="DR316" s="97">
        <f t="shared" si="227"/>
        <v>0</v>
      </c>
      <c r="DS316" s="97">
        <f t="shared" si="228"/>
        <v>1.22</v>
      </c>
      <c r="DT316" s="63">
        <f t="shared" si="229"/>
        <v>10.338983050847457</v>
      </c>
      <c r="DU316" s="97"/>
    </row>
    <row r="317" spans="1:125" s="65" customFormat="1" ht="187.5">
      <c r="A317" s="53">
        <v>316</v>
      </c>
      <c r="B317" s="84" t="s">
        <v>958</v>
      </c>
      <c r="C317" s="54" t="s">
        <v>961</v>
      </c>
      <c r="D317" s="55" t="s">
        <v>347</v>
      </c>
      <c r="E317" s="55" t="s">
        <v>964</v>
      </c>
      <c r="F317" s="56" t="s">
        <v>111</v>
      </c>
      <c r="G317" s="55" t="s">
        <v>115</v>
      </c>
      <c r="H317" s="56" t="s">
        <v>294</v>
      </c>
      <c r="I317" s="55" t="s">
        <v>815</v>
      </c>
      <c r="J317" s="56" t="s">
        <v>576</v>
      </c>
      <c r="K317" s="55" t="s">
        <v>964</v>
      </c>
      <c r="L317" s="56" t="s">
        <v>155</v>
      </c>
      <c r="M317" s="56" t="s">
        <v>413</v>
      </c>
      <c r="N317" s="59" t="s">
        <v>155</v>
      </c>
      <c r="O317" s="56" t="s">
        <v>154</v>
      </c>
      <c r="P317" s="57" t="s">
        <v>461</v>
      </c>
      <c r="Q317" s="57" t="s">
        <v>466</v>
      </c>
      <c r="R317" s="58" t="s">
        <v>473</v>
      </c>
      <c r="S317" s="59"/>
      <c r="T317" s="59" t="s">
        <v>417</v>
      </c>
      <c r="U317" s="60" t="s">
        <v>429</v>
      </c>
      <c r="V317" s="60" t="s">
        <v>447</v>
      </c>
      <c r="W317" s="59"/>
      <c r="X317" s="59"/>
      <c r="Y317" s="56"/>
      <c r="Z317" s="56"/>
      <c r="AA317" s="56"/>
      <c r="AB317" s="56"/>
      <c r="AC317" s="53"/>
      <c r="AD317" s="53"/>
      <c r="AE317" s="53"/>
      <c r="AF317" s="53"/>
      <c r="AG317" s="56"/>
      <c r="AH317" s="60"/>
      <c r="AI317" s="53"/>
      <c r="AJ317" s="61"/>
      <c r="AK317" s="53"/>
      <c r="AL317" s="53"/>
      <c r="AM317" s="222">
        <v>1</v>
      </c>
      <c r="AN317" s="97"/>
      <c r="AO317" s="97">
        <v>0</v>
      </c>
      <c r="AP317" s="97"/>
      <c r="AQ317" s="62" t="str">
        <f>IF(AND(AN317=0,AO317=0),Desplegable!$B$446,IF(AND(AN317&lt;&gt;0,AO317=""),Desplegable!$B$446,IF(AND('Metas por Proyecto'!AN317=0,'Metas por Proyecto'!AO317&gt;0),Desplegable!$B$444,IF(AND('Metas por Proyecto'!AN317&gt;0,'Metas por Proyecto'!AO317=0),Desplegable!$B$445,IF(AND('Metas por Proyecto'!AN317&gt;0,'Metas por Proyecto'!AO317&gt;0),((AO317*100)/AN317))))))</f>
        <v/>
      </c>
      <c r="AR317" s="97"/>
      <c r="AS317" s="97">
        <v>0</v>
      </c>
      <c r="AT317" s="97"/>
      <c r="AU317" s="62" t="str">
        <f>IF(AND(AR317=0,AS317=0),Desplegable!$B$446,IF(AND(AR317&lt;&gt;0,AS317=""),Desplegable!$B$446,IF(AND('Metas por Proyecto'!AR317=0,'Metas por Proyecto'!AS317&gt;0),Desplegable!$B$444,IF(AND('Metas por Proyecto'!AR317&gt;0,'Metas por Proyecto'!AS317=0),Desplegable!$B$445,IF(AND('Metas por Proyecto'!AR317&gt;0,'Metas por Proyecto'!AS317&gt;0),((AS317*100)/AR317))))))</f>
        <v/>
      </c>
      <c r="AV317" s="97">
        <f t="shared" si="206"/>
        <v>0</v>
      </c>
      <c r="AW317" s="97">
        <f t="shared" si="207"/>
        <v>0</v>
      </c>
      <c r="AX317" s="62" t="str">
        <f>IF(AND(AV317=0,AW317=0),"",IF(AND(AV317=0,AW317&lt;&gt;0),Desplegable!$B$444,(AW317*100/AV317)))</f>
        <v/>
      </c>
      <c r="AY317" s="97"/>
      <c r="AZ317" s="97">
        <v>0</v>
      </c>
      <c r="BA317" s="97"/>
      <c r="BB317" s="62" t="str">
        <f>IF(AND(AY317=0,AZ317=0),Desplegable!$B$446,IF(AND(AY317&lt;&gt;0,AZ317=""),Desplegable!$B$446,IF(AND('Metas por Proyecto'!AY317=0,'Metas por Proyecto'!AZ317&gt;0),Desplegable!$B$444,IF(AND('Metas por Proyecto'!AY317&gt;0,'Metas por Proyecto'!AZ317=0),Desplegable!$B$445,IF(AND('Metas por Proyecto'!AY317&gt;0,'Metas por Proyecto'!AZ317&gt;0),((AZ317*100)/AY317))))))</f>
        <v/>
      </c>
      <c r="BC317" s="97">
        <f t="shared" si="208"/>
        <v>0</v>
      </c>
      <c r="BD317" s="97">
        <f t="shared" si="209"/>
        <v>0</v>
      </c>
      <c r="BE317" s="62" t="str">
        <f>IF(AND(BC317=0,BD317=0),"",IF(AND(BC317=0,BD317&lt;&gt;0),Desplegable!$B$444,(BD317*100/BC317)))</f>
        <v/>
      </c>
      <c r="BF317" s="97"/>
      <c r="BG317" s="97"/>
      <c r="BH317" s="97"/>
      <c r="BI317" s="62" t="str">
        <f>IF(AND(BF317=0,BG317=0),Desplegable!$B$446,IF(AND(BF317&lt;&gt;0,BG317=""),Desplegable!$B$446,IF(AND('Metas por Proyecto'!BF317=0,'Metas por Proyecto'!BG317&gt;0),Desplegable!$B$444,IF(AND('Metas por Proyecto'!BF317&gt;0,'Metas por Proyecto'!BG317=0),Desplegable!$B$445,IF(AND('Metas por Proyecto'!BF317&gt;0,'Metas por Proyecto'!BG317&gt;0),((BG317*100)/BF317))))))</f>
        <v/>
      </c>
      <c r="BJ317" s="97">
        <f t="shared" si="210"/>
        <v>0</v>
      </c>
      <c r="BK317" s="97">
        <f t="shared" si="211"/>
        <v>0</v>
      </c>
      <c r="BL317" s="62" t="str">
        <f>IF(AND(BJ317=0,BK317=0),"",IF(AND(BJ317=0,BK317&lt;&gt;0),Desplegable!$B$444,(BK317*100/BJ317)))</f>
        <v/>
      </c>
      <c r="BM317" s="97"/>
      <c r="BN317" s="97"/>
      <c r="BO317" s="97"/>
      <c r="BP317" s="62" t="str">
        <f>IF(AND(BM317=0,BN317=0),Desplegable!$B$446,IF(AND(BM317&lt;&gt;0,BN317=""),Desplegable!$B$446,IF(AND('Metas por Proyecto'!BM317=0,'Metas por Proyecto'!BN317&gt;0),Desplegable!$B$444,IF(AND('Metas por Proyecto'!BM317&gt;0,'Metas por Proyecto'!BN317=0),Desplegable!$B$445,IF(AND('Metas por Proyecto'!BM317&gt;0,'Metas por Proyecto'!BN317&gt;0),((BN317*100)/BM317))))))</f>
        <v/>
      </c>
      <c r="BQ317" s="97">
        <f t="shared" si="212"/>
        <v>0</v>
      </c>
      <c r="BR317" s="97">
        <f t="shared" si="213"/>
        <v>0</v>
      </c>
      <c r="BS317" s="62" t="str">
        <f>IF(AND(BQ317=0,BR317=0),"",IF(AND(BQ317=0,BR317&lt;&gt;0),Desplegable!$B$444,(BR317*100/BQ317)))</f>
        <v/>
      </c>
      <c r="BT317" s="97">
        <v>1</v>
      </c>
      <c r="BU317" s="97"/>
      <c r="BV317" s="97"/>
      <c r="BW317" s="62" t="str">
        <f>IF(AND(BT317=0,BU317=0),Desplegable!$B$446,IF(AND(BT317&lt;&gt;0,BU317=""),Desplegable!$B$446,IF(AND('Metas por Proyecto'!BT317=0,'Metas por Proyecto'!BU317&gt;0),Desplegable!$B$444,IF(AND('Metas por Proyecto'!BT317&gt;0,'Metas por Proyecto'!BU317=0),Desplegable!$B$445,IF(AND('Metas por Proyecto'!BT317&gt;0,'Metas por Proyecto'!BU317&gt;0),((BU317*100)/BT317))))))</f>
        <v/>
      </c>
      <c r="BX317" s="97">
        <f t="shared" si="214"/>
        <v>1</v>
      </c>
      <c r="BY317" s="97">
        <f t="shared" si="215"/>
        <v>0</v>
      </c>
      <c r="BZ317" s="62">
        <f>IF(AND(BX317=0,BY317=0),"",IF(AND(BX317=0,BY317&lt;&gt;0),Desplegable!$B$444,(BY317*100/BX317)))</f>
        <v>0</v>
      </c>
      <c r="CA317" s="97"/>
      <c r="CB317" s="97"/>
      <c r="CC317" s="97"/>
      <c r="CD317" s="62" t="str">
        <f>IF(AND(CA317=0,CB317=0),Desplegable!$B$446,IF(AND(CA317&lt;&gt;0,CB317=""),Desplegable!$B$446,IF(AND('Metas por Proyecto'!CA317=0,'Metas por Proyecto'!CB317&gt;0),Desplegable!$B$444,IF(AND('Metas por Proyecto'!CA317&gt;0,'Metas por Proyecto'!CB317=0),Desplegable!$B$445,IF(AND('Metas por Proyecto'!CA317&gt;0,'Metas por Proyecto'!CB317&gt;0),((CB317*100)/CA317))))))</f>
        <v/>
      </c>
      <c r="CE317" s="97">
        <f t="shared" si="216"/>
        <v>1</v>
      </c>
      <c r="CF317" s="97">
        <f t="shared" si="217"/>
        <v>0</v>
      </c>
      <c r="CG317" s="62">
        <f>IF(AND(CE317=0,CF317=0),"",IF(AND(CE317=0,CF317&lt;&gt;0),Desplegable!$B$444,(CF317*100/CE317)))</f>
        <v>0</v>
      </c>
      <c r="CH317" s="97"/>
      <c r="CI317" s="97"/>
      <c r="CJ317" s="97"/>
      <c r="CK317" s="62" t="str">
        <f>IF(AND(CH317=0,CI317=0),Desplegable!$B$446,IF(AND(CH317&lt;&gt;0,CI317=""),Desplegable!$B$446,IF(AND('Metas por Proyecto'!CH317=0,'Metas por Proyecto'!CI317&gt;0),Desplegable!$B$444,IF(AND('Metas por Proyecto'!CH317&gt;0,'Metas por Proyecto'!CI317=0),Desplegable!$B$445,IF(AND('Metas por Proyecto'!CH317&gt;0,'Metas por Proyecto'!CI317&gt;0),((CI317*100)/CH317))))))</f>
        <v/>
      </c>
      <c r="CL317" s="97">
        <f t="shared" si="218"/>
        <v>1</v>
      </c>
      <c r="CM317" s="97">
        <f t="shared" si="219"/>
        <v>0</v>
      </c>
      <c r="CN317" s="62">
        <f>IF(AND(CL317=0,CM317=0),"",IF(AND(CL317=0,CM317&lt;&gt;0),Desplegable!$B$444,(CM317*100/CL317)))</f>
        <v>0</v>
      </c>
      <c r="CO317" s="97"/>
      <c r="CP317" s="97"/>
      <c r="CQ317" s="97"/>
      <c r="CR317" s="62" t="str">
        <f>IF(AND(CO317=0,CP317=0),Desplegable!$B$446,IF(AND(CO317&lt;&gt;0,CP317=""),Desplegable!$B$446,IF(AND('Metas por Proyecto'!CO317=0,'Metas por Proyecto'!CP317&gt;0),Desplegable!$B$444,IF(AND('Metas por Proyecto'!CO317&gt;0,'Metas por Proyecto'!CP317=0),Desplegable!$B$445,IF(AND('Metas por Proyecto'!CO317&gt;0,'Metas por Proyecto'!CP317&gt;0),((CP317*100)/CO317))))))</f>
        <v/>
      </c>
      <c r="CS317" s="97">
        <f t="shared" si="220"/>
        <v>1</v>
      </c>
      <c r="CT317" s="97">
        <f t="shared" si="221"/>
        <v>0</v>
      </c>
      <c r="CU317" s="62">
        <f>IF(AND(CS317=0,CT317=0),"",IF(AND(CS317=0,CT317&lt;&gt;0),Desplegable!$B$444,(CT317*100/CS317)))</f>
        <v>0</v>
      </c>
      <c r="CV317" s="97"/>
      <c r="CW317" s="97"/>
      <c r="CX317" s="97"/>
      <c r="CY317" s="62" t="str">
        <f>IF(AND(CV317=0,CW317=0),Desplegable!$B$446,IF(AND(CV317&lt;&gt;0,CW317=""),Desplegable!$B$446,IF(AND('Metas por Proyecto'!CV317=0,'Metas por Proyecto'!CW317&gt;0),Desplegable!$B$444,IF(AND('Metas por Proyecto'!CV317&gt;0,'Metas por Proyecto'!CW317=0),Desplegable!$B$445,IF(AND('Metas por Proyecto'!CV317&gt;0,'Metas por Proyecto'!CW317&gt;0),((CW317*100)/CV317))))))</f>
        <v/>
      </c>
      <c r="CZ317" s="97">
        <f t="shared" si="222"/>
        <v>1</v>
      </c>
      <c r="DA317" s="97">
        <f t="shared" si="223"/>
        <v>0</v>
      </c>
      <c r="DB317" s="62">
        <f>IF(AND(CZ317=0,DA317=0),"",IF(AND(CZ317=0,DA317&lt;&gt;0),Desplegable!$B$444,(DA317*100/CZ317)))</f>
        <v>0</v>
      </c>
      <c r="DC317" s="97"/>
      <c r="DD317" s="97"/>
      <c r="DE317" s="97"/>
      <c r="DF317" s="62" t="str">
        <f>IF(AND(DC317=0,DD317=0),Desplegable!$B$446,IF(AND(DC317&lt;&gt;0,DD317=""),Desplegable!$B$446,IF(AND('Metas por Proyecto'!DC317=0,'Metas por Proyecto'!DD317&gt;0),Desplegable!$B$444,IF(AND('Metas por Proyecto'!DC317&gt;0,'Metas por Proyecto'!DD317=0),Desplegable!$B$445,IF(AND('Metas por Proyecto'!DC317&gt;0,'Metas por Proyecto'!DD317&gt;0),((DD317*100)/DC317))))))</f>
        <v/>
      </c>
      <c r="DG317" s="97">
        <f t="shared" si="230"/>
        <v>1</v>
      </c>
      <c r="DH317" s="97">
        <f t="shared" si="231"/>
        <v>0</v>
      </c>
      <c r="DI317" s="62">
        <f>IF(AND(DG317=0,DH317=0),"",IF(AND(DG317=0,DH317&lt;&gt;0),Desplegable!$B$444,(DH317*100/DG317)))</f>
        <v>0</v>
      </c>
      <c r="DJ317" s="97"/>
      <c r="DK317" s="97"/>
      <c r="DL317" s="97"/>
      <c r="DM317" s="62" t="str">
        <f>IF(AND(DJ317=0,DK317=0),Desplegable!$B$446,IF(AND(DJ317&lt;&gt;0,DK317=""),Desplegable!$B$446,IF(AND('Metas por Proyecto'!DJ317=0,'Metas por Proyecto'!DK317&gt;0),Desplegable!$B$444,IF(AND('Metas por Proyecto'!DJ317&gt;0,'Metas por Proyecto'!DK317=0),Desplegable!$B$445,IF(AND('Metas por Proyecto'!DJ317&gt;0,'Metas por Proyecto'!DK317&gt;0),((DK317*100)/DJ317))))))</f>
        <v/>
      </c>
      <c r="DN317" s="97">
        <f t="shared" si="224"/>
        <v>1</v>
      </c>
      <c r="DO317" s="97">
        <f t="shared" si="225"/>
        <v>0</v>
      </c>
      <c r="DP317" s="63">
        <f>IF(AND(DN317=0,DO317=0),"",IF(AND(DN317=0,DO317&lt;&gt;0),Desplegable!$B$444,(DO317*100/DN317)))</f>
        <v>0</v>
      </c>
      <c r="DQ317" s="97">
        <f t="shared" si="226"/>
        <v>1</v>
      </c>
      <c r="DR317" s="97">
        <f t="shared" si="227"/>
        <v>0</v>
      </c>
      <c r="DS317" s="97">
        <f t="shared" si="228"/>
        <v>0</v>
      </c>
      <c r="DT317" s="63">
        <f t="shared" si="229"/>
        <v>0</v>
      </c>
      <c r="DU317" s="97"/>
    </row>
    <row r="318" spans="1:125" s="65" customFormat="1" ht="187.5">
      <c r="A318" s="53">
        <v>317</v>
      </c>
      <c r="B318" s="84" t="s">
        <v>959</v>
      </c>
      <c r="C318" s="54" t="s">
        <v>961</v>
      </c>
      <c r="D318" s="55" t="s">
        <v>347</v>
      </c>
      <c r="E318" s="55" t="s">
        <v>964</v>
      </c>
      <c r="F318" s="56" t="s">
        <v>111</v>
      </c>
      <c r="G318" s="55" t="s">
        <v>115</v>
      </c>
      <c r="H318" s="56" t="s">
        <v>294</v>
      </c>
      <c r="I318" s="55" t="s">
        <v>815</v>
      </c>
      <c r="J318" s="56" t="s">
        <v>576</v>
      </c>
      <c r="K318" s="55" t="s">
        <v>964</v>
      </c>
      <c r="L318" s="56" t="s">
        <v>155</v>
      </c>
      <c r="M318" s="56" t="s">
        <v>413</v>
      </c>
      <c r="N318" s="59" t="s">
        <v>155</v>
      </c>
      <c r="O318" s="56" t="s">
        <v>154</v>
      </c>
      <c r="P318" s="57" t="s">
        <v>461</v>
      </c>
      <c r="Q318" s="57" t="s">
        <v>466</v>
      </c>
      <c r="R318" s="58" t="s">
        <v>473</v>
      </c>
      <c r="S318" s="59"/>
      <c r="T318" s="59" t="s">
        <v>417</v>
      </c>
      <c r="U318" s="60" t="s">
        <v>429</v>
      </c>
      <c r="V318" s="60" t="s">
        <v>447</v>
      </c>
      <c r="W318" s="59"/>
      <c r="X318" s="59"/>
      <c r="Y318" s="56"/>
      <c r="Z318" s="56"/>
      <c r="AA318" s="56"/>
      <c r="AB318" s="56"/>
      <c r="AC318" s="53"/>
      <c r="AD318" s="53"/>
      <c r="AE318" s="53"/>
      <c r="AF318" s="53"/>
      <c r="AG318" s="56"/>
      <c r="AH318" s="60"/>
      <c r="AI318" s="53"/>
      <c r="AJ318" s="61"/>
      <c r="AK318" s="53"/>
      <c r="AL318" s="53"/>
      <c r="AM318" s="222">
        <v>1</v>
      </c>
      <c r="AN318" s="97"/>
      <c r="AO318" s="97">
        <v>0</v>
      </c>
      <c r="AP318" s="97"/>
      <c r="AQ318" s="62" t="str">
        <f>IF(AND(AN318=0,AO318=0),Desplegable!$B$446,IF(AND(AN318&lt;&gt;0,AO318=""),Desplegable!$B$446,IF(AND('Metas por Proyecto'!AN318=0,'Metas por Proyecto'!AO318&gt;0),Desplegable!$B$444,IF(AND('Metas por Proyecto'!AN318&gt;0,'Metas por Proyecto'!AO318=0),Desplegable!$B$445,IF(AND('Metas por Proyecto'!AN318&gt;0,'Metas por Proyecto'!AO318&gt;0),((AO318*100)/AN318))))))</f>
        <v/>
      </c>
      <c r="AR318" s="97"/>
      <c r="AS318" s="97">
        <v>0</v>
      </c>
      <c r="AT318" s="97"/>
      <c r="AU318" s="62" t="str">
        <f>IF(AND(AR318=0,AS318=0),Desplegable!$B$446,IF(AND(AR318&lt;&gt;0,AS318=""),Desplegable!$B$446,IF(AND('Metas por Proyecto'!AR318=0,'Metas por Proyecto'!AS318&gt;0),Desplegable!$B$444,IF(AND('Metas por Proyecto'!AR318&gt;0,'Metas por Proyecto'!AS318=0),Desplegable!$B$445,IF(AND('Metas por Proyecto'!AR318&gt;0,'Metas por Proyecto'!AS318&gt;0),((AS318*100)/AR318))))))</f>
        <v/>
      </c>
      <c r="AV318" s="97">
        <f t="shared" si="206"/>
        <v>0</v>
      </c>
      <c r="AW318" s="97">
        <f t="shared" si="207"/>
        <v>0</v>
      </c>
      <c r="AX318" s="62" t="str">
        <f>IF(AND(AV318=0,AW318=0),"",IF(AND(AV318=0,AW318&lt;&gt;0),Desplegable!$B$444,(AW318*100/AV318)))</f>
        <v/>
      </c>
      <c r="AY318" s="97"/>
      <c r="AZ318" s="97">
        <v>0</v>
      </c>
      <c r="BA318" s="97"/>
      <c r="BB318" s="62" t="str">
        <f>IF(AND(AY318=0,AZ318=0),Desplegable!$B$446,IF(AND(AY318&lt;&gt;0,AZ318=""),Desplegable!$B$446,IF(AND('Metas por Proyecto'!AY318=0,'Metas por Proyecto'!AZ318&gt;0),Desplegable!$B$444,IF(AND('Metas por Proyecto'!AY318&gt;0,'Metas por Proyecto'!AZ318=0),Desplegable!$B$445,IF(AND('Metas por Proyecto'!AY318&gt;0,'Metas por Proyecto'!AZ318&gt;0),((AZ318*100)/AY318))))))</f>
        <v/>
      </c>
      <c r="BC318" s="97">
        <f t="shared" si="208"/>
        <v>0</v>
      </c>
      <c r="BD318" s="97">
        <f t="shared" si="209"/>
        <v>0</v>
      </c>
      <c r="BE318" s="62" t="str">
        <f>IF(AND(BC318=0,BD318=0),"",IF(AND(BC318=0,BD318&lt;&gt;0),Desplegable!$B$444,(BD318*100/BC318)))</f>
        <v/>
      </c>
      <c r="BF318" s="97"/>
      <c r="BG318" s="97"/>
      <c r="BH318" s="97"/>
      <c r="BI318" s="62" t="str">
        <f>IF(AND(BF318=0,BG318=0),Desplegable!$B$446,IF(AND(BF318&lt;&gt;0,BG318=""),Desplegable!$B$446,IF(AND('Metas por Proyecto'!BF318=0,'Metas por Proyecto'!BG318&gt;0),Desplegable!$B$444,IF(AND('Metas por Proyecto'!BF318&gt;0,'Metas por Proyecto'!BG318=0),Desplegable!$B$445,IF(AND('Metas por Proyecto'!BF318&gt;0,'Metas por Proyecto'!BG318&gt;0),((BG318*100)/BF318))))))</f>
        <v/>
      </c>
      <c r="BJ318" s="97">
        <f t="shared" si="210"/>
        <v>0</v>
      </c>
      <c r="BK318" s="97">
        <f t="shared" si="211"/>
        <v>0</v>
      </c>
      <c r="BL318" s="62" t="str">
        <f>IF(AND(BJ318=0,BK318=0),"",IF(AND(BJ318=0,BK318&lt;&gt;0),Desplegable!$B$444,(BK318*100/BJ318)))</f>
        <v/>
      </c>
      <c r="BM318" s="97"/>
      <c r="BN318" s="97"/>
      <c r="BO318" s="97"/>
      <c r="BP318" s="62" t="str">
        <f>IF(AND(BM318=0,BN318=0),Desplegable!$B$446,IF(AND(BM318&lt;&gt;0,BN318=""),Desplegable!$B$446,IF(AND('Metas por Proyecto'!BM318=0,'Metas por Proyecto'!BN318&gt;0),Desplegable!$B$444,IF(AND('Metas por Proyecto'!BM318&gt;0,'Metas por Proyecto'!BN318=0),Desplegable!$B$445,IF(AND('Metas por Proyecto'!BM318&gt;0,'Metas por Proyecto'!BN318&gt;0),((BN318*100)/BM318))))))</f>
        <v/>
      </c>
      <c r="BQ318" s="97">
        <f t="shared" si="212"/>
        <v>0</v>
      </c>
      <c r="BR318" s="97">
        <f t="shared" si="213"/>
        <v>0</v>
      </c>
      <c r="BS318" s="62" t="str">
        <f>IF(AND(BQ318=0,BR318=0),"",IF(AND(BQ318=0,BR318&lt;&gt;0),Desplegable!$B$444,(BR318*100/BQ318)))</f>
        <v/>
      </c>
      <c r="BT318" s="97">
        <v>1</v>
      </c>
      <c r="BU318" s="97"/>
      <c r="BV318" s="97"/>
      <c r="BW318" s="62" t="str">
        <f>IF(AND(BT318=0,BU318=0),Desplegable!$B$446,IF(AND(BT318&lt;&gt;0,BU318=""),Desplegable!$B$446,IF(AND('Metas por Proyecto'!BT318=0,'Metas por Proyecto'!BU318&gt;0),Desplegable!$B$444,IF(AND('Metas por Proyecto'!BT318&gt;0,'Metas por Proyecto'!BU318=0),Desplegable!$B$445,IF(AND('Metas por Proyecto'!BT318&gt;0,'Metas por Proyecto'!BU318&gt;0),((BU318*100)/BT318))))))</f>
        <v/>
      </c>
      <c r="BX318" s="97">
        <f t="shared" si="214"/>
        <v>1</v>
      </c>
      <c r="BY318" s="97">
        <f t="shared" si="215"/>
        <v>0</v>
      </c>
      <c r="BZ318" s="62">
        <f>IF(AND(BX318=0,BY318=0),"",IF(AND(BX318=0,BY318&lt;&gt;0),Desplegable!$B$444,(BY318*100/BX318)))</f>
        <v>0</v>
      </c>
      <c r="CA318" s="97"/>
      <c r="CB318" s="97"/>
      <c r="CC318" s="97"/>
      <c r="CD318" s="62" t="str">
        <f>IF(AND(CA318=0,CB318=0),Desplegable!$B$446,IF(AND(CA318&lt;&gt;0,CB318=""),Desplegable!$B$446,IF(AND('Metas por Proyecto'!CA318=0,'Metas por Proyecto'!CB318&gt;0),Desplegable!$B$444,IF(AND('Metas por Proyecto'!CA318&gt;0,'Metas por Proyecto'!CB318=0),Desplegable!$B$445,IF(AND('Metas por Proyecto'!CA318&gt;0,'Metas por Proyecto'!CB318&gt;0),((CB318*100)/CA318))))))</f>
        <v/>
      </c>
      <c r="CE318" s="97">
        <f t="shared" si="216"/>
        <v>1</v>
      </c>
      <c r="CF318" s="97">
        <f t="shared" si="217"/>
        <v>0</v>
      </c>
      <c r="CG318" s="62">
        <f>IF(AND(CE318=0,CF318=0),"",IF(AND(CE318=0,CF318&lt;&gt;0),Desplegable!$B$444,(CF318*100/CE318)))</f>
        <v>0</v>
      </c>
      <c r="CH318" s="97"/>
      <c r="CI318" s="97"/>
      <c r="CJ318" s="97"/>
      <c r="CK318" s="62" t="str">
        <f>IF(AND(CH318=0,CI318=0),Desplegable!$B$446,IF(AND(CH318&lt;&gt;0,CI318=""),Desplegable!$B$446,IF(AND('Metas por Proyecto'!CH318=0,'Metas por Proyecto'!CI318&gt;0),Desplegable!$B$444,IF(AND('Metas por Proyecto'!CH318&gt;0,'Metas por Proyecto'!CI318=0),Desplegable!$B$445,IF(AND('Metas por Proyecto'!CH318&gt;0,'Metas por Proyecto'!CI318&gt;0),((CI318*100)/CH318))))))</f>
        <v/>
      </c>
      <c r="CL318" s="97">
        <f t="shared" si="218"/>
        <v>1</v>
      </c>
      <c r="CM318" s="97">
        <f t="shared" si="219"/>
        <v>0</v>
      </c>
      <c r="CN318" s="62">
        <f>IF(AND(CL318=0,CM318=0),"",IF(AND(CL318=0,CM318&lt;&gt;0),Desplegable!$B$444,(CM318*100/CL318)))</f>
        <v>0</v>
      </c>
      <c r="CO318" s="97"/>
      <c r="CP318" s="97"/>
      <c r="CQ318" s="97"/>
      <c r="CR318" s="62" t="str">
        <f>IF(AND(CO318=0,CP318=0),Desplegable!$B$446,IF(AND(CO318&lt;&gt;0,CP318=""),Desplegable!$B$446,IF(AND('Metas por Proyecto'!CO318=0,'Metas por Proyecto'!CP318&gt;0),Desplegable!$B$444,IF(AND('Metas por Proyecto'!CO318&gt;0,'Metas por Proyecto'!CP318=0),Desplegable!$B$445,IF(AND('Metas por Proyecto'!CO318&gt;0,'Metas por Proyecto'!CP318&gt;0),((CP318*100)/CO318))))))</f>
        <v/>
      </c>
      <c r="CS318" s="97">
        <f t="shared" si="220"/>
        <v>1</v>
      </c>
      <c r="CT318" s="97">
        <f t="shared" si="221"/>
        <v>0</v>
      </c>
      <c r="CU318" s="62">
        <f>IF(AND(CS318=0,CT318=0),"",IF(AND(CS318=0,CT318&lt;&gt;0),Desplegable!$B$444,(CT318*100/CS318)))</f>
        <v>0</v>
      </c>
      <c r="CV318" s="97"/>
      <c r="CW318" s="97"/>
      <c r="CX318" s="97"/>
      <c r="CY318" s="62" t="str">
        <f>IF(AND(CV318=0,CW318=0),Desplegable!$B$446,IF(AND(CV318&lt;&gt;0,CW318=""),Desplegable!$B$446,IF(AND('Metas por Proyecto'!CV318=0,'Metas por Proyecto'!CW318&gt;0),Desplegable!$B$444,IF(AND('Metas por Proyecto'!CV318&gt;0,'Metas por Proyecto'!CW318=0),Desplegable!$B$445,IF(AND('Metas por Proyecto'!CV318&gt;0,'Metas por Proyecto'!CW318&gt;0),((CW318*100)/CV318))))))</f>
        <v/>
      </c>
      <c r="CZ318" s="97">
        <f t="shared" si="222"/>
        <v>1</v>
      </c>
      <c r="DA318" s="97">
        <f t="shared" si="223"/>
        <v>0</v>
      </c>
      <c r="DB318" s="62">
        <f>IF(AND(CZ318=0,DA318=0),"",IF(AND(CZ318=0,DA318&lt;&gt;0),Desplegable!$B$444,(DA318*100/CZ318)))</f>
        <v>0</v>
      </c>
      <c r="DC318" s="97"/>
      <c r="DD318" s="97"/>
      <c r="DE318" s="97"/>
      <c r="DF318" s="62" t="str">
        <f>IF(AND(DC318=0,DD318=0),Desplegable!$B$446,IF(AND(DC318&lt;&gt;0,DD318=""),Desplegable!$B$446,IF(AND('Metas por Proyecto'!DC318=0,'Metas por Proyecto'!DD318&gt;0),Desplegable!$B$444,IF(AND('Metas por Proyecto'!DC318&gt;0,'Metas por Proyecto'!DD318=0),Desplegable!$B$445,IF(AND('Metas por Proyecto'!DC318&gt;0,'Metas por Proyecto'!DD318&gt;0),((DD318*100)/DC318))))))</f>
        <v/>
      </c>
      <c r="DG318" s="97">
        <f t="shared" si="230"/>
        <v>1</v>
      </c>
      <c r="DH318" s="97">
        <f t="shared" si="231"/>
        <v>0</v>
      </c>
      <c r="DI318" s="62">
        <f>IF(AND(DG318=0,DH318=0),"",IF(AND(DG318=0,DH318&lt;&gt;0),Desplegable!$B$444,(DH318*100/DG318)))</f>
        <v>0</v>
      </c>
      <c r="DJ318" s="97"/>
      <c r="DK318" s="97"/>
      <c r="DL318" s="97"/>
      <c r="DM318" s="62" t="str">
        <f>IF(AND(DJ318=0,DK318=0),Desplegable!$B$446,IF(AND(DJ318&lt;&gt;0,DK318=""),Desplegable!$B$446,IF(AND('Metas por Proyecto'!DJ318=0,'Metas por Proyecto'!DK318&gt;0),Desplegable!$B$444,IF(AND('Metas por Proyecto'!DJ318&gt;0,'Metas por Proyecto'!DK318=0),Desplegable!$B$445,IF(AND('Metas por Proyecto'!DJ318&gt;0,'Metas por Proyecto'!DK318&gt;0),((DK318*100)/DJ318))))))</f>
        <v/>
      </c>
      <c r="DN318" s="97">
        <f t="shared" si="224"/>
        <v>1</v>
      </c>
      <c r="DO318" s="97">
        <f t="shared" si="225"/>
        <v>0</v>
      </c>
      <c r="DP318" s="63">
        <f>IF(AND(DN318=0,DO318=0),"",IF(AND(DN318=0,DO318&lt;&gt;0),Desplegable!$B$444,(DO318*100/DN318)))</f>
        <v>0</v>
      </c>
      <c r="DQ318" s="97">
        <f t="shared" si="226"/>
        <v>1</v>
      </c>
      <c r="DR318" s="97">
        <f t="shared" si="227"/>
        <v>0</v>
      </c>
      <c r="DS318" s="97">
        <f t="shared" si="228"/>
        <v>0</v>
      </c>
      <c r="DT318" s="63">
        <f t="shared" si="229"/>
        <v>0</v>
      </c>
      <c r="DU318" s="97"/>
    </row>
    <row r="319" spans="1:125" s="65" customFormat="1" ht="187.5">
      <c r="A319" s="53">
        <v>318</v>
      </c>
      <c r="B319" s="84" t="s">
        <v>960</v>
      </c>
      <c r="C319" s="54" t="s">
        <v>962</v>
      </c>
      <c r="D319" s="55" t="s">
        <v>347</v>
      </c>
      <c r="E319" s="55" t="s">
        <v>964</v>
      </c>
      <c r="F319" s="56" t="s">
        <v>111</v>
      </c>
      <c r="G319" s="55" t="s">
        <v>115</v>
      </c>
      <c r="H319" s="56" t="s">
        <v>294</v>
      </c>
      <c r="I319" s="55" t="s">
        <v>815</v>
      </c>
      <c r="J319" s="56" t="s">
        <v>576</v>
      </c>
      <c r="K319" s="55" t="s">
        <v>964</v>
      </c>
      <c r="L319" s="56" t="s">
        <v>155</v>
      </c>
      <c r="M319" s="56" t="s">
        <v>413</v>
      </c>
      <c r="N319" s="59" t="s">
        <v>155</v>
      </c>
      <c r="O319" s="56" t="s">
        <v>154</v>
      </c>
      <c r="P319" s="57" t="s">
        <v>461</v>
      </c>
      <c r="Q319" s="57" t="s">
        <v>466</v>
      </c>
      <c r="R319" s="58" t="s">
        <v>473</v>
      </c>
      <c r="S319" s="59"/>
      <c r="T319" s="59" t="s">
        <v>417</v>
      </c>
      <c r="U319" s="60" t="s">
        <v>429</v>
      </c>
      <c r="V319" s="60" t="s">
        <v>447</v>
      </c>
      <c r="W319" s="59"/>
      <c r="X319" s="59"/>
      <c r="Y319" s="56"/>
      <c r="Z319" s="56"/>
      <c r="AA319" s="56"/>
      <c r="AB319" s="56"/>
      <c r="AC319" s="53"/>
      <c r="AD319" s="53"/>
      <c r="AE319" s="53"/>
      <c r="AF319" s="53"/>
      <c r="AG319" s="56"/>
      <c r="AH319" s="60"/>
      <c r="AI319" s="53"/>
      <c r="AJ319" s="61"/>
      <c r="AK319" s="53"/>
      <c r="AL319" s="53"/>
      <c r="AM319" s="222">
        <v>1</v>
      </c>
      <c r="AN319" s="97"/>
      <c r="AO319" s="97">
        <v>0</v>
      </c>
      <c r="AP319" s="97"/>
      <c r="AQ319" s="62" t="str">
        <f>IF(AND(AN319=0,AO319=0),Desplegable!$B$446,IF(AND(AN319&lt;&gt;0,AO319=""),Desplegable!$B$446,IF(AND('Metas por Proyecto'!AN319=0,'Metas por Proyecto'!AO319&gt;0),Desplegable!$B$444,IF(AND('Metas por Proyecto'!AN319&gt;0,'Metas por Proyecto'!AO319=0),Desplegable!$B$445,IF(AND('Metas por Proyecto'!AN319&gt;0,'Metas por Proyecto'!AO319&gt;0),((AO319*100)/AN319))))))</f>
        <v/>
      </c>
      <c r="AR319" s="97"/>
      <c r="AS319" s="97">
        <v>0</v>
      </c>
      <c r="AT319" s="97"/>
      <c r="AU319" s="62" t="str">
        <f>IF(AND(AR319=0,AS319=0),Desplegable!$B$446,IF(AND(AR319&lt;&gt;0,AS319=""),Desplegable!$B$446,IF(AND('Metas por Proyecto'!AR319=0,'Metas por Proyecto'!AS319&gt;0),Desplegable!$B$444,IF(AND('Metas por Proyecto'!AR319&gt;0,'Metas por Proyecto'!AS319=0),Desplegable!$B$445,IF(AND('Metas por Proyecto'!AR319&gt;0,'Metas por Proyecto'!AS319&gt;0),((AS319*100)/AR319))))))</f>
        <v/>
      </c>
      <c r="AV319" s="97">
        <f t="shared" si="206"/>
        <v>0</v>
      </c>
      <c r="AW319" s="97">
        <f t="shared" si="207"/>
        <v>0</v>
      </c>
      <c r="AX319" s="62" t="str">
        <f>IF(AND(AV319=0,AW319=0),"",IF(AND(AV319=0,AW319&lt;&gt;0),Desplegable!$B$444,(AW319*100/AV319)))</f>
        <v/>
      </c>
      <c r="AY319" s="97"/>
      <c r="AZ319" s="97">
        <v>0</v>
      </c>
      <c r="BA319" s="97"/>
      <c r="BB319" s="62" t="str">
        <f>IF(AND(AY319=0,AZ319=0),Desplegable!$B$446,IF(AND(AY319&lt;&gt;0,AZ319=""),Desplegable!$B$446,IF(AND('Metas por Proyecto'!AY319=0,'Metas por Proyecto'!AZ319&gt;0),Desplegable!$B$444,IF(AND('Metas por Proyecto'!AY319&gt;0,'Metas por Proyecto'!AZ319=0),Desplegable!$B$445,IF(AND('Metas por Proyecto'!AY319&gt;0,'Metas por Proyecto'!AZ319&gt;0),((AZ319*100)/AY319))))))</f>
        <v/>
      </c>
      <c r="BC319" s="97">
        <f t="shared" si="208"/>
        <v>0</v>
      </c>
      <c r="BD319" s="97">
        <f t="shared" si="209"/>
        <v>0</v>
      </c>
      <c r="BE319" s="62" t="str">
        <f>IF(AND(BC319=0,BD319=0),"",IF(AND(BC319=0,BD319&lt;&gt;0),Desplegable!$B$444,(BD319*100/BC319)))</f>
        <v/>
      </c>
      <c r="BF319" s="97"/>
      <c r="BG319" s="97"/>
      <c r="BH319" s="97"/>
      <c r="BI319" s="62" t="str">
        <f>IF(AND(BF319=0,BG319=0),Desplegable!$B$446,IF(AND(BF319&lt;&gt;0,BG319=""),Desplegable!$B$446,IF(AND('Metas por Proyecto'!BF319=0,'Metas por Proyecto'!BG319&gt;0),Desplegable!$B$444,IF(AND('Metas por Proyecto'!BF319&gt;0,'Metas por Proyecto'!BG319=0),Desplegable!$B$445,IF(AND('Metas por Proyecto'!BF319&gt;0,'Metas por Proyecto'!BG319&gt;0),((BG319*100)/BF319))))))</f>
        <v/>
      </c>
      <c r="BJ319" s="97">
        <f t="shared" si="210"/>
        <v>0</v>
      </c>
      <c r="BK319" s="97">
        <f t="shared" si="211"/>
        <v>0</v>
      </c>
      <c r="BL319" s="62" t="str">
        <f>IF(AND(BJ319=0,BK319=0),"",IF(AND(BJ319=0,BK319&lt;&gt;0),Desplegable!$B$444,(BK319*100/BJ319)))</f>
        <v/>
      </c>
      <c r="BM319" s="97"/>
      <c r="BN319" s="97"/>
      <c r="BO319" s="97"/>
      <c r="BP319" s="62" t="str">
        <f>IF(AND(BM319=0,BN319=0),Desplegable!$B$446,IF(AND(BM319&lt;&gt;0,BN319=""),Desplegable!$B$446,IF(AND('Metas por Proyecto'!BM319=0,'Metas por Proyecto'!BN319&gt;0),Desplegable!$B$444,IF(AND('Metas por Proyecto'!BM319&gt;0,'Metas por Proyecto'!BN319=0),Desplegable!$B$445,IF(AND('Metas por Proyecto'!BM319&gt;0,'Metas por Proyecto'!BN319&gt;0),((BN319*100)/BM319))))))</f>
        <v/>
      </c>
      <c r="BQ319" s="97">
        <f t="shared" si="212"/>
        <v>0</v>
      </c>
      <c r="BR319" s="97">
        <f t="shared" si="213"/>
        <v>0</v>
      </c>
      <c r="BS319" s="62" t="str">
        <f>IF(AND(BQ319=0,BR319=0),"",IF(AND(BQ319=0,BR319&lt;&gt;0),Desplegable!$B$444,(BR319*100/BQ319)))</f>
        <v/>
      </c>
      <c r="BT319" s="97"/>
      <c r="BU319" s="97"/>
      <c r="BV319" s="97"/>
      <c r="BW319" s="62" t="str">
        <f>IF(AND(BT319=0,BU319=0),Desplegable!$B$446,IF(AND(BT319&lt;&gt;0,BU319=""),Desplegable!$B$446,IF(AND('Metas por Proyecto'!BT319=0,'Metas por Proyecto'!BU319&gt;0),Desplegable!$B$444,IF(AND('Metas por Proyecto'!BT319&gt;0,'Metas por Proyecto'!BU319=0),Desplegable!$B$445,IF(AND('Metas por Proyecto'!BT319&gt;0,'Metas por Proyecto'!BU319&gt;0),((BU319*100)/BT319))))))</f>
        <v/>
      </c>
      <c r="BX319" s="97">
        <f t="shared" si="214"/>
        <v>0</v>
      </c>
      <c r="BY319" s="97">
        <f t="shared" si="215"/>
        <v>0</v>
      </c>
      <c r="BZ319" s="62" t="str">
        <f>IF(AND(BX319=0,BY319=0),"",IF(AND(BX319=0,BY319&lt;&gt;0),Desplegable!$B$444,(BY319*100/BX319)))</f>
        <v/>
      </c>
      <c r="CA319" s="97"/>
      <c r="CB319" s="97"/>
      <c r="CC319" s="97"/>
      <c r="CD319" s="62" t="str">
        <f>IF(AND(CA319=0,CB319=0),Desplegable!$B$446,IF(AND(CA319&lt;&gt;0,CB319=""),Desplegable!$B$446,IF(AND('Metas por Proyecto'!CA319=0,'Metas por Proyecto'!CB319&gt;0),Desplegable!$B$444,IF(AND('Metas por Proyecto'!CA319&gt;0,'Metas por Proyecto'!CB319=0),Desplegable!$B$445,IF(AND('Metas por Proyecto'!CA319&gt;0,'Metas por Proyecto'!CB319&gt;0),((CB319*100)/CA319))))))</f>
        <v/>
      </c>
      <c r="CE319" s="97">
        <f t="shared" si="216"/>
        <v>0</v>
      </c>
      <c r="CF319" s="97">
        <f t="shared" si="217"/>
        <v>0</v>
      </c>
      <c r="CG319" s="62" t="str">
        <f>IF(AND(CE319=0,CF319=0),"",IF(AND(CE319=0,CF319&lt;&gt;0),Desplegable!$B$444,(CF319*100/CE319)))</f>
        <v/>
      </c>
      <c r="CH319" s="97"/>
      <c r="CI319" s="97"/>
      <c r="CJ319" s="97"/>
      <c r="CK319" s="62" t="str">
        <f>IF(AND(CH319=0,CI319=0),Desplegable!$B$446,IF(AND(CH319&lt;&gt;0,CI319=""),Desplegable!$B$446,IF(AND('Metas por Proyecto'!CH319=0,'Metas por Proyecto'!CI319&gt;0),Desplegable!$B$444,IF(AND('Metas por Proyecto'!CH319&gt;0,'Metas por Proyecto'!CI319=0),Desplegable!$B$445,IF(AND('Metas por Proyecto'!CH319&gt;0,'Metas por Proyecto'!CI319&gt;0),((CI319*100)/CH319))))))</f>
        <v/>
      </c>
      <c r="CL319" s="97">
        <f t="shared" si="218"/>
        <v>0</v>
      </c>
      <c r="CM319" s="97">
        <f t="shared" si="219"/>
        <v>0</v>
      </c>
      <c r="CN319" s="62" t="str">
        <f>IF(AND(CL319=0,CM319=0),"",IF(AND(CL319=0,CM319&lt;&gt;0),Desplegable!$B$444,(CM319*100/CL319)))</f>
        <v/>
      </c>
      <c r="CO319" s="97"/>
      <c r="CP319" s="97"/>
      <c r="CQ319" s="97"/>
      <c r="CR319" s="62" t="str">
        <f>IF(AND(CO319=0,CP319=0),Desplegable!$B$446,IF(AND(CO319&lt;&gt;0,CP319=""),Desplegable!$B$446,IF(AND('Metas por Proyecto'!CO319=0,'Metas por Proyecto'!CP319&gt;0),Desplegable!$B$444,IF(AND('Metas por Proyecto'!CO319&gt;0,'Metas por Proyecto'!CP319=0),Desplegable!$B$445,IF(AND('Metas por Proyecto'!CO319&gt;0,'Metas por Proyecto'!CP319&gt;0),((CP319*100)/CO319))))))</f>
        <v/>
      </c>
      <c r="CS319" s="97">
        <f t="shared" si="220"/>
        <v>0</v>
      </c>
      <c r="CT319" s="97">
        <f t="shared" si="221"/>
        <v>0</v>
      </c>
      <c r="CU319" s="62" t="str">
        <f>IF(AND(CS319=0,CT319=0),"",IF(AND(CS319=0,CT319&lt;&gt;0),Desplegable!$B$444,(CT319*100/CS319)))</f>
        <v/>
      </c>
      <c r="CV319" s="97"/>
      <c r="CW319" s="97"/>
      <c r="CX319" s="97"/>
      <c r="CY319" s="62" t="str">
        <f>IF(AND(CV319=0,CW319=0),Desplegable!$B$446,IF(AND(CV319&lt;&gt;0,CW319=""),Desplegable!$B$446,IF(AND('Metas por Proyecto'!CV319=0,'Metas por Proyecto'!CW319&gt;0),Desplegable!$B$444,IF(AND('Metas por Proyecto'!CV319&gt;0,'Metas por Proyecto'!CW319=0),Desplegable!$B$445,IF(AND('Metas por Proyecto'!CV319&gt;0,'Metas por Proyecto'!CW319&gt;0),((CW319*100)/CV319))))))</f>
        <v/>
      </c>
      <c r="CZ319" s="97">
        <f t="shared" si="222"/>
        <v>0</v>
      </c>
      <c r="DA319" s="97">
        <f t="shared" si="223"/>
        <v>0</v>
      </c>
      <c r="DB319" s="62" t="str">
        <f>IF(AND(CZ319=0,DA319=0),"",IF(AND(CZ319=0,DA319&lt;&gt;0),Desplegable!$B$444,(DA319*100/CZ319)))</f>
        <v/>
      </c>
      <c r="DC319" s="97"/>
      <c r="DD319" s="97"/>
      <c r="DE319" s="97"/>
      <c r="DF319" s="62" t="str">
        <f>IF(AND(DC319=0,DD319=0),Desplegable!$B$446,IF(AND(DC319&lt;&gt;0,DD319=""),Desplegable!$B$446,IF(AND('Metas por Proyecto'!DC319=0,'Metas por Proyecto'!DD319&gt;0),Desplegable!$B$444,IF(AND('Metas por Proyecto'!DC319&gt;0,'Metas por Proyecto'!DD319=0),Desplegable!$B$445,IF(AND('Metas por Proyecto'!DC319&gt;0,'Metas por Proyecto'!DD319&gt;0),((DD319*100)/DC319))))))</f>
        <v/>
      </c>
      <c r="DG319" s="97">
        <f t="shared" si="230"/>
        <v>0</v>
      </c>
      <c r="DH319" s="97">
        <f t="shared" si="231"/>
        <v>0</v>
      </c>
      <c r="DI319" s="62" t="str">
        <f>IF(AND(DG319=0,DH319=0),"",IF(AND(DG319=0,DH319&lt;&gt;0),Desplegable!$B$444,(DH319*100/DG319)))</f>
        <v/>
      </c>
      <c r="DJ319" s="97">
        <v>1</v>
      </c>
      <c r="DK319" s="97"/>
      <c r="DL319" s="97"/>
      <c r="DM319" s="62" t="str">
        <f>IF(AND(DJ319=0,DK319=0),Desplegable!$B$446,IF(AND(DJ319&lt;&gt;0,DK319=""),Desplegable!$B$446,IF(AND('Metas por Proyecto'!DJ319=0,'Metas por Proyecto'!DK319&gt;0),Desplegable!$B$444,IF(AND('Metas por Proyecto'!DJ319&gt;0,'Metas por Proyecto'!DK319=0),Desplegable!$B$445,IF(AND('Metas por Proyecto'!DJ319&gt;0,'Metas por Proyecto'!DK319&gt;0),((DK319*100)/DJ319))))))</f>
        <v/>
      </c>
      <c r="DN319" s="97">
        <f t="shared" si="224"/>
        <v>1</v>
      </c>
      <c r="DO319" s="97">
        <f t="shared" si="225"/>
        <v>0</v>
      </c>
      <c r="DP319" s="63">
        <f>IF(AND(DN319=0,DO319=0),"",IF(AND(DN319=0,DO319&lt;&gt;0),Desplegable!$B$444,(DO319*100/DN319)))</f>
        <v>0</v>
      </c>
      <c r="DQ319" s="97">
        <f t="shared" si="226"/>
        <v>1</v>
      </c>
      <c r="DR319" s="97">
        <f t="shared" si="227"/>
        <v>0</v>
      </c>
      <c r="DS319" s="97">
        <f t="shared" si="228"/>
        <v>0</v>
      </c>
      <c r="DT319" s="63">
        <f t="shared" si="229"/>
        <v>0</v>
      </c>
      <c r="DU319" s="97"/>
    </row>
    <row r="320" spans="1:125" s="65" customFormat="1" ht="187.5">
      <c r="A320" s="53">
        <v>319</v>
      </c>
      <c r="B320" s="84" t="s">
        <v>1641</v>
      </c>
      <c r="C320" s="54" t="s">
        <v>963</v>
      </c>
      <c r="D320" s="55" t="s">
        <v>65</v>
      </c>
      <c r="E320" s="55" t="s">
        <v>964</v>
      </c>
      <c r="F320" s="56" t="s">
        <v>111</v>
      </c>
      <c r="G320" s="55" t="s">
        <v>115</v>
      </c>
      <c r="H320" s="56" t="s">
        <v>294</v>
      </c>
      <c r="I320" s="55" t="s">
        <v>815</v>
      </c>
      <c r="J320" s="56" t="s">
        <v>576</v>
      </c>
      <c r="K320" s="55" t="s">
        <v>964</v>
      </c>
      <c r="L320" s="56" t="s">
        <v>155</v>
      </c>
      <c r="M320" s="56" t="s">
        <v>413</v>
      </c>
      <c r="N320" s="59" t="s">
        <v>155</v>
      </c>
      <c r="O320" s="56" t="s">
        <v>154</v>
      </c>
      <c r="P320" s="57" t="s">
        <v>461</v>
      </c>
      <c r="Q320" s="57" t="s">
        <v>466</v>
      </c>
      <c r="R320" s="58" t="s">
        <v>473</v>
      </c>
      <c r="S320" s="59"/>
      <c r="T320" s="59" t="s">
        <v>417</v>
      </c>
      <c r="U320" s="60" t="s">
        <v>429</v>
      </c>
      <c r="V320" s="60" t="s">
        <v>447</v>
      </c>
      <c r="W320" s="59"/>
      <c r="X320" s="59" t="s">
        <v>159</v>
      </c>
      <c r="Y320" s="56"/>
      <c r="Z320" s="56"/>
      <c r="AA320" s="56"/>
      <c r="AB320" s="56"/>
      <c r="AC320" s="53"/>
      <c r="AD320" s="53"/>
      <c r="AE320" s="53"/>
      <c r="AF320" s="53"/>
      <c r="AG320" s="56"/>
      <c r="AH320" s="60"/>
      <c r="AI320" s="53"/>
      <c r="AJ320" s="61"/>
      <c r="AK320" s="53"/>
      <c r="AL320" s="53"/>
      <c r="AM320" s="222">
        <v>4</v>
      </c>
      <c r="AN320" s="97"/>
      <c r="AO320" s="97">
        <v>0</v>
      </c>
      <c r="AP320" s="97"/>
      <c r="AQ320" s="62" t="str">
        <f>IF(AND(AN320=0,AO320=0),Desplegable!$B$446,IF(AND(AN320&lt;&gt;0,AO320=""),Desplegable!$B$446,IF(AND('Metas por Proyecto'!AN320=0,'Metas por Proyecto'!AO320&gt;0),Desplegable!$B$444,IF(AND('Metas por Proyecto'!AN320&gt;0,'Metas por Proyecto'!AO320=0),Desplegable!$B$445,IF(AND('Metas por Proyecto'!AN320&gt;0,'Metas por Proyecto'!AO320&gt;0),((AO320*100)/AN320))))))</f>
        <v/>
      </c>
      <c r="AR320" s="97"/>
      <c r="AS320" s="97">
        <v>0</v>
      </c>
      <c r="AT320" s="97"/>
      <c r="AU320" s="62" t="str">
        <f>IF(AND(AR320=0,AS320=0),Desplegable!$B$446,IF(AND(AR320&lt;&gt;0,AS320=""),Desplegable!$B$446,IF(AND('Metas por Proyecto'!AR320=0,'Metas por Proyecto'!AS320&gt;0),Desplegable!$B$444,IF(AND('Metas por Proyecto'!AR320&gt;0,'Metas por Proyecto'!AS320=0),Desplegable!$B$445,IF(AND('Metas por Proyecto'!AR320&gt;0,'Metas por Proyecto'!AS320&gt;0),((AS320*100)/AR320))))))</f>
        <v/>
      </c>
      <c r="AV320" s="97">
        <f t="shared" si="206"/>
        <v>0</v>
      </c>
      <c r="AW320" s="97">
        <f t="shared" si="207"/>
        <v>0</v>
      </c>
      <c r="AX320" s="62" t="str">
        <f>IF(AND(AV320=0,AW320=0),"",IF(AND(AV320=0,AW320&lt;&gt;0),Desplegable!$B$444,(AW320*100/AV320)))</f>
        <v/>
      </c>
      <c r="AY320" s="97">
        <v>1</v>
      </c>
      <c r="AZ320" s="97">
        <v>0</v>
      </c>
      <c r="BA320" s="97"/>
      <c r="BB320" s="62">
        <f>IF(AND(AY320=0,AZ320=0),Desplegable!$B$446,IF(AND(AY320&lt;&gt;0,AZ320=""),Desplegable!$B$446,IF(AND('Metas por Proyecto'!AY320=0,'Metas por Proyecto'!AZ320&gt;0),Desplegable!$B$444,IF(AND('Metas por Proyecto'!AY320&gt;0,'Metas por Proyecto'!AZ320=0),Desplegable!$B$445,IF(AND('Metas por Proyecto'!AY320&gt;0,'Metas por Proyecto'!AZ320&gt;0),((AZ320*100)/AY320))))))</f>
        <v>0</v>
      </c>
      <c r="BC320" s="97">
        <f t="shared" si="208"/>
        <v>1</v>
      </c>
      <c r="BD320" s="97">
        <f t="shared" si="209"/>
        <v>0</v>
      </c>
      <c r="BE320" s="62">
        <f>IF(AND(BC320=0,BD320=0),"",IF(AND(BC320=0,BD320&lt;&gt;0),Desplegable!$B$444,(BD320*100/BC320)))</f>
        <v>0</v>
      </c>
      <c r="BF320" s="97"/>
      <c r="BG320" s="97"/>
      <c r="BH320" s="97"/>
      <c r="BI320" s="62" t="str">
        <f>IF(AND(BF320=0,BG320=0),Desplegable!$B$446,IF(AND(BF320&lt;&gt;0,BG320=""),Desplegable!$B$446,IF(AND('Metas por Proyecto'!BF320=0,'Metas por Proyecto'!BG320&gt;0),Desplegable!$B$444,IF(AND('Metas por Proyecto'!BF320&gt;0,'Metas por Proyecto'!BG320=0),Desplegable!$B$445,IF(AND('Metas por Proyecto'!BF320&gt;0,'Metas por Proyecto'!BG320&gt;0),((BG320*100)/BF320))))))</f>
        <v/>
      </c>
      <c r="BJ320" s="97">
        <f t="shared" si="210"/>
        <v>1</v>
      </c>
      <c r="BK320" s="97">
        <f t="shared" si="211"/>
        <v>0</v>
      </c>
      <c r="BL320" s="62">
        <f>IF(AND(BJ320=0,BK320=0),"",IF(AND(BJ320=0,BK320&lt;&gt;0),Desplegable!$B$444,(BK320*100/BJ320)))</f>
        <v>0</v>
      </c>
      <c r="BM320" s="97"/>
      <c r="BN320" s="97"/>
      <c r="BO320" s="97"/>
      <c r="BP320" s="62" t="str">
        <f>IF(AND(BM320=0,BN320=0),Desplegable!$B$446,IF(AND(BM320&lt;&gt;0,BN320=""),Desplegable!$B$446,IF(AND('Metas por Proyecto'!BM320=0,'Metas por Proyecto'!BN320&gt;0),Desplegable!$B$444,IF(AND('Metas por Proyecto'!BM320&gt;0,'Metas por Proyecto'!BN320=0),Desplegable!$B$445,IF(AND('Metas por Proyecto'!BM320&gt;0,'Metas por Proyecto'!BN320&gt;0),((BN320*100)/BM320))))))</f>
        <v/>
      </c>
      <c r="BQ320" s="97">
        <f t="shared" si="212"/>
        <v>1</v>
      </c>
      <c r="BR320" s="97">
        <f t="shared" si="213"/>
        <v>0</v>
      </c>
      <c r="BS320" s="62">
        <f>IF(AND(BQ320=0,BR320=0),"",IF(AND(BQ320=0,BR320&lt;&gt;0),Desplegable!$B$444,(BR320*100/BQ320)))</f>
        <v>0</v>
      </c>
      <c r="BT320" s="97">
        <v>1</v>
      </c>
      <c r="BU320" s="97"/>
      <c r="BV320" s="97"/>
      <c r="BW320" s="62" t="str">
        <f>IF(AND(BT320=0,BU320=0),Desplegable!$B$446,IF(AND(BT320&lt;&gt;0,BU320=""),Desplegable!$B$446,IF(AND('Metas por Proyecto'!BT320=0,'Metas por Proyecto'!BU320&gt;0),Desplegable!$B$444,IF(AND('Metas por Proyecto'!BT320&gt;0,'Metas por Proyecto'!BU320=0),Desplegable!$B$445,IF(AND('Metas por Proyecto'!BT320&gt;0,'Metas por Proyecto'!BU320&gt;0),((BU320*100)/BT320))))))</f>
        <v/>
      </c>
      <c r="BX320" s="97">
        <f t="shared" si="214"/>
        <v>2</v>
      </c>
      <c r="BY320" s="97">
        <f t="shared" si="215"/>
        <v>0</v>
      </c>
      <c r="BZ320" s="62">
        <f>IF(AND(BX320=0,BY320=0),"",IF(AND(BX320=0,BY320&lt;&gt;0),Desplegable!$B$444,(BY320*100/BX320)))</f>
        <v>0</v>
      </c>
      <c r="CA320" s="97"/>
      <c r="CB320" s="97"/>
      <c r="CC320" s="97"/>
      <c r="CD320" s="62" t="str">
        <f>IF(AND(CA320=0,CB320=0),Desplegable!$B$446,IF(AND(CA320&lt;&gt;0,CB320=""),Desplegable!$B$446,IF(AND('Metas por Proyecto'!CA320=0,'Metas por Proyecto'!CB320&gt;0),Desplegable!$B$444,IF(AND('Metas por Proyecto'!CA320&gt;0,'Metas por Proyecto'!CB320=0),Desplegable!$B$445,IF(AND('Metas por Proyecto'!CA320&gt;0,'Metas por Proyecto'!CB320&gt;0),((CB320*100)/CA320))))))</f>
        <v/>
      </c>
      <c r="CE320" s="97">
        <f t="shared" si="216"/>
        <v>2</v>
      </c>
      <c r="CF320" s="97">
        <f t="shared" si="217"/>
        <v>0</v>
      </c>
      <c r="CG320" s="62">
        <f>IF(AND(CE320=0,CF320=0),"",IF(AND(CE320=0,CF320&lt;&gt;0),Desplegable!$B$444,(CF320*100/CE320)))</f>
        <v>0</v>
      </c>
      <c r="CH320" s="97"/>
      <c r="CI320" s="97"/>
      <c r="CJ320" s="97"/>
      <c r="CK320" s="62" t="str">
        <f>IF(AND(CH320=0,CI320=0),Desplegable!$B$446,IF(AND(CH320&lt;&gt;0,CI320=""),Desplegable!$B$446,IF(AND('Metas por Proyecto'!CH320=0,'Metas por Proyecto'!CI320&gt;0),Desplegable!$B$444,IF(AND('Metas por Proyecto'!CH320&gt;0,'Metas por Proyecto'!CI320=0),Desplegable!$B$445,IF(AND('Metas por Proyecto'!CH320&gt;0,'Metas por Proyecto'!CI320&gt;0),((CI320*100)/CH320))))))</f>
        <v/>
      </c>
      <c r="CL320" s="97">
        <f t="shared" si="218"/>
        <v>2</v>
      </c>
      <c r="CM320" s="97">
        <f t="shared" si="219"/>
        <v>0</v>
      </c>
      <c r="CN320" s="62">
        <f>IF(AND(CL320=0,CM320=0),"",IF(AND(CL320=0,CM320&lt;&gt;0),Desplegable!$B$444,(CM320*100/CL320)))</f>
        <v>0</v>
      </c>
      <c r="CO320" s="97">
        <v>1</v>
      </c>
      <c r="CP320" s="97"/>
      <c r="CQ320" s="97"/>
      <c r="CR320" s="62" t="str">
        <f>IF(AND(CO320=0,CP320=0),Desplegable!$B$446,IF(AND(CO320&lt;&gt;0,CP320=""),Desplegable!$B$446,IF(AND('Metas por Proyecto'!CO320=0,'Metas por Proyecto'!CP320&gt;0),Desplegable!$B$444,IF(AND('Metas por Proyecto'!CO320&gt;0,'Metas por Proyecto'!CP320=0),Desplegable!$B$445,IF(AND('Metas por Proyecto'!CO320&gt;0,'Metas por Proyecto'!CP320&gt;0),((CP320*100)/CO320))))))</f>
        <v/>
      </c>
      <c r="CS320" s="97">
        <f t="shared" si="220"/>
        <v>3</v>
      </c>
      <c r="CT320" s="97">
        <f t="shared" si="221"/>
        <v>0</v>
      </c>
      <c r="CU320" s="62">
        <f>IF(AND(CS320=0,CT320=0),"",IF(AND(CS320=0,CT320&lt;&gt;0),Desplegable!$B$444,(CT320*100/CS320)))</f>
        <v>0</v>
      </c>
      <c r="CV320" s="97"/>
      <c r="CW320" s="97"/>
      <c r="CX320" s="97"/>
      <c r="CY320" s="62" t="str">
        <f>IF(AND(CV320=0,CW320=0),Desplegable!$B$446,IF(AND(CV320&lt;&gt;0,CW320=""),Desplegable!$B$446,IF(AND('Metas por Proyecto'!CV320=0,'Metas por Proyecto'!CW320&gt;0),Desplegable!$B$444,IF(AND('Metas por Proyecto'!CV320&gt;0,'Metas por Proyecto'!CW320=0),Desplegable!$B$445,IF(AND('Metas por Proyecto'!CV320&gt;0,'Metas por Proyecto'!CW320&gt;0),((CW320*100)/CV320))))))</f>
        <v/>
      </c>
      <c r="CZ320" s="97">
        <f t="shared" si="222"/>
        <v>3</v>
      </c>
      <c r="DA320" s="97">
        <f t="shared" si="223"/>
        <v>0</v>
      </c>
      <c r="DB320" s="62">
        <f>IF(AND(CZ320=0,DA320=0),"",IF(AND(CZ320=0,DA320&lt;&gt;0),Desplegable!$B$444,(DA320*100/CZ320)))</f>
        <v>0</v>
      </c>
      <c r="DC320" s="97"/>
      <c r="DD320" s="97"/>
      <c r="DE320" s="97"/>
      <c r="DF320" s="62" t="str">
        <f>IF(AND(DC320=0,DD320=0),Desplegable!$B$446,IF(AND(DC320&lt;&gt;0,DD320=""),Desplegable!$B$446,IF(AND('Metas por Proyecto'!DC320=0,'Metas por Proyecto'!DD320&gt;0),Desplegable!$B$444,IF(AND('Metas por Proyecto'!DC320&gt;0,'Metas por Proyecto'!DD320=0),Desplegable!$B$445,IF(AND('Metas por Proyecto'!DC320&gt;0,'Metas por Proyecto'!DD320&gt;0),((DD320*100)/DC320))))))</f>
        <v/>
      </c>
      <c r="DG320" s="97">
        <f t="shared" si="230"/>
        <v>3</v>
      </c>
      <c r="DH320" s="97">
        <f t="shared" si="231"/>
        <v>0</v>
      </c>
      <c r="DI320" s="62">
        <f>IF(AND(DG320=0,DH320=0),"",IF(AND(DG320=0,DH320&lt;&gt;0),Desplegable!$B$444,(DH320*100/DG320)))</f>
        <v>0</v>
      </c>
      <c r="DJ320" s="97">
        <v>1</v>
      </c>
      <c r="DK320" s="97"/>
      <c r="DL320" s="97"/>
      <c r="DM320" s="62" t="str">
        <f>IF(AND(DJ320=0,DK320=0),Desplegable!$B$446,IF(AND(DJ320&lt;&gt;0,DK320=""),Desplegable!$B$446,IF(AND('Metas por Proyecto'!DJ320=0,'Metas por Proyecto'!DK320&gt;0),Desplegable!$B$444,IF(AND('Metas por Proyecto'!DJ320&gt;0,'Metas por Proyecto'!DK320=0),Desplegable!$B$445,IF(AND('Metas por Proyecto'!DJ320&gt;0,'Metas por Proyecto'!DK320&gt;0),((DK320*100)/DJ320))))))</f>
        <v/>
      </c>
      <c r="DN320" s="97">
        <f t="shared" si="224"/>
        <v>4</v>
      </c>
      <c r="DO320" s="97">
        <f t="shared" si="225"/>
        <v>0</v>
      </c>
      <c r="DP320" s="63">
        <f>IF(AND(DN320=0,DO320=0),"",IF(AND(DN320=0,DO320&lt;&gt;0),Desplegable!$B$444,(DO320*100/DN320)))</f>
        <v>0</v>
      </c>
      <c r="DQ320" s="97">
        <f t="shared" si="226"/>
        <v>4</v>
      </c>
      <c r="DR320" s="97">
        <f t="shared" si="227"/>
        <v>0</v>
      </c>
      <c r="DS320" s="97">
        <f t="shared" si="228"/>
        <v>0</v>
      </c>
      <c r="DT320" s="63">
        <f t="shared" si="229"/>
        <v>0</v>
      </c>
      <c r="DU320" s="97"/>
    </row>
    <row r="321" spans="1:125" s="65" customFormat="1" ht="187.5">
      <c r="A321" s="53">
        <v>320</v>
      </c>
      <c r="B321" s="84" t="s">
        <v>965</v>
      </c>
      <c r="C321" s="54" t="s">
        <v>980</v>
      </c>
      <c r="D321" s="55" t="s">
        <v>77</v>
      </c>
      <c r="E321" s="55" t="s">
        <v>982</v>
      </c>
      <c r="F321" s="56" t="s">
        <v>111</v>
      </c>
      <c r="G321" s="55" t="s">
        <v>115</v>
      </c>
      <c r="H321" s="56" t="s">
        <v>294</v>
      </c>
      <c r="I321" s="55" t="s">
        <v>815</v>
      </c>
      <c r="J321" s="56" t="s">
        <v>300</v>
      </c>
      <c r="K321" s="55" t="s">
        <v>982</v>
      </c>
      <c r="L321" s="56" t="s">
        <v>155</v>
      </c>
      <c r="M321" s="56" t="s">
        <v>414</v>
      </c>
      <c r="N321" s="59" t="s">
        <v>116</v>
      </c>
      <c r="O321" s="56" t="s">
        <v>154</v>
      </c>
      <c r="P321" s="57" t="s">
        <v>461</v>
      </c>
      <c r="Q321" s="57" t="s">
        <v>466</v>
      </c>
      <c r="R321" s="58" t="s">
        <v>472</v>
      </c>
      <c r="S321" s="59"/>
      <c r="T321" s="59" t="s">
        <v>417</v>
      </c>
      <c r="U321" s="60" t="s">
        <v>429</v>
      </c>
      <c r="V321" s="60" t="s">
        <v>447</v>
      </c>
      <c r="W321" s="59" t="s">
        <v>159</v>
      </c>
      <c r="X321" s="59"/>
      <c r="Y321" s="56"/>
      <c r="Z321" s="56"/>
      <c r="AA321" s="56"/>
      <c r="AB321" s="56"/>
      <c r="AC321" s="53"/>
      <c r="AD321" s="53"/>
      <c r="AE321" s="53"/>
      <c r="AF321" s="53"/>
      <c r="AG321" s="56"/>
      <c r="AH321" s="60"/>
      <c r="AI321" s="53"/>
      <c r="AJ321" s="61"/>
      <c r="AK321" s="53"/>
      <c r="AL321" s="53"/>
      <c r="AM321" s="222">
        <v>1500</v>
      </c>
      <c r="AN321" s="97">
        <v>500</v>
      </c>
      <c r="AO321" s="97">
        <v>0</v>
      </c>
      <c r="AP321" s="97"/>
      <c r="AQ321" s="62">
        <f>IF(AND(AN321=0,AO321=0),Desplegable!$B$446,IF(AND(AN321&lt;&gt;0,AO321=""),Desplegable!$B$446,IF(AND('Metas por Proyecto'!AN321=0,'Metas por Proyecto'!AO321&gt;0),Desplegable!$B$444,IF(AND('Metas por Proyecto'!AN321&gt;0,'Metas por Proyecto'!AO321=0),Desplegable!$B$445,IF(AND('Metas por Proyecto'!AN321&gt;0,'Metas por Proyecto'!AO321&gt;0),((AO321*100)/AN321))))))</f>
        <v>0</v>
      </c>
      <c r="AR321" s="97">
        <v>500</v>
      </c>
      <c r="AS321" s="97">
        <v>0</v>
      </c>
      <c r="AT321" s="97"/>
      <c r="AU321" s="62">
        <f>IF(AND(AR321=0,AS321=0),Desplegable!$B$446,IF(AND(AR321&lt;&gt;0,AS321=""),Desplegable!$B$446,IF(AND('Metas por Proyecto'!AR321=0,'Metas por Proyecto'!AS321&gt;0),Desplegable!$B$444,IF(AND('Metas por Proyecto'!AR321&gt;0,'Metas por Proyecto'!AS321=0),Desplegable!$B$445,IF(AND('Metas por Proyecto'!AR321&gt;0,'Metas por Proyecto'!AS321&gt;0),((AS321*100)/AR321))))))</f>
        <v>0</v>
      </c>
      <c r="AV321" s="97">
        <f t="shared" si="206"/>
        <v>1000</v>
      </c>
      <c r="AW321" s="97">
        <f t="shared" si="207"/>
        <v>0</v>
      </c>
      <c r="AX321" s="62">
        <f>IF(AND(AV321=0,AW321=0),"",IF(AND(AV321=0,AW321&lt;&gt;0),Desplegable!$B$444,(AW321*100/AV321)))</f>
        <v>0</v>
      </c>
      <c r="AY321" s="97">
        <v>500</v>
      </c>
      <c r="AZ321" s="97">
        <v>0</v>
      </c>
      <c r="BA321" s="97"/>
      <c r="BB321" s="62">
        <f>IF(AND(AY321=0,AZ321=0),Desplegable!$B$446,IF(AND(AY321&lt;&gt;0,AZ321=""),Desplegable!$B$446,IF(AND('Metas por Proyecto'!AY321=0,'Metas por Proyecto'!AZ321&gt;0),Desplegable!$B$444,IF(AND('Metas por Proyecto'!AY321&gt;0,'Metas por Proyecto'!AZ321=0),Desplegable!$B$445,IF(AND('Metas por Proyecto'!AY321&gt;0,'Metas por Proyecto'!AZ321&gt;0),((AZ321*100)/AY321))))))</f>
        <v>0</v>
      </c>
      <c r="BC321" s="97">
        <f t="shared" si="208"/>
        <v>1500</v>
      </c>
      <c r="BD321" s="97">
        <f t="shared" si="209"/>
        <v>0</v>
      </c>
      <c r="BE321" s="62">
        <f>IF(AND(BC321=0,BD321=0),"",IF(AND(BC321=0,BD321&lt;&gt;0),Desplegable!$B$444,(BD321*100/BC321)))</f>
        <v>0</v>
      </c>
      <c r="BF321" s="97"/>
      <c r="BG321" s="97"/>
      <c r="BH321" s="97"/>
      <c r="BI321" s="62" t="str">
        <f>IF(AND(BF321=0,BG321=0),Desplegable!$B$446,IF(AND(BF321&lt;&gt;0,BG321=""),Desplegable!$B$446,IF(AND('Metas por Proyecto'!BF321=0,'Metas por Proyecto'!BG321&gt;0),Desplegable!$B$444,IF(AND('Metas por Proyecto'!BF321&gt;0,'Metas por Proyecto'!BG321=0),Desplegable!$B$445,IF(AND('Metas por Proyecto'!BF321&gt;0,'Metas por Proyecto'!BG321&gt;0),((BG321*100)/BF321))))))</f>
        <v/>
      </c>
      <c r="BJ321" s="97">
        <f t="shared" si="210"/>
        <v>1500</v>
      </c>
      <c r="BK321" s="97">
        <f t="shared" si="211"/>
        <v>0</v>
      </c>
      <c r="BL321" s="62">
        <f>IF(AND(BJ321=0,BK321=0),"",IF(AND(BJ321=0,BK321&lt;&gt;0),Desplegable!$B$444,(BK321*100/BJ321)))</f>
        <v>0</v>
      </c>
      <c r="BM321" s="97"/>
      <c r="BN321" s="97"/>
      <c r="BO321" s="97"/>
      <c r="BP321" s="62" t="str">
        <f>IF(AND(BM321=0,BN321=0),Desplegable!$B$446,IF(AND(BM321&lt;&gt;0,BN321=""),Desplegable!$B$446,IF(AND('Metas por Proyecto'!BM321=0,'Metas por Proyecto'!BN321&gt;0),Desplegable!$B$444,IF(AND('Metas por Proyecto'!BM321&gt;0,'Metas por Proyecto'!BN321=0),Desplegable!$B$445,IF(AND('Metas por Proyecto'!BM321&gt;0,'Metas por Proyecto'!BN321&gt;0),((BN321*100)/BM321))))))</f>
        <v/>
      </c>
      <c r="BQ321" s="97">
        <f t="shared" si="212"/>
        <v>1500</v>
      </c>
      <c r="BR321" s="97">
        <f t="shared" si="213"/>
        <v>0</v>
      </c>
      <c r="BS321" s="62">
        <f>IF(AND(BQ321=0,BR321=0),"",IF(AND(BQ321=0,BR321&lt;&gt;0),Desplegable!$B$444,(BR321*100/BQ321)))</f>
        <v>0</v>
      </c>
      <c r="BT321" s="97"/>
      <c r="BU321" s="97"/>
      <c r="BV321" s="97"/>
      <c r="BW321" s="62" t="str">
        <f>IF(AND(BT321=0,BU321=0),Desplegable!$B$446,IF(AND(BT321&lt;&gt;0,BU321=""),Desplegable!$B$446,IF(AND('Metas por Proyecto'!BT321=0,'Metas por Proyecto'!BU321&gt;0),Desplegable!$B$444,IF(AND('Metas por Proyecto'!BT321&gt;0,'Metas por Proyecto'!BU321=0),Desplegable!$B$445,IF(AND('Metas por Proyecto'!BT321&gt;0,'Metas por Proyecto'!BU321&gt;0),((BU321*100)/BT321))))))</f>
        <v/>
      </c>
      <c r="BX321" s="97">
        <f t="shared" si="214"/>
        <v>1500</v>
      </c>
      <c r="BY321" s="97">
        <f t="shared" si="215"/>
        <v>0</v>
      </c>
      <c r="BZ321" s="62">
        <f>IF(AND(BX321=0,BY321=0),"",IF(AND(BX321=0,BY321&lt;&gt;0),Desplegable!$B$444,(BY321*100/BX321)))</f>
        <v>0</v>
      </c>
      <c r="CA321" s="97"/>
      <c r="CB321" s="97"/>
      <c r="CC321" s="97"/>
      <c r="CD321" s="62" t="str">
        <f>IF(AND(CA321=0,CB321=0),Desplegable!$B$446,IF(AND(CA321&lt;&gt;0,CB321=""),Desplegable!$B$446,IF(AND('Metas por Proyecto'!CA321=0,'Metas por Proyecto'!CB321&gt;0),Desplegable!$B$444,IF(AND('Metas por Proyecto'!CA321&gt;0,'Metas por Proyecto'!CB321=0),Desplegable!$B$445,IF(AND('Metas por Proyecto'!CA321&gt;0,'Metas por Proyecto'!CB321&gt;0),((CB321*100)/CA321))))))</f>
        <v/>
      </c>
      <c r="CE321" s="97">
        <f t="shared" si="216"/>
        <v>1500</v>
      </c>
      <c r="CF321" s="97">
        <f t="shared" si="217"/>
        <v>0</v>
      </c>
      <c r="CG321" s="62">
        <f>IF(AND(CE321=0,CF321=0),"",IF(AND(CE321=0,CF321&lt;&gt;0),Desplegable!$B$444,(CF321*100/CE321)))</f>
        <v>0</v>
      </c>
      <c r="CH321" s="97"/>
      <c r="CI321" s="97"/>
      <c r="CJ321" s="97"/>
      <c r="CK321" s="62" t="str">
        <f>IF(AND(CH321=0,CI321=0),Desplegable!$B$446,IF(AND(CH321&lt;&gt;0,CI321=""),Desplegable!$B$446,IF(AND('Metas por Proyecto'!CH321=0,'Metas por Proyecto'!CI321&gt;0),Desplegable!$B$444,IF(AND('Metas por Proyecto'!CH321&gt;0,'Metas por Proyecto'!CI321=0),Desplegable!$B$445,IF(AND('Metas por Proyecto'!CH321&gt;0,'Metas por Proyecto'!CI321&gt;0),((CI321*100)/CH321))))))</f>
        <v/>
      </c>
      <c r="CL321" s="97">
        <f t="shared" si="218"/>
        <v>1500</v>
      </c>
      <c r="CM321" s="97">
        <f t="shared" si="219"/>
        <v>0</v>
      </c>
      <c r="CN321" s="62">
        <f>IF(AND(CL321=0,CM321=0),"",IF(AND(CL321=0,CM321&lt;&gt;0),Desplegable!$B$444,(CM321*100/CL321)))</f>
        <v>0</v>
      </c>
      <c r="CO321" s="97"/>
      <c r="CP321" s="97"/>
      <c r="CQ321" s="97"/>
      <c r="CR321" s="62" t="str">
        <f>IF(AND(CO321=0,CP321=0),Desplegable!$B$446,IF(AND(CO321&lt;&gt;0,CP321=""),Desplegable!$B$446,IF(AND('Metas por Proyecto'!CO321=0,'Metas por Proyecto'!CP321&gt;0),Desplegable!$B$444,IF(AND('Metas por Proyecto'!CO321&gt;0,'Metas por Proyecto'!CP321=0),Desplegable!$B$445,IF(AND('Metas por Proyecto'!CO321&gt;0,'Metas por Proyecto'!CP321&gt;0),((CP321*100)/CO321))))))</f>
        <v/>
      </c>
      <c r="CS321" s="97">
        <f t="shared" si="220"/>
        <v>1500</v>
      </c>
      <c r="CT321" s="97">
        <f t="shared" si="221"/>
        <v>0</v>
      </c>
      <c r="CU321" s="62">
        <f>IF(AND(CS321=0,CT321=0),"",IF(AND(CS321=0,CT321&lt;&gt;0),Desplegable!$B$444,(CT321*100/CS321)))</f>
        <v>0</v>
      </c>
      <c r="CV321" s="97"/>
      <c r="CW321" s="97"/>
      <c r="CX321" s="97"/>
      <c r="CY321" s="62" t="str">
        <f>IF(AND(CV321=0,CW321=0),Desplegable!$B$446,IF(AND(CV321&lt;&gt;0,CW321=""),Desplegable!$B$446,IF(AND('Metas por Proyecto'!CV321=0,'Metas por Proyecto'!CW321&gt;0),Desplegable!$B$444,IF(AND('Metas por Proyecto'!CV321&gt;0,'Metas por Proyecto'!CW321=0),Desplegable!$B$445,IF(AND('Metas por Proyecto'!CV321&gt;0,'Metas por Proyecto'!CW321&gt;0),((CW321*100)/CV321))))))</f>
        <v/>
      </c>
      <c r="CZ321" s="97">
        <f t="shared" si="222"/>
        <v>1500</v>
      </c>
      <c r="DA321" s="97">
        <f t="shared" si="223"/>
        <v>0</v>
      </c>
      <c r="DB321" s="62">
        <f>IF(AND(CZ321=0,DA321=0),"",IF(AND(CZ321=0,DA321&lt;&gt;0),Desplegable!$B$444,(DA321*100/CZ321)))</f>
        <v>0</v>
      </c>
      <c r="DC321" s="97"/>
      <c r="DD321" s="97"/>
      <c r="DE321" s="97"/>
      <c r="DF321" s="62" t="str">
        <f>IF(AND(DC321=0,DD321=0),Desplegable!$B$446,IF(AND(DC321&lt;&gt;0,DD321=""),Desplegable!$B$446,IF(AND('Metas por Proyecto'!DC321=0,'Metas por Proyecto'!DD321&gt;0),Desplegable!$B$444,IF(AND('Metas por Proyecto'!DC321&gt;0,'Metas por Proyecto'!DD321=0),Desplegable!$B$445,IF(AND('Metas por Proyecto'!DC321&gt;0,'Metas por Proyecto'!DD321&gt;0),((DD321*100)/DC321))))))</f>
        <v/>
      </c>
      <c r="DG321" s="97">
        <f t="shared" si="230"/>
        <v>1500</v>
      </c>
      <c r="DH321" s="97">
        <f t="shared" si="231"/>
        <v>0</v>
      </c>
      <c r="DI321" s="62">
        <f>IF(AND(DG321=0,DH321=0),"",IF(AND(DG321=0,DH321&lt;&gt;0),Desplegable!$B$444,(DH321*100/DG321)))</f>
        <v>0</v>
      </c>
      <c r="DJ321" s="97"/>
      <c r="DK321" s="97"/>
      <c r="DL321" s="97"/>
      <c r="DM321" s="62" t="str">
        <f>IF(AND(DJ321=0,DK321=0),Desplegable!$B$446,IF(AND(DJ321&lt;&gt;0,DK321=""),Desplegable!$B$446,IF(AND('Metas por Proyecto'!DJ321=0,'Metas por Proyecto'!DK321&gt;0),Desplegable!$B$444,IF(AND('Metas por Proyecto'!DJ321&gt;0,'Metas por Proyecto'!DK321=0),Desplegable!$B$445,IF(AND('Metas por Proyecto'!DJ321&gt;0,'Metas por Proyecto'!DK321&gt;0),((DK321*100)/DJ321))))))</f>
        <v/>
      </c>
      <c r="DN321" s="97">
        <f t="shared" si="224"/>
        <v>1500</v>
      </c>
      <c r="DO321" s="97">
        <f t="shared" si="225"/>
        <v>0</v>
      </c>
      <c r="DP321" s="63">
        <f>IF(AND(DN321=0,DO321=0),"",IF(AND(DN321=0,DO321&lt;&gt;0),Desplegable!$B$444,(DO321*100/DN321)))</f>
        <v>0</v>
      </c>
      <c r="DQ321" s="97">
        <f t="shared" si="226"/>
        <v>1500</v>
      </c>
      <c r="DR321" s="97">
        <f t="shared" si="227"/>
        <v>0</v>
      </c>
      <c r="DS321" s="97">
        <f t="shared" si="228"/>
        <v>0</v>
      </c>
      <c r="DT321" s="63">
        <f t="shared" si="229"/>
        <v>0</v>
      </c>
      <c r="DU321" s="97"/>
    </row>
    <row r="322" spans="1:125" s="65" customFormat="1" ht="187.5">
      <c r="A322" s="53">
        <v>321</v>
      </c>
      <c r="B322" s="84" t="s">
        <v>966</v>
      </c>
      <c r="C322" s="54" t="s">
        <v>980</v>
      </c>
      <c r="D322" s="55" t="s">
        <v>77</v>
      </c>
      <c r="E322" s="55" t="s">
        <v>982</v>
      </c>
      <c r="F322" s="56" t="s">
        <v>111</v>
      </c>
      <c r="G322" s="55" t="s">
        <v>115</v>
      </c>
      <c r="H322" s="56" t="s">
        <v>294</v>
      </c>
      <c r="I322" s="55" t="s">
        <v>815</v>
      </c>
      <c r="J322" s="56" t="s">
        <v>300</v>
      </c>
      <c r="K322" s="55" t="s">
        <v>982</v>
      </c>
      <c r="L322" s="56" t="s">
        <v>155</v>
      </c>
      <c r="M322" s="56" t="s">
        <v>414</v>
      </c>
      <c r="N322" s="59" t="s">
        <v>113</v>
      </c>
      <c r="O322" s="56" t="s">
        <v>154</v>
      </c>
      <c r="P322" s="57" t="s">
        <v>461</v>
      </c>
      <c r="Q322" s="57" t="s">
        <v>466</v>
      </c>
      <c r="R322" s="58" t="s">
        <v>472</v>
      </c>
      <c r="S322" s="59"/>
      <c r="T322" s="59" t="s">
        <v>417</v>
      </c>
      <c r="U322" s="60" t="s">
        <v>429</v>
      </c>
      <c r="V322" s="60" t="s">
        <v>447</v>
      </c>
      <c r="W322" s="59" t="s">
        <v>159</v>
      </c>
      <c r="X322" s="59"/>
      <c r="Y322" s="56"/>
      <c r="Z322" s="56"/>
      <c r="AA322" s="56"/>
      <c r="AB322" s="56"/>
      <c r="AC322" s="53"/>
      <c r="AD322" s="53"/>
      <c r="AE322" s="53"/>
      <c r="AF322" s="53"/>
      <c r="AG322" s="56"/>
      <c r="AH322" s="60"/>
      <c r="AI322" s="53"/>
      <c r="AJ322" s="61"/>
      <c r="AK322" s="53"/>
      <c r="AL322" s="53"/>
      <c r="AM322" s="222">
        <v>45000</v>
      </c>
      <c r="AN322" s="97">
        <v>5000</v>
      </c>
      <c r="AO322" s="97">
        <v>0</v>
      </c>
      <c r="AP322" s="97"/>
      <c r="AQ322" s="62">
        <f>IF(AND(AN322=0,AO322=0),Desplegable!$B$446,IF(AND(AN322&lt;&gt;0,AO322=""),Desplegable!$B$446,IF(AND('Metas por Proyecto'!AN322=0,'Metas por Proyecto'!AO322&gt;0),Desplegable!$B$444,IF(AND('Metas por Proyecto'!AN322&gt;0,'Metas por Proyecto'!AO322=0),Desplegable!$B$445,IF(AND('Metas por Proyecto'!AN322&gt;0,'Metas por Proyecto'!AO322&gt;0),((AO322*100)/AN322))))))</f>
        <v>0</v>
      </c>
      <c r="AR322" s="97">
        <v>10000</v>
      </c>
      <c r="AS322" s="97">
        <v>0</v>
      </c>
      <c r="AT322" s="97"/>
      <c r="AU322" s="62">
        <f>IF(AND(AR322=0,AS322=0),Desplegable!$B$446,IF(AND(AR322&lt;&gt;0,AS322=""),Desplegable!$B$446,IF(AND('Metas por Proyecto'!AR322=0,'Metas por Proyecto'!AS322&gt;0),Desplegable!$B$444,IF(AND('Metas por Proyecto'!AR322&gt;0,'Metas por Proyecto'!AS322=0),Desplegable!$B$445,IF(AND('Metas por Proyecto'!AR322&gt;0,'Metas por Proyecto'!AS322&gt;0),((AS322*100)/AR322))))))</f>
        <v>0</v>
      </c>
      <c r="AV322" s="97">
        <f t="shared" si="206"/>
        <v>15000</v>
      </c>
      <c r="AW322" s="97">
        <f t="shared" si="207"/>
        <v>0</v>
      </c>
      <c r="AX322" s="62">
        <f>IF(AND(AV322=0,AW322=0),"",IF(AND(AV322=0,AW322&lt;&gt;0),Desplegable!$B$444,(AW322*100/AV322)))</f>
        <v>0</v>
      </c>
      <c r="AY322" s="97">
        <v>10000</v>
      </c>
      <c r="AZ322" s="97">
        <v>0</v>
      </c>
      <c r="BA322" s="97"/>
      <c r="BB322" s="62">
        <f>IF(AND(AY322=0,AZ322=0),Desplegable!$B$446,IF(AND(AY322&lt;&gt;0,AZ322=""),Desplegable!$B$446,IF(AND('Metas por Proyecto'!AY322=0,'Metas por Proyecto'!AZ322&gt;0),Desplegable!$B$444,IF(AND('Metas por Proyecto'!AY322&gt;0,'Metas por Proyecto'!AZ322=0),Desplegable!$B$445,IF(AND('Metas por Proyecto'!AY322&gt;0,'Metas por Proyecto'!AZ322&gt;0),((AZ322*100)/AY322))))))</f>
        <v>0</v>
      </c>
      <c r="BC322" s="97">
        <f t="shared" si="208"/>
        <v>25000</v>
      </c>
      <c r="BD322" s="97">
        <f t="shared" si="209"/>
        <v>0</v>
      </c>
      <c r="BE322" s="62">
        <f>IF(AND(BC322=0,BD322=0),"",IF(AND(BC322=0,BD322&lt;&gt;0),Desplegable!$B$444,(BD322*100/BC322)))</f>
        <v>0</v>
      </c>
      <c r="BF322" s="97">
        <v>20000</v>
      </c>
      <c r="BG322" s="97"/>
      <c r="BH322" s="97"/>
      <c r="BI322" s="62" t="str">
        <f>IF(AND(BF322=0,BG322=0),Desplegable!$B$446,IF(AND(BF322&lt;&gt;0,BG322=""),Desplegable!$B$446,IF(AND('Metas por Proyecto'!BF322=0,'Metas por Proyecto'!BG322&gt;0),Desplegable!$B$444,IF(AND('Metas por Proyecto'!BF322&gt;0,'Metas por Proyecto'!BG322=0),Desplegable!$B$445,IF(AND('Metas por Proyecto'!BF322&gt;0,'Metas por Proyecto'!BG322&gt;0),((BG322*100)/BF322))))))</f>
        <v/>
      </c>
      <c r="BJ322" s="97">
        <f t="shared" si="210"/>
        <v>45000</v>
      </c>
      <c r="BK322" s="97">
        <f t="shared" si="211"/>
        <v>0</v>
      </c>
      <c r="BL322" s="62">
        <f>IF(AND(BJ322=0,BK322=0),"",IF(AND(BJ322=0,BK322&lt;&gt;0),Desplegable!$B$444,(BK322*100/BJ322)))</f>
        <v>0</v>
      </c>
      <c r="BM322" s="97"/>
      <c r="BN322" s="97"/>
      <c r="BO322" s="97"/>
      <c r="BP322" s="62" t="str">
        <f>IF(AND(BM322=0,BN322=0),Desplegable!$B$446,IF(AND(BM322&lt;&gt;0,BN322=""),Desplegable!$B$446,IF(AND('Metas por Proyecto'!BM322=0,'Metas por Proyecto'!BN322&gt;0),Desplegable!$B$444,IF(AND('Metas por Proyecto'!BM322&gt;0,'Metas por Proyecto'!BN322=0),Desplegable!$B$445,IF(AND('Metas por Proyecto'!BM322&gt;0,'Metas por Proyecto'!BN322&gt;0),((BN322*100)/BM322))))))</f>
        <v/>
      </c>
      <c r="BQ322" s="97">
        <f t="shared" si="212"/>
        <v>45000</v>
      </c>
      <c r="BR322" s="97">
        <f t="shared" si="213"/>
        <v>0</v>
      </c>
      <c r="BS322" s="62">
        <f>IF(AND(BQ322=0,BR322=0),"",IF(AND(BQ322=0,BR322&lt;&gt;0),Desplegable!$B$444,(BR322*100/BQ322)))</f>
        <v>0</v>
      </c>
      <c r="BT322" s="97"/>
      <c r="BU322" s="97"/>
      <c r="BV322" s="97"/>
      <c r="BW322" s="62" t="str">
        <f>IF(AND(BT322=0,BU322=0),Desplegable!$B$446,IF(AND(BT322&lt;&gt;0,BU322=""),Desplegable!$B$446,IF(AND('Metas por Proyecto'!BT322=0,'Metas por Proyecto'!BU322&gt;0),Desplegable!$B$444,IF(AND('Metas por Proyecto'!BT322&gt;0,'Metas por Proyecto'!BU322=0),Desplegable!$B$445,IF(AND('Metas por Proyecto'!BT322&gt;0,'Metas por Proyecto'!BU322&gt;0),((BU322*100)/BT322))))))</f>
        <v/>
      </c>
      <c r="BX322" s="97">
        <f t="shared" si="214"/>
        <v>45000</v>
      </c>
      <c r="BY322" s="97">
        <f t="shared" si="215"/>
        <v>0</v>
      </c>
      <c r="BZ322" s="62">
        <f>IF(AND(BX322=0,BY322=0),"",IF(AND(BX322=0,BY322&lt;&gt;0),Desplegable!$B$444,(BY322*100/BX322)))</f>
        <v>0</v>
      </c>
      <c r="CA322" s="97"/>
      <c r="CB322" s="97"/>
      <c r="CC322" s="97"/>
      <c r="CD322" s="62" t="str">
        <f>IF(AND(CA322=0,CB322=0),Desplegable!$B$446,IF(AND(CA322&lt;&gt;0,CB322=""),Desplegable!$B$446,IF(AND('Metas por Proyecto'!CA322=0,'Metas por Proyecto'!CB322&gt;0),Desplegable!$B$444,IF(AND('Metas por Proyecto'!CA322&gt;0,'Metas por Proyecto'!CB322=0),Desplegable!$B$445,IF(AND('Metas por Proyecto'!CA322&gt;0,'Metas por Proyecto'!CB322&gt;0),((CB322*100)/CA322))))))</f>
        <v/>
      </c>
      <c r="CE322" s="97">
        <f t="shared" si="216"/>
        <v>45000</v>
      </c>
      <c r="CF322" s="97">
        <f t="shared" si="217"/>
        <v>0</v>
      </c>
      <c r="CG322" s="62">
        <f>IF(AND(CE322=0,CF322=0),"",IF(AND(CE322=0,CF322&lt;&gt;0),Desplegable!$B$444,(CF322*100/CE322)))</f>
        <v>0</v>
      </c>
      <c r="CH322" s="97"/>
      <c r="CI322" s="97"/>
      <c r="CJ322" s="97"/>
      <c r="CK322" s="62" t="str">
        <f>IF(AND(CH322=0,CI322=0),Desplegable!$B$446,IF(AND(CH322&lt;&gt;0,CI322=""),Desplegable!$B$446,IF(AND('Metas por Proyecto'!CH322=0,'Metas por Proyecto'!CI322&gt;0),Desplegable!$B$444,IF(AND('Metas por Proyecto'!CH322&gt;0,'Metas por Proyecto'!CI322=0),Desplegable!$B$445,IF(AND('Metas por Proyecto'!CH322&gt;0,'Metas por Proyecto'!CI322&gt;0),((CI322*100)/CH322))))))</f>
        <v/>
      </c>
      <c r="CL322" s="97">
        <f t="shared" si="218"/>
        <v>45000</v>
      </c>
      <c r="CM322" s="97">
        <f t="shared" si="219"/>
        <v>0</v>
      </c>
      <c r="CN322" s="62">
        <f>IF(AND(CL322=0,CM322=0),"",IF(AND(CL322=0,CM322&lt;&gt;0),Desplegable!$B$444,(CM322*100/CL322)))</f>
        <v>0</v>
      </c>
      <c r="CO322" s="97"/>
      <c r="CP322" s="97"/>
      <c r="CQ322" s="97"/>
      <c r="CR322" s="62" t="str">
        <f>IF(AND(CO322=0,CP322=0),Desplegable!$B$446,IF(AND(CO322&lt;&gt;0,CP322=""),Desplegable!$B$446,IF(AND('Metas por Proyecto'!CO322=0,'Metas por Proyecto'!CP322&gt;0),Desplegable!$B$444,IF(AND('Metas por Proyecto'!CO322&gt;0,'Metas por Proyecto'!CP322=0),Desplegable!$B$445,IF(AND('Metas por Proyecto'!CO322&gt;0,'Metas por Proyecto'!CP322&gt;0),((CP322*100)/CO322))))))</f>
        <v/>
      </c>
      <c r="CS322" s="97">
        <f t="shared" si="220"/>
        <v>45000</v>
      </c>
      <c r="CT322" s="97">
        <f t="shared" si="221"/>
        <v>0</v>
      </c>
      <c r="CU322" s="62">
        <f>IF(AND(CS322=0,CT322=0),"",IF(AND(CS322=0,CT322&lt;&gt;0),Desplegable!$B$444,(CT322*100/CS322)))</f>
        <v>0</v>
      </c>
      <c r="CV322" s="97"/>
      <c r="CW322" s="97"/>
      <c r="CX322" s="97"/>
      <c r="CY322" s="62" t="str">
        <f>IF(AND(CV322=0,CW322=0),Desplegable!$B$446,IF(AND(CV322&lt;&gt;0,CW322=""),Desplegable!$B$446,IF(AND('Metas por Proyecto'!CV322=0,'Metas por Proyecto'!CW322&gt;0),Desplegable!$B$444,IF(AND('Metas por Proyecto'!CV322&gt;0,'Metas por Proyecto'!CW322=0),Desplegable!$B$445,IF(AND('Metas por Proyecto'!CV322&gt;0,'Metas por Proyecto'!CW322&gt;0),((CW322*100)/CV322))))))</f>
        <v/>
      </c>
      <c r="CZ322" s="97">
        <f t="shared" si="222"/>
        <v>45000</v>
      </c>
      <c r="DA322" s="97">
        <f t="shared" si="223"/>
        <v>0</v>
      </c>
      <c r="DB322" s="62">
        <f>IF(AND(CZ322=0,DA322=0),"",IF(AND(CZ322=0,DA322&lt;&gt;0),Desplegable!$B$444,(DA322*100/CZ322)))</f>
        <v>0</v>
      </c>
      <c r="DC322" s="97"/>
      <c r="DD322" s="97"/>
      <c r="DE322" s="97"/>
      <c r="DF322" s="62" t="str">
        <f>IF(AND(DC322=0,DD322=0),Desplegable!$B$446,IF(AND(DC322&lt;&gt;0,DD322=""),Desplegable!$B$446,IF(AND('Metas por Proyecto'!DC322=0,'Metas por Proyecto'!DD322&gt;0),Desplegable!$B$444,IF(AND('Metas por Proyecto'!DC322&gt;0,'Metas por Proyecto'!DD322=0),Desplegable!$B$445,IF(AND('Metas por Proyecto'!DC322&gt;0,'Metas por Proyecto'!DD322&gt;0),((DD322*100)/DC322))))))</f>
        <v/>
      </c>
      <c r="DG322" s="97">
        <f t="shared" si="230"/>
        <v>45000</v>
      </c>
      <c r="DH322" s="97">
        <f t="shared" si="231"/>
        <v>0</v>
      </c>
      <c r="DI322" s="62">
        <f>IF(AND(DG322=0,DH322=0),"",IF(AND(DG322=0,DH322&lt;&gt;0),Desplegable!$B$444,(DH322*100/DG322)))</f>
        <v>0</v>
      </c>
      <c r="DJ322" s="97"/>
      <c r="DK322" s="97"/>
      <c r="DL322" s="97"/>
      <c r="DM322" s="62" t="str">
        <f>IF(AND(DJ322=0,DK322=0),Desplegable!$B$446,IF(AND(DJ322&lt;&gt;0,DK322=""),Desplegable!$B$446,IF(AND('Metas por Proyecto'!DJ322=0,'Metas por Proyecto'!DK322&gt;0),Desplegable!$B$444,IF(AND('Metas por Proyecto'!DJ322&gt;0,'Metas por Proyecto'!DK322=0),Desplegable!$B$445,IF(AND('Metas por Proyecto'!DJ322&gt;0,'Metas por Proyecto'!DK322&gt;0),((DK322*100)/DJ322))))))</f>
        <v/>
      </c>
      <c r="DN322" s="97">
        <f t="shared" si="224"/>
        <v>45000</v>
      </c>
      <c r="DO322" s="97">
        <f t="shared" si="225"/>
        <v>0</v>
      </c>
      <c r="DP322" s="63">
        <f>IF(AND(DN322=0,DO322=0),"",IF(AND(DN322=0,DO322&lt;&gt;0),Desplegable!$B$444,(DO322*100/DN322)))</f>
        <v>0</v>
      </c>
      <c r="DQ322" s="97">
        <f t="shared" si="226"/>
        <v>45000</v>
      </c>
      <c r="DR322" s="97">
        <f t="shared" si="227"/>
        <v>0</v>
      </c>
      <c r="DS322" s="97">
        <f t="shared" si="228"/>
        <v>0</v>
      </c>
      <c r="DT322" s="63">
        <f t="shared" si="229"/>
        <v>0</v>
      </c>
      <c r="DU322" s="97"/>
    </row>
    <row r="323" spans="1:125" s="65" customFormat="1" ht="187.5">
      <c r="A323" s="53">
        <v>322</v>
      </c>
      <c r="B323" s="84" t="s">
        <v>967</v>
      </c>
      <c r="C323" s="54" t="s">
        <v>981</v>
      </c>
      <c r="D323" s="55" t="s">
        <v>383</v>
      </c>
      <c r="E323" s="55" t="s">
        <v>982</v>
      </c>
      <c r="F323" s="56" t="s">
        <v>111</v>
      </c>
      <c r="G323" s="55" t="s">
        <v>115</v>
      </c>
      <c r="H323" s="56" t="s">
        <v>294</v>
      </c>
      <c r="I323" s="55" t="s">
        <v>815</v>
      </c>
      <c r="J323" s="56" t="s">
        <v>300</v>
      </c>
      <c r="K323" s="55" t="s">
        <v>982</v>
      </c>
      <c r="L323" s="56" t="s">
        <v>155</v>
      </c>
      <c r="M323" s="56" t="s">
        <v>414</v>
      </c>
      <c r="N323" s="59" t="s">
        <v>126</v>
      </c>
      <c r="O323" s="56" t="s">
        <v>154</v>
      </c>
      <c r="P323" s="57" t="s">
        <v>461</v>
      </c>
      <c r="Q323" s="57" t="s">
        <v>466</v>
      </c>
      <c r="R323" s="58" t="s">
        <v>472</v>
      </c>
      <c r="S323" s="59"/>
      <c r="T323" s="59" t="s">
        <v>417</v>
      </c>
      <c r="U323" s="60" t="s">
        <v>429</v>
      </c>
      <c r="V323" s="60" t="s">
        <v>447</v>
      </c>
      <c r="W323" s="59" t="s">
        <v>159</v>
      </c>
      <c r="X323" s="59"/>
      <c r="Y323" s="56"/>
      <c r="Z323" s="56"/>
      <c r="AA323" s="56"/>
      <c r="AB323" s="56"/>
      <c r="AC323" s="53"/>
      <c r="AD323" s="53"/>
      <c r="AE323" s="53"/>
      <c r="AF323" s="53"/>
      <c r="AG323" s="56"/>
      <c r="AH323" s="60"/>
      <c r="AI323" s="53"/>
      <c r="AJ323" s="61"/>
      <c r="AK323" s="53"/>
      <c r="AL323" s="53"/>
      <c r="AM323" s="222">
        <v>21000</v>
      </c>
      <c r="AN323" s="97">
        <v>1750</v>
      </c>
      <c r="AO323" s="97">
        <v>0</v>
      </c>
      <c r="AP323" s="97"/>
      <c r="AQ323" s="62">
        <f>IF(AND(AN323=0,AO323=0),Desplegable!$B$446,IF(AND(AN323&lt;&gt;0,AO323=""),Desplegable!$B$446,IF(AND('Metas por Proyecto'!AN323=0,'Metas por Proyecto'!AO323&gt;0),Desplegable!$B$444,IF(AND('Metas por Proyecto'!AN323&gt;0,'Metas por Proyecto'!AO323=0),Desplegable!$B$445,IF(AND('Metas por Proyecto'!AN323&gt;0,'Metas por Proyecto'!AO323&gt;0),((AO323*100)/AN323))))))</f>
        <v>0</v>
      </c>
      <c r="AR323" s="97">
        <v>1750</v>
      </c>
      <c r="AS323" s="97">
        <v>0</v>
      </c>
      <c r="AT323" s="97"/>
      <c r="AU323" s="62">
        <f>IF(AND(AR323=0,AS323=0),Desplegable!$B$446,IF(AND(AR323&lt;&gt;0,AS323=""),Desplegable!$B$446,IF(AND('Metas por Proyecto'!AR323=0,'Metas por Proyecto'!AS323&gt;0),Desplegable!$B$444,IF(AND('Metas por Proyecto'!AR323&gt;0,'Metas por Proyecto'!AS323=0),Desplegable!$B$445,IF(AND('Metas por Proyecto'!AR323&gt;0,'Metas por Proyecto'!AS323&gt;0),((AS323*100)/AR323))))))</f>
        <v>0</v>
      </c>
      <c r="AV323" s="97">
        <f t="shared" si="206"/>
        <v>3500</v>
      </c>
      <c r="AW323" s="97">
        <f t="shared" si="207"/>
        <v>0</v>
      </c>
      <c r="AX323" s="62">
        <f>IF(AND(AV323=0,AW323=0),"",IF(AND(AV323=0,AW323&lt;&gt;0),Desplegable!$B$444,(AW323*100/AV323)))</f>
        <v>0</v>
      </c>
      <c r="AY323" s="97">
        <v>1750</v>
      </c>
      <c r="AZ323" s="97">
        <v>0</v>
      </c>
      <c r="BA323" s="97"/>
      <c r="BB323" s="62">
        <f>IF(AND(AY323=0,AZ323=0),Desplegable!$B$446,IF(AND(AY323&lt;&gt;0,AZ323=""),Desplegable!$B$446,IF(AND('Metas por Proyecto'!AY323=0,'Metas por Proyecto'!AZ323&gt;0),Desplegable!$B$444,IF(AND('Metas por Proyecto'!AY323&gt;0,'Metas por Proyecto'!AZ323=0),Desplegable!$B$445,IF(AND('Metas por Proyecto'!AY323&gt;0,'Metas por Proyecto'!AZ323&gt;0),((AZ323*100)/AY323))))))</f>
        <v>0</v>
      </c>
      <c r="BC323" s="97">
        <f t="shared" si="208"/>
        <v>5250</v>
      </c>
      <c r="BD323" s="97">
        <f t="shared" si="209"/>
        <v>0</v>
      </c>
      <c r="BE323" s="62">
        <f>IF(AND(BC323=0,BD323=0),"",IF(AND(BC323=0,BD323&lt;&gt;0),Desplegable!$B$444,(BD323*100/BC323)))</f>
        <v>0</v>
      </c>
      <c r="BF323" s="97">
        <v>1750</v>
      </c>
      <c r="BG323" s="97"/>
      <c r="BH323" s="97"/>
      <c r="BI323" s="62" t="str">
        <f>IF(AND(BF323=0,BG323=0),Desplegable!$B$446,IF(AND(BF323&lt;&gt;0,BG323=""),Desplegable!$B$446,IF(AND('Metas por Proyecto'!BF323=0,'Metas por Proyecto'!BG323&gt;0),Desplegable!$B$444,IF(AND('Metas por Proyecto'!BF323&gt;0,'Metas por Proyecto'!BG323=0),Desplegable!$B$445,IF(AND('Metas por Proyecto'!BF323&gt;0,'Metas por Proyecto'!BG323&gt;0),((BG323*100)/BF323))))))</f>
        <v/>
      </c>
      <c r="BJ323" s="97">
        <f t="shared" si="210"/>
        <v>7000</v>
      </c>
      <c r="BK323" s="97">
        <f t="shared" si="211"/>
        <v>0</v>
      </c>
      <c r="BL323" s="62">
        <f>IF(AND(BJ323=0,BK323=0),"",IF(AND(BJ323=0,BK323&lt;&gt;0),Desplegable!$B$444,(BK323*100/BJ323)))</f>
        <v>0</v>
      </c>
      <c r="BM323" s="97">
        <v>1750</v>
      </c>
      <c r="BN323" s="97"/>
      <c r="BO323" s="97"/>
      <c r="BP323" s="62" t="str">
        <f>IF(AND(BM323=0,BN323=0),Desplegable!$B$446,IF(AND(BM323&lt;&gt;0,BN323=""),Desplegable!$B$446,IF(AND('Metas por Proyecto'!BM323=0,'Metas por Proyecto'!BN323&gt;0),Desplegable!$B$444,IF(AND('Metas por Proyecto'!BM323&gt;0,'Metas por Proyecto'!BN323=0),Desplegable!$B$445,IF(AND('Metas por Proyecto'!BM323&gt;0,'Metas por Proyecto'!BN323&gt;0),((BN323*100)/BM323))))))</f>
        <v/>
      </c>
      <c r="BQ323" s="97">
        <f t="shared" si="212"/>
        <v>8750</v>
      </c>
      <c r="BR323" s="97">
        <f t="shared" si="213"/>
        <v>0</v>
      </c>
      <c r="BS323" s="62">
        <f>IF(AND(BQ323=0,BR323=0),"",IF(AND(BQ323=0,BR323&lt;&gt;0),Desplegable!$B$444,(BR323*100/BQ323)))</f>
        <v>0</v>
      </c>
      <c r="BT323" s="97">
        <v>1750</v>
      </c>
      <c r="BU323" s="97"/>
      <c r="BV323" s="97"/>
      <c r="BW323" s="62" t="str">
        <f>IF(AND(BT323=0,BU323=0),Desplegable!$B$446,IF(AND(BT323&lt;&gt;0,BU323=""),Desplegable!$B$446,IF(AND('Metas por Proyecto'!BT323=0,'Metas por Proyecto'!BU323&gt;0),Desplegable!$B$444,IF(AND('Metas por Proyecto'!BT323&gt;0,'Metas por Proyecto'!BU323=0),Desplegable!$B$445,IF(AND('Metas por Proyecto'!BT323&gt;0,'Metas por Proyecto'!BU323&gt;0),((BU323*100)/BT323))))))</f>
        <v/>
      </c>
      <c r="BX323" s="97">
        <f t="shared" si="214"/>
        <v>10500</v>
      </c>
      <c r="BY323" s="97">
        <f t="shared" si="215"/>
        <v>0</v>
      </c>
      <c r="BZ323" s="62">
        <f>IF(AND(BX323=0,BY323=0),"",IF(AND(BX323=0,BY323&lt;&gt;0),Desplegable!$B$444,(BY323*100/BX323)))</f>
        <v>0</v>
      </c>
      <c r="CA323" s="97">
        <v>1750</v>
      </c>
      <c r="CB323" s="97"/>
      <c r="CC323" s="97"/>
      <c r="CD323" s="62" t="str">
        <f>IF(AND(CA323=0,CB323=0),Desplegable!$B$446,IF(AND(CA323&lt;&gt;0,CB323=""),Desplegable!$B$446,IF(AND('Metas por Proyecto'!CA323=0,'Metas por Proyecto'!CB323&gt;0),Desplegable!$B$444,IF(AND('Metas por Proyecto'!CA323&gt;0,'Metas por Proyecto'!CB323=0),Desplegable!$B$445,IF(AND('Metas por Proyecto'!CA323&gt;0,'Metas por Proyecto'!CB323&gt;0),((CB323*100)/CA323))))))</f>
        <v/>
      </c>
      <c r="CE323" s="97">
        <f t="shared" si="216"/>
        <v>12250</v>
      </c>
      <c r="CF323" s="97">
        <f t="shared" si="217"/>
        <v>0</v>
      </c>
      <c r="CG323" s="62">
        <f>IF(AND(CE323=0,CF323=0),"",IF(AND(CE323=0,CF323&lt;&gt;0),Desplegable!$B$444,(CF323*100/CE323)))</f>
        <v>0</v>
      </c>
      <c r="CH323" s="97">
        <v>1750</v>
      </c>
      <c r="CI323" s="97"/>
      <c r="CJ323" s="97"/>
      <c r="CK323" s="62" t="str">
        <f>IF(AND(CH323=0,CI323=0),Desplegable!$B$446,IF(AND(CH323&lt;&gt;0,CI323=""),Desplegable!$B$446,IF(AND('Metas por Proyecto'!CH323=0,'Metas por Proyecto'!CI323&gt;0),Desplegable!$B$444,IF(AND('Metas por Proyecto'!CH323&gt;0,'Metas por Proyecto'!CI323=0),Desplegable!$B$445,IF(AND('Metas por Proyecto'!CH323&gt;0,'Metas por Proyecto'!CI323&gt;0),((CI323*100)/CH323))))))</f>
        <v/>
      </c>
      <c r="CL323" s="97">
        <f t="shared" si="218"/>
        <v>14000</v>
      </c>
      <c r="CM323" s="97">
        <f t="shared" si="219"/>
        <v>0</v>
      </c>
      <c r="CN323" s="62">
        <f>IF(AND(CL323=0,CM323=0),"",IF(AND(CL323=0,CM323&lt;&gt;0),Desplegable!$B$444,(CM323*100/CL323)))</f>
        <v>0</v>
      </c>
      <c r="CO323" s="97">
        <v>1750</v>
      </c>
      <c r="CP323" s="97"/>
      <c r="CQ323" s="97"/>
      <c r="CR323" s="62" t="str">
        <f>IF(AND(CO323=0,CP323=0),Desplegable!$B$446,IF(AND(CO323&lt;&gt;0,CP323=""),Desplegable!$B$446,IF(AND('Metas por Proyecto'!CO323=0,'Metas por Proyecto'!CP323&gt;0),Desplegable!$B$444,IF(AND('Metas por Proyecto'!CO323&gt;0,'Metas por Proyecto'!CP323=0),Desplegable!$B$445,IF(AND('Metas por Proyecto'!CO323&gt;0,'Metas por Proyecto'!CP323&gt;0),((CP323*100)/CO323))))))</f>
        <v/>
      </c>
      <c r="CS323" s="97">
        <f t="shared" si="220"/>
        <v>15750</v>
      </c>
      <c r="CT323" s="97">
        <f t="shared" si="221"/>
        <v>0</v>
      </c>
      <c r="CU323" s="62">
        <f>IF(AND(CS323=0,CT323=0),"",IF(AND(CS323=0,CT323&lt;&gt;0),Desplegable!$B$444,(CT323*100/CS323)))</f>
        <v>0</v>
      </c>
      <c r="CV323" s="97">
        <v>1750</v>
      </c>
      <c r="CW323" s="97"/>
      <c r="CX323" s="97"/>
      <c r="CY323" s="62" t="str">
        <f>IF(AND(CV323=0,CW323=0),Desplegable!$B$446,IF(AND(CV323&lt;&gt;0,CW323=""),Desplegable!$B$446,IF(AND('Metas por Proyecto'!CV323=0,'Metas por Proyecto'!CW323&gt;0),Desplegable!$B$444,IF(AND('Metas por Proyecto'!CV323&gt;0,'Metas por Proyecto'!CW323=0),Desplegable!$B$445,IF(AND('Metas por Proyecto'!CV323&gt;0,'Metas por Proyecto'!CW323&gt;0),((CW323*100)/CV323))))))</f>
        <v/>
      </c>
      <c r="CZ323" s="97">
        <f t="shared" si="222"/>
        <v>17500</v>
      </c>
      <c r="DA323" s="97">
        <f t="shared" si="223"/>
        <v>0</v>
      </c>
      <c r="DB323" s="62">
        <f>IF(AND(CZ323=0,DA323=0),"",IF(AND(CZ323=0,DA323&lt;&gt;0),Desplegable!$B$444,(DA323*100/CZ323)))</f>
        <v>0</v>
      </c>
      <c r="DC323" s="97">
        <v>1750</v>
      </c>
      <c r="DD323" s="97"/>
      <c r="DE323" s="97"/>
      <c r="DF323" s="62" t="str">
        <f>IF(AND(DC323=0,DD323=0),Desplegable!$B$446,IF(AND(DC323&lt;&gt;0,DD323=""),Desplegable!$B$446,IF(AND('Metas por Proyecto'!DC323=0,'Metas por Proyecto'!DD323&gt;0),Desplegable!$B$444,IF(AND('Metas por Proyecto'!DC323&gt;0,'Metas por Proyecto'!DD323=0),Desplegable!$B$445,IF(AND('Metas por Proyecto'!DC323&gt;0,'Metas por Proyecto'!DD323&gt;0),((DD323*100)/DC323))))))</f>
        <v/>
      </c>
      <c r="DG323" s="97">
        <f t="shared" si="230"/>
        <v>19250</v>
      </c>
      <c r="DH323" s="97">
        <f t="shared" si="231"/>
        <v>0</v>
      </c>
      <c r="DI323" s="62">
        <f>IF(AND(DG323=0,DH323=0),"",IF(AND(DG323=0,DH323&lt;&gt;0),Desplegable!$B$444,(DH323*100/DG323)))</f>
        <v>0</v>
      </c>
      <c r="DJ323" s="97">
        <v>1750</v>
      </c>
      <c r="DK323" s="97"/>
      <c r="DL323" s="97"/>
      <c r="DM323" s="62" t="str">
        <f>IF(AND(DJ323=0,DK323=0),Desplegable!$B$446,IF(AND(DJ323&lt;&gt;0,DK323=""),Desplegable!$B$446,IF(AND('Metas por Proyecto'!DJ323=0,'Metas por Proyecto'!DK323&gt;0),Desplegable!$B$444,IF(AND('Metas por Proyecto'!DJ323&gt;0,'Metas por Proyecto'!DK323=0),Desplegable!$B$445,IF(AND('Metas por Proyecto'!DJ323&gt;0,'Metas por Proyecto'!DK323&gt;0),((DK323*100)/DJ323))))))</f>
        <v/>
      </c>
      <c r="DN323" s="97">
        <f t="shared" si="224"/>
        <v>21000</v>
      </c>
      <c r="DO323" s="97">
        <f t="shared" si="225"/>
        <v>0</v>
      </c>
      <c r="DP323" s="63">
        <f>IF(AND(DN323=0,DO323=0),"",IF(AND(DN323=0,DO323&lt;&gt;0),Desplegable!$B$444,(DO323*100/DN323)))</f>
        <v>0</v>
      </c>
      <c r="DQ323" s="97">
        <f t="shared" si="226"/>
        <v>21000</v>
      </c>
      <c r="DR323" s="97">
        <f t="shared" si="227"/>
        <v>0</v>
      </c>
      <c r="DS323" s="97">
        <f t="shared" si="228"/>
        <v>0</v>
      </c>
      <c r="DT323" s="63">
        <f t="shared" si="229"/>
        <v>0</v>
      </c>
      <c r="DU323" s="97"/>
    </row>
    <row r="324" spans="1:125" s="65" customFormat="1" ht="187.5">
      <c r="A324" s="53">
        <v>323</v>
      </c>
      <c r="B324" s="84" t="s">
        <v>965</v>
      </c>
      <c r="C324" s="54" t="s">
        <v>981</v>
      </c>
      <c r="D324" s="55" t="s">
        <v>383</v>
      </c>
      <c r="E324" s="55" t="s">
        <v>982</v>
      </c>
      <c r="F324" s="56" t="s">
        <v>111</v>
      </c>
      <c r="G324" s="55" t="s">
        <v>115</v>
      </c>
      <c r="H324" s="56" t="s">
        <v>294</v>
      </c>
      <c r="I324" s="55" t="s">
        <v>815</v>
      </c>
      <c r="J324" s="56" t="s">
        <v>300</v>
      </c>
      <c r="K324" s="55" t="s">
        <v>982</v>
      </c>
      <c r="L324" s="56" t="s">
        <v>155</v>
      </c>
      <c r="M324" s="56" t="s">
        <v>414</v>
      </c>
      <c r="N324" s="59" t="s">
        <v>116</v>
      </c>
      <c r="O324" s="56" t="s">
        <v>154</v>
      </c>
      <c r="P324" s="57" t="s">
        <v>461</v>
      </c>
      <c r="Q324" s="57" t="s">
        <v>466</v>
      </c>
      <c r="R324" s="58" t="s">
        <v>472</v>
      </c>
      <c r="S324" s="59"/>
      <c r="T324" s="59" t="s">
        <v>417</v>
      </c>
      <c r="U324" s="60" t="s">
        <v>429</v>
      </c>
      <c r="V324" s="60" t="s">
        <v>447</v>
      </c>
      <c r="W324" s="59" t="s">
        <v>159</v>
      </c>
      <c r="X324" s="59"/>
      <c r="Y324" s="56"/>
      <c r="Z324" s="56"/>
      <c r="AA324" s="56"/>
      <c r="AB324" s="56"/>
      <c r="AC324" s="53"/>
      <c r="AD324" s="53"/>
      <c r="AE324" s="53"/>
      <c r="AF324" s="53"/>
      <c r="AG324" s="56"/>
      <c r="AH324" s="60"/>
      <c r="AI324" s="53"/>
      <c r="AJ324" s="61"/>
      <c r="AK324" s="53"/>
      <c r="AL324" s="53"/>
      <c r="AM324" s="222">
        <v>15000</v>
      </c>
      <c r="AN324" s="97">
        <v>1250</v>
      </c>
      <c r="AO324" s="97">
        <v>0</v>
      </c>
      <c r="AP324" s="97"/>
      <c r="AQ324" s="62">
        <f>IF(AND(AN324=0,AO324=0),Desplegable!$B$446,IF(AND(AN324&lt;&gt;0,AO324=""),Desplegable!$B$446,IF(AND('Metas por Proyecto'!AN324=0,'Metas por Proyecto'!AO324&gt;0),Desplegable!$B$444,IF(AND('Metas por Proyecto'!AN324&gt;0,'Metas por Proyecto'!AO324=0),Desplegable!$B$445,IF(AND('Metas por Proyecto'!AN324&gt;0,'Metas por Proyecto'!AO324&gt;0),((AO324*100)/AN324))))))</f>
        <v>0</v>
      </c>
      <c r="AR324" s="97">
        <v>1250</v>
      </c>
      <c r="AS324" s="97">
        <v>0</v>
      </c>
      <c r="AT324" s="97"/>
      <c r="AU324" s="62">
        <f>IF(AND(AR324=0,AS324=0),Desplegable!$B$446,IF(AND(AR324&lt;&gt;0,AS324=""),Desplegable!$B$446,IF(AND('Metas por Proyecto'!AR324=0,'Metas por Proyecto'!AS324&gt;0),Desplegable!$B$444,IF(AND('Metas por Proyecto'!AR324&gt;0,'Metas por Proyecto'!AS324=0),Desplegable!$B$445,IF(AND('Metas por Proyecto'!AR324&gt;0,'Metas por Proyecto'!AS324&gt;0),((AS324*100)/AR324))))))</f>
        <v>0</v>
      </c>
      <c r="AV324" s="97">
        <f t="shared" si="206"/>
        <v>2500</v>
      </c>
      <c r="AW324" s="97">
        <f t="shared" si="207"/>
        <v>0</v>
      </c>
      <c r="AX324" s="62">
        <f>IF(AND(AV324=0,AW324=0),"",IF(AND(AV324=0,AW324&lt;&gt;0),Desplegable!$B$444,(AW324*100/AV324)))</f>
        <v>0</v>
      </c>
      <c r="AY324" s="97">
        <v>1250</v>
      </c>
      <c r="AZ324" s="97">
        <v>0</v>
      </c>
      <c r="BA324" s="97"/>
      <c r="BB324" s="62">
        <f>IF(AND(AY324=0,AZ324=0),Desplegable!$B$446,IF(AND(AY324&lt;&gt;0,AZ324=""),Desplegable!$B$446,IF(AND('Metas por Proyecto'!AY324=0,'Metas por Proyecto'!AZ324&gt;0),Desplegable!$B$444,IF(AND('Metas por Proyecto'!AY324&gt;0,'Metas por Proyecto'!AZ324=0),Desplegable!$B$445,IF(AND('Metas por Proyecto'!AY324&gt;0,'Metas por Proyecto'!AZ324&gt;0),((AZ324*100)/AY324))))))</f>
        <v>0</v>
      </c>
      <c r="BC324" s="97">
        <f t="shared" si="208"/>
        <v>3750</v>
      </c>
      <c r="BD324" s="97">
        <f t="shared" si="209"/>
        <v>0</v>
      </c>
      <c r="BE324" s="62">
        <f>IF(AND(BC324=0,BD324=0),"",IF(AND(BC324=0,BD324&lt;&gt;0),Desplegable!$B$444,(BD324*100/BC324)))</f>
        <v>0</v>
      </c>
      <c r="BF324" s="97">
        <v>1250</v>
      </c>
      <c r="BG324" s="97"/>
      <c r="BH324" s="97"/>
      <c r="BI324" s="62" t="str">
        <f>IF(AND(BF324=0,BG324=0),Desplegable!$B$446,IF(AND(BF324&lt;&gt;0,BG324=""),Desplegable!$B$446,IF(AND('Metas por Proyecto'!BF324=0,'Metas por Proyecto'!BG324&gt;0),Desplegable!$B$444,IF(AND('Metas por Proyecto'!BF324&gt;0,'Metas por Proyecto'!BG324=0),Desplegable!$B$445,IF(AND('Metas por Proyecto'!BF324&gt;0,'Metas por Proyecto'!BG324&gt;0),((BG324*100)/BF324))))))</f>
        <v/>
      </c>
      <c r="BJ324" s="97">
        <f t="shared" si="210"/>
        <v>5000</v>
      </c>
      <c r="BK324" s="97">
        <f t="shared" si="211"/>
        <v>0</v>
      </c>
      <c r="BL324" s="62">
        <f>IF(AND(BJ324=0,BK324=0),"",IF(AND(BJ324=0,BK324&lt;&gt;0),Desplegable!$B$444,(BK324*100/BJ324)))</f>
        <v>0</v>
      </c>
      <c r="BM324" s="97">
        <v>1250</v>
      </c>
      <c r="BN324" s="97"/>
      <c r="BO324" s="97"/>
      <c r="BP324" s="62" t="str">
        <f>IF(AND(BM324=0,BN324=0),Desplegable!$B$446,IF(AND(BM324&lt;&gt;0,BN324=""),Desplegable!$B$446,IF(AND('Metas por Proyecto'!BM324=0,'Metas por Proyecto'!BN324&gt;0),Desplegable!$B$444,IF(AND('Metas por Proyecto'!BM324&gt;0,'Metas por Proyecto'!BN324=0),Desplegable!$B$445,IF(AND('Metas por Proyecto'!BM324&gt;0,'Metas por Proyecto'!BN324&gt;0),((BN324*100)/BM324))))))</f>
        <v/>
      </c>
      <c r="BQ324" s="97">
        <f t="shared" si="212"/>
        <v>6250</v>
      </c>
      <c r="BR324" s="97">
        <f t="shared" si="213"/>
        <v>0</v>
      </c>
      <c r="BS324" s="62">
        <f>IF(AND(BQ324=0,BR324=0),"",IF(AND(BQ324=0,BR324&lt;&gt;0),Desplegable!$B$444,(BR324*100/BQ324)))</f>
        <v>0</v>
      </c>
      <c r="BT324" s="97">
        <v>1250</v>
      </c>
      <c r="BU324" s="97"/>
      <c r="BV324" s="97"/>
      <c r="BW324" s="62" t="str">
        <f>IF(AND(BT324=0,BU324=0),Desplegable!$B$446,IF(AND(BT324&lt;&gt;0,BU324=""),Desplegable!$B$446,IF(AND('Metas por Proyecto'!BT324=0,'Metas por Proyecto'!BU324&gt;0),Desplegable!$B$444,IF(AND('Metas por Proyecto'!BT324&gt;0,'Metas por Proyecto'!BU324=0),Desplegable!$B$445,IF(AND('Metas por Proyecto'!BT324&gt;0,'Metas por Proyecto'!BU324&gt;0),((BU324*100)/BT324))))))</f>
        <v/>
      </c>
      <c r="BX324" s="97">
        <f t="shared" si="214"/>
        <v>7500</v>
      </c>
      <c r="BY324" s="97">
        <f t="shared" si="215"/>
        <v>0</v>
      </c>
      <c r="BZ324" s="62">
        <f>IF(AND(BX324=0,BY324=0),"",IF(AND(BX324=0,BY324&lt;&gt;0),Desplegable!$B$444,(BY324*100/BX324)))</f>
        <v>0</v>
      </c>
      <c r="CA324" s="97">
        <v>1250</v>
      </c>
      <c r="CB324" s="97"/>
      <c r="CC324" s="97"/>
      <c r="CD324" s="62" t="str">
        <f>IF(AND(CA324=0,CB324=0),Desplegable!$B$446,IF(AND(CA324&lt;&gt;0,CB324=""),Desplegable!$B$446,IF(AND('Metas por Proyecto'!CA324=0,'Metas por Proyecto'!CB324&gt;0),Desplegable!$B$444,IF(AND('Metas por Proyecto'!CA324&gt;0,'Metas por Proyecto'!CB324=0),Desplegable!$B$445,IF(AND('Metas por Proyecto'!CA324&gt;0,'Metas por Proyecto'!CB324&gt;0),((CB324*100)/CA324))))))</f>
        <v/>
      </c>
      <c r="CE324" s="97">
        <f t="shared" si="216"/>
        <v>8750</v>
      </c>
      <c r="CF324" s="97">
        <f t="shared" si="217"/>
        <v>0</v>
      </c>
      <c r="CG324" s="62">
        <f>IF(AND(CE324=0,CF324=0),"",IF(AND(CE324=0,CF324&lt;&gt;0),Desplegable!$B$444,(CF324*100/CE324)))</f>
        <v>0</v>
      </c>
      <c r="CH324" s="97">
        <v>1250</v>
      </c>
      <c r="CI324" s="97"/>
      <c r="CJ324" s="97"/>
      <c r="CK324" s="62" t="str">
        <f>IF(AND(CH324=0,CI324=0),Desplegable!$B$446,IF(AND(CH324&lt;&gt;0,CI324=""),Desplegable!$B$446,IF(AND('Metas por Proyecto'!CH324=0,'Metas por Proyecto'!CI324&gt;0),Desplegable!$B$444,IF(AND('Metas por Proyecto'!CH324&gt;0,'Metas por Proyecto'!CI324=0),Desplegable!$B$445,IF(AND('Metas por Proyecto'!CH324&gt;0,'Metas por Proyecto'!CI324&gt;0),((CI324*100)/CH324))))))</f>
        <v/>
      </c>
      <c r="CL324" s="97">
        <f t="shared" si="218"/>
        <v>10000</v>
      </c>
      <c r="CM324" s="97">
        <f t="shared" si="219"/>
        <v>0</v>
      </c>
      <c r="CN324" s="62">
        <f>IF(AND(CL324=0,CM324=0),"",IF(AND(CL324=0,CM324&lt;&gt;0),Desplegable!$B$444,(CM324*100/CL324)))</f>
        <v>0</v>
      </c>
      <c r="CO324" s="97">
        <v>1250</v>
      </c>
      <c r="CP324" s="97"/>
      <c r="CQ324" s="97"/>
      <c r="CR324" s="62" t="str">
        <f>IF(AND(CO324=0,CP324=0),Desplegable!$B$446,IF(AND(CO324&lt;&gt;0,CP324=""),Desplegable!$B$446,IF(AND('Metas por Proyecto'!CO324=0,'Metas por Proyecto'!CP324&gt;0),Desplegable!$B$444,IF(AND('Metas por Proyecto'!CO324&gt;0,'Metas por Proyecto'!CP324=0),Desplegable!$B$445,IF(AND('Metas por Proyecto'!CO324&gt;0,'Metas por Proyecto'!CP324&gt;0),((CP324*100)/CO324))))))</f>
        <v/>
      </c>
      <c r="CS324" s="97">
        <f t="shared" si="220"/>
        <v>11250</v>
      </c>
      <c r="CT324" s="97">
        <f t="shared" si="221"/>
        <v>0</v>
      </c>
      <c r="CU324" s="62">
        <f>IF(AND(CS324=0,CT324=0),"",IF(AND(CS324=0,CT324&lt;&gt;0),Desplegable!$B$444,(CT324*100/CS324)))</f>
        <v>0</v>
      </c>
      <c r="CV324" s="97">
        <v>1250</v>
      </c>
      <c r="CW324" s="97"/>
      <c r="CX324" s="97"/>
      <c r="CY324" s="62" t="str">
        <f>IF(AND(CV324=0,CW324=0),Desplegable!$B$446,IF(AND(CV324&lt;&gt;0,CW324=""),Desplegable!$B$446,IF(AND('Metas por Proyecto'!CV324=0,'Metas por Proyecto'!CW324&gt;0),Desplegable!$B$444,IF(AND('Metas por Proyecto'!CV324&gt;0,'Metas por Proyecto'!CW324=0),Desplegable!$B$445,IF(AND('Metas por Proyecto'!CV324&gt;0,'Metas por Proyecto'!CW324&gt;0),((CW324*100)/CV324))))))</f>
        <v/>
      </c>
      <c r="CZ324" s="97">
        <f t="shared" si="222"/>
        <v>12500</v>
      </c>
      <c r="DA324" s="97">
        <f t="shared" si="223"/>
        <v>0</v>
      </c>
      <c r="DB324" s="62">
        <f>IF(AND(CZ324=0,DA324=0),"",IF(AND(CZ324=0,DA324&lt;&gt;0),Desplegable!$B$444,(DA324*100/CZ324)))</f>
        <v>0</v>
      </c>
      <c r="DC324" s="97">
        <v>1250</v>
      </c>
      <c r="DD324" s="97"/>
      <c r="DE324" s="97"/>
      <c r="DF324" s="62" t="str">
        <f>IF(AND(DC324=0,DD324=0),Desplegable!$B$446,IF(AND(DC324&lt;&gt;0,DD324=""),Desplegable!$B$446,IF(AND('Metas por Proyecto'!DC324=0,'Metas por Proyecto'!DD324&gt;0),Desplegable!$B$444,IF(AND('Metas por Proyecto'!DC324&gt;0,'Metas por Proyecto'!DD324=0),Desplegable!$B$445,IF(AND('Metas por Proyecto'!DC324&gt;0,'Metas por Proyecto'!DD324&gt;0),((DD324*100)/DC324))))))</f>
        <v/>
      </c>
      <c r="DG324" s="97">
        <f t="shared" si="230"/>
        <v>13750</v>
      </c>
      <c r="DH324" s="97">
        <f t="shared" si="231"/>
        <v>0</v>
      </c>
      <c r="DI324" s="62">
        <f>IF(AND(DG324=0,DH324=0),"",IF(AND(DG324=0,DH324&lt;&gt;0),Desplegable!$B$444,(DH324*100/DG324)))</f>
        <v>0</v>
      </c>
      <c r="DJ324" s="97">
        <v>1250</v>
      </c>
      <c r="DK324" s="97"/>
      <c r="DL324" s="97"/>
      <c r="DM324" s="62" t="str">
        <f>IF(AND(DJ324=0,DK324=0),Desplegable!$B$446,IF(AND(DJ324&lt;&gt;0,DK324=""),Desplegable!$B$446,IF(AND('Metas por Proyecto'!DJ324=0,'Metas por Proyecto'!DK324&gt;0),Desplegable!$B$444,IF(AND('Metas por Proyecto'!DJ324&gt;0,'Metas por Proyecto'!DK324=0),Desplegable!$B$445,IF(AND('Metas por Proyecto'!DJ324&gt;0,'Metas por Proyecto'!DK324&gt;0),((DK324*100)/DJ324))))))</f>
        <v/>
      </c>
      <c r="DN324" s="97">
        <f t="shared" si="224"/>
        <v>15000</v>
      </c>
      <c r="DO324" s="97">
        <f t="shared" si="225"/>
        <v>0</v>
      </c>
      <c r="DP324" s="63">
        <f>IF(AND(DN324=0,DO324=0),"",IF(AND(DN324=0,DO324&lt;&gt;0),Desplegable!$B$444,(DO324*100/DN324)))</f>
        <v>0</v>
      </c>
      <c r="DQ324" s="97">
        <f t="shared" si="226"/>
        <v>15000</v>
      </c>
      <c r="DR324" s="97">
        <f t="shared" si="227"/>
        <v>0</v>
      </c>
      <c r="DS324" s="97">
        <f t="shared" si="228"/>
        <v>0</v>
      </c>
      <c r="DT324" s="63">
        <f t="shared" si="229"/>
        <v>0</v>
      </c>
      <c r="DU324" s="97"/>
    </row>
    <row r="325" spans="1:125" s="65" customFormat="1" ht="187.5">
      <c r="A325" s="53">
        <v>324</v>
      </c>
      <c r="B325" s="84" t="s">
        <v>968</v>
      </c>
      <c r="C325" s="54" t="s">
        <v>981</v>
      </c>
      <c r="D325" s="55" t="s">
        <v>383</v>
      </c>
      <c r="E325" s="55" t="s">
        <v>982</v>
      </c>
      <c r="F325" s="56" t="s">
        <v>111</v>
      </c>
      <c r="G325" s="55" t="s">
        <v>115</v>
      </c>
      <c r="H325" s="56" t="s">
        <v>294</v>
      </c>
      <c r="I325" s="55" t="s">
        <v>815</v>
      </c>
      <c r="J325" s="56" t="s">
        <v>300</v>
      </c>
      <c r="K325" s="55" t="s">
        <v>982</v>
      </c>
      <c r="L325" s="56" t="s">
        <v>155</v>
      </c>
      <c r="M325" s="56" t="s">
        <v>414</v>
      </c>
      <c r="N325" s="59" t="s">
        <v>141</v>
      </c>
      <c r="O325" s="56" t="s">
        <v>154</v>
      </c>
      <c r="P325" s="57" t="s">
        <v>461</v>
      </c>
      <c r="Q325" s="57" t="s">
        <v>466</v>
      </c>
      <c r="R325" s="58" t="s">
        <v>472</v>
      </c>
      <c r="S325" s="59"/>
      <c r="T325" s="59" t="s">
        <v>417</v>
      </c>
      <c r="U325" s="60" t="s">
        <v>429</v>
      </c>
      <c r="V325" s="60" t="s">
        <v>447</v>
      </c>
      <c r="W325" s="59" t="s">
        <v>159</v>
      </c>
      <c r="X325" s="59"/>
      <c r="Y325" s="56"/>
      <c r="Z325" s="56"/>
      <c r="AA325" s="56"/>
      <c r="AB325" s="56"/>
      <c r="AC325" s="53"/>
      <c r="AD325" s="53"/>
      <c r="AE325" s="53"/>
      <c r="AF325" s="53"/>
      <c r="AG325" s="56"/>
      <c r="AH325" s="60"/>
      <c r="AI325" s="53"/>
      <c r="AJ325" s="61"/>
      <c r="AK325" s="53"/>
      <c r="AL325" s="53"/>
      <c r="AM325" s="222">
        <v>24000</v>
      </c>
      <c r="AN325" s="97">
        <v>2000</v>
      </c>
      <c r="AO325" s="97">
        <v>0</v>
      </c>
      <c r="AP325" s="97"/>
      <c r="AQ325" s="62">
        <f>IF(AND(AN325=0,AO325=0),Desplegable!$B$446,IF(AND(AN325&lt;&gt;0,AO325=""),Desplegable!$B$446,IF(AND('Metas por Proyecto'!AN325=0,'Metas por Proyecto'!AO325&gt;0),Desplegable!$B$444,IF(AND('Metas por Proyecto'!AN325&gt;0,'Metas por Proyecto'!AO325=0),Desplegable!$B$445,IF(AND('Metas por Proyecto'!AN325&gt;0,'Metas por Proyecto'!AO325&gt;0),((AO325*100)/AN325))))))</f>
        <v>0</v>
      </c>
      <c r="AR325" s="97">
        <v>2000</v>
      </c>
      <c r="AS325" s="97">
        <v>0</v>
      </c>
      <c r="AT325" s="97"/>
      <c r="AU325" s="62">
        <f>IF(AND(AR325=0,AS325=0),Desplegable!$B$446,IF(AND(AR325&lt;&gt;0,AS325=""),Desplegable!$B$446,IF(AND('Metas por Proyecto'!AR325=0,'Metas por Proyecto'!AS325&gt;0),Desplegable!$B$444,IF(AND('Metas por Proyecto'!AR325&gt;0,'Metas por Proyecto'!AS325=0),Desplegable!$B$445,IF(AND('Metas por Proyecto'!AR325&gt;0,'Metas por Proyecto'!AS325&gt;0),((AS325*100)/AR325))))))</f>
        <v>0</v>
      </c>
      <c r="AV325" s="97">
        <f t="shared" si="206"/>
        <v>4000</v>
      </c>
      <c r="AW325" s="97">
        <f t="shared" si="207"/>
        <v>0</v>
      </c>
      <c r="AX325" s="62">
        <f>IF(AND(AV325=0,AW325=0),"",IF(AND(AV325=0,AW325&lt;&gt;0),Desplegable!$B$444,(AW325*100/AV325)))</f>
        <v>0</v>
      </c>
      <c r="AY325" s="97">
        <v>2000</v>
      </c>
      <c r="AZ325" s="97">
        <v>0</v>
      </c>
      <c r="BA325" s="97"/>
      <c r="BB325" s="62">
        <f>IF(AND(AY325=0,AZ325=0),Desplegable!$B$446,IF(AND(AY325&lt;&gt;0,AZ325=""),Desplegable!$B$446,IF(AND('Metas por Proyecto'!AY325=0,'Metas por Proyecto'!AZ325&gt;0),Desplegable!$B$444,IF(AND('Metas por Proyecto'!AY325&gt;0,'Metas por Proyecto'!AZ325=0),Desplegable!$B$445,IF(AND('Metas por Proyecto'!AY325&gt;0,'Metas por Proyecto'!AZ325&gt;0),((AZ325*100)/AY325))))))</f>
        <v>0</v>
      </c>
      <c r="BC325" s="97">
        <f t="shared" si="208"/>
        <v>6000</v>
      </c>
      <c r="BD325" s="97">
        <f t="shared" si="209"/>
        <v>0</v>
      </c>
      <c r="BE325" s="62">
        <f>IF(AND(BC325=0,BD325=0),"",IF(AND(BC325=0,BD325&lt;&gt;0),Desplegable!$B$444,(BD325*100/BC325)))</f>
        <v>0</v>
      </c>
      <c r="BF325" s="97">
        <v>2000</v>
      </c>
      <c r="BG325" s="97"/>
      <c r="BH325" s="97"/>
      <c r="BI325" s="62" t="str">
        <f>IF(AND(BF325=0,BG325=0),Desplegable!$B$446,IF(AND(BF325&lt;&gt;0,BG325=""),Desplegable!$B$446,IF(AND('Metas por Proyecto'!BF325=0,'Metas por Proyecto'!BG325&gt;0),Desplegable!$B$444,IF(AND('Metas por Proyecto'!BF325&gt;0,'Metas por Proyecto'!BG325=0),Desplegable!$B$445,IF(AND('Metas por Proyecto'!BF325&gt;0,'Metas por Proyecto'!BG325&gt;0),((BG325*100)/BF325))))))</f>
        <v/>
      </c>
      <c r="BJ325" s="97">
        <f t="shared" si="210"/>
        <v>8000</v>
      </c>
      <c r="BK325" s="97">
        <f t="shared" si="211"/>
        <v>0</v>
      </c>
      <c r="BL325" s="62">
        <f>IF(AND(BJ325=0,BK325=0),"",IF(AND(BJ325=0,BK325&lt;&gt;0),Desplegable!$B$444,(BK325*100/BJ325)))</f>
        <v>0</v>
      </c>
      <c r="BM325" s="97">
        <v>2000</v>
      </c>
      <c r="BN325" s="97"/>
      <c r="BO325" s="97"/>
      <c r="BP325" s="62" t="str">
        <f>IF(AND(BM325=0,BN325=0),Desplegable!$B$446,IF(AND(BM325&lt;&gt;0,BN325=""),Desplegable!$B$446,IF(AND('Metas por Proyecto'!BM325=0,'Metas por Proyecto'!BN325&gt;0),Desplegable!$B$444,IF(AND('Metas por Proyecto'!BM325&gt;0,'Metas por Proyecto'!BN325=0),Desplegable!$B$445,IF(AND('Metas por Proyecto'!BM325&gt;0,'Metas por Proyecto'!BN325&gt;0),((BN325*100)/BM325))))))</f>
        <v/>
      </c>
      <c r="BQ325" s="97">
        <f t="shared" si="212"/>
        <v>10000</v>
      </c>
      <c r="BR325" s="97">
        <f t="shared" si="213"/>
        <v>0</v>
      </c>
      <c r="BS325" s="62">
        <f>IF(AND(BQ325=0,BR325=0),"",IF(AND(BQ325=0,BR325&lt;&gt;0),Desplegable!$B$444,(BR325*100/BQ325)))</f>
        <v>0</v>
      </c>
      <c r="BT325" s="97">
        <v>2000</v>
      </c>
      <c r="BU325" s="97"/>
      <c r="BV325" s="97"/>
      <c r="BW325" s="62" t="str">
        <f>IF(AND(BT325=0,BU325=0),Desplegable!$B$446,IF(AND(BT325&lt;&gt;0,BU325=""),Desplegable!$B$446,IF(AND('Metas por Proyecto'!BT325=0,'Metas por Proyecto'!BU325&gt;0),Desplegable!$B$444,IF(AND('Metas por Proyecto'!BT325&gt;0,'Metas por Proyecto'!BU325=0),Desplegable!$B$445,IF(AND('Metas por Proyecto'!BT325&gt;0,'Metas por Proyecto'!BU325&gt;0),((BU325*100)/BT325))))))</f>
        <v/>
      </c>
      <c r="BX325" s="97">
        <f t="shared" si="214"/>
        <v>12000</v>
      </c>
      <c r="BY325" s="97">
        <f t="shared" si="215"/>
        <v>0</v>
      </c>
      <c r="BZ325" s="62">
        <f>IF(AND(BX325=0,BY325=0),"",IF(AND(BX325=0,BY325&lt;&gt;0),Desplegable!$B$444,(BY325*100/BX325)))</f>
        <v>0</v>
      </c>
      <c r="CA325" s="97">
        <v>2000</v>
      </c>
      <c r="CB325" s="97"/>
      <c r="CC325" s="97"/>
      <c r="CD325" s="62" t="str">
        <f>IF(AND(CA325=0,CB325=0),Desplegable!$B$446,IF(AND(CA325&lt;&gt;0,CB325=""),Desplegable!$B$446,IF(AND('Metas por Proyecto'!CA325=0,'Metas por Proyecto'!CB325&gt;0),Desplegable!$B$444,IF(AND('Metas por Proyecto'!CA325&gt;0,'Metas por Proyecto'!CB325=0),Desplegable!$B$445,IF(AND('Metas por Proyecto'!CA325&gt;0,'Metas por Proyecto'!CB325&gt;0),((CB325*100)/CA325))))))</f>
        <v/>
      </c>
      <c r="CE325" s="97">
        <f t="shared" si="216"/>
        <v>14000</v>
      </c>
      <c r="CF325" s="97">
        <f t="shared" si="217"/>
        <v>0</v>
      </c>
      <c r="CG325" s="62">
        <f>IF(AND(CE325=0,CF325=0),"",IF(AND(CE325=0,CF325&lt;&gt;0),Desplegable!$B$444,(CF325*100/CE325)))</f>
        <v>0</v>
      </c>
      <c r="CH325" s="97">
        <v>2000</v>
      </c>
      <c r="CI325" s="97"/>
      <c r="CJ325" s="97"/>
      <c r="CK325" s="62" t="str">
        <f>IF(AND(CH325=0,CI325=0),Desplegable!$B$446,IF(AND(CH325&lt;&gt;0,CI325=""),Desplegable!$B$446,IF(AND('Metas por Proyecto'!CH325=0,'Metas por Proyecto'!CI325&gt;0),Desplegable!$B$444,IF(AND('Metas por Proyecto'!CH325&gt;0,'Metas por Proyecto'!CI325=0),Desplegable!$B$445,IF(AND('Metas por Proyecto'!CH325&gt;0,'Metas por Proyecto'!CI325&gt;0),((CI325*100)/CH325))))))</f>
        <v/>
      </c>
      <c r="CL325" s="97">
        <f t="shared" si="218"/>
        <v>16000</v>
      </c>
      <c r="CM325" s="97">
        <f t="shared" si="219"/>
        <v>0</v>
      </c>
      <c r="CN325" s="62">
        <f>IF(AND(CL325=0,CM325=0),"",IF(AND(CL325=0,CM325&lt;&gt;0),Desplegable!$B$444,(CM325*100/CL325)))</f>
        <v>0</v>
      </c>
      <c r="CO325" s="97">
        <v>2000</v>
      </c>
      <c r="CP325" s="97"/>
      <c r="CQ325" s="97"/>
      <c r="CR325" s="62" t="str">
        <f>IF(AND(CO325=0,CP325=0),Desplegable!$B$446,IF(AND(CO325&lt;&gt;0,CP325=""),Desplegable!$B$446,IF(AND('Metas por Proyecto'!CO325=0,'Metas por Proyecto'!CP325&gt;0),Desplegable!$B$444,IF(AND('Metas por Proyecto'!CO325&gt;0,'Metas por Proyecto'!CP325=0),Desplegable!$B$445,IF(AND('Metas por Proyecto'!CO325&gt;0,'Metas por Proyecto'!CP325&gt;0),((CP325*100)/CO325))))))</f>
        <v/>
      </c>
      <c r="CS325" s="97">
        <f t="shared" si="220"/>
        <v>18000</v>
      </c>
      <c r="CT325" s="97">
        <f t="shared" si="221"/>
        <v>0</v>
      </c>
      <c r="CU325" s="62">
        <f>IF(AND(CS325=0,CT325=0),"",IF(AND(CS325=0,CT325&lt;&gt;0),Desplegable!$B$444,(CT325*100/CS325)))</f>
        <v>0</v>
      </c>
      <c r="CV325" s="97">
        <v>2000</v>
      </c>
      <c r="CW325" s="97"/>
      <c r="CX325" s="97"/>
      <c r="CY325" s="62" t="str">
        <f>IF(AND(CV325=0,CW325=0),Desplegable!$B$446,IF(AND(CV325&lt;&gt;0,CW325=""),Desplegable!$B$446,IF(AND('Metas por Proyecto'!CV325=0,'Metas por Proyecto'!CW325&gt;0),Desplegable!$B$444,IF(AND('Metas por Proyecto'!CV325&gt;0,'Metas por Proyecto'!CW325=0),Desplegable!$B$445,IF(AND('Metas por Proyecto'!CV325&gt;0,'Metas por Proyecto'!CW325&gt;0),((CW325*100)/CV325))))))</f>
        <v/>
      </c>
      <c r="CZ325" s="97">
        <f t="shared" si="222"/>
        <v>20000</v>
      </c>
      <c r="DA325" s="97">
        <f t="shared" si="223"/>
        <v>0</v>
      </c>
      <c r="DB325" s="62">
        <f>IF(AND(CZ325=0,DA325=0),"",IF(AND(CZ325=0,DA325&lt;&gt;0),Desplegable!$B$444,(DA325*100/CZ325)))</f>
        <v>0</v>
      </c>
      <c r="DC325" s="97">
        <v>2000</v>
      </c>
      <c r="DD325" s="97"/>
      <c r="DE325" s="97"/>
      <c r="DF325" s="62" t="str">
        <f>IF(AND(DC325=0,DD325=0),Desplegable!$B$446,IF(AND(DC325&lt;&gt;0,DD325=""),Desplegable!$B$446,IF(AND('Metas por Proyecto'!DC325=0,'Metas por Proyecto'!DD325&gt;0),Desplegable!$B$444,IF(AND('Metas por Proyecto'!DC325&gt;0,'Metas por Proyecto'!DD325=0),Desplegable!$B$445,IF(AND('Metas por Proyecto'!DC325&gt;0,'Metas por Proyecto'!DD325&gt;0),((DD325*100)/DC325))))))</f>
        <v/>
      </c>
      <c r="DG325" s="97">
        <f t="shared" si="230"/>
        <v>22000</v>
      </c>
      <c r="DH325" s="97">
        <f t="shared" si="231"/>
        <v>0</v>
      </c>
      <c r="DI325" s="62">
        <f>IF(AND(DG325=0,DH325=0),"",IF(AND(DG325=0,DH325&lt;&gt;0),Desplegable!$B$444,(DH325*100/DG325)))</f>
        <v>0</v>
      </c>
      <c r="DJ325" s="97">
        <v>2000</v>
      </c>
      <c r="DK325" s="97"/>
      <c r="DL325" s="97"/>
      <c r="DM325" s="62" t="str">
        <f>IF(AND(DJ325=0,DK325=0),Desplegable!$B$446,IF(AND(DJ325&lt;&gt;0,DK325=""),Desplegable!$B$446,IF(AND('Metas por Proyecto'!DJ325=0,'Metas por Proyecto'!DK325&gt;0),Desplegable!$B$444,IF(AND('Metas por Proyecto'!DJ325&gt;0,'Metas por Proyecto'!DK325=0),Desplegable!$B$445,IF(AND('Metas por Proyecto'!DJ325&gt;0,'Metas por Proyecto'!DK325&gt;0),((DK325*100)/DJ325))))))</f>
        <v/>
      </c>
      <c r="DN325" s="97">
        <f t="shared" si="224"/>
        <v>24000</v>
      </c>
      <c r="DO325" s="97">
        <f t="shared" si="225"/>
        <v>0</v>
      </c>
      <c r="DP325" s="63">
        <f>IF(AND(DN325=0,DO325=0),"",IF(AND(DN325=0,DO325&lt;&gt;0),Desplegable!$B$444,(DO325*100/DN325)))</f>
        <v>0</v>
      </c>
      <c r="DQ325" s="97">
        <f t="shared" si="226"/>
        <v>24000</v>
      </c>
      <c r="DR325" s="97">
        <f t="shared" si="227"/>
        <v>0</v>
      </c>
      <c r="DS325" s="97">
        <f t="shared" si="228"/>
        <v>0</v>
      </c>
      <c r="DT325" s="63">
        <f t="shared" si="229"/>
        <v>0</v>
      </c>
      <c r="DU325" s="97"/>
    </row>
    <row r="326" spans="1:125" s="65" customFormat="1" ht="187.5">
      <c r="A326" s="53">
        <v>325</v>
      </c>
      <c r="B326" s="84" t="s">
        <v>969</v>
      </c>
      <c r="C326" s="54" t="s">
        <v>981</v>
      </c>
      <c r="D326" s="55" t="s">
        <v>383</v>
      </c>
      <c r="E326" s="55" t="s">
        <v>982</v>
      </c>
      <c r="F326" s="56" t="s">
        <v>111</v>
      </c>
      <c r="G326" s="55" t="s">
        <v>115</v>
      </c>
      <c r="H326" s="56" t="s">
        <v>294</v>
      </c>
      <c r="I326" s="55" t="s">
        <v>815</v>
      </c>
      <c r="J326" s="56" t="s">
        <v>300</v>
      </c>
      <c r="K326" s="55" t="s">
        <v>982</v>
      </c>
      <c r="L326" s="56" t="s">
        <v>155</v>
      </c>
      <c r="M326" s="56" t="s">
        <v>414</v>
      </c>
      <c r="N326" s="59" t="s">
        <v>108</v>
      </c>
      <c r="O326" s="56" t="s">
        <v>154</v>
      </c>
      <c r="P326" s="57" t="s">
        <v>461</v>
      </c>
      <c r="Q326" s="57" t="s">
        <v>466</v>
      </c>
      <c r="R326" s="58" t="s">
        <v>472</v>
      </c>
      <c r="S326" s="59"/>
      <c r="T326" s="59" t="s">
        <v>417</v>
      </c>
      <c r="U326" s="60" t="s">
        <v>429</v>
      </c>
      <c r="V326" s="60" t="s">
        <v>447</v>
      </c>
      <c r="W326" s="59" t="s">
        <v>159</v>
      </c>
      <c r="X326" s="59"/>
      <c r="Y326" s="56"/>
      <c r="Z326" s="56"/>
      <c r="AA326" s="56"/>
      <c r="AB326" s="56"/>
      <c r="AC326" s="53"/>
      <c r="AD326" s="53"/>
      <c r="AE326" s="53"/>
      <c r="AF326" s="53"/>
      <c r="AG326" s="56"/>
      <c r="AH326" s="60"/>
      <c r="AI326" s="53"/>
      <c r="AJ326" s="61"/>
      <c r="AK326" s="53"/>
      <c r="AL326" s="53"/>
      <c r="AM326" s="222">
        <v>7992</v>
      </c>
      <c r="AN326" s="97">
        <v>666</v>
      </c>
      <c r="AO326" s="97">
        <v>0</v>
      </c>
      <c r="AP326" s="97"/>
      <c r="AQ326" s="62">
        <f>IF(AND(AN326=0,AO326=0),Desplegable!$B$446,IF(AND(AN326&lt;&gt;0,AO326=""),Desplegable!$B$446,IF(AND('Metas por Proyecto'!AN326=0,'Metas por Proyecto'!AO326&gt;0),Desplegable!$B$444,IF(AND('Metas por Proyecto'!AN326&gt;0,'Metas por Proyecto'!AO326=0),Desplegable!$B$445,IF(AND('Metas por Proyecto'!AN326&gt;0,'Metas por Proyecto'!AO326&gt;0),((AO326*100)/AN326))))))</f>
        <v>0</v>
      </c>
      <c r="AR326" s="97">
        <v>666</v>
      </c>
      <c r="AS326" s="97">
        <v>0</v>
      </c>
      <c r="AT326" s="97"/>
      <c r="AU326" s="62">
        <f>IF(AND(AR326=0,AS326=0),Desplegable!$B$446,IF(AND(AR326&lt;&gt;0,AS326=""),Desplegable!$B$446,IF(AND('Metas por Proyecto'!AR326=0,'Metas por Proyecto'!AS326&gt;0),Desplegable!$B$444,IF(AND('Metas por Proyecto'!AR326&gt;0,'Metas por Proyecto'!AS326=0),Desplegable!$B$445,IF(AND('Metas por Proyecto'!AR326&gt;0,'Metas por Proyecto'!AS326&gt;0),((AS326*100)/AR326))))))</f>
        <v>0</v>
      </c>
      <c r="AV326" s="97">
        <f t="shared" si="206"/>
        <v>1332</v>
      </c>
      <c r="AW326" s="97">
        <f t="shared" si="207"/>
        <v>0</v>
      </c>
      <c r="AX326" s="62">
        <f>IF(AND(AV326=0,AW326=0),"",IF(AND(AV326=0,AW326&lt;&gt;0),Desplegable!$B$444,(AW326*100/AV326)))</f>
        <v>0</v>
      </c>
      <c r="AY326" s="97">
        <v>666</v>
      </c>
      <c r="AZ326" s="97">
        <v>0</v>
      </c>
      <c r="BA326" s="97"/>
      <c r="BB326" s="62">
        <f>IF(AND(AY326=0,AZ326=0),Desplegable!$B$446,IF(AND(AY326&lt;&gt;0,AZ326=""),Desplegable!$B$446,IF(AND('Metas por Proyecto'!AY326=0,'Metas por Proyecto'!AZ326&gt;0),Desplegable!$B$444,IF(AND('Metas por Proyecto'!AY326&gt;0,'Metas por Proyecto'!AZ326=0),Desplegable!$B$445,IF(AND('Metas por Proyecto'!AY326&gt;0,'Metas por Proyecto'!AZ326&gt;0),((AZ326*100)/AY326))))))</f>
        <v>0</v>
      </c>
      <c r="BC326" s="97">
        <f t="shared" si="208"/>
        <v>1998</v>
      </c>
      <c r="BD326" s="97">
        <f t="shared" si="209"/>
        <v>0</v>
      </c>
      <c r="BE326" s="62">
        <f>IF(AND(BC326=0,BD326=0),"",IF(AND(BC326=0,BD326&lt;&gt;0),Desplegable!$B$444,(BD326*100/BC326)))</f>
        <v>0</v>
      </c>
      <c r="BF326" s="97">
        <v>666</v>
      </c>
      <c r="BG326" s="97"/>
      <c r="BH326" s="97"/>
      <c r="BI326" s="62" t="str">
        <f>IF(AND(BF326=0,BG326=0),Desplegable!$B$446,IF(AND(BF326&lt;&gt;0,BG326=""),Desplegable!$B$446,IF(AND('Metas por Proyecto'!BF326=0,'Metas por Proyecto'!BG326&gt;0),Desplegable!$B$444,IF(AND('Metas por Proyecto'!BF326&gt;0,'Metas por Proyecto'!BG326=0),Desplegable!$B$445,IF(AND('Metas por Proyecto'!BF326&gt;0,'Metas por Proyecto'!BG326&gt;0),((BG326*100)/BF326))))))</f>
        <v/>
      </c>
      <c r="BJ326" s="97">
        <f t="shared" si="210"/>
        <v>2664</v>
      </c>
      <c r="BK326" s="97">
        <f t="shared" si="211"/>
        <v>0</v>
      </c>
      <c r="BL326" s="62">
        <f>IF(AND(BJ326=0,BK326=0),"",IF(AND(BJ326=0,BK326&lt;&gt;0),Desplegable!$B$444,(BK326*100/BJ326)))</f>
        <v>0</v>
      </c>
      <c r="BM326" s="97">
        <v>666</v>
      </c>
      <c r="BN326" s="97"/>
      <c r="BO326" s="97"/>
      <c r="BP326" s="62" t="str">
        <f>IF(AND(BM326=0,BN326=0),Desplegable!$B$446,IF(AND(BM326&lt;&gt;0,BN326=""),Desplegable!$B$446,IF(AND('Metas por Proyecto'!BM326=0,'Metas por Proyecto'!BN326&gt;0),Desplegable!$B$444,IF(AND('Metas por Proyecto'!BM326&gt;0,'Metas por Proyecto'!BN326=0),Desplegable!$B$445,IF(AND('Metas por Proyecto'!BM326&gt;0,'Metas por Proyecto'!BN326&gt;0),((BN326*100)/BM326))))))</f>
        <v/>
      </c>
      <c r="BQ326" s="97">
        <f t="shared" si="212"/>
        <v>3330</v>
      </c>
      <c r="BR326" s="97">
        <f t="shared" si="213"/>
        <v>0</v>
      </c>
      <c r="BS326" s="62">
        <f>IF(AND(BQ326=0,BR326=0),"",IF(AND(BQ326=0,BR326&lt;&gt;0),Desplegable!$B$444,(BR326*100/BQ326)))</f>
        <v>0</v>
      </c>
      <c r="BT326" s="97">
        <v>666</v>
      </c>
      <c r="BU326" s="97"/>
      <c r="BV326" s="97"/>
      <c r="BW326" s="62" t="str">
        <f>IF(AND(BT326=0,BU326=0),Desplegable!$B$446,IF(AND(BT326&lt;&gt;0,BU326=""),Desplegable!$B$446,IF(AND('Metas por Proyecto'!BT326=0,'Metas por Proyecto'!BU326&gt;0),Desplegable!$B$444,IF(AND('Metas por Proyecto'!BT326&gt;0,'Metas por Proyecto'!BU326=0),Desplegable!$B$445,IF(AND('Metas por Proyecto'!BT326&gt;0,'Metas por Proyecto'!BU326&gt;0),((BU326*100)/BT326))))))</f>
        <v/>
      </c>
      <c r="BX326" s="97">
        <f t="shared" si="214"/>
        <v>3996</v>
      </c>
      <c r="BY326" s="97">
        <f t="shared" si="215"/>
        <v>0</v>
      </c>
      <c r="BZ326" s="62">
        <f>IF(AND(BX326=0,BY326=0),"",IF(AND(BX326=0,BY326&lt;&gt;0),Desplegable!$B$444,(BY326*100/BX326)))</f>
        <v>0</v>
      </c>
      <c r="CA326" s="97">
        <v>666</v>
      </c>
      <c r="CB326" s="97"/>
      <c r="CC326" s="97"/>
      <c r="CD326" s="62" t="str">
        <f>IF(AND(CA326=0,CB326=0),Desplegable!$B$446,IF(AND(CA326&lt;&gt;0,CB326=""),Desplegable!$B$446,IF(AND('Metas por Proyecto'!CA326=0,'Metas por Proyecto'!CB326&gt;0),Desplegable!$B$444,IF(AND('Metas por Proyecto'!CA326&gt;0,'Metas por Proyecto'!CB326=0),Desplegable!$B$445,IF(AND('Metas por Proyecto'!CA326&gt;0,'Metas por Proyecto'!CB326&gt;0),((CB326*100)/CA326))))))</f>
        <v/>
      </c>
      <c r="CE326" s="97">
        <f t="shared" si="216"/>
        <v>4662</v>
      </c>
      <c r="CF326" s="97">
        <f t="shared" si="217"/>
        <v>0</v>
      </c>
      <c r="CG326" s="62">
        <f>IF(AND(CE326=0,CF326=0),"",IF(AND(CE326=0,CF326&lt;&gt;0),Desplegable!$B$444,(CF326*100/CE326)))</f>
        <v>0</v>
      </c>
      <c r="CH326" s="97">
        <v>666</v>
      </c>
      <c r="CI326" s="97"/>
      <c r="CJ326" s="97"/>
      <c r="CK326" s="62" t="str">
        <f>IF(AND(CH326=0,CI326=0),Desplegable!$B$446,IF(AND(CH326&lt;&gt;0,CI326=""),Desplegable!$B$446,IF(AND('Metas por Proyecto'!CH326=0,'Metas por Proyecto'!CI326&gt;0),Desplegable!$B$444,IF(AND('Metas por Proyecto'!CH326&gt;0,'Metas por Proyecto'!CI326=0),Desplegable!$B$445,IF(AND('Metas por Proyecto'!CH326&gt;0,'Metas por Proyecto'!CI326&gt;0),((CI326*100)/CH326))))))</f>
        <v/>
      </c>
      <c r="CL326" s="97">
        <f t="shared" si="218"/>
        <v>5328</v>
      </c>
      <c r="CM326" s="97">
        <f t="shared" si="219"/>
        <v>0</v>
      </c>
      <c r="CN326" s="62">
        <f>IF(AND(CL326=0,CM326=0),"",IF(AND(CL326=0,CM326&lt;&gt;0),Desplegable!$B$444,(CM326*100/CL326)))</f>
        <v>0</v>
      </c>
      <c r="CO326" s="97">
        <v>666</v>
      </c>
      <c r="CP326" s="97"/>
      <c r="CQ326" s="97"/>
      <c r="CR326" s="62" t="str">
        <f>IF(AND(CO326=0,CP326=0),Desplegable!$B$446,IF(AND(CO326&lt;&gt;0,CP326=""),Desplegable!$B$446,IF(AND('Metas por Proyecto'!CO326=0,'Metas por Proyecto'!CP326&gt;0),Desplegable!$B$444,IF(AND('Metas por Proyecto'!CO326&gt;0,'Metas por Proyecto'!CP326=0),Desplegable!$B$445,IF(AND('Metas por Proyecto'!CO326&gt;0,'Metas por Proyecto'!CP326&gt;0),((CP326*100)/CO326))))))</f>
        <v/>
      </c>
      <c r="CS326" s="97">
        <f t="shared" si="220"/>
        <v>5994</v>
      </c>
      <c r="CT326" s="97">
        <f t="shared" si="221"/>
        <v>0</v>
      </c>
      <c r="CU326" s="62">
        <f>IF(AND(CS326=0,CT326=0),"",IF(AND(CS326=0,CT326&lt;&gt;0),Desplegable!$B$444,(CT326*100/CS326)))</f>
        <v>0</v>
      </c>
      <c r="CV326" s="97">
        <v>666</v>
      </c>
      <c r="CW326" s="97"/>
      <c r="CX326" s="97"/>
      <c r="CY326" s="62" t="str">
        <f>IF(AND(CV326=0,CW326=0),Desplegable!$B$446,IF(AND(CV326&lt;&gt;0,CW326=""),Desplegable!$B$446,IF(AND('Metas por Proyecto'!CV326=0,'Metas por Proyecto'!CW326&gt;0),Desplegable!$B$444,IF(AND('Metas por Proyecto'!CV326&gt;0,'Metas por Proyecto'!CW326=0),Desplegable!$B$445,IF(AND('Metas por Proyecto'!CV326&gt;0,'Metas por Proyecto'!CW326&gt;0),((CW326*100)/CV326))))))</f>
        <v/>
      </c>
      <c r="CZ326" s="97">
        <f t="shared" si="222"/>
        <v>6660</v>
      </c>
      <c r="DA326" s="97">
        <f t="shared" si="223"/>
        <v>0</v>
      </c>
      <c r="DB326" s="62">
        <f>IF(AND(CZ326=0,DA326=0),"",IF(AND(CZ326=0,DA326&lt;&gt;0),Desplegable!$B$444,(DA326*100/CZ326)))</f>
        <v>0</v>
      </c>
      <c r="DC326" s="97">
        <v>666</v>
      </c>
      <c r="DD326" s="97"/>
      <c r="DE326" s="97"/>
      <c r="DF326" s="62" t="str">
        <f>IF(AND(DC326=0,DD326=0),Desplegable!$B$446,IF(AND(DC326&lt;&gt;0,DD326=""),Desplegable!$B$446,IF(AND('Metas por Proyecto'!DC326=0,'Metas por Proyecto'!DD326&gt;0),Desplegable!$B$444,IF(AND('Metas por Proyecto'!DC326&gt;0,'Metas por Proyecto'!DD326=0),Desplegable!$B$445,IF(AND('Metas por Proyecto'!DC326&gt;0,'Metas por Proyecto'!DD326&gt;0),((DD326*100)/DC326))))))</f>
        <v/>
      </c>
      <c r="DG326" s="97">
        <f t="shared" si="230"/>
        <v>7326</v>
      </c>
      <c r="DH326" s="97">
        <f t="shared" si="231"/>
        <v>0</v>
      </c>
      <c r="DI326" s="62">
        <f>IF(AND(DG326=0,DH326=0),"",IF(AND(DG326=0,DH326&lt;&gt;0),Desplegable!$B$444,(DH326*100/DG326)))</f>
        <v>0</v>
      </c>
      <c r="DJ326" s="97">
        <v>666</v>
      </c>
      <c r="DK326" s="97"/>
      <c r="DL326" s="97"/>
      <c r="DM326" s="62" t="str">
        <f>IF(AND(DJ326=0,DK326=0),Desplegable!$B$446,IF(AND(DJ326&lt;&gt;0,DK326=""),Desplegable!$B$446,IF(AND('Metas por Proyecto'!DJ326=0,'Metas por Proyecto'!DK326&gt;0),Desplegable!$B$444,IF(AND('Metas por Proyecto'!DJ326&gt;0,'Metas por Proyecto'!DK326=0),Desplegable!$B$445,IF(AND('Metas por Proyecto'!DJ326&gt;0,'Metas por Proyecto'!DK326&gt;0),((DK326*100)/DJ326))))))</f>
        <v/>
      </c>
      <c r="DN326" s="97">
        <f t="shared" si="224"/>
        <v>7992</v>
      </c>
      <c r="DO326" s="97">
        <f t="shared" si="225"/>
        <v>0</v>
      </c>
      <c r="DP326" s="63">
        <f>IF(AND(DN326=0,DO326=0),"",IF(AND(DN326=0,DO326&lt;&gt;0),Desplegable!$B$444,(DO326*100/DN326)))</f>
        <v>0</v>
      </c>
      <c r="DQ326" s="97">
        <f t="shared" ref="DQ326:DQ390" si="232">SUM(AN326,AR326,AY326,BF326,BM326,BT326,CA326,CH326,CO326,CV326,DC326,DJ326)</f>
        <v>7992</v>
      </c>
      <c r="DR326" s="97">
        <f t="shared" ref="DR326:DR390" si="233">AM326-DQ326</f>
        <v>0</v>
      </c>
      <c r="DS326" s="97">
        <f t="shared" ref="DS326:DS390" si="234">SUM(AO326,AS326,AZ326,BG326,BN326,BU326,CB326,CI326,CP326,CW326,DD326,DK326)</f>
        <v>0</v>
      </c>
      <c r="DT326" s="63">
        <f t="shared" ref="DT326:DT390" si="235">DP326</f>
        <v>0</v>
      </c>
      <c r="DU326" s="97"/>
    </row>
    <row r="327" spans="1:125" s="65" customFormat="1" ht="187.5">
      <c r="A327" s="53">
        <v>326</v>
      </c>
      <c r="B327" s="84" t="s">
        <v>970</v>
      </c>
      <c r="C327" s="54" t="s">
        <v>981</v>
      </c>
      <c r="D327" s="55" t="s">
        <v>383</v>
      </c>
      <c r="E327" s="55" t="s">
        <v>982</v>
      </c>
      <c r="F327" s="56" t="s">
        <v>111</v>
      </c>
      <c r="G327" s="55" t="s">
        <v>115</v>
      </c>
      <c r="H327" s="56" t="s">
        <v>294</v>
      </c>
      <c r="I327" s="55" t="s">
        <v>815</v>
      </c>
      <c r="J327" s="56" t="s">
        <v>300</v>
      </c>
      <c r="K327" s="55" t="s">
        <v>982</v>
      </c>
      <c r="L327" s="56" t="s">
        <v>155</v>
      </c>
      <c r="M327" s="56" t="s">
        <v>414</v>
      </c>
      <c r="N327" s="59" t="s">
        <v>108</v>
      </c>
      <c r="O327" s="56" t="s">
        <v>154</v>
      </c>
      <c r="P327" s="57" t="s">
        <v>461</v>
      </c>
      <c r="Q327" s="57" t="s">
        <v>466</v>
      </c>
      <c r="R327" s="58" t="s">
        <v>472</v>
      </c>
      <c r="S327" s="59"/>
      <c r="T327" s="59" t="s">
        <v>417</v>
      </c>
      <c r="U327" s="60" t="s">
        <v>429</v>
      </c>
      <c r="V327" s="60" t="s">
        <v>447</v>
      </c>
      <c r="W327" s="59" t="s">
        <v>159</v>
      </c>
      <c r="X327" s="59"/>
      <c r="Y327" s="56"/>
      <c r="Z327" s="56"/>
      <c r="AA327" s="56"/>
      <c r="AB327" s="56"/>
      <c r="AC327" s="53"/>
      <c r="AD327" s="53"/>
      <c r="AE327" s="53"/>
      <c r="AF327" s="53"/>
      <c r="AG327" s="56"/>
      <c r="AH327" s="60"/>
      <c r="AI327" s="53"/>
      <c r="AJ327" s="61"/>
      <c r="AK327" s="53"/>
      <c r="AL327" s="53"/>
      <c r="AM327" s="222">
        <v>4500</v>
      </c>
      <c r="AN327" s="97">
        <v>375</v>
      </c>
      <c r="AO327" s="97">
        <v>0</v>
      </c>
      <c r="AP327" s="97"/>
      <c r="AQ327" s="62">
        <f>IF(AND(AN327=0,AO327=0),Desplegable!$B$446,IF(AND(AN327&lt;&gt;0,AO327=""),Desplegable!$B$446,IF(AND('Metas por Proyecto'!AN327=0,'Metas por Proyecto'!AO327&gt;0),Desplegable!$B$444,IF(AND('Metas por Proyecto'!AN327&gt;0,'Metas por Proyecto'!AO327=0),Desplegable!$B$445,IF(AND('Metas por Proyecto'!AN327&gt;0,'Metas por Proyecto'!AO327&gt;0),((AO327*100)/AN327))))))</f>
        <v>0</v>
      </c>
      <c r="AR327" s="97">
        <v>375</v>
      </c>
      <c r="AS327" s="97">
        <v>0</v>
      </c>
      <c r="AT327" s="97"/>
      <c r="AU327" s="62">
        <f>IF(AND(AR327=0,AS327=0),Desplegable!$B$446,IF(AND(AR327&lt;&gt;0,AS327=""),Desplegable!$B$446,IF(AND('Metas por Proyecto'!AR327=0,'Metas por Proyecto'!AS327&gt;0),Desplegable!$B$444,IF(AND('Metas por Proyecto'!AR327&gt;0,'Metas por Proyecto'!AS327=0),Desplegable!$B$445,IF(AND('Metas por Proyecto'!AR327&gt;0,'Metas por Proyecto'!AS327&gt;0),((AS327*100)/AR327))))))</f>
        <v>0</v>
      </c>
      <c r="AV327" s="97">
        <f t="shared" si="206"/>
        <v>750</v>
      </c>
      <c r="AW327" s="97">
        <f t="shared" si="207"/>
        <v>0</v>
      </c>
      <c r="AX327" s="62">
        <f>IF(AND(AV327=0,AW327=0),"",IF(AND(AV327=0,AW327&lt;&gt;0),Desplegable!$B$444,(AW327*100/AV327)))</f>
        <v>0</v>
      </c>
      <c r="AY327" s="97">
        <v>375</v>
      </c>
      <c r="AZ327" s="97">
        <v>0</v>
      </c>
      <c r="BA327" s="97"/>
      <c r="BB327" s="62">
        <f>IF(AND(AY327=0,AZ327=0),Desplegable!$B$446,IF(AND(AY327&lt;&gt;0,AZ327=""),Desplegable!$B$446,IF(AND('Metas por Proyecto'!AY327=0,'Metas por Proyecto'!AZ327&gt;0),Desplegable!$B$444,IF(AND('Metas por Proyecto'!AY327&gt;0,'Metas por Proyecto'!AZ327=0),Desplegable!$B$445,IF(AND('Metas por Proyecto'!AY327&gt;0,'Metas por Proyecto'!AZ327&gt;0),((AZ327*100)/AY327))))))</f>
        <v>0</v>
      </c>
      <c r="BC327" s="97">
        <f t="shared" si="208"/>
        <v>1125</v>
      </c>
      <c r="BD327" s="97">
        <f t="shared" si="209"/>
        <v>0</v>
      </c>
      <c r="BE327" s="62">
        <f>IF(AND(BC327=0,BD327=0),"",IF(AND(BC327=0,BD327&lt;&gt;0),Desplegable!$B$444,(BD327*100/BC327)))</f>
        <v>0</v>
      </c>
      <c r="BF327" s="97">
        <v>375</v>
      </c>
      <c r="BG327" s="97"/>
      <c r="BH327" s="97"/>
      <c r="BI327" s="62" t="str">
        <f>IF(AND(BF327=0,BG327=0),Desplegable!$B$446,IF(AND(BF327&lt;&gt;0,BG327=""),Desplegable!$B$446,IF(AND('Metas por Proyecto'!BF327=0,'Metas por Proyecto'!BG327&gt;0),Desplegable!$B$444,IF(AND('Metas por Proyecto'!BF327&gt;0,'Metas por Proyecto'!BG327=0),Desplegable!$B$445,IF(AND('Metas por Proyecto'!BF327&gt;0,'Metas por Proyecto'!BG327&gt;0),((BG327*100)/BF327))))))</f>
        <v/>
      </c>
      <c r="BJ327" s="97">
        <f t="shared" si="210"/>
        <v>1500</v>
      </c>
      <c r="BK327" s="97">
        <f t="shared" si="211"/>
        <v>0</v>
      </c>
      <c r="BL327" s="62">
        <f>IF(AND(BJ327=0,BK327=0),"",IF(AND(BJ327=0,BK327&lt;&gt;0),Desplegable!$B$444,(BK327*100/BJ327)))</f>
        <v>0</v>
      </c>
      <c r="BM327" s="97">
        <v>375</v>
      </c>
      <c r="BN327" s="97"/>
      <c r="BO327" s="97"/>
      <c r="BP327" s="62" t="str">
        <f>IF(AND(BM327=0,BN327=0),Desplegable!$B$446,IF(AND(BM327&lt;&gt;0,BN327=""),Desplegable!$B$446,IF(AND('Metas por Proyecto'!BM327=0,'Metas por Proyecto'!BN327&gt;0),Desplegable!$B$444,IF(AND('Metas por Proyecto'!BM327&gt;0,'Metas por Proyecto'!BN327=0),Desplegable!$B$445,IF(AND('Metas por Proyecto'!BM327&gt;0,'Metas por Proyecto'!BN327&gt;0),((BN327*100)/BM327))))))</f>
        <v/>
      </c>
      <c r="BQ327" s="97">
        <f t="shared" si="212"/>
        <v>1875</v>
      </c>
      <c r="BR327" s="97">
        <f t="shared" si="213"/>
        <v>0</v>
      </c>
      <c r="BS327" s="62">
        <f>IF(AND(BQ327=0,BR327=0),"",IF(AND(BQ327=0,BR327&lt;&gt;0),Desplegable!$B$444,(BR327*100/BQ327)))</f>
        <v>0</v>
      </c>
      <c r="BT327" s="97">
        <v>375</v>
      </c>
      <c r="BU327" s="97"/>
      <c r="BV327" s="97"/>
      <c r="BW327" s="62" t="str">
        <f>IF(AND(BT327=0,BU327=0),Desplegable!$B$446,IF(AND(BT327&lt;&gt;0,BU327=""),Desplegable!$B$446,IF(AND('Metas por Proyecto'!BT327=0,'Metas por Proyecto'!BU327&gt;0),Desplegable!$B$444,IF(AND('Metas por Proyecto'!BT327&gt;0,'Metas por Proyecto'!BU327=0),Desplegable!$B$445,IF(AND('Metas por Proyecto'!BT327&gt;0,'Metas por Proyecto'!BU327&gt;0),((BU327*100)/BT327))))))</f>
        <v/>
      </c>
      <c r="BX327" s="97">
        <f t="shared" si="214"/>
        <v>2250</v>
      </c>
      <c r="BY327" s="97">
        <f t="shared" si="215"/>
        <v>0</v>
      </c>
      <c r="BZ327" s="62">
        <f>IF(AND(BX327=0,BY327=0),"",IF(AND(BX327=0,BY327&lt;&gt;0),Desplegable!$B$444,(BY327*100/BX327)))</f>
        <v>0</v>
      </c>
      <c r="CA327" s="97">
        <v>375</v>
      </c>
      <c r="CB327" s="97"/>
      <c r="CC327" s="97"/>
      <c r="CD327" s="62" t="str">
        <f>IF(AND(CA327=0,CB327=0),Desplegable!$B$446,IF(AND(CA327&lt;&gt;0,CB327=""),Desplegable!$B$446,IF(AND('Metas por Proyecto'!CA327=0,'Metas por Proyecto'!CB327&gt;0),Desplegable!$B$444,IF(AND('Metas por Proyecto'!CA327&gt;0,'Metas por Proyecto'!CB327=0),Desplegable!$B$445,IF(AND('Metas por Proyecto'!CA327&gt;0,'Metas por Proyecto'!CB327&gt;0),((CB327*100)/CA327))))))</f>
        <v/>
      </c>
      <c r="CE327" s="97">
        <f t="shared" si="216"/>
        <v>2625</v>
      </c>
      <c r="CF327" s="97">
        <f t="shared" si="217"/>
        <v>0</v>
      </c>
      <c r="CG327" s="62">
        <f>IF(AND(CE327=0,CF327=0),"",IF(AND(CE327=0,CF327&lt;&gt;0),Desplegable!$B$444,(CF327*100/CE327)))</f>
        <v>0</v>
      </c>
      <c r="CH327" s="97">
        <v>375</v>
      </c>
      <c r="CI327" s="97"/>
      <c r="CJ327" s="97"/>
      <c r="CK327" s="62" t="str">
        <f>IF(AND(CH327=0,CI327=0),Desplegable!$B$446,IF(AND(CH327&lt;&gt;0,CI327=""),Desplegable!$B$446,IF(AND('Metas por Proyecto'!CH327=0,'Metas por Proyecto'!CI327&gt;0),Desplegable!$B$444,IF(AND('Metas por Proyecto'!CH327&gt;0,'Metas por Proyecto'!CI327=0),Desplegable!$B$445,IF(AND('Metas por Proyecto'!CH327&gt;0,'Metas por Proyecto'!CI327&gt;0),((CI327*100)/CH327))))))</f>
        <v/>
      </c>
      <c r="CL327" s="97">
        <f t="shared" si="218"/>
        <v>3000</v>
      </c>
      <c r="CM327" s="97">
        <f t="shared" si="219"/>
        <v>0</v>
      </c>
      <c r="CN327" s="62">
        <f>IF(AND(CL327=0,CM327=0),"",IF(AND(CL327=0,CM327&lt;&gt;0),Desplegable!$B$444,(CM327*100/CL327)))</f>
        <v>0</v>
      </c>
      <c r="CO327" s="97">
        <v>375</v>
      </c>
      <c r="CP327" s="97"/>
      <c r="CQ327" s="97"/>
      <c r="CR327" s="62" t="str">
        <f>IF(AND(CO327=0,CP327=0),Desplegable!$B$446,IF(AND(CO327&lt;&gt;0,CP327=""),Desplegable!$B$446,IF(AND('Metas por Proyecto'!CO327=0,'Metas por Proyecto'!CP327&gt;0),Desplegable!$B$444,IF(AND('Metas por Proyecto'!CO327&gt;0,'Metas por Proyecto'!CP327=0),Desplegable!$B$445,IF(AND('Metas por Proyecto'!CO327&gt;0,'Metas por Proyecto'!CP327&gt;0),((CP327*100)/CO327))))))</f>
        <v/>
      </c>
      <c r="CS327" s="97">
        <f t="shared" si="220"/>
        <v>3375</v>
      </c>
      <c r="CT327" s="97">
        <f t="shared" si="221"/>
        <v>0</v>
      </c>
      <c r="CU327" s="62">
        <f>IF(AND(CS327=0,CT327=0),"",IF(AND(CS327=0,CT327&lt;&gt;0),Desplegable!$B$444,(CT327*100/CS327)))</f>
        <v>0</v>
      </c>
      <c r="CV327" s="97">
        <v>375</v>
      </c>
      <c r="CW327" s="97"/>
      <c r="CX327" s="97"/>
      <c r="CY327" s="62" t="str">
        <f>IF(AND(CV327=0,CW327=0),Desplegable!$B$446,IF(AND(CV327&lt;&gt;0,CW327=""),Desplegable!$B$446,IF(AND('Metas por Proyecto'!CV327=0,'Metas por Proyecto'!CW327&gt;0),Desplegable!$B$444,IF(AND('Metas por Proyecto'!CV327&gt;0,'Metas por Proyecto'!CW327=0),Desplegable!$B$445,IF(AND('Metas por Proyecto'!CV327&gt;0,'Metas por Proyecto'!CW327&gt;0),((CW327*100)/CV327))))))</f>
        <v/>
      </c>
      <c r="CZ327" s="97">
        <f t="shared" si="222"/>
        <v>3750</v>
      </c>
      <c r="DA327" s="97">
        <f t="shared" si="223"/>
        <v>0</v>
      </c>
      <c r="DB327" s="62">
        <f>IF(AND(CZ327=0,DA327=0),"",IF(AND(CZ327=0,DA327&lt;&gt;0),Desplegable!$B$444,(DA327*100/CZ327)))</f>
        <v>0</v>
      </c>
      <c r="DC327" s="97">
        <v>375</v>
      </c>
      <c r="DD327" s="97"/>
      <c r="DE327" s="97"/>
      <c r="DF327" s="62" t="str">
        <f>IF(AND(DC327=0,DD327=0),Desplegable!$B$446,IF(AND(DC327&lt;&gt;0,DD327=""),Desplegable!$B$446,IF(AND('Metas por Proyecto'!DC327=0,'Metas por Proyecto'!DD327&gt;0),Desplegable!$B$444,IF(AND('Metas por Proyecto'!DC327&gt;0,'Metas por Proyecto'!DD327=0),Desplegable!$B$445,IF(AND('Metas por Proyecto'!DC327&gt;0,'Metas por Proyecto'!DD327&gt;0),((DD327*100)/DC327))))))</f>
        <v/>
      </c>
      <c r="DG327" s="97">
        <f t="shared" si="230"/>
        <v>4125</v>
      </c>
      <c r="DH327" s="97">
        <f t="shared" si="231"/>
        <v>0</v>
      </c>
      <c r="DI327" s="62">
        <f>IF(AND(DG327=0,DH327=0),"",IF(AND(DG327=0,DH327&lt;&gt;0),Desplegable!$B$444,(DH327*100/DG327)))</f>
        <v>0</v>
      </c>
      <c r="DJ327" s="97">
        <v>375</v>
      </c>
      <c r="DK327" s="97"/>
      <c r="DL327" s="97"/>
      <c r="DM327" s="62" t="str">
        <f>IF(AND(DJ327=0,DK327=0),Desplegable!$B$446,IF(AND(DJ327&lt;&gt;0,DK327=""),Desplegable!$B$446,IF(AND('Metas por Proyecto'!DJ327=0,'Metas por Proyecto'!DK327&gt;0),Desplegable!$B$444,IF(AND('Metas por Proyecto'!DJ327&gt;0,'Metas por Proyecto'!DK327=0),Desplegable!$B$445,IF(AND('Metas por Proyecto'!DJ327&gt;0,'Metas por Proyecto'!DK327&gt;0),((DK327*100)/DJ327))))))</f>
        <v/>
      </c>
      <c r="DN327" s="97">
        <f t="shared" si="224"/>
        <v>4500</v>
      </c>
      <c r="DO327" s="97">
        <f t="shared" si="225"/>
        <v>0</v>
      </c>
      <c r="DP327" s="63">
        <f>IF(AND(DN327=0,DO327=0),"",IF(AND(DN327=0,DO327&lt;&gt;0),Desplegable!$B$444,(DO327*100/DN327)))</f>
        <v>0</v>
      </c>
      <c r="DQ327" s="97">
        <f t="shared" si="232"/>
        <v>4500</v>
      </c>
      <c r="DR327" s="97">
        <f t="shared" si="233"/>
        <v>0</v>
      </c>
      <c r="DS327" s="97">
        <f t="shared" si="234"/>
        <v>0</v>
      </c>
      <c r="DT327" s="63">
        <f t="shared" si="235"/>
        <v>0</v>
      </c>
      <c r="DU327" s="97"/>
    </row>
    <row r="328" spans="1:125" s="65" customFormat="1" ht="187.5">
      <c r="A328" s="53">
        <v>327</v>
      </c>
      <c r="B328" s="84" t="s">
        <v>983</v>
      </c>
      <c r="C328" s="54" t="s">
        <v>981</v>
      </c>
      <c r="D328" s="55" t="s">
        <v>383</v>
      </c>
      <c r="E328" s="55" t="s">
        <v>982</v>
      </c>
      <c r="F328" s="56" t="s">
        <v>111</v>
      </c>
      <c r="G328" s="55" t="s">
        <v>115</v>
      </c>
      <c r="H328" s="56" t="s">
        <v>294</v>
      </c>
      <c r="I328" s="55" t="s">
        <v>815</v>
      </c>
      <c r="J328" s="56" t="s">
        <v>300</v>
      </c>
      <c r="K328" s="55" t="s">
        <v>982</v>
      </c>
      <c r="L328" s="56" t="s">
        <v>155</v>
      </c>
      <c r="M328" s="56" t="s">
        <v>414</v>
      </c>
      <c r="N328" s="59" t="s">
        <v>108</v>
      </c>
      <c r="O328" s="56" t="s">
        <v>154</v>
      </c>
      <c r="P328" s="57" t="s">
        <v>461</v>
      </c>
      <c r="Q328" s="57" t="s">
        <v>466</v>
      </c>
      <c r="R328" s="58" t="s">
        <v>472</v>
      </c>
      <c r="S328" s="59"/>
      <c r="T328" s="59" t="s">
        <v>417</v>
      </c>
      <c r="U328" s="60" t="s">
        <v>429</v>
      </c>
      <c r="V328" s="60" t="s">
        <v>447</v>
      </c>
      <c r="W328" s="59" t="s">
        <v>159</v>
      </c>
      <c r="X328" s="59"/>
      <c r="Y328" s="56"/>
      <c r="Z328" s="56"/>
      <c r="AA328" s="56"/>
      <c r="AB328" s="56"/>
      <c r="AC328" s="53"/>
      <c r="AD328" s="53"/>
      <c r="AE328" s="53"/>
      <c r="AF328" s="53"/>
      <c r="AG328" s="56"/>
      <c r="AH328" s="60"/>
      <c r="AI328" s="53"/>
      <c r="AJ328" s="61"/>
      <c r="AK328" s="53"/>
      <c r="AL328" s="53"/>
      <c r="AM328" s="222">
        <v>1968</v>
      </c>
      <c r="AN328" s="97">
        <v>164</v>
      </c>
      <c r="AO328" s="97">
        <v>0</v>
      </c>
      <c r="AP328" s="97"/>
      <c r="AQ328" s="62">
        <f>IF(AND(AN328=0,AO328=0),Desplegable!$B$446,IF(AND(AN328&lt;&gt;0,AO328=""),Desplegable!$B$446,IF(AND('Metas por Proyecto'!AN328=0,'Metas por Proyecto'!AO328&gt;0),Desplegable!$B$444,IF(AND('Metas por Proyecto'!AN328&gt;0,'Metas por Proyecto'!AO328=0),Desplegable!$B$445,IF(AND('Metas por Proyecto'!AN328&gt;0,'Metas por Proyecto'!AO328&gt;0),((AO328*100)/AN328))))))</f>
        <v>0</v>
      </c>
      <c r="AR328" s="97">
        <v>164</v>
      </c>
      <c r="AS328" s="97">
        <v>0</v>
      </c>
      <c r="AT328" s="97"/>
      <c r="AU328" s="62">
        <f>IF(AND(AR328=0,AS328=0),Desplegable!$B$446,IF(AND(AR328&lt;&gt;0,AS328=""),Desplegable!$B$446,IF(AND('Metas por Proyecto'!AR328=0,'Metas por Proyecto'!AS328&gt;0),Desplegable!$B$444,IF(AND('Metas por Proyecto'!AR328&gt;0,'Metas por Proyecto'!AS328=0),Desplegable!$B$445,IF(AND('Metas por Proyecto'!AR328&gt;0,'Metas por Proyecto'!AS328&gt;0),((AS328*100)/AR328))))))</f>
        <v>0</v>
      </c>
      <c r="AV328" s="97">
        <f t="shared" si="206"/>
        <v>328</v>
      </c>
      <c r="AW328" s="97">
        <f t="shared" si="207"/>
        <v>0</v>
      </c>
      <c r="AX328" s="62">
        <f>IF(AND(AV328=0,AW328=0),"",IF(AND(AV328=0,AW328&lt;&gt;0),Desplegable!$B$444,(AW328*100/AV328)))</f>
        <v>0</v>
      </c>
      <c r="AY328" s="97">
        <v>164</v>
      </c>
      <c r="AZ328" s="97">
        <v>0</v>
      </c>
      <c r="BA328" s="97"/>
      <c r="BB328" s="62">
        <f>IF(AND(AY328=0,AZ328=0),Desplegable!$B$446,IF(AND(AY328&lt;&gt;0,AZ328=""),Desplegable!$B$446,IF(AND('Metas por Proyecto'!AY328=0,'Metas por Proyecto'!AZ328&gt;0),Desplegable!$B$444,IF(AND('Metas por Proyecto'!AY328&gt;0,'Metas por Proyecto'!AZ328=0),Desplegable!$B$445,IF(AND('Metas por Proyecto'!AY328&gt;0,'Metas por Proyecto'!AZ328&gt;0),((AZ328*100)/AY328))))))</f>
        <v>0</v>
      </c>
      <c r="BC328" s="97">
        <f t="shared" si="208"/>
        <v>492</v>
      </c>
      <c r="BD328" s="97">
        <f t="shared" si="209"/>
        <v>0</v>
      </c>
      <c r="BE328" s="62">
        <f>IF(AND(BC328=0,BD328=0),"",IF(AND(BC328=0,BD328&lt;&gt;0),Desplegable!$B$444,(BD328*100/BC328)))</f>
        <v>0</v>
      </c>
      <c r="BF328" s="97">
        <v>164</v>
      </c>
      <c r="BG328" s="97"/>
      <c r="BH328" s="97"/>
      <c r="BI328" s="62" t="str">
        <f>IF(AND(BF328=0,BG328=0),Desplegable!$B$446,IF(AND(BF328&lt;&gt;0,BG328=""),Desplegable!$B$446,IF(AND('Metas por Proyecto'!BF328=0,'Metas por Proyecto'!BG328&gt;0),Desplegable!$B$444,IF(AND('Metas por Proyecto'!BF328&gt;0,'Metas por Proyecto'!BG328=0),Desplegable!$B$445,IF(AND('Metas por Proyecto'!BF328&gt;0,'Metas por Proyecto'!BG328&gt;0),((BG328*100)/BF328))))))</f>
        <v/>
      </c>
      <c r="BJ328" s="97">
        <f t="shared" si="210"/>
        <v>656</v>
      </c>
      <c r="BK328" s="97">
        <f t="shared" si="211"/>
        <v>0</v>
      </c>
      <c r="BL328" s="62">
        <f>IF(AND(BJ328=0,BK328=0),"",IF(AND(BJ328=0,BK328&lt;&gt;0),Desplegable!$B$444,(BK328*100/BJ328)))</f>
        <v>0</v>
      </c>
      <c r="BM328" s="97">
        <v>164</v>
      </c>
      <c r="BN328" s="97"/>
      <c r="BO328" s="97"/>
      <c r="BP328" s="62" t="str">
        <f>IF(AND(BM328=0,BN328=0),Desplegable!$B$446,IF(AND(BM328&lt;&gt;0,BN328=""),Desplegable!$B$446,IF(AND('Metas por Proyecto'!BM328=0,'Metas por Proyecto'!BN328&gt;0),Desplegable!$B$444,IF(AND('Metas por Proyecto'!BM328&gt;0,'Metas por Proyecto'!BN328=0),Desplegable!$B$445,IF(AND('Metas por Proyecto'!BM328&gt;0,'Metas por Proyecto'!BN328&gt;0),((BN328*100)/BM328))))))</f>
        <v/>
      </c>
      <c r="BQ328" s="97">
        <f t="shared" si="212"/>
        <v>820</v>
      </c>
      <c r="BR328" s="97">
        <f t="shared" si="213"/>
        <v>0</v>
      </c>
      <c r="BS328" s="62">
        <f>IF(AND(BQ328=0,BR328=0),"",IF(AND(BQ328=0,BR328&lt;&gt;0),Desplegable!$B$444,(BR328*100/BQ328)))</f>
        <v>0</v>
      </c>
      <c r="BT328" s="97">
        <v>164</v>
      </c>
      <c r="BU328" s="97"/>
      <c r="BV328" s="97"/>
      <c r="BW328" s="62" t="str">
        <f>IF(AND(BT328=0,BU328=0),Desplegable!$B$446,IF(AND(BT328&lt;&gt;0,BU328=""),Desplegable!$B$446,IF(AND('Metas por Proyecto'!BT328=0,'Metas por Proyecto'!BU328&gt;0),Desplegable!$B$444,IF(AND('Metas por Proyecto'!BT328&gt;0,'Metas por Proyecto'!BU328=0),Desplegable!$B$445,IF(AND('Metas por Proyecto'!BT328&gt;0,'Metas por Proyecto'!BU328&gt;0),((BU328*100)/BT328))))))</f>
        <v/>
      </c>
      <c r="BX328" s="97">
        <f t="shared" si="214"/>
        <v>984</v>
      </c>
      <c r="BY328" s="97">
        <f t="shared" si="215"/>
        <v>0</v>
      </c>
      <c r="BZ328" s="62">
        <f>IF(AND(BX328=0,BY328=0),"",IF(AND(BX328=0,BY328&lt;&gt;0),Desplegable!$B$444,(BY328*100/BX328)))</f>
        <v>0</v>
      </c>
      <c r="CA328" s="97">
        <v>164</v>
      </c>
      <c r="CB328" s="97"/>
      <c r="CC328" s="97"/>
      <c r="CD328" s="62" t="str">
        <f>IF(AND(CA328=0,CB328=0),Desplegable!$B$446,IF(AND(CA328&lt;&gt;0,CB328=""),Desplegable!$B$446,IF(AND('Metas por Proyecto'!CA328=0,'Metas por Proyecto'!CB328&gt;0),Desplegable!$B$444,IF(AND('Metas por Proyecto'!CA328&gt;0,'Metas por Proyecto'!CB328=0),Desplegable!$B$445,IF(AND('Metas por Proyecto'!CA328&gt;0,'Metas por Proyecto'!CB328&gt;0),((CB328*100)/CA328))))))</f>
        <v/>
      </c>
      <c r="CE328" s="97">
        <f t="shared" si="216"/>
        <v>1148</v>
      </c>
      <c r="CF328" s="97">
        <f t="shared" si="217"/>
        <v>0</v>
      </c>
      <c r="CG328" s="62">
        <f>IF(AND(CE328=0,CF328=0),"",IF(AND(CE328=0,CF328&lt;&gt;0),Desplegable!$B$444,(CF328*100/CE328)))</f>
        <v>0</v>
      </c>
      <c r="CH328" s="97">
        <v>164</v>
      </c>
      <c r="CI328" s="97"/>
      <c r="CJ328" s="97"/>
      <c r="CK328" s="62" t="str">
        <f>IF(AND(CH328=0,CI328=0),Desplegable!$B$446,IF(AND(CH328&lt;&gt;0,CI328=""),Desplegable!$B$446,IF(AND('Metas por Proyecto'!CH328=0,'Metas por Proyecto'!CI328&gt;0),Desplegable!$B$444,IF(AND('Metas por Proyecto'!CH328&gt;0,'Metas por Proyecto'!CI328=0),Desplegable!$B$445,IF(AND('Metas por Proyecto'!CH328&gt;0,'Metas por Proyecto'!CI328&gt;0),((CI328*100)/CH328))))))</f>
        <v/>
      </c>
      <c r="CL328" s="97">
        <f t="shared" si="218"/>
        <v>1312</v>
      </c>
      <c r="CM328" s="97">
        <f t="shared" si="219"/>
        <v>0</v>
      </c>
      <c r="CN328" s="62">
        <f>IF(AND(CL328=0,CM328=0),"",IF(AND(CL328=0,CM328&lt;&gt;0),Desplegable!$B$444,(CM328*100/CL328)))</f>
        <v>0</v>
      </c>
      <c r="CO328" s="97">
        <v>164</v>
      </c>
      <c r="CP328" s="97"/>
      <c r="CQ328" s="97"/>
      <c r="CR328" s="62" t="str">
        <f>IF(AND(CO328=0,CP328=0),Desplegable!$B$446,IF(AND(CO328&lt;&gt;0,CP328=""),Desplegable!$B$446,IF(AND('Metas por Proyecto'!CO328=0,'Metas por Proyecto'!CP328&gt;0),Desplegable!$B$444,IF(AND('Metas por Proyecto'!CO328&gt;0,'Metas por Proyecto'!CP328=0),Desplegable!$B$445,IF(AND('Metas por Proyecto'!CO328&gt;0,'Metas por Proyecto'!CP328&gt;0),((CP328*100)/CO328))))))</f>
        <v/>
      </c>
      <c r="CS328" s="97">
        <f t="shared" si="220"/>
        <v>1476</v>
      </c>
      <c r="CT328" s="97">
        <f t="shared" si="221"/>
        <v>0</v>
      </c>
      <c r="CU328" s="62">
        <f>IF(AND(CS328=0,CT328=0),"",IF(AND(CS328=0,CT328&lt;&gt;0),Desplegable!$B$444,(CT328*100/CS328)))</f>
        <v>0</v>
      </c>
      <c r="CV328" s="97">
        <v>164</v>
      </c>
      <c r="CW328" s="97"/>
      <c r="CX328" s="97"/>
      <c r="CY328" s="62" t="str">
        <f>IF(AND(CV328=0,CW328=0),Desplegable!$B$446,IF(AND(CV328&lt;&gt;0,CW328=""),Desplegable!$B$446,IF(AND('Metas por Proyecto'!CV328=0,'Metas por Proyecto'!CW328&gt;0),Desplegable!$B$444,IF(AND('Metas por Proyecto'!CV328&gt;0,'Metas por Proyecto'!CW328=0),Desplegable!$B$445,IF(AND('Metas por Proyecto'!CV328&gt;0,'Metas por Proyecto'!CW328&gt;0),((CW328*100)/CV328))))))</f>
        <v/>
      </c>
      <c r="CZ328" s="97">
        <f t="shared" si="222"/>
        <v>1640</v>
      </c>
      <c r="DA328" s="97">
        <f t="shared" si="223"/>
        <v>0</v>
      </c>
      <c r="DB328" s="62">
        <f>IF(AND(CZ328=0,DA328=0),"",IF(AND(CZ328=0,DA328&lt;&gt;0),Desplegable!$B$444,(DA328*100/CZ328)))</f>
        <v>0</v>
      </c>
      <c r="DC328" s="97">
        <v>164</v>
      </c>
      <c r="DD328" s="97"/>
      <c r="DE328" s="97"/>
      <c r="DF328" s="62" t="str">
        <f>IF(AND(DC328=0,DD328=0),Desplegable!$B$446,IF(AND(DC328&lt;&gt;0,DD328=""),Desplegable!$B$446,IF(AND('Metas por Proyecto'!DC328=0,'Metas por Proyecto'!DD328&gt;0),Desplegable!$B$444,IF(AND('Metas por Proyecto'!DC328&gt;0,'Metas por Proyecto'!DD328=0),Desplegable!$B$445,IF(AND('Metas por Proyecto'!DC328&gt;0,'Metas por Proyecto'!DD328&gt;0),((DD328*100)/DC328))))))</f>
        <v/>
      </c>
      <c r="DG328" s="97">
        <f t="shared" si="230"/>
        <v>1804</v>
      </c>
      <c r="DH328" s="97">
        <f t="shared" si="231"/>
        <v>0</v>
      </c>
      <c r="DI328" s="62">
        <f>IF(AND(DG328=0,DH328=0),"",IF(AND(DG328=0,DH328&lt;&gt;0),Desplegable!$B$444,(DH328*100/DG328)))</f>
        <v>0</v>
      </c>
      <c r="DJ328" s="97">
        <v>164</v>
      </c>
      <c r="DK328" s="97"/>
      <c r="DL328" s="97"/>
      <c r="DM328" s="62" t="str">
        <f>IF(AND(DJ328=0,DK328=0),Desplegable!$B$446,IF(AND(DJ328&lt;&gt;0,DK328=""),Desplegable!$B$446,IF(AND('Metas por Proyecto'!DJ328=0,'Metas por Proyecto'!DK328&gt;0),Desplegable!$B$444,IF(AND('Metas por Proyecto'!DJ328&gt;0,'Metas por Proyecto'!DK328=0),Desplegable!$B$445,IF(AND('Metas por Proyecto'!DJ328&gt;0,'Metas por Proyecto'!DK328&gt;0),((DK328*100)/DJ328))))))</f>
        <v/>
      </c>
      <c r="DN328" s="97">
        <f t="shared" si="224"/>
        <v>1968</v>
      </c>
      <c r="DO328" s="97">
        <f t="shared" si="225"/>
        <v>0</v>
      </c>
      <c r="DP328" s="63">
        <f>IF(AND(DN328=0,DO328=0),"",IF(AND(DN328=0,DO328&lt;&gt;0),Desplegable!$B$444,(DO328*100/DN328)))</f>
        <v>0</v>
      </c>
      <c r="DQ328" s="97">
        <f t="shared" si="232"/>
        <v>1968</v>
      </c>
      <c r="DR328" s="97">
        <f t="shared" si="233"/>
        <v>0</v>
      </c>
      <c r="DS328" s="97">
        <f t="shared" si="234"/>
        <v>0</v>
      </c>
      <c r="DT328" s="63">
        <f t="shared" si="235"/>
        <v>0</v>
      </c>
      <c r="DU328" s="97"/>
    </row>
    <row r="329" spans="1:125" s="65" customFormat="1" ht="187.5">
      <c r="A329" s="53">
        <v>328</v>
      </c>
      <c r="B329" s="84" t="s">
        <v>971</v>
      </c>
      <c r="C329" s="54" t="s">
        <v>981</v>
      </c>
      <c r="D329" s="55" t="s">
        <v>383</v>
      </c>
      <c r="E329" s="55" t="s">
        <v>982</v>
      </c>
      <c r="F329" s="56" t="s">
        <v>111</v>
      </c>
      <c r="G329" s="55" t="s">
        <v>115</v>
      </c>
      <c r="H329" s="56" t="s">
        <v>294</v>
      </c>
      <c r="I329" s="55" t="s">
        <v>815</v>
      </c>
      <c r="J329" s="56" t="s">
        <v>300</v>
      </c>
      <c r="K329" s="55" t="s">
        <v>982</v>
      </c>
      <c r="L329" s="56" t="s">
        <v>155</v>
      </c>
      <c r="M329" s="56" t="s">
        <v>414</v>
      </c>
      <c r="N329" s="59" t="s">
        <v>125</v>
      </c>
      <c r="O329" s="56" t="s">
        <v>154</v>
      </c>
      <c r="P329" s="57" t="s">
        <v>461</v>
      </c>
      <c r="Q329" s="57" t="s">
        <v>466</v>
      </c>
      <c r="R329" s="58" t="s">
        <v>472</v>
      </c>
      <c r="S329" s="59"/>
      <c r="T329" s="59" t="s">
        <v>417</v>
      </c>
      <c r="U329" s="60" t="s">
        <v>429</v>
      </c>
      <c r="V329" s="60" t="s">
        <v>447</v>
      </c>
      <c r="W329" s="59" t="s">
        <v>159</v>
      </c>
      <c r="X329" s="59"/>
      <c r="Y329" s="56"/>
      <c r="Z329" s="56"/>
      <c r="AA329" s="56"/>
      <c r="AB329" s="56"/>
      <c r="AC329" s="53"/>
      <c r="AD329" s="53"/>
      <c r="AE329" s="53"/>
      <c r="AF329" s="53"/>
      <c r="AG329" s="56"/>
      <c r="AH329" s="60"/>
      <c r="AI329" s="53"/>
      <c r="AJ329" s="61"/>
      <c r="AK329" s="53"/>
      <c r="AL329" s="53"/>
      <c r="AM329" s="222">
        <v>2328</v>
      </c>
      <c r="AN329" s="97">
        <v>194</v>
      </c>
      <c r="AO329" s="97">
        <v>0</v>
      </c>
      <c r="AP329" s="97"/>
      <c r="AQ329" s="62">
        <f>IF(AND(AN329=0,AO329=0),Desplegable!$B$446,IF(AND(AN329&lt;&gt;0,AO329=""),Desplegable!$B$446,IF(AND('Metas por Proyecto'!AN329=0,'Metas por Proyecto'!AO329&gt;0),Desplegable!$B$444,IF(AND('Metas por Proyecto'!AN329&gt;0,'Metas por Proyecto'!AO329=0),Desplegable!$B$445,IF(AND('Metas por Proyecto'!AN329&gt;0,'Metas por Proyecto'!AO329&gt;0),((AO329*100)/AN329))))))</f>
        <v>0</v>
      </c>
      <c r="AR329" s="97">
        <v>194</v>
      </c>
      <c r="AS329" s="97">
        <v>0</v>
      </c>
      <c r="AT329" s="97"/>
      <c r="AU329" s="62">
        <f>IF(AND(AR329=0,AS329=0),Desplegable!$B$446,IF(AND(AR329&lt;&gt;0,AS329=""),Desplegable!$B$446,IF(AND('Metas por Proyecto'!AR329=0,'Metas por Proyecto'!AS329&gt;0),Desplegable!$B$444,IF(AND('Metas por Proyecto'!AR329&gt;0,'Metas por Proyecto'!AS329=0),Desplegable!$B$445,IF(AND('Metas por Proyecto'!AR329&gt;0,'Metas por Proyecto'!AS329&gt;0),((AS329*100)/AR329))))))</f>
        <v>0</v>
      </c>
      <c r="AV329" s="97">
        <f t="shared" si="206"/>
        <v>388</v>
      </c>
      <c r="AW329" s="97">
        <f t="shared" si="207"/>
        <v>0</v>
      </c>
      <c r="AX329" s="62">
        <f>IF(AND(AV329=0,AW329=0),"",IF(AND(AV329=0,AW329&lt;&gt;0),Desplegable!$B$444,(AW329*100/AV329)))</f>
        <v>0</v>
      </c>
      <c r="AY329" s="97">
        <v>194</v>
      </c>
      <c r="AZ329" s="97">
        <v>0</v>
      </c>
      <c r="BA329" s="97"/>
      <c r="BB329" s="62">
        <f>IF(AND(AY329=0,AZ329=0),Desplegable!$B$446,IF(AND(AY329&lt;&gt;0,AZ329=""),Desplegable!$B$446,IF(AND('Metas por Proyecto'!AY329=0,'Metas por Proyecto'!AZ329&gt;0),Desplegable!$B$444,IF(AND('Metas por Proyecto'!AY329&gt;0,'Metas por Proyecto'!AZ329=0),Desplegable!$B$445,IF(AND('Metas por Proyecto'!AY329&gt;0,'Metas por Proyecto'!AZ329&gt;0),((AZ329*100)/AY329))))))</f>
        <v>0</v>
      </c>
      <c r="BC329" s="97">
        <f t="shared" si="208"/>
        <v>582</v>
      </c>
      <c r="BD329" s="97">
        <f t="shared" si="209"/>
        <v>0</v>
      </c>
      <c r="BE329" s="62">
        <f>IF(AND(BC329=0,BD329=0),"",IF(AND(BC329=0,BD329&lt;&gt;0),Desplegable!$B$444,(BD329*100/BC329)))</f>
        <v>0</v>
      </c>
      <c r="BF329" s="97">
        <v>194</v>
      </c>
      <c r="BG329" s="97"/>
      <c r="BH329" s="97"/>
      <c r="BI329" s="62" t="str">
        <f>IF(AND(BF329=0,BG329=0),Desplegable!$B$446,IF(AND(BF329&lt;&gt;0,BG329=""),Desplegable!$B$446,IF(AND('Metas por Proyecto'!BF329=0,'Metas por Proyecto'!BG329&gt;0),Desplegable!$B$444,IF(AND('Metas por Proyecto'!BF329&gt;0,'Metas por Proyecto'!BG329=0),Desplegable!$B$445,IF(AND('Metas por Proyecto'!BF329&gt;0,'Metas por Proyecto'!BG329&gt;0),((BG329*100)/BF329))))))</f>
        <v/>
      </c>
      <c r="BJ329" s="97">
        <f t="shared" si="210"/>
        <v>776</v>
      </c>
      <c r="BK329" s="97">
        <f t="shared" si="211"/>
        <v>0</v>
      </c>
      <c r="BL329" s="62">
        <f>IF(AND(BJ329=0,BK329=0),"",IF(AND(BJ329=0,BK329&lt;&gt;0),Desplegable!$B$444,(BK329*100/BJ329)))</f>
        <v>0</v>
      </c>
      <c r="BM329" s="97">
        <v>194</v>
      </c>
      <c r="BN329" s="97"/>
      <c r="BO329" s="97"/>
      <c r="BP329" s="62" t="str">
        <f>IF(AND(BM329=0,BN329=0),Desplegable!$B$446,IF(AND(BM329&lt;&gt;0,BN329=""),Desplegable!$B$446,IF(AND('Metas por Proyecto'!BM329=0,'Metas por Proyecto'!BN329&gt;0),Desplegable!$B$444,IF(AND('Metas por Proyecto'!BM329&gt;0,'Metas por Proyecto'!BN329=0),Desplegable!$B$445,IF(AND('Metas por Proyecto'!BM329&gt;0,'Metas por Proyecto'!BN329&gt;0),((BN329*100)/BM329))))))</f>
        <v/>
      </c>
      <c r="BQ329" s="97">
        <f t="shared" si="212"/>
        <v>970</v>
      </c>
      <c r="BR329" s="97">
        <f t="shared" si="213"/>
        <v>0</v>
      </c>
      <c r="BS329" s="62">
        <f>IF(AND(BQ329=0,BR329=0),"",IF(AND(BQ329=0,BR329&lt;&gt;0),Desplegable!$B$444,(BR329*100/BQ329)))</f>
        <v>0</v>
      </c>
      <c r="BT329" s="97">
        <v>194</v>
      </c>
      <c r="BU329" s="97"/>
      <c r="BV329" s="97"/>
      <c r="BW329" s="62" t="str">
        <f>IF(AND(BT329=0,BU329=0),Desplegable!$B$446,IF(AND(BT329&lt;&gt;0,BU329=""),Desplegable!$B$446,IF(AND('Metas por Proyecto'!BT329=0,'Metas por Proyecto'!BU329&gt;0),Desplegable!$B$444,IF(AND('Metas por Proyecto'!BT329&gt;0,'Metas por Proyecto'!BU329=0),Desplegable!$B$445,IF(AND('Metas por Proyecto'!BT329&gt;0,'Metas por Proyecto'!BU329&gt;0),((BU329*100)/BT329))))))</f>
        <v/>
      </c>
      <c r="BX329" s="97">
        <f t="shared" si="214"/>
        <v>1164</v>
      </c>
      <c r="BY329" s="97">
        <f t="shared" si="215"/>
        <v>0</v>
      </c>
      <c r="BZ329" s="62">
        <f>IF(AND(BX329=0,BY329=0),"",IF(AND(BX329=0,BY329&lt;&gt;0),Desplegable!$B$444,(BY329*100/BX329)))</f>
        <v>0</v>
      </c>
      <c r="CA329" s="97">
        <v>194</v>
      </c>
      <c r="CB329" s="97"/>
      <c r="CC329" s="97"/>
      <c r="CD329" s="62" t="str">
        <f>IF(AND(CA329=0,CB329=0),Desplegable!$B$446,IF(AND(CA329&lt;&gt;0,CB329=""),Desplegable!$B$446,IF(AND('Metas por Proyecto'!CA329=0,'Metas por Proyecto'!CB329&gt;0),Desplegable!$B$444,IF(AND('Metas por Proyecto'!CA329&gt;0,'Metas por Proyecto'!CB329=0),Desplegable!$B$445,IF(AND('Metas por Proyecto'!CA329&gt;0,'Metas por Proyecto'!CB329&gt;0),((CB329*100)/CA329))))))</f>
        <v/>
      </c>
      <c r="CE329" s="97">
        <f t="shared" si="216"/>
        <v>1358</v>
      </c>
      <c r="CF329" s="97">
        <f t="shared" si="217"/>
        <v>0</v>
      </c>
      <c r="CG329" s="62">
        <f>IF(AND(CE329=0,CF329=0),"",IF(AND(CE329=0,CF329&lt;&gt;0),Desplegable!$B$444,(CF329*100/CE329)))</f>
        <v>0</v>
      </c>
      <c r="CH329" s="97">
        <v>194</v>
      </c>
      <c r="CI329" s="97"/>
      <c r="CJ329" s="97"/>
      <c r="CK329" s="62" t="str">
        <f>IF(AND(CH329=0,CI329=0),Desplegable!$B$446,IF(AND(CH329&lt;&gt;0,CI329=""),Desplegable!$B$446,IF(AND('Metas por Proyecto'!CH329=0,'Metas por Proyecto'!CI329&gt;0),Desplegable!$B$444,IF(AND('Metas por Proyecto'!CH329&gt;0,'Metas por Proyecto'!CI329=0),Desplegable!$B$445,IF(AND('Metas por Proyecto'!CH329&gt;0,'Metas por Proyecto'!CI329&gt;0),((CI329*100)/CH329))))))</f>
        <v/>
      </c>
      <c r="CL329" s="97">
        <f t="shared" si="218"/>
        <v>1552</v>
      </c>
      <c r="CM329" s="97">
        <f t="shared" si="219"/>
        <v>0</v>
      </c>
      <c r="CN329" s="62">
        <f>IF(AND(CL329=0,CM329=0),"",IF(AND(CL329=0,CM329&lt;&gt;0),Desplegable!$B$444,(CM329*100/CL329)))</f>
        <v>0</v>
      </c>
      <c r="CO329" s="97">
        <v>194</v>
      </c>
      <c r="CP329" s="97"/>
      <c r="CQ329" s="97"/>
      <c r="CR329" s="62" t="str">
        <f>IF(AND(CO329=0,CP329=0),Desplegable!$B$446,IF(AND(CO329&lt;&gt;0,CP329=""),Desplegable!$B$446,IF(AND('Metas por Proyecto'!CO329=0,'Metas por Proyecto'!CP329&gt;0),Desplegable!$B$444,IF(AND('Metas por Proyecto'!CO329&gt;0,'Metas por Proyecto'!CP329=0),Desplegable!$B$445,IF(AND('Metas por Proyecto'!CO329&gt;0,'Metas por Proyecto'!CP329&gt;0),((CP329*100)/CO329))))))</f>
        <v/>
      </c>
      <c r="CS329" s="97">
        <f t="shared" si="220"/>
        <v>1746</v>
      </c>
      <c r="CT329" s="97">
        <f t="shared" si="221"/>
        <v>0</v>
      </c>
      <c r="CU329" s="62">
        <f>IF(AND(CS329=0,CT329=0),"",IF(AND(CS329=0,CT329&lt;&gt;0),Desplegable!$B$444,(CT329*100/CS329)))</f>
        <v>0</v>
      </c>
      <c r="CV329" s="97">
        <v>194</v>
      </c>
      <c r="CW329" s="97"/>
      <c r="CX329" s="97"/>
      <c r="CY329" s="62" t="str">
        <f>IF(AND(CV329=0,CW329=0),Desplegable!$B$446,IF(AND(CV329&lt;&gt;0,CW329=""),Desplegable!$B$446,IF(AND('Metas por Proyecto'!CV329=0,'Metas por Proyecto'!CW329&gt;0),Desplegable!$B$444,IF(AND('Metas por Proyecto'!CV329&gt;0,'Metas por Proyecto'!CW329=0),Desplegable!$B$445,IF(AND('Metas por Proyecto'!CV329&gt;0,'Metas por Proyecto'!CW329&gt;0),((CW329*100)/CV329))))))</f>
        <v/>
      </c>
      <c r="CZ329" s="97">
        <f t="shared" si="222"/>
        <v>1940</v>
      </c>
      <c r="DA329" s="97">
        <f t="shared" si="223"/>
        <v>0</v>
      </c>
      <c r="DB329" s="62">
        <f>IF(AND(CZ329=0,DA329=0),"",IF(AND(CZ329=0,DA329&lt;&gt;0),Desplegable!$B$444,(DA329*100/CZ329)))</f>
        <v>0</v>
      </c>
      <c r="DC329" s="97">
        <v>194</v>
      </c>
      <c r="DD329" s="97"/>
      <c r="DE329" s="97"/>
      <c r="DF329" s="62" t="str">
        <f>IF(AND(DC329=0,DD329=0),Desplegable!$B$446,IF(AND(DC329&lt;&gt;0,DD329=""),Desplegable!$B$446,IF(AND('Metas por Proyecto'!DC329=0,'Metas por Proyecto'!DD329&gt;0),Desplegable!$B$444,IF(AND('Metas por Proyecto'!DC329&gt;0,'Metas por Proyecto'!DD329=0),Desplegable!$B$445,IF(AND('Metas por Proyecto'!DC329&gt;0,'Metas por Proyecto'!DD329&gt;0),((DD329*100)/DC329))))))</f>
        <v/>
      </c>
      <c r="DG329" s="97">
        <f t="shared" si="230"/>
        <v>2134</v>
      </c>
      <c r="DH329" s="97">
        <f t="shared" si="231"/>
        <v>0</v>
      </c>
      <c r="DI329" s="62">
        <f>IF(AND(DG329=0,DH329=0),"",IF(AND(DG329=0,DH329&lt;&gt;0),Desplegable!$B$444,(DH329*100/DG329)))</f>
        <v>0</v>
      </c>
      <c r="DJ329" s="97">
        <v>194</v>
      </c>
      <c r="DK329" s="97"/>
      <c r="DL329" s="97"/>
      <c r="DM329" s="62" t="str">
        <f>IF(AND(DJ329=0,DK329=0),Desplegable!$B$446,IF(AND(DJ329&lt;&gt;0,DK329=""),Desplegable!$B$446,IF(AND('Metas por Proyecto'!DJ329=0,'Metas por Proyecto'!DK329&gt;0),Desplegable!$B$444,IF(AND('Metas por Proyecto'!DJ329&gt;0,'Metas por Proyecto'!DK329=0),Desplegable!$B$445,IF(AND('Metas por Proyecto'!DJ329&gt;0,'Metas por Proyecto'!DK329&gt;0),((DK329*100)/DJ329))))))</f>
        <v/>
      </c>
      <c r="DN329" s="97">
        <f t="shared" si="224"/>
        <v>2328</v>
      </c>
      <c r="DO329" s="97">
        <f t="shared" si="225"/>
        <v>0</v>
      </c>
      <c r="DP329" s="63">
        <f>IF(AND(DN329=0,DO329=0),"",IF(AND(DN329=0,DO329&lt;&gt;0),Desplegable!$B$444,(DO329*100/DN329)))</f>
        <v>0</v>
      </c>
      <c r="DQ329" s="97">
        <f t="shared" si="232"/>
        <v>2328</v>
      </c>
      <c r="DR329" s="97">
        <f t="shared" si="233"/>
        <v>0</v>
      </c>
      <c r="DS329" s="97">
        <f t="shared" si="234"/>
        <v>0</v>
      </c>
      <c r="DT329" s="63">
        <f t="shared" si="235"/>
        <v>0</v>
      </c>
      <c r="DU329" s="97"/>
    </row>
    <row r="330" spans="1:125" s="65" customFormat="1" ht="187.5">
      <c r="A330" s="53">
        <v>329</v>
      </c>
      <c r="B330" s="84" t="s">
        <v>972</v>
      </c>
      <c r="C330" s="54" t="s">
        <v>981</v>
      </c>
      <c r="D330" s="55" t="s">
        <v>383</v>
      </c>
      <c r="E330" s="55" t="s">
        <v>982</v>
      </c>
      <c r="F330" s="56" t="s">
        <v>111</v>
      </c>
      <c r="G330" s="55" t="s">
        <v>115</v>
      </c>
      <c r="H330" s="56" t="s">
        <v>294</v>
      </c>
      <c r="I330" s="55" t="s">
        <v>815</v>
      </c>
      <c r="J330" s="56" t="s">
        <v>300</v>
      </c>
      <c r="K330" s="55" t="s">
        <v>982</v>
      </c>
      <c r="L330" s="56" t="s">
        <v>155</v>
      </c>
      <c r="M330" s="56" t="s">
        <v>414</v>
      </c>
      <c r="N330" s="59" t="s">
        <v>139</v>
      </c>
      <c r="O330" s="56" t="s">
        <v>154</v>
      </c>
      <c r="P330" s="57" t="s">
        <v>461</v>
      </c>
      <c r="Q330" s="57" t="s">
        <v>466</v>
      </c>
      <c r="R330" s="58" t="s">
        <v>472</v>
      </c>
      <c r="S330" s="59"/>
      <c r="T330" s="59" t="s">
        <v>417</v>
      </c>
      <c r="U330" s="60" t="s">
        <v>429</v>
      </c>
      <c r="V330" s="60" t="s">
        <v>447</v>
      </c>
      <c r="W330" s="59" t="s">
        <v>159</v>
      </c>
      <c r="X330" s="59"/>
      <c r="Y330" s="56"/>
      <c r="Z330" s="56"/>
      <c r="AA330" s="56"/>
      <c r="AB330" s="56"/>
      <c r="AC330" s="53"/>
      <c r="AD330" s="53"/>
      <c r="AE330" s="53"/>
      <c r="AF330" s="53"/>
      <c r="AG330" s="56"/>
      <c r="AH330" s="60"/>
      <c r="AI330" s="53"/>
      <c r="AJ330" s="61"/>
      <c r="AK330" s="53"/>
      <c r="AL330" s="53"/>
      <c r="AM330" s="222">
        <v>1584</v>
      </c>
      <c r="AN330" s="97">
        <v>132</v>
      </c>
      <c r="AO330" s="97">
        <v>0</v>
      </c>
      <c r="AP330" s="97"/>
      <c r="AQ330" s="62">
        <f>IF(AND(AN330=0,AO330=0),Desplegable!$B$446,IF(AND(AN330&lt;&gt;0,AO330=""),Desplegable!$B$446,IF(AND('Metas por Proyecto'!AN330=0,'Metas por Proyecto'!AO330&gt;0),Desplegable!$B$444,IF(AND('Metas por Proyecto'!AN330&gt;0,'Metas por Proyecto'!AO330=0),Desplegable!$B$445,IF(AND('Metas por Proyecto'!AN330&gt;0,'Metas por Proyecto'!AO330&gt;0),((AO330*100)/AN330))))))</f>
        <v>0</v>
      </c>
      <c r="AR330" s="97">
        <v>132</v>
      </c>
      <c r="AS330" s="97">
        <v>0</v>
      </c>
      <c r="AT330" s="97"/>
      <c r="AU330" s="62">
        <f>IF(AND(AR330=0,AS330=0),Desplegable!$B$446,IF(AND(AR330&lt;&gt;0,AS330=""),Desplegable!$B$446,IF(AND('Metas por Proyecto'!AR330=0,'Metas por Proyecto'!AS330&gt;0),Desplegable!$B$444,IF(AND('Metas por Proyecto'!AR330&gt;0,'Metas por Proyecto'!AS330=0),Desplegable!$B$445,IF(AND('Metas por Proyecto'!AR330&gt;0,'Metas por Proyecto'!AS330&gt;0),((AS330*100)/AR330))))))</f>
        <v>0</v>
      </c>
      <c r="AV330" s="97">
        <f t="shared" si="206"/>
        <v>264</v>
      </c>
      <c r="AW330" s="97">
        <f t="shared" si="207"/>
        <v>0</v>
      </c>
      <c r="AX330" s="62">
        <f>IF(AND(AV330=0,AW330=0),"",IF(AND(AV330=0,AW330&lt;&gt;0),Desplegable!$B$444,(AW330*100/AV330)))</f>
        <v>0</v>
      </c>
      <c r="AY330" s="97">
        <v>132</v>
      </c>
      <c r="AZ330" s="97">
        <v>0</v>
      </c>
      <c r="BA330" s="97"/>
      <c r="BB330" s="62">
        <f>IF(AND(AY330=0,AZ330=0),Desplegable!$B$446,IF(AND(AY330&lt;&gt;0,AZ330=""),Desplegable!$B$446,IF(AND('Metas por Proyecto'!AY330=0,'Metas por Proyecto'!AZ330&gt;0),Desplegable!$B$444,IF(AND('Metas por Proyecto'!AY330&gt;0,'Metas por Proyecto'!AZ330=0),Desplegable!$B$445,IF(AND('Metas por Proyecto'!AY330&gt;0,'Metas por Proyecto'!AZ330&gt;0),((AZ330*100)/AY330))))))</f>
        <v>0</v>
      </c>
      <c r="BC330" s="97">
        <f t="shared" si="208"/>
        <v>396</v>
      </c>
      <c r="BD330" s="97">
        <f t="shared" si="209"/>
        <v>0</v>
      </c>
      <c r="BE330" s="62">
        <f>IF(AND(BC330=0,BD330=0),"",IF(AND(BC330=0,BD330&lt;&gt;0),Desplegable!$B$444,(BD330*100/BC330)))</f>
        <v>0</v>
      </c>
      <c r="BF330" s="97">
        <v>132</v>
      </c>
      <c r="BG330" s="97"/>
      <c r="BH330" s="97"/>
      <c r="BI330" s="62" t="str">
        <f>IF(AND(BF330=0,BG330=0),Desplegable!$B$446,IF(AND(BF330&lt;&gt;0,BG330=""),Desplegable!$B$446,IF(AND('Metas por Proyecto'!BF330=0,'Metas por Proyecto'!BG330&gt;0),Desplegable!$B$444,IF(AND('Metas por Proyecto'!BF330&gt;0,'Metas por Proyecto'!BG330=0),Desplegable!$B$445,IF(AND('Metas por Proyecto'!BF330&gt;0,'Metas por Proyecto'!BG330&gt;0),((BG330*100)/BF330))))))</f>
        <v/>
      </c>
      <c r="BJ330" s="97">
        <f t="shared" si="210"/>
        <v>528</v>
      </c>
      <c r="BK330" s="97">
        <f t="shared" si="211"/>
        <v>0</v>
      </c>
      <c r="BL330" s="62">
        <f>IF(AND(BJ330=0,BK330=0),"",IF(AND(BJ330=0,BK330&lt;&gt;0),Desplegable!$B$444,(BK330*100/BJ330)))</f>
        <v>0</v>
      </c>
      <c r="BM330" s="97">
        <v>132</v>
      </c>
      <c r="BN330" s="97"/>
      <c r="BO330" s="97"/>
      <c r="BP330" s="62" t="str">
        <f>IF(AND(BM330=0,BN330=0),Desplegable!$B$446,IF(AND(BM330&lt;&gt;0,BN330=""),Desplegable!$B$446,IF(AND('Metas por Proyecto'!BM330=0,'Metas por Proyecto'!BN330&gt;0),Desplegable!$B$444,IF(AND('Metas por Proyecto'!BM330&gt;0,'Metas por Proyecto'!BN330=0),Desplegable!$B$445,IF(AND('Metas por Proyecto'!BM330&gt;0,'Metas por Proyecto'!BN330&gt;0),((BN330*100)/BM330))))))</f>
        <v/>
      </c>
      <c r="BQ330" s="97">
        <f t="shared" si="212"/>
        <v>660</v>
      </c>
      <c r="BR330" s="97">
        <f t="shared" si="213"/>
        <v>0</v>
      </c>
      <c r="BS330" s="62">
        <f>IF(AND(BQ330=0,BR330=0),"",IF(AND(BQ330=0,BR330&lt;&gt;0),Desplegable!$B$444,(BR330*100/BQ330)))</f>
        <v>0</v>
      </c>
      <c r="BT330" s="97">
        <v>132</v>
      </c>
      <c r="BU330" s="97"/>
      <c r="BV330" s="97"/>
      <c r="BW330" s="62" t="str">
        <f>IF(AND(BT330=0,BU330=0),Desplegable!$B$446,IF(AND(BT330&lt;&gt;0,BU330=""),Desplegable!$B$446,IF(AND('Metas por Proyecto'!BT330=0,'Metas por Proyecto'!BU330&gt;0),Desplegable!$B$444,IF(AND('Metas por Proyecto'!BT330&gt;0,'Metas por Proyecto'!BU330=0),Desplegable!$B$445,IF(AND('Metas por Proyecto'!BT330&gt;0,'Metas por Proyecto'!BU330&gt;0),((BU330*100)/BT330))))))</f>
        <v/>
      </c>
      <c r="BX330" s="97">
        <f t="shared" si="214"/>
        <v>792</v>
      </c>
      <c r="BY330" s="97">
        <f t="shared" si="215"/>
        <v>0</v>
      </c>
      <c r="BZ330" s="62">
        <f>IF(AND(BX330=0,BY330=0),"",IF(AND(BX330=0,BY330&lt;&gt;0),Desplegable!$B$444,(BY330*100/BX330)))</f>
        <v>0</v>
      </c>
      <c r="CA330" s="97">
        <v>132</v>
      </c>
      <c r="CB330" s="97"/>
      <c r="CC330" s="97"/>
      <c r="CD330" s="62" t="str">
        <f>IF(AND(CA330=0,CB330=0),Desplegable!$B$446,IF(AND(CA330&lt;&gt;0,CB330=""),Desplegable!$B$446,IF(AND('Metas por Proyecto'!CA330=0,'Metas por Proyecto'!CB330&gt;0),Desplegable!$B$444,IF(AND('Metas por Proyecto'!CA330&gt;0,'Metas por Proyecto'!CB330=0),Desplegable!$B$445,IF(AND('Metas por Proyecto'!CA330&gt;0,'Metas por Proyecto'!CB330&gt;0),((CB330*100)/CA330))))))</f>
        <v/>
      </c>
      <c r="CE330" s="97">
        <f t="shared" si="216"/>
        <v>924</v>
      </c>
      <c r="CF330" s="97">
        <f t="shared" si="217"/>
        <v>0</v>
      </c>
      <c r="CG330" s="62">
        <f>IF(AND(CE330=0,CF330=0),"",IF(AND(CE330=0,CF330&lt;&gt;0),Desplegable!$B$444,(CF330*100/CE330)))</f>
        <v>0</v>
      </c>
      <c r="CH330" s="97">
        <v>132</v>
      </c>
      <c r="CI330" s="97"/>
      <c r="CJ330" s="97"/>
      <c r="CK330" s="62" t="str">
        <f>IF(AND(CH330=0,CI330=0),Desplegable!$B$446,IF(AND(CH330&lt;&gt;0,CI330=""),Desplegable!$B$446,IF(AND('Metas por Proyecto'!CH330=0,'Metas por Proyecto'!CI330&gt;0),Desplegable!$B$444,IF(AND('Metas por Proyecto'!CH330&gt;0,'Metas por Proyecto'!CI330=0),Desplegable!$B$445,IF(AND('Metas por Proyecto'!CH330&gt;0,'Metas por Proyecto'!CI330&gt;0),((CI330*100)/CH330))))))</f>
        <v/>
      </c>
      <c r="CL330" s="97">
        <f t="shared" si="218"/>
        <v>1056</v>
      </c>
      <c r="CM330" s="97">
        <f t="shared" si="219"/>
        <v>0</v>
      </c>
      <c r="CN330" s="62">
        <f>IF(AND(CL330=0,CM330=0),"",IF(AND(CL330=0,CM330&lt;&gt;0),Desplegable!$B$444,(CM330*100/CL330)))</f>
        <v>0</v>
      </c>
      <c r="CO330" s="97">
        <v>132</v>
      </c>
      <c r="CP330" s="97"/>
      <c r="CQ330" s="97"/>
      <c r="CR330" s="62" t="str">
        <f>IF(AND(CO330=0,CP330=0),Desplegable!$B$446,IF(AND(CO330&lt;&gt;0,CP330=""),Desplegable!$B$446,IF(AND('Metas por Proyecto'!CO330=0,'Metas por Proyecto'!CP330&gt;0),Desplegable!$B$444,IF(AND('Metas por Proyecto'!CO330&gt;0,'Metas por Proyecto'!CP330=0),Desplegable!$B$445,IF(AND('Metas por Proyecto'!CO330&gt;0,'Metas por Proyecto'!CP330&gt;0),((CP330*100)/CO330))))))</f>
        <v/>
      </c>
      <c r="CS330" s="97">
        <f t="shared" si="220"/>
        <v>1188</v>
      </c>
      <c r="CT330" s="97">
        <f t="shared" si="221"/>
        <v>0</v>
      </c>
      <c r="CU330" s="62">
        <f>IF(AND(CS330=0,CT330=0),"",IF(AND(CS330=0,CT330&lt;&gt;0),Desplegable!$B$444,(CT330*100/CS330)))</f>
        <v>0</v>
      </c>
      <c r="CV330" s="97">
        <v>132</v>
      </c>
      <c r="CW330" s="97"/>
      <c r="CX330" s="97"/>
      <c r="CY330" s="62" t="str">
        <f>IF(AND(CV330=0,CW330=0),Desplegable!$B$446,IF(AND(CV330&lt;&gt;0,CW330=""),Desplegable!$B$446,IF(AND('Metas por Proyecto'!CV330=0,'Metas por Proyecto'!CW330&gt;0),Desplegable!$B$444,IF(AND('Metas por Proyecto'!CV330&gt;0,'Metas por Proyecto'!CW330=0),Desplegable!$B$445,IF(AND('Metas por Proyecto'!CV330&gt;0,'Metas por Proyecto'!CW330&gt;0),((CW330*100)/CV330))))))</f>
        <v/>
      </c>
      <c r="CZ330" s="97">
        <f t="shared" si="222"/>
        <v>1320</v>
      </c>
      <c r="DA330" s="97">
        <f t="shared" si="223"/>
        <v>0</v>
      </c>
      <c r="DB330" s="62">
        <f>IF(AND(CZ330=0,DA330=0),"",IF(AND(CZ330=0,DA330&lt;&gt;0),Desplegable!$B$444,(DA330*100/CZ330)))</f>
        <v>0</v>
      </c>
      <c r="DC330" s="97">
        <v>132</v>
      </c>
      <c r="DD330" s="97"/>
      <c r="DE330" s="97"/>
      <c r="DF330" s="62" t="str">
        <f>IF(AND(DC330=0,DD330=0),Desplegable!$B$446,IF(AND(DC330&lt;&gt;0,DD330=""),Desplegable!$B$446,IF(AND('Metas por Proyecto'!DC330=0,'Metas por Proyecto'!DD330&gt;0),Desplegable!$B$444,IF(AND('Metas por Proyecto'!DC330&gt;0,'Metas por Proyecto'!DD330=0),Desplegable!$B$445,IF(AND('Metas por Proyecto'!DC330&gt;0,'Metas por Proyecto'!DD330&gt;0),((DD330*100)/DC330))))))</f>
        <v/>
      </c>
      <c r="DG330" s="97">
        <f t="shared" si="230"/>
        <v>1452</v>
      </c>
      <c r="DH330" s="97">
        <f t="shared" si="231"/>
        <v>0</v>
      </c>
      <c r="DI330" s="62">
        <f>IF(AND(DG330=0,DH330=0),"",IF(AND(DG330=0,DH330&lt;&gt;0),Desplegable!$B$444,(DH330*100/DG330)))</f>
        <v>0</v>
      </c>
      <c r="DJ330" s="97">
        <v>132</v>
      </c>
      <c r="DK330" s="97"/>
      <c r="DL330" s="97"/>
      <c r="DM330" s="62" t="str">
        <f>IF(AND(DJ330=0,DK330=0),Desplegable!$B$446,IF(AND(DJ330&lt;&gt;0,DK330=""),Desplegable!$B$446,IF(AND('Metas por Proyecto'!DJ330=0,'Metas por Proyecto'!DK330&gt;0),Desplegable!$B$444,IF(AND('Metas por Proyecto'!DJ330&gt;0,'Metas por Proyecto'!DK330=0),Desplegable!$B$445,IF(AND('Metas por Proyecto'!DJ330&gt;0,'Metas por Proyecto'!DK330&gt;0),((DK330*100)/DJ330))))))</f>
        <v/>
      </c>
      <c r="DN330" s="97">
        <f t="shared" si="224"/>
        <v>1584</v>
      </c>
      <c r="DO330" s="97">
        <f t="shared" si="225"/>
        <v>0</v>
      </c>
      <c r="DP330" s="63">
        <f>IF(AND(DN330=0,DO330=0),"",IF(AND(DN330=0,DO330&lt;&gt;0),Desplegable!$B$444,(DO330*100/DN330)))</f>
        <v>0</v>
      </c>
      <c r="DQ330" s="97">
        <f t="shared" si="232"/>
        <v>1584</v>
      </c>
      <c r="DR330" s="97">
        <f t="shared" si="233"/>
        <v>0</v>
      </c>
      <c r="DS330" s="97">
        <f t="shared" si="234"/>
        <v>0</v>
      </c>
      <c r="DT330" s="63">
        <f t="shared" si="235"/>
        <v>0</v>
      </c>
      <c r="DU330" s="97"/>
    </row>
    <row r="331" spans="1:125" s="65" customFormat="1" ht="187.5">
      <c r="A331" s="53">
        <v>330</v>
      </c>
      <c r="B331" s="84" t="s">
        <v>973</v>
      </c>
      <c r="C331" s="54" t="s">
        <v>981</v>
      </c>
      <c r="D331" s="55" t="s">
        <v>383</v>
      </c>
      <c r="E331" s="55" t="s">
        <v>982</v>
      </c>
      <c r="F331" s="56" t="s">
        <v>111</v>
      </c>
      <c r="G331" s="55" t="s">
        <v>115</v>
      </c>
      <c r="H331" s="56" t="s">
        <v>294</v>
      </c>
      <c r="I331" s="55" t="s">
        <v>815</v>
      </c>
      <c r="J331" s="56" t="s">
        <v>300</v>
      </c>
      <c r="K331" s="55" t="s">
        <v>982</v>
      </c>
      <c r="L331" s="56" t="s">
        <v>155</v>
      </c>
      <c r="M331" s="56" t="s">
        <v>414</v>
      </c>
      <c r="N331" s="59" t="s">
        <v>124</v>
      </c>
      <c r="O331" s="56" t="s">
        <v>154</v>
      </c>
      <c r="P331" s="57" t="s">
        <v>461</v>
      </c>
      <c r="Q331" s="57" t="s">
        <v>466</v>
      </c>
      <c r="R331" s="58" t="s">
        <v>472</v>
      </c>
      <c r="S331" s="59"/>
      <c r="T331" s="59" t="s">
        <v>417</v>
      </c>
      <c r="U331" s="60" t="s">
        <v>429</v>
      </c>
      <c r="V331" s="60" t="s">
        <v>447</v>
      </c>
      <c r="W331" s="59" t="s">
        <v>159</v>
      </c>
      <c r="X331" s="59"/>
      <c r="Y331" s="56"/>
      <c r="Z331" s="56"/>
      <c r="AA331" s="56"/>
      <c r="AB331" s="56"/>
      <c r="AC331" s="53"/>
      <c r="AD331" s="53"/>
      <c r="AE331" s="53"/>
      <c r="AF331" s="53"/>
      <c r="AG331" s="56"/>
      <c r="AH331" s="60"/>
      <c r="AI331" s="53"/>
      <c r="AJ331" s="61"/>
      <c r="AK331" s="53"/>
      <c r="AL331" s="53"/>
      <c r="AM331" s="222">
        <v>2556</v>
      </c>
      <c r="AN331" s="97">
        <v>213</v>
      </c>
      <c r="AO331" s="97">
        <v>0</v>
      </c>
      <c r="AP331" s="97"/>
      <c r="AQ331" s="62">
        <f>IF(AND(AN331=0,AO331=0),Desplegable!$B$446,IF(AND(AN331&lt;&gt;0,AO331=""),Desplegable!$B$446,IF(AND('Metas por Proyecto'!AN331=0,'Metas por Proyecto'!AO331&gt;0),Desplegable!$B$444,IF(AND('Metas por Proyecto'!AN331&gt;0,'Metas por Proyecto'!AO331=0),Desplegable!$B$445,IF(AND('Metas por Proyecto'!AN331&gt;0,'Metas por Proyecto'!AO331&gt;0),((AO331*100)/AN331))))))</f>
        <v>0</v>
      </c>
      <c r="AR331" s="97">
        <v>213</v>
      </c>
      <c r="AS331" s="97">
        <v>0</v>
      </c>
      <c r="AT331" s="97"/>
      <c r="AU331" s="62">
        <f>IF(AND(AR331=0,AS331=0),Desplegable!$B$446,IF(AND(AR331&lt;&gt;0,AS331=""),Desplegable!$B$446,IF(AND('Metas por Proyecto'!AR331=0,'Metas por Proyecto'!AS331&gt;0),Desplegable!$B$444,IF(AND('Metas por Proyecto'!AR331&gt;0,'Metas por Proyecto'!AS331=0),Desplegable!$B$445,IF(AND('Metas por Proyecto'!AR331&gt;0,'Metas por Proyecto'!AS331&gt;0),((AS331*100)/AR331))))))</f>
        <v>0</v>
      </c>
      <c r="AV331" s="97">
        <f t="shared" si="206"/>
        <v>426</v>
      </c>
      <c r="AW331" s="97">
        <f t="shared" si="207"/>
        <v>0</v>
      </c>
      <c r="AX331" s="62">
        <f>IF(AND(AV331=0,AW331=0),"",IF(AND(AV331=0,AW331&lt;&gt;0),Desplegable!$B$444,(AW331*100/AV331)))</f>
        <v>0</v>
      </c>
      <c r="AY331" s="97">
        <v>213</v>
      </c>
      <c r="AZ331" s="97">
        <v>0</v>
      </c>
      <c r="BA331" s="97"/>
      <c r="BB331" s="62">
        <f>IF(AND(AY331=0,AZ331=0),Desplegable!$B$446,IF(AND(AY331&lt;&gt;0,AZ331=""),Desplegable!$B$446,IF(AND('Metas por Proyecto'!AY331=0,'Metas por Proyecto'!AZ331&gt;0),Desplegable!$B$444,IF(AND('Metas por Proyecto'!AY331&gt;0,'Metas por Proyecto'!AZ331=0),Desplegable!$B$445,IF(AND('Metas por Proyecto'!AY331&gt;0,'Metas por Proyecto'!AZ331&gt;0),((AZ331*100)/AY331))))))</f>
        <v>0</v>
      </c>
      <c r="BC331" s="97">
        <f t="shared" si="208"/>
        <v>639</v>
      </c>
      <c r="BD331" s="97">
        <f t="shared" si="209"/>
        <v>0</v>
      </c>
      <c r="BE331" s="62">
        <f>IF(AND(BC331=0,BD331=0),"",IF(AND(BC331=0,BD331&lt;&gt;0),Desplegable!$B$444,(BD331*100/BC331)))</f>
        <v>0</v>
      </c>
      <c r="BF331" s="97">
        <v>213</v>
      </c>
      <c r="BG331" s="97"/>
      <c r="BH331" s="97"/>
      <c r="BI331" s="62" t="str">
        <f>IF(AND(BF331=0,BG331=0),Desplegable!$B$446,IF(AND(BF331&lt;&gt;0,BG331=""),Desplegable!$B$446,IF(AND('Metas por Proyecto'!BF331=0,'Metas por Proyecto'!BG331&gt;0),Desplegable!$B$444,IF(AND('Metas por Proyecto'!BF331&gt;0,'Metas por Proyecto'!BG331=0),Desplegable!$B$445,IF(AND('Metas por Proyecto'!BF331&gt;0,'Metas por Proyecto'!BG331&gt;0),((BG331*100)/BF331))))))</f>
        <v/>
      </c>
      <c r="BJ331" s="97">
        <f t="shared" si="210"/>
        <v>852</v>
      </c>
      <c r="BK331" s="97">
        <f t="shared" si="211"/>
        <v>0</v>
      </c>
      <c r="BL331" s="62">
        <f>IF(AND(BJ331=0,BK331=0),"",IF(AND(BJ331=0,BK331&lt;&gt;0),Desplegable!$B$444,(BK331*100/BJ331)))</f>
        <v>0</v>
      </c>
      <c r="BM331" s="97">
        <v>213</v>
      </c>
      <c r="BN331" s="97"/>
      <c r="BO331" s="97"/>
      <c r="BP331" s="62" t="str">
        <f>IF(AND(BM331=0,BN331=0),Desplegable!$B$446,IF(AND(BM331&lt;&gt;0,BN331=""),Desplegable!$B$446,IF(AND('Metas por Proyecto'!BM331=0,'Metas por Proyecto'!BN331&gt;0),Desplegable!$B$444,IF(AND('Metas por Proyecto'!BM331&gt;0,'Metas por Proyecto'!BN331=0),Desplegable!$B$445,IF(AND('Metas por Proyecto'!BM331&gt;0,'Metas por Proyecto'!BN331&gt;0),((BN331*100)/BM331))))))</f>
        <v/>
      </c>
      <c r="BQ331" s="97">
        <f t="shared" si="212"/>
        <v>1065</v>
      </c>
      <c r="BR331" s="97">
        <f t="shared" si="213"/>
        <v>0</v>
      </c>
      <c r="BS331" s="62">
        <f>IF(AND(BQ331=0,BR331=0),"",IF(AND(BQ331=0,BR331&lt;&gt;0),Desplegable!$B$444,(BR331*100/BQ331)))</f>
        <v>0</v>
      </c>
      <c r="BT331" s="97">
        <v>213</v>
      </c>
      <c r="BU331" s="97"/>
      <c r="BV331" s="97"/>
      <c r="BW331" s="62" t="str">
        <f>IF(AND(BT331=0,BU331=0),Desplegable!$B$446,IF(AND(BT331&lt;&gt;0,BU331=""),Desplegable!$B$446,IF(AND('Metas por Proyecto'!BT331=0,'Metas por Proyecto'!BU331&gt;0),Desplegable!$B$444,IF(AND('Metas por Proyecto'!BT331&gt;0,'Metas por Proyecto'!BU331=0),Desplegable!$B$445,IF(AND('Metas por Proyecto'!BT331&gt;0,'Metas por Proyecto'!BU331&gt;0),((BU331*100)/BT331))))))</f>
        <v/>
      </c>
      <c r="BX331" s="97">
        <f t="shared" si="214"/>
        <v>1278</v>
      </c>
      <c r="BY331" s="97">
        <f t="shared" si="215"/>
        <v>0</v>
      </c>
      <c r="BZ331" s="62">
        <f>IF(AND(BX331=0,BY331=0),"",IF(AND(BX331=0,BY331&lt;&gt;0),Desplegable!$B$444,(BY331*100/BX331)))</f>
        <v>0</v>
      </c>
      <c r="CA331" s="97">
        <v>213</v>
      </c>
      <c r="CB331" s="97"/>
      <c r="CC331" s="97"/>
      <c r="CD331" s="62" t="str">
        <f>IF(AND(CA331=0,CB331=0),Desplegable!$B$446,IF(AND(CA331&lt;&gt;0,CB331=""),Desplegable!$B$446,IF(AND('Metas por Proyecto'!CA331=0,'Metas por Proyecto'!CB331&gt;0),Desplegable!$B$444,IF(AND('Metas por Proyecto'!CA331&gt;0,'Metas por Proyecto'!CB331=0),Desplegable!$B$445,IF(AND('Metas por Proyecto'!CA331&gt;0,'Metas por Proyecto'!CB331&gt;0),((CB331*100)/CA331))))))</f>
        <v/>
      </c>
      <c r="CE331" s="97">
        <f t="shared" si="216"/>
        <v>1491</v>
      </c>
      <c r="CF331" s="97">
        <f t="shared" si="217"/>
        <v>0</v>
      </c>
      <c r="CG331" s="62">
        <f>IF(AND(CE331=0,CF331=0),"",IF(AND(CE331=0,CF331&lt;&gt;0),Desplegable!$B$444,(CF331*100/CE331)))</f>
        <v>0</v>
      </c>
      <c r="CH331" s="97">
        <v>213</v>
      </c>
      <c r="CI331" s="97"/>
      <c r="CJ331" s="97"/>
      <c r="CK331" s="62" t="str">
        <f>IF(AND(CH331=0,CI331=0),Desplegable!$B$446,IF(AND(CH331&lt;&gt;0,CI331=""),Desplegable!$B$446,IF(AND('Metas por Proyecto'!CH331=0,'Metas por Proyecto'!CI331&gt;0),Desplegable!$B$444,IF(AND('Metas por Proyecto'!CH331&gt;0,'Metas por Proyecto'!CI331=0),Desplegable!$B$445,IF(AND('Metas por Proyecto'!CH331&gt;0,'Metas por Proyecto'!CI331&gt;0),((CI331*100)/CH331))))))</f>
        <v/>
      </c>
      <c r="CL331" s="97">
        <f t="shared" si="218"/>
        <v>1704</v>
      </c>
      <c r="CM331" s="97">
        <f t="shared" si="219"/>
        <v>0</v>
      </c>
      <c r="CN331" s="62">
        <f>IF(AND(CL331=0,CM331=0),"",IF(AND(CL331=0,CM331&lt;&gt;0),Desplegable!$B$444,(CM331*100/CL331)))</f>
        <v>0</v>
      </c>
      <c r="CO331" s="97">
        <v>213</v>
      </c>
      <c r="CP331" s="97"/>
      <c r="CQ331" s="97"/>
      <c r="CR331" s="62" t="str">
        <f>IF(AND(CO331=0,CP331=0),Desplegable!$B$446,IF(AND(CO331&lt;&gt;0,CP331=""),Desplegable!$B$446,IF(AND('Metas por Proyecto'!CO331=0,'Metas por Proyecto'!CP331&gt;0),Desplegable!$B$444,IF(AND('Metas por Proyecto'!CO331&gt;0,'Metas por Proyecto'!CP331=0),Desplegable!$B$445,IF(AND('Metas por Proyecto'!CO331&gt;0,'Metas por Proyecto'!CP331&gt;0),((CP331*100)/CO331))))))</f>
        <v/>
      </c>
      <c r="CS331" s="97">
        <f t="shared" si="220"/>
        <v>1917</v>
      </c>
      <c r="CT331" s="97">
        <f t="shared" si="221"/>
        <v>0</v>
      </c>
      <c r="CU331" s="62">
        <f>IF(AND(CS331=0,CT331=0),"",IF(AND(CS331=0,CT331&lt;&gt;0),Desplegable!$B$444,(CT331*100/CS331)))</f>
        <v>0</v>
      </c>
      <c r="CV331" s="97">
        <v>213</v>
      </c>
      <c r="CW331" s="97"/>
      <c r="CX331" s="97"/>
      <c r="CY331" s="62" t="str">
        <f>IF(AND(CV331=0,CW331=0),Desplegable!$B$446,IF(AND(CV331&lt;&gt;0,CW331=""),Desplegable!$B$446,IF(AND('Metas por Proyecto'!CV331=0,'Metas por Proyecto'!CW331&gt;0),Desplegable!$B$444,IF(AND('Metas por Proyecto'!CV331&gt;0,'Metas por Proyecto'!CW331=0),Desplegable!$B$445,IF(AND('Metas por Proyecto'!CV331&gt;0,'Metas por Proyecto'!CW331&gt;0),((CW331*100)/CV331))))))</f>
        <v/>
      </c>
      <c r="CZ331" s="97">
        <f t="shared" si="222"/>
        <v>2130</v>
      </c>
      <c r="DA331" s="97">
        <f t="shared" si="223"/>
        <v>0</v>
      </c>
      <c r="DB331" s="62">
        <f>IF(AND(CZ331=0,DA331=0),"",IF(AND(CZ331=0,DA331&lt;&gt;0),Desplegable!$B$444,(DA331*100/CZ331)))</f>
        <v>0</v>
      </c>
      <c r="DC331" s="97">
        <v>213</v>
      </c>
      <c r="DD331" s="97"/>
      <c r="DE331" s="97"/>
      <c r="DF331" s="62" t="str">
        <f>IF(AND(DC331=0,DD331=0),Desplegable!$B$446,IF(AND(DC331&lt;&gt;0,DD331=""),Desplegable!$B$446,IF(AND('Metas por Proyecto'!DC331=0,'Metas por Proyecto'!DD331&gt;0),Desplegable!$B$444,IF(AND('Metas por Proyecto'!DC331&gt;0,'Metas por Proyecto'!DD331=0),Desplegable!$B$445,IF(AND('Metas por Proyecto'!DC331&gt;0,'Metas por Proyecto'!DD331&gt;0),((DD331*100)/DC331))))))</f>
        <v/>
      </c>
      <c r="DG331" s="97">
        <f t="shared" si="230"/>
        <v>2343</v>
      </c>
      <c r="DH331" s="97">
        <f t="shared" si="231"/>
        <v>0</v>
      </c>
      <c r="DI331" s="62">
        <f>IF(AND(DG331=0,DH331=0),"",IF(AND(DG331=0,DH331&lt;&gt;0),Desplegable!$B$444,(DH331*100/DG331)))</f>
        <v>0</v>
      </c>
      <c r="DJ331" s="97">
        <v>213</v>
      </c>
      <c r="DK331" s="97"/>
      <c r="DL331" s="97"/>
      <c r="DM331" s="62" t="str">
        <f>IF(AND(DJ331=0,DK331=0),Desplegable!$B$446,IF(AND(DJ331&lt;&gt;0,DK331=""),Desplegable!$B$446,IF(AND('Metas por Proyecto'!DJ331=0,'Metas por Proyecto'!DK331&gt;0),Desplegable!$B$444,IF(AND('Metas por Proyecto'!DJ331&gt;0,'Metas por Proyecto'!DK331=0),Desplegable!$B$445,IF(AND('Metas por Proyecto'!DJ331&gt;0,'Metas por Proyecto'!DK331&gt;0),((DK331*100)/DJ331))))))</f>
        <v/>
      </c>
      <c r="DN331" s="97">
        <f t="shared" si="224"/>
        <v>2556</v>
      </c>
      <c r="DO331" s="97">
        <f t="shared" si="225"/>
        <v>0</v>
      </c>
      <c r="DP331" s="63">
        <f>IF(AND(DN331=0,DO331=0),"",IF(AND(DN331=0,DO331&lt;&gt;0),Desplegable!$B$444,(DO331*100/DN331)))</f>
        <v>0</v>
      </c>
      <c r="DQ331" s="97">
        <f t="shared" si="232"/>
        <v>2556</v>
      </c>
      <c r="DR331" s="97">
        <f t="shared" si="233"/>
        <v>0</v>
      </c>
      <c r="DS331" s="97">
        <f t="shared" si="234"/>
        <v>0</v>
      </c>
      <c r="DT331" s="63">
        <f t="shared" si="235"/>
        <v>0</v>
      </c>
      <c r="DU331" s="97"/>
    </row>
    <row r="332" spans="1:125" s="65" customFormat="1" ht="187.5">
      <c r="A332" s="53">
        <v>331</v>
      </c>
      <c r="B332" s="84" t="s">
        <v>974</v>
      </c>
      <c r="C332" s="54" t="s">
        <v>981</v>
      </c>
      <c r="D332" s="55" t="s">
        <v>383</v>
      </c>
      <c r="E332" s="55" t="s">
        <v>982</v>
      </c>
      <c r="F332" s="56" t="s">
        <v>111</v>
      </c>
      <c r="G332" s="55" t="s">
        <v>115</v>
      </c>
      <c r="H332" s="56" t="s">
        <v>294</v>
      </c>
      <c r="I332" s="55" t="s">
        <v>815</v>
      </c>
      <c r="J332" s="56" t="s">
        <v>300</v>
      </c>
      <c r="K332" s="55" t="s">
        <v>982</v>
      </c>
      <c r="L332" s="56" t="s">
        <v>155</v>
      </c>
      <c r="M332" s="56" t="s">
        <v>414</v>
      </c>
      <c r="N332" s="59" t="s">
        <v>123</v>
      </c>
      <c r="O332" s="56" t="s">
        <v>154</v>
      </c>
      <c r="P332" s="57" t="s">
        <v>461</v>
      </c>
      <c r="Q332" s="57" t="s">
        <v>466</v>
      </c>
      <c r="R332" s="58" t="s">
        <v>472</v>
      </c>
      <c r="S332" s="59"/>
      <c r="T332" s="59" t="s">
        <v>417</v>
      </c>
      <c r="U332" s="60" t="s">
        <v>429</v>
      </c>
      <c r="V332" s="60" t="s">
        <v>447</v>
      </c>
      <c r="W332" s="59" t="s">
        <v>159</v>
      </c>
      <c r="X332" s="59"/>
      <c r="Y332" s="56"/>
      <c r="Z332" s="56"/>
      <c r="AA332" s="56"/>
      <c r="AB332" s="56"/>
      <c r="AC332" s="53"/>
      <c r="AD332" s="53"/>
      <c r="AE332" s="53"/>
      <c r="AF332" s="53"/>
      <c r="AG332" s="56"/>
      <c r="AH332" s="60"/>
      <c r="AI332" s="53"/>
      <c r="AJ332" s="61"/>
      <c r="AK332" s="53"/>
      <c r="AL332" s="53"/>
      <c r="AM332" s="222">
        <v>3192</v>
      </c>
      <c r="AN332" s="97">
        <v>266</v>
      </c>
      <c r="AO332" s="97">
        <v>0</v>
      </c>
      <c r="AP332" s="97"/>
      <c r="AQ332" s="62">
        <f>IF(AND(AN332=0,AO332=0),Desplegable!$B$446,IF(AND(AN332&lt;&gt;0,AO332=""),Desplegable!$B$446,IF(AND('Metas por Proyecto'!AN332=0,'Metas por Proyecto'!AO332&gt;0),Desplegable!$B$444,IF(AND('Metas por Proyecto'!AN332&gt;0,'Metas por Proyecto'!AO332=0),Desplegable!$B$445,IF(AND('Metas por Proyecto'!AN332&gt;0,'Metas por Proyecto'!AO332&gt;0),((AO332*100)/AN332))))))</f>
        <v>0</v>
      </c>
      <c r="AR332" s="97">
        <v>266</v>
      </c>
      <c r="AS332" s="97">
        <v>0</v>
      </c>
      <c r="AT332" s="97"/>
      <c r="AU332" s="62">
        <f>IF(AND(AR332=0,AS332=0),Desplegable!$B$446,IF(AND(AR332&lt;&gt;0,AS332=""),Desplegable!$B$446,IF(AND('Metas por Proyecto'!AR332=0,'Metas por Proyecto'!AS332&gt;0),Desplegable!$B$444,IF(AND('Metas por Proyecto'!AR332&gt;0,'Metas por Proyecto'!AS332=0),Desplegable!$B$445,IF(AND('Metas por Proyecto'!AR332&gt;0,'Metas por Proyecto'!AS332&gt;0),((AS332*100)/AR332))))))</f>
        <v>0</v>
      </c>
      <c r="AV332" s="97">
        <f t="shared" si="206"/>
        <v>532</v>
      </c>
      <c r="AW332" s="97">
        <f t="shared" si="207"/>
        <v>0</v>
      </c>
      <c r="AX332" s="62">
        <f>IF(AND(AV332=0,AW332=0),"",IF(AND(AV332=0,AW332&lt;&gt;0),Desplegable!$B$444,(AW332*100/AV332)))</f>
        <v>0</v>
      </c>
      <c r="AY332" s="97">
        <v>266</v>
      </c>
      <c r="AZ332" s="97">
        <v>0</v>
      </c>
      <c r="BA332" s="97"/>
      <c r="BB332" s="62">
        <f>IF(AND(AY332=0,AZ332=0),Desplegable!$B$446,IF(AND(AY332&lt;&gt;0,AZ332=""),Desplegable!$B$446,IF(AND('Metas por Proyecto'!AY332=0,'Metas por Proyecto'!AZ332&gt;0),Desplegable!$B$444,IF(AND('Metas por Proyecto'!AY332&gt;0,'Metas por Proyecto'!AZ332=0),Desplegable!$B$445,IF(AND('Metas por Proyecto'!AY332&gt;0,'Metas por Proyecto'!AZ332&gt;0),((AZ332*100)/AY332))))))</f>
        <v>0</v>
      </c>
      <c r="BC332" s="97">
        <f t="shared" si="208"/>
        <v>798</v>
      </c>
      <c r="BD332" s="97">
        <f t="shared" si="209"/>
        <v>0</v>
      </c>
      <c r="BE332" s="62">
        <f>IF(AND(BC332=0,BD332=0),"",IF(AND(BC332=0,BD332&lt;&gt;0),Desplegable!$B$444,(BD332*100/BC332)))</f>
        <v>0</v>
      </c>
      <c r="BF332" s="97">
        <v>266</v>
      </c>
      <c r="BG332" s="97"/>
      <c r="BH332" s="97"/>
      <c r="BI332" s="62" t="str">
        <f>IF(AND(BF332=0,BG332=0),Desplegable!$B$446,IF(AND(BF332&lt;&gt;0,BG332=""),Desplegable!$B$446,IF(AND('Metas por Proyecto'!BF332=0,'Metas por Proyecto'!BG332&gt;0),Desplegable!$B$444,IF(AND('Metas por Proyecto'!BF332&gt;0,'Metas por Proyecto'!BG332=0),Desplegable!$B$445,IF(AND('Metas por Proyecto'!BF332&gt;0,'Metas por Proyecto'!BG332&gt;0),((BG332*100)/BF332))))))</f>
        <v/>
      </c>
      <c r="BJ332" s="97">
        <f t="shared" si="210"/>
        <v>1064</v>
      </c>
      <c r="BK332" s="97">
        <f t="shared" si="211"/>
        <v>0</v>
      </c>
      <c r="BL332" s="62">
        <f>IF(AND(BJ332=0,BK332=0),"",IF(AND(BJ332=0,BK332&lt;&gt;0),Desplegable!$B$444,(BK332*100/BJ332)))</f>
        <v>0</v>
      </c>
      <c r="BM332" s="97">
        <v>266</v>
      </c>
      <c r="BN332" s="97"/>
      <c r="BO332" s="97"/>
      <c r="BP332" s="62" t="str">
        <f>IF(AND(BM332=0,BN332=0),Desplegable!$B$446,IF(AND(BM332&lt;&gt;0,BN332=""),Desplegable!$B$446,IF(AND('Metas por Proyecto'!BM332=0,'Metas por Proyecto'!BN332&gt;0),Desplegable!$B$444,IF(AND('Metas por Proyecto'!BM332&gt;0,'Metas por Proyecto'!BN332=0),Desplegable!$B$445,IF(AND('Metas por Proyecto'!BM332&gt;0,'Metas por Proyecto'!BN332&gt;0),((BN332*100)/BM332))))))</f>
        <v/>
      </c>
      <c r="BQ332" s="97">
        <f t="shared" si="212"/>
        <v>1330</v>
      </c>
      <c r="BR332" s="97">
        <f t="shared" si="213"/>
        <v>0</v>
      </c>
      <c r="BS332" s="62">
        <f>IF(AND(BQ332=0,BR332=0),"",IF(AND(BQ332=0,BR332&lt;&gt;0),Desplegable!$B$444,(BR332*100/BQ332)))</f>
        <v>0</v>
      </c>
      <c r="BT332" s="97">
        <v>266</v>
      </c>
      <c r="BU332" s="97"/>
      <c r="BV332" s="97"/>
      <c r="BW332" s="62" t="str">
        <f>IF(AND(BT332=0,BU332=0),Desplegable!$B$446,IF(AND(BT332&lt;&gt;0,BU332=""),Desplegable!$B$446,IF(AND('Metas por Proyecto'!BT332=0,'Metas por Proyecto'!BU332&gt;0),Desplegable!$B$444,IF(AND('Metas por Proyecto'!BT332&gt;0,'Metas por Proyecto'!BU332=0),Desplegable!$B$445,IF(AND('Metas por Proyecto'!BT332&gt;0,'Metas por Proyecto'!BU332&gt;0),((BU332*100)/BT332))))))</f>
        <v/>
      </c>
      <c r="BX332" s="97">
        <f t="shared" si="214"/>
        <v>1596</v>
      </c>
      <c r="BY332" s="97">
        <f t="shared" si="215"/>
        <v>0</v>
      </c>
      <c r="BZ332" s="62">
        <f>IF(AND(BX332=0,BY332=0),"",IF(AND(BX332=0,BY332&lt;&gt;0),Desplegable!$B$444,(BY332*100/BX332)))</f>
        <v>0</v>
      </c>
      <c r="CA332" s="97">
        <v>266</v>
      </c>
      <c r="CB332" s="97"/>
      <c r="CC332" s="97"/>
      <c r="CD332" s="62" t="str">
        <f>IF(AND(CA332=0,CB332=0),Desplegable!$B$446,IF(AND(CA332&lt;&gt;0,CB332=""),Desplegable!$B$446,IF(AND('Metas por Proyecto'!CA332=0,'Metas por Proyecto'!CB332&gt;0),Desplegable!$B$444,IF(AND('Metas por Proyecto'!CA332&gt;0,'Metas por Proyecto'!CB332=0),Desplegable!$B$445,IF(AND('Metas por Proyecto'!CA332&gt;0,'Metas por Proyecto'!CB332&gt;0),((CB332*100)/CA332))))))</f>
        <v/>
      </c>
      <c r="CE332" s="97">
        <f t="shared" si="216"/>
        <v>1862</v>
      </c>
      <c r="CF332" s="97">
        <f t="shared" si="217"/>
        <v>0</v>
      </c>
      <c r="CG332" s="62">
        <f>IF(AND(CE332=0,CF332=0),"",IF(AND(CE332=0,CF332&lt;&gt;0),Desplegable!$B$444,(CF332*100/CE332)))</f>
        <v>0</v>
      </c>
      <c r="CH332" s="97">
        <v>266</v>
      </c>
      <c r="CI332" s="97"/>
      <c r="CJ332" s="97"/>
      <c r="CK332" s="62" t="str">
        <f>IF(AND(CH332=0,CI332=0),Desplegable!$B$446,IF(AND(CH332&lt;&gt;0,CI332=""),Desplegable!$B$446,IF(AND('Metas por Proyecto'!CH332=0,'Metas por Proyecto'!CI332&gt;0),Desplegable!$B$444,IF(AND('Metas por Proyecto'!CH332&gt;0,'Metas por Proyecto'!CI332=0),Desplegable!$B$445,IF(AND('Metas por Proyecto'!CH332&gt;0,'Metas por Proyecto'!CI332&gt;0),((CI332*100)/CH332))))))</f>
        <v/>
      </c>
      <c r="CL332" s="97">
        <f t="shared" si="218"/>
        <v>2128</v>
      </c>
      <c r="CM332" s="97">
        <f t="shared" si="219"/>
        <v>0</v>
      </c>
      <c r="CN332" s="62">
        <f>IF(AND(CL332=0,CM332=0),"",IF(AND(CL332=0,CM332&lt;&gt;0),Desplegable!$B$444,(CM332*100/CL332)))</f>
        <v>0</v>
      </c>
      <c r="CO332" s="97">
        <v>266</v>
      </c>
      <c r="CP332" s="97"/>
      <c r="CQ332" s="97"/>
      <c r="CR332" s="62" t="str">
        <f>IF(AND(CO332=0,CP332=0),Desplegable!$B$446,IF(AND(CO332&lt;&gt;0,CP332=""),Desplegable!$B$446,IF(AND('Metas por Proyecto'!CO332=0,'Metas por Proyecto'!CP332&gt;0),Desplegable!$B$444,IF(AND('Metas por Proyecto'!CO332&gt;0,'Metas por Proyecto'!CP332=0),Desplegable!$B$445,IF(AND('Metas por Proyecto'!CO332&gt;0,'Metas por Proyecto'!CP332&gt;0),((CP332*100)/CO332))))))</f>
        <v/>
      </c>
      <c r="CS332" s="97">
        <f t="shared" si="220"/>
        <v>2394</v>
      </c>
      <c r="CT332" s="97">
        <f t="shared" si="221"/>
        <v>0</v>
      </c>
      <c r="CU332" s="62">
        <f>IF(AND(CS332=0,CT332=0),"",IF(AND(CS332=0,CT332&lt;&gt;0),Desplegable!$B$444,(CT332*100/CS332)))</f>
        <v>0</v>
      </c>
      <c r="CV332" s="97">
        <v>266</v>
      </c>
      <c r="CW332" s="97"/>
      <c r="CX332" s="97"/>
      <c r="CY332" s="62" t="str">
        <f>IF(AND(CV332=0,CW332=0),Desplegable!$B$446,IF(AND(CV332&lt;&gt;0,CW332=""),Desplegable!$B$446,IF(AND('Metas por Proyecto'!CV332=0,'Metas por Proyecto'!CW332&gt;0),Desplegable!$B$444,IF(AND('Metas por Proyecto'!CV332&gt;0,'Metas por Proyecto'!CW332=0),Desplegable!$B$445,IF(AND('Metas por Proyecto'!CV332&gt;0,'Metas por Proyecto'!CW332&gt;0),((CW332*100)/CV332))))))</f>
        <v/>
      </c>
      <c r="CZ332" s="97">
        <f t="shared" si="222"/>
        <v>2660</v>
      </c>
      <c r="DA332" s="97">
        <f t="shared" si="223"/>
        <v>0</v>
      </c>
      <c r="DB332" s="62">
        <f>IF(AND(CZ332=0,DA332=0),"",IF(AND(CZ332=0,DA332&lt;&gt;0),Desplegable!$B$444,(DA332*100/CZ332)))</f>
        <v>0</v>
      </c>
      <c r="DC332" s="97">
        <v>266</v>
      </c>
      <c r="DD332" s="97"/>
      <c r="DE332" s="97"/>
      <c r="DF332" s="62" t="str">
        <f>IF(AND(DC332=0,DD332=0),Desplegable!$B$446,IF(AND(DC332&lt;&gt;0,DD332=""),Desplegable!$B$446,IF(AND('Metas por Proyecto'!DC332=0,'Metas por Proyecto'!DD332&gt;0),Desplegable!$B$444,IF(AND('Metas por Proyecto'!DC332&gt;0,'Metas por Proyecto'!DD332=0),Desplegable!$B$445,IF(AND('Metas por Proyecto'!DC332&gt;0,'Metas por Proyecto'!DD332&gt;0),((DD332*100)/DC332))))))</f>
        <v/>
      </c>
      <c r="DG332" s="97">
        <f t="shared" si="230"/>
        <v>2926</v>
      </c>
      <c r="DH332" s="97">
        <f t="shared" si="231"/>
        <v>0</v>
      </c>
      <c r="DI332" s="62">
        <f>IF(AND(DG332=0,DH332=0),"",IF(AND(DG332=0,DH332&lt;&gt;0),Desplegable!$B$444,(DH332*100/DG332)))</f>
        <v>0</v>
      </c>
      <c r="DJ332" s="97">
        <v>266</v>
      </c>
      <c r="DK332" s="97"/>
      <c r="DL332" s="97"/>
      <c r="DM332" s="62" t="str">
        <f>IF(AND(DJ332=0,DK332=0),Desplegable!$B$446,IF(AND(DJ332&lt;&gt;0,DK332=""),Desplegable!$B$446,IF(AND('Metas por Proyecto'!DJ332=0,'Metas por Proyecto'!DK332&gt;0),Desplegable!$B$444,IF(AND('Metas por Proyecto'!DJ332&gt;0,'Metas por Proyecto'!DK332=0),Desplegable!$B$445,IF(AND('Metas por Proyecto'!DJ332&gt;0,'Metas por Proyecto'!DK332&gt;0),((DK332*100)/DJ332))))))</f>
        <v/>
      </c>
      <c r="DN332" s="97">
        <f t="shared" si="224"/>
        <v>3192</v>
      </c>
      <c r="DO332" s="97">
        <f t="shared" si="225"/>
        <v>0</v>
      </c>
      <c r="DP332" s="63">
        <f>IF(AND(DN332=0,DO332=0),"",IF(AND(DN332=0,DO332&lt;&gt;0),Desplegable!$B$444,(DO332*100/DN332)))</f>
        <v>0</v>
      </c>
      <c r="DQ332" s="97">
        <f t="shared" si="232"/>
        <v>3192</v>
      </c>
      <c r="DR332" s="97">
        <f t="shared" si="233"/>
        <v>0</v>
      </c>
      <c r="DS332" s="97">
        <f t="shared" si="234"/>
        <v>0</v>
      </c>
      <c r="DT332" s="63">
        <f t="shared" si="235"/>
        <v>0</v>
      </c>
      <c r="DU332" s="97"/>
    </row>
    <row r="333" spans="1:125" s="65" customFormat="1" ht="187.5">
      <c r="A333" s="53">
        <v>332</v>
      </c>
      <c r="B333" s="84" t="s">
        <v>975</v>
      </c>
      <c r="C333" s="54" t="s">
        <v>981</v>
      </c>
      <c r="D333" s="55" t="s">
        <v>383</v>
      </c>
      <c r="E333" s="55" t="s">
        <v>982</v>
      </c>
      <c r="F333" s="56" t="s">
        <v>111</v>
      </c>
      <c r="G333" s="55" t="s">
        <v>115</v>
      </c>
      <c r="H333" s="56" t="s">
        <v>294</v>
      </c>
      <c r="I333" s="55" t="s">
        <v>815</v>
      </c>
      <c r="J333" s="56" t="s">
        <v>300</v>
      </c>
      <c r="K333" s="55" t="s">
        <v>982</v>
      </c>
      <c r="L333" s="56" t="s">
        <v>155</v>
      </c>
      <c r="M333" s="56" t="s">
        <v>414</v>
      </c>
      <c r="N333" s="59" t="s">
        <v>131</v>
      </c>
      <c r="O333" s="56" t="s">
        <v>154</v>
      </c>
      <c r="P333" s="57" t="s">
        <v>461</v>
      </c>
      <c r="Q333" s="57" t="s">
        <v>466</v>
      </c>
      <c r="R333" s="58" t="s">
        <v>472</v>
      </c>
      <c r="S333" s="59"/>
      <c r="T333" s="59" t="s">
        <v>417</v>
      </c>
      <c r="U333" s="60" t="s">
        <v>429</v>
      </c>
      <c r="V333" s="60" t="s">
        <v>447</v>
      </c>
      <c r="W333" s="59" t="s">
        <v>159</v>
      </c>
      <c r="X333" s="59"/>
      <c r="Y333" s="56"/>
      <c r="Z333" s="56"/>
      <c r="AA333" s="56"/>
      <c r="AB333" s="56"/>
      <c r="AC333" s="53"/>
      <c r="AD333" s="53"/>
      <c r="AE333" s="53"/>
      <c r="AF333" s="53"/>
      <c r="AG333" s="56"/>
      <c r="AH333" s="60"/>
      <c r="AI333" s="53"/>
      <c r="AJ333" s="61"/>
      <c r="AK333" s="53"/>
      <c r="AL333" s="53"/>
      <c r="AM333" s="222">
        <v>13500</v>
      </c>
      <c r="AN333" s="97">
        <v>1125</v>
      </c>
      <c r="AO333" s="97">
        <v>0</v>
      </c>
      <c r="AP333" s="97"/>
      <c r="AQ333" s="62">
        <f>IF(AND(AN333=0,AO333=0),Desplegable!$B$446,IF(AND(AN333&lt;&gt;0,AO333=""),Desplegable!$B$446,IF(AND('Metas por Proyecto'!AN333=0,'Metas por Proyecto'!AO333&gt;0),Desplegable!$B$444,IF(AND('Metas por Proyecto'!AN333&gt;0,'Metas por Proyecto'!AO333=0),Desplegable!$B$445,IF(AND('Metas por Proyecto'!AN333&gt;0,'Metas por Proyecto'!AO333&gt;0),((AO333*100)/AN333))))))</f>
        <v>0</v>
      </c>
      <c r="AR333" s="97">
        <v>1125</v>
      </c>
      <c r="AS333" s="97">
        <v>0</v>
      </c>
      <c r="AT333" s="97"/>
      <c r="AU333" s="62">
        <f>IF(AND(AR333=0,AS333=0),Desplegable!$B$446,IF(AND(AR333&lt;&gt;0,AS333=""),Desplegable!$B$446,IF(AND('Metas por Proyecto'!AR333=0,'Metas por Proyecto'!AS333&gt;0),Desplegable!$B$444,IF(AND('Metas por Proyecto'!AR333&gt;0,'Metas por Proyecto'!AS333=0),Desplegable!$B$445,IF(AND('Metas por Proyecto'!AR333&gt;0,'Metas por Proyecto'!AS333&gt;0),((AS333*100)/AR333))))))</f>
        <v>0</v>
      </c>
      <c r="AV333" s="97">
        <f t="shared" si="206"/>
        <v>2250</v>
      </c>
      <c r="AW333" s="97">
        <f t="shared" si="207"/>
        <v>0</v>
      </c>
      <c r="AX333" s="62">
        <f>IF(AND(AV333=0,AW333=0),"",IF(AND(AV333=0,AW333&lt;&gt;0),Desplegable!$B$444,(AW333*100/AV333)))</f>
        <v>0</v>
      </c>
      <c r="AY333" s="97">
        <v>1125</v>
      </c>
      <c r="AZ333" s="97">
        <v>0</v>
      </c>
      <c r="BA333" s="97"/>
      <c r="BB333" s="62">
        <f>IF(AND(AY333=0,AZ333=0),Desplegable!$B$446,IF(AND(AY333&lt;&gt;0,AZ333=""),Desplegable!$B$446,IF(AND('Metas por Proyecto'!AY333=0,'Metas por Proyecto'!AZ333&gt;0),Desplegable!$B$444,IF(AND('Metas por Proyecto'!AY333&gt;0,'Metas por Proyecto'!AZ333=0),Desplegable!$B$445,IF(AND('Metas por Proyecto'!AY333&gt;0,'Metas por Proyecto'!AZ333&gt;0),((AZ333*100)/AY333))))))</f>
        <v>0</v>
      </c>
      <c r="BC333" s="97">
        <f t="shared" si="208"/>
        <v>3375</v>
      </c>
      <c r="BD333" s="97">
        <f t="shared" si="209"/>
        <v>0</v>
      </c>
      <c r="BE333" s="62">
        <f>IF(AND(BC333=0,BD333=0),"",IF(AND(BC333=0,BD333&lt;&gt;0),Desplegable!$B$444,(BD333*100/BC333)))</f>
        <v>0</v>
      </c>
      <c r="BF333" s="97">
        <v>1125</v>
      </c>
      <c r="BG333" s="97"/>
      <c r="BH333" s="97"/>
      <c r="BI333" s="62" t="str">
        <f>IF(AND(BF333=0,BG333=0),Desplegable!$B$446,IF(AND(BF333&lt;&gt;0,BG333=""),Desplegable!$B$446,IF(AND('Metas por Proyecto'!BF333=0,'Metas por Proyecto'!BG333&gt;0),Desplegable!$B$444,IF(AND('Metas por Proyecto'!BF333&gt;0,'Metas por Proyecto'!BG333=0),Desplegable!$B$445,IF(AND('Metas por Proyecto'!BF333&gt;0,'Metas por Proyecto'!BG333&gt;0),((BG333*100)/BF333))))))</f>
        <v/>
      </c>
      <c r="BJ333" s="97">
        <f t="shared" si="210"/>
        <v>4500</v>
      </c>
      <c r="BK333" s="97">
        <f t="shared" si="211"/>
        <v>0</v>
      </c>
      <c r="BL333" s="62">
        <f>IF(AND(BJ333=0,BK333=0),"",IF(AND(BJ333=0,BK333&lt;&gt;0),Desplegable!$B$444,(BK333*100/BJ333)))</f>
        <v>0</v>
      </c>
      <c r="BM333" s="97">
        <v>1125</v>
      </c>
      <c r="BN333" s="97"/>
      <c r="BO333" s="97"/>
      <c r="BP333" s="62" t="str">
        <f>IF(AND(BM333=0,BN333=0),Desplegable!$B$446,IF(AND(BM333&lt;&gt;0,BN333=""),Desplegable!$B$446,IF(AND('Metas por Proyecto'!BM333=0,'Metas por Proyecto'!BN333&gt;0),Desplegable!$B$444,IF(AND('Metas por Proyecto'!BM333&gt;0,'Metas por Proyecto'!BN333=0),Desplegable!$B$445,IF(AND('Metas por Proyecto'!BM333&gt;0,'Metas por Proyecto'!BN333&gt;0),((BN333*100)/BM333))))))</f>
        <v/>
      </c>
      <c r="BQ333" s="97">
        <f t="shared" si="212"/>
        <v>5625</v>
      </c>
      <c r="BR333" s="97">
        <f t="shared" si="213"/>
        <v>0</v>
      </c>
      <c r="BS333" s="62">
        <f>IF(AND(BQ333=0,BR333=0),"",IF(AND(BQ333=0,BR333&lt;&gt;0),Desplegable!$B$444,(BR333*100/BQ333)))</f>
        <v>0</v>
      </c>
      <c r="BT333" s="97">
        <v>1125</v>
      </c>
      <c r="BU333" s="97"/>
      <c r="BV333" s="97"/>
      <c r="BW333" s="62" t="str">
        <f>IF(AND(BT333=0,BU333=0),Desplegable!$B$446,IF(AND(BT333&lt;&gt;0,BU333=""),Desplegable!$B$446,IF(AND('Metas por Proyecto'!BT333=0,'Metas por Proyecto'!BU333&gt;0),Desplegable!$B$444,IF(AND('Metas por Proyecto'!BT333&gt;0,'Metas por Proyecto'!BU333=0),Desplegable!$B$445,IF(AND('Metas por Proyecto'!BT333&gt;0,'Metas por Proyecto'!BU333&gt;0),((BU333*100)/BT333))))))</f>
        <v/>
      </c>
      <c r="BX333" s="97">
        <f t="shared" si="214"/>
        <v>6750</v>
      </c>
      <c r="BY333" s="97">
        <f t="shared" si="215"/>
        <v>0</v>
      </c>
      <c r="BZ333" s="62">
        <f>IF(AND(BX333=0,BY333=0),"",IF(AND(BX333=0,BY333&lt;&gt;0),Desplegable!$B$444,(BY333*100/BX333)))</f>
        <v>0</v>
      </c>
      <c r="CA333" s="97">
        <v>1125</v>
      </c>
      <c r="CB333" s="97"/>
      <c r="CC333" s="97"/>
      <c r="CD333" s="62" t="str">
        <f>IF(AND(CA333=0,CB333=0),Desplegable!$B$446,IF(AND(CA333&lt;&gt;0,CB333=""),Desplegable!$B$446,IF(AND('Metas por Proyecto'!CA333=0,'Metas por Proyecto'!CB333&gt;0),Desplegable!$B$444,IF(AND('Metas por Proyecto'!CA333&gt;0,'Metas por Proyecto'!CB333=0),Desplegable!$B$445,IF(AND('Metas por Proyecto'!CA333&gt;0,'Metas por Proyecto'!CB333&gt;0),((CB333*100)/CA333))))))</f>
        <v/>
      </c>
      <c r="CE333" s="97">
        <f t="shared" si="216"/>
        <v>7875</v>
      </c>
      <c r="CF333" s="97">
        <f t="shared" si="217"/>
        <v>0</v>
      </c>
      <c r="CG333" s="62">
        <f>IF(AND(CE333=0,CF333=0),"",IF(AND(CE333=0,CF333&lt;&gt;0),Desplegable!$B$444,(CF333*100/CE333)))</f>
        <v>0</v>
      </c>
      <c r="CH333" s="97">
        <v>1125</v>
      </c>
      <c r="CI333" s="97"/>
      <c r="CJ333" s="97"/>
      <c r="CK333" s="62" t="str">
        <f>IF(AND(CH333=0,CI333=0),Desplegable!$B$446,IF(AND(CH333&lt;&gt;0,CI333=""),Desplegable!$B$446,IF(AND('Metas por Proyecto'!CH333=0,'Metas por Proyecto'!CI333&gt;0),Desplegable!$B$444,IF(AND('Metas por Proyecto'!CH333&gt;0,'Metas por Proyecto'!CI333=0),Desplegable!$B$445,IF(AND('Metas por Proyecto'!CH333&gt;0,'Metas por Proyecto'!CI333&gt;0),((CI333*100)/CH333))))))</f>
        <v/>
      </c>
      <c r="CL333" s="97">
        <f t="shared" si="218"/>
        <v>9000</v>
      </c>
      <c r="CM333" s="97">
        <f t="shared" si="219"/>
        <v>0</v>
      </c>
      <c r="CN333" s="62">
        <f>IF(AND(CL333=0,CM333=0),"",IF(AND(CL333=0,CM333&lt;&gt;0),Desplegable!$B$444,(CM333*100/CL333)))</f>
        <v>0</v>
      </c>
      <c r="CO333" s="97">
        <v>1125</v>
      </c>
      <c r="CP333" s="97"/>
      <c r="CQ333" s="97"/>
      <c r="CR333" s="62" t="str">
        <f>IF(AND(CO333=0,CP333=0),Desplegable!$B$446,IF(AND(CO333&lt;&gt;0,CP333=""),Desplegable!$B$446,IF(AND('Metas por Proyecto'!CO333=0,'Metas por Proyecto'!CP333&gt;0),Desplegable!$B$444,IF(AND('Metas por Proyecto'!CO333&gt;0,'Metas por Proyecto'!CP333=0),Desplegable!$B$445,IF(AND('Metas por Proyecto'!CO333&gt;0,'Metas por Proyecto'!CP333&gt;0),((CP333*100)/CO333))))))</f>
        <v/>
      </c>
      <c r="CS333" s="97">
        <f t="shared" si="220"/>
        <v>10125</v>
      </c>
      <c r="CT333" s="97">
        <f t="shared" si="221"/>
        <v>0</v>
      </c>
      <c r="CU333" s="62">
        <f>IF(AND(CS333=0,CT333=0),"",IF(AND(CS333=0,CT333&lt;&gt;0),Desplegable!$B$444,(CT333*100/CS333)))</f>
        <v>0</v>
      </c>
      <c r="CV333" s="97">
        <v>1125</v>
      </c>
      <c r="CW333" s="97"/>
      <c r="CX333" s="97"/>
      <c r="CY333" s="62" t="str">
        <f>IF(AND(CV333=0,CW333=0),Desplegable!$B$446,IF(AND(CV333&lt;&gt;0,CW333=""),Desplegable!$B$446,IF(AND('Metas por Proyecto'!CV333=0,'Metas por Proyecto'!CW333&gt;0),Desplegable!$B$444,IF(AND('Metas por Proyecto'!CV333&gt;0,'Metas por Proyecto'!CW333=0),Desplegable!$B$445,IF(AND('Metas por Proyecto'!CV333&gt;0,'Metas por Proyecto'!CW333&gt;0),((CW333*100)/CV333))))))</f>
        <v/>
      </c>
      <c r="CZ333" s="97">
        <f t="shared" si="222"/>
        <v>11250</v>
      </c>
      <c r="DA333" s="97">
        <f t="shared" si="223"/>
        <v>0</v>
      </c>
      <c r="DB333" s="62">
        <f>IF(AND(CZ333=0,DA333=0),"",IF(AND(CZ333=0,DA333&lt;&gt;0),Desplegable!$B$444,(DA333*100/CZ333)))</f>
        <v>0</v>
      </c>
      <c r="DC333" s="97">
        <v>1125</v>
      </c>
      <c r="DD333" s="97"/>
      <c r="DE333" s="97"/>
      <c r="DF333" s="62" t="str">
        <f>IF(AND(DC333=0,DD333=0),Desplegable!$B$446,IF(AND(DC333&lt;&gt;0,DD333=""),Desplegable!$B$446,IF(AND('Metas por Proyecto'!DC333=0,'Metas por Proyecto'!DD333&gt;0),Desplegable!$B$444,IF(AND('Metas por Proyecto'!DC333&gt;0,'Metas por Proyecto'!DD333=0),Desplegable!$B$445,IF(AND('Metas por Proyecto'!DC333&gt;0,'Metas por Proyecto'!DD333&gt;0),((DD333*100)/DC333))))))</f>
        <v/>
      </c>
      <c r="DG333" s="97">
        <f t="shared" si="230"/>
        <v>12375</v>
      </c>
      <c r="DH333" s="97">
        <f t="shared" si="231"/>
        <v>0</v>
      </c>
      <c r="DI333" s="62">
        <f>IF(AND(DG333=0,DH333=0),"",IF(AND(DG333=0,DH333&lt;&gt;0),Desplegable!$B$444,(DH333*100/DG333)))</f>
        <v>0</v>
      </c>
      <c r="DJ333" s="97">
        <v>1125</v>
      </c>
      <c r="DK333" s="97"/>
      <c r="DL333" s="97"/>
      <c r="DM333" s="62" t="str">
        <f>IF(AND(DJ333=0,DK333=0),Desplegable!$B$446,IF(AND(DJ333&lt;&gt;0,DK333=""),Desplegable!$B$446,IF(AND('Metas por Proyecto'!DJ333=0,'Metas por Proyecto'!DK333&gt;0),Desplegable!$B$444,IF(AND('Metas por Proyecto'!DJ333&gt;0,'Metas por Proyecto'!DK333=0),Desplegable!$B$445,IF(AND('Metas por Proyecto'!DJ333&gt;0,'Metas por Proyecto'!DK333&gt;0),((DK333*100)/DJ333))))))</f>
        <v/>
      </c>
      <c r="DN333" s="97">
        <f t="shared" si="224"/>
        <v>13500</v>
      </c>
      <c r="DO333" s="97">
        <f t="shared" si="225"/>
        <v>0</v>
      </c>
      <c r="DP333" s="63">
        <f>IF(AND(DN333=0,DO333=0),"",IF(AND(DN333=0,DO333&lt;&gt;0),Desplegable!$B$444,(DO333*100/DN333)))</f>
        <v>0</v>
      </c>
      <c r="DQ333" s="97">
        <f t="shared" si="232"/>
        <v>13500</v>
      </c>
      <c r="DR333" s="97">
        <f t="shared" si="233"/>
        <v>0</v>
      </c>
      <c r="DS333" s="97">
        <f t="shared" si="234"/>
        <v>0</v>
      </c>
      <c r="DT333" s="63">
        <f t="shared" si="235"/>
        <v>0</v>
      </c>
      <c r="DU333" s="97"/>
    </row>
    <row r="334" spans="1:125" s="65" customFormat="1" ht="187.5">
      <c r="A334" s="53">
        <v>333</v>
      </c>
      <c r="B334" s="84" t="s">
        <v>976</v>
      </c>
      <c r="C334" s="54" t="s">
        <v>981</v>
      </c>
      <c r="D334" s="55" t="s">
        <v>383</v>
      </c>
      <c r="E334" s="55" t="s">
        <v>982</v>
      </c>
      <c r="F334" s="56" t="s">
        <v>111</v>
      </c>
      <c r="G334" s="55" t="s">
        <v>115</v>
      </c>
      <c r="H334" s="56" t="s">
        <v>294</v>
      </c>
      <c r="I334" s="55" t="s">
        <v>815</v>
      </c>
      <c r="J334" s="56" t="s">
        <v>300</v>
      </c>
      <c r="K334" s="55" t="s">
        <v>982</v>
      </c>
      <c r="L334" s="56" t="s">
        <v>155</v>
      </c>
      <c r="M334" s="56" t="s">
        <v>414</v>
      </c>
      <c r="N334" s="59" t="s">
        <v>130</v>
      </c>
      <c r="O334" s="56" t="s">
        <v>154</v>
      </c>
      <c r="P334" s="57" t="s">
        <v>461</v>
      </c>
      <c r="Q334" s="57" t="s">
        <v>466</v>
      </c>
      <c r="R334" s="58" t="s">
        <v>472</v>
      </c>
      <c r="S334" s="59"/>
      <c r="T334" s="59" t="s">
        <v>417</v>
      </c>
      <c r="U334" s="60" t="s">
        <v>429</v>
      </c>
      <c r="V334" s="60" t="s">
        <v>447</v>
      </c>
      <c r="W334" s="59" t="s">
        <v>159</v>
      </c>
      <c r="X334" s="59"/>
      <c r="Y334" s="56"/>
      <c r="Z334" s="56"/>
      <c r="AA334" s="56"/>
      <c r="AB334" s="56"/>
      <c r="AC334" s="53"/>
      <c r="AD334" s="53"/>
      <c r="AE334" s="53"/>
      <c r="AF334" s="53"/>
      <c r="AG334" s="56"/>
      <c r="AH334" s="60"/>
      <c r="AI334" s="53"/>
      <c r="AJ334" s="61"/>
      <c r="AK334" s="53"/>
      <c r="AL334" s="53"/>
      <c r="AM334" s="222">
        <v>1200</v>
      </c>
      <c r="AN334" s="97">
        <v>100</v>
      </c>
      <c r="AO334" s="97">
        <v>0</v>
      </c>
      <c r="AP334" s="97"/>
      <c r="AQ334" s="62">
        <f>IF(AND(AN334=0,AO334=0),Desplegable!$B$446,IF(AND(AN334&lt;&gt;0,AO334=""),Desplegable!$B$446,IF(AND('Metas por Proyecto'!AN334=0,'Metas por Proyecto'!AO334&gt;0),Desplegable!$B$444,IF(AND('Metas por Proyecto'!AN334&gt;0,'Metas por Proyecto'!AO334=0),Desplegable!$B$445,IF(AND('Metas por Proyecto'!AN334&gt;0,'Metas por Proyecto'!AO334&gt;0),((AO334*100)/AN334))))))</f>
        <v>0</v>
      </c>
      <c r="AR334" s="97">
        <v>100</v>
      </c>
      <c r="AS334" s="97">
        <v>0</v>
      </c>
      <c r="AT334" s="97"/>
      <c r="AU334" s="62">
        <f>IF(AND(AR334=0,AS334=0),Desplegable!$B$446,IF(AND(AR334&lt;&gt;0,AS334=""),Desplegable!$B$446,IF(AND('Metas por Proyecto'!AR334=0,'Metas por Proyecto'!AS334&gt;0),Desplegable!$B$444,IF(AND('Metas por Proyecto'!AR334&gt;0,'Metas por Proyecto'!AS334=0),Desplegable!$B$445,IF(AND('Metas por Proyecto'!AR334&gt;0,'Metas por Proyecto'!AS334&gt;0),((AS334*100)/AR334))))))</f>
        <v>0</v>
      </c>
      <c r="AV334" s="97">
        <f t="shared" si="206"/>
        <v>200</v>
      </c>
      <c r="AW334" s="97">
        <f t="shared" si="207"/>
        <v>0</v>
      </c>
      <c r="AX334" s="62">
        <f>IF(AND(AV334=0,AW334=0),"",IF(AND(AV334=0,AW334&lt;&gt;0),Desplegable!$B$444,(AW334*100/AV334)))</f>
        <v>0</v>
      </c>
      <c r="AY334" s="97">
        <v>100</v>
      </c>
      <c r="AZ334" s="97">
        <v>0</v>
      </c>
      <c r="BA334" s="97"/>
      <c r="BB334" s="62">
        <f>IF(AND(AY334=0,AZ334=0),Desplegable!$B$446,IF(AND(AY334&lt;&gt;0,AZ334=""),Desplegable!$B$446,IF(AND('Metas por Proyecto'!AY334=0,'Metas por Proyecto'!AZ334&gt;0),Desplegable!$B$444,IF(AND('Metas por Proyecto'!AY334&gt;0,'Metas por Proyecto'!AZ334=0),Desplegable!$B$445,IF(AND('Metas por Proyecto'!AY334&gt;0,'Metas por Proyecto'!AZ334&gt;0),((AZ334*100)/AY334))))))</f>
        <v>0</v>
      </c>
      <c r="BC334" s="97">
        <f t="shared" si="208"/>
        <v>300</v>
      </c>
      <c r="BD334" s="97">
        <f t="shared" si="209"/>
        <v>0</v>
      </c>
      <c r="BE334" s="62">
        <f>IF(AND(BC334=0,BD334=0),"",IF(AND(BC334=0,BD334&lt;&gt;0),Desplegable!$B$444,(BD334*100/BC334)))</f>
        <v>0</v>
      </c>
      <c r="BF334" s="97">
        <v>100</v>
      </c>
      <c r="BG334" s="97"/>
      <c r="BH334" s="97"/>
      <c r="BI334" s="62" t="str">
        <f>IF(AND(BF334=0,BG334=0),Desplegable!$B$446,IF(AND(BF334&lt;&gt;0,BG334=""),Desplegable!$B$446,IF(AND('Metas por Proyecto'!BF334=0,'Metas por Proyecto'!BG334&gt;0),Desplegable!$B$444,IF(AND('Metas por Proyecto'!BF334&gt;0,'Metas por Proyecto'!BG334=0),Desplegable!$B$445,IF(AND('Metas por Proyecto'!BF334&gt;0,'Metas por Proyecto'!BG334&gt;0),((BG334*100)/BF334))))))</f>
        <v/>
      </c>
      <c r="BJ334" s="97">
        <f t="shared" si="210"/>
        <v>400</v>
      </c>
      <c r="BK334" s="97">
        <f t="shared" si="211"/>
        <v>0</v>
      </c>
      <c r="BL334" s="62">
        <f>IF(AND(BJ334=0,BK334=0),"",IF(AND(BJ334=0,BK334&lt;&gt;0),Desplegable!$B$444,(BK334*100/BJ334)))</f>
        <v>0</v>
      </c>
      <c r="BM334" s="97">
        <v>100</v>
      </c>
      <c r="BN334" s="97"/>
      <c r="BO334" s="97"/>
      <c r="BP334" s="62" t="str">
        <f>IF(AND(BM334=0,BN334=0),Desplegable!$B$446,IF(AND(BM334&lt;&gt;0,BN334=""),Desplegable!$B$446,IF(AND('Metas por Proyecto'!BM334=0,'Metas por Proyecto'!BN334&gt;0),Desplegable!$B$444,IF(AND('Metas por Proyecto'!BM334&gt;0,'Metas por Proyecto'!BN334=0),Desplegable!$B$445,IF(AND('Metas por Proyecto'!BM334&gt;0,'Metas por Proyecto'!BN334&gt;0),((BN334*100)/BM334))))))</f>
        <v/>
      </c>
      <c r="BQ334" s="97">
        <f t="shared" si="212"/>
        <v>500</v>
      </c>
      <c r="BR334" s="97">
        <f t="shared" si="213"/>
        <v>0</v>
      </c>
      <c r="BS334" s="62">
        <f>IF(AND(BQ334=0,BR334=0),"",IF(AND(BQ334=0,BR334&lt;&gt;0),Desplegable!$B$444,(BR334*100/BQ334)))</f>
        <v>0</v>
      </c>
      <c r="BT334" s="97">
        <v>100</v>
      </c>
      <c r="BU334" s="97"/>
      <c r="BV334" s="97"/>
      <c r="BW334" s="62" t="str">
        <f>IF(AND(BT334=0,BU334=0),Desplegable!$B$446,IF(AND(BT334&lt;&gt;0,BU334=""),Desplegable!$B$446,IF(AND('Metas por Proyecto'!BT334=0,'Metas por Proyecto'!BU334&gt;0),Desplegable!$B$444,IF(AND('Metas por Proyecto'!BT334&gt;0,'Metas por Proyecto'!BU334=0),Desplegable!$B$445,IF(AND('Metas por Proyecto'!BT334&gt;0,'Metas por Proyecto'!BU334&gt;0),((BU334*100)/BT334))))))</f>
        <v/>
      </c>
      <c r="BX334" s="97">
        <f t="shared" si="214"/>
        <v>600</v>
      </c>
      <c r="BY334" s="97">
        <f t="shared" si="215"/>
        <v>0</v>
      </c>
      <c r="BZ334" s="62">
        <f>IF(AND(BX334=0,BY334=0),"",IF(AND(BX334=0,BY334&lt;&gt;0),Desplegable!$B$444,(BY334*100/BX334)))</f>
        <v>0</v>
      </c>
      <c r="CA334" s="97">
        <v>100</v>
      </c>
      <c r="CB334" s="97"/>
      <c r="CC334" s="97"/>
      <c r="CD334" s="62" t="str">
        <f>IF(AND(CA334=0,CB334=0),Desplegable!$B$446,IF(AND(CA334&lt;&gt;0,CB334=""),Desplegable!$B$446,IF(AND('Metas por Proyecto'!CA334=0,'Metas por Proyecto'!CB334&gt;0),Desplegable!$B$444,IF(AND('Metas por Proyecto'!CA334&gt;0,'Metas por Proyecto'!CB334=0),Desplegable!$B$445,IF(AND('Metas por Proyecto'!CA334&gt;0,'Metas por Proyecto'!CB334&gt;0),((CB334*100)/CA334))))))</f>
        <v/>
      </c>
      <c r="CE334" s="97">
        <f t="shared" si="216"/>
        <v>700</v>
      </c>
      <c r="CF334" s="97">
        <f t="shared" si="217"/>
        <v>0</v>
      </c>
      <c r="CG334" s="62">
        <f>IF(AND(CE334=0,CF334=0),"",IF(AND(CE334=0,CF334&lt;&gt;0),Desplegable!$B$444,(CF334*100/CE334)))</f>
        <v>0</v>
      </c>
      <c r="CH334" s="97">
        <v>100</v>
      </c>
      <c r="CI334" s="97"/>
      <c r="CJ334" s="97"/>
      <c r="CK334" s="62" t="str">
        <f>IF(AND(CH334=0,CI334=0),Desplegable!$B$446,IF(AND(CH334&lt;&gt;0,CI334=""),Desplegable!$B$446,IF(AND('Metas por Proyecto'!CH334=0,'Metas por Proyecto'!CI334&gt;0),Desplegable!$B$444,IF(AND('Metas por Proyecto'!CH334&gt;0,'Metas por Proyecto'!CI334=0),Desplegable!$B$445,IF(AND('Metas por Proyecto'!CH334&gt;0,'Metas por Proyecto'!CI334&gt;0),((CI334*100)/CH334))))))</f>
        <v/>
      </c>
      <c r="CL334" s="97">
        <f t="shared" si="218"/>
        <v>800</v>
      </c>
      <c r="CM334" s="97">
        <f t="shared" si="219"/>
        <v>0</v>
      </c>
      <c r="CN334" s="62">
        <f>IF(AND(CL334=0,CM334=0),"",IF(AND(CL334=0,CM334&lt;&gt;0),Desplegable!$B$444,(CM334*100/CL334)))</f>
        <v>0</v>
      </c>
      <c r="CO334" s="97">
        <v>100</v>
      </c>
      <c r="CP334" s="97"/>
      <c r="CQ334" s="97"/>
      <c r="CR334" s="62" t="str">
        <f>IF(AND(CO334=0,CP334=0),Desplegable!$B$446,IF(AND(CO334&lt;&gt;0,CP334=""),Desplegable!$B$446,IF(AND('Metas por Proyecto'!CO334=0,'Metas por Proyecto'!CP334&gt;0),Desplegable!$B$444,IF(AND('Metas por Proyecto'!CO334&gt;0,'Metas por Proyecto'!CP334=0),Desplegable!$B$445,IF(AND('Metas por Proyecto'!CO334&gt;0,'Metas por Proyecto'!CP334&gt;0),((CP334*100)/CO334))))))</f>
        <v/>
      </c>
      <c r="CS334" s="97">
        <f t="shared" si="220"/>
        <v>900</v>
      </c>
      <c r="CT334" s="97">
        <f t="shared" si="221"/>
        <v>0</v>
      </c>
      <c r="CU334" s="62">
        <f>IF(AND(CS334=0,CT334=0),"",IF(AND(CS334=0,CT334&lt;&gt;0),Desplegable!$B$444,(CT334*100/CS334)))</f>
        <v>0</v>
      </c>
      <c r="CV334" s="97">
        <v>100</v>
      </c>
      <c r="CW334" s="97"/>
      <c r="CX334" s="97"/>
      <c r="CY334" s="62" t="str">
        <f>IF(AND(CV334=0,CW334=0),Desplegable!$B$446,IF(AND(CV334&lt;&gt;0,CW334=""),Desplegable!$B$446,IF(AND('Metas por Proyecto'!CV334=0,'Metas por Proyecto'!CW334&gt;0),Desplegable!$B$444,IF(AND('Metas por Proyecto'!CV334&gt;0,'Metas por Proyecto'!CW334=0),Desplegable!$B$445,IF(AND('Metas por Proyecto'!CV334&gt;0,'Metas por Proyecto'!CW334&gt;0),((CW334*100)/CV334))))))</f>
        <v/>
      </c>
      <c r="CZ334" s="97">
        <f t="shared" si="222"/>
        <v>1000</v>
      </c>
      <c r="DA334" s="97">
        <f t="shared" si="223"/>
        <v>0</v>
      </c>
      <c r="DB334" s="62">
        <f>IF(AND(CZ334=0,DA334=0),"",IF(AND(CZ334=0,DA334&lt;&gt;0),Desplegable!$B$444,(DA334*100/CZ334)))</f>
        <v>0</v>
      </c>
      <c r="DC334" s="97">
        <v>100</v>
      </c>
      <c r="DD334" s="97"/>
      <c r="DE334" s="97"/>
      <c r="DF334" s="62" t="str">
        <f>IF(AND(DC334=0,DD334=0),Desplegable!$B$446,IF(AND(DC334&lt;&gt;0,DD334=""),Desplegable!$B$446,IF(AND('Metas por Proyecto'!DC334=0,'Metas por Proyecto'!DD334&gt;0),Desplegable!$B$444,IF(AND('Metas por Proyecto'!DC334&gt;0,'Metas por Proyecto'!DD334=0),Desplegable!$B$445,IF(AND('Metas por Proyecto'!DC334&gt;0,'Metas por Proyecto'!DD334&gt;0),((DD334*100)/DC334))))))</f>
        <v/>
      </c>
      <c r="DG334" s="97">
        <f t="shared" si="230"/>
        <v>1100</v>
      </c>
      <c r="DH334" s="97">
        <f t="shared" si="231"/>
        <v>0</v>
      </c>
      <c r="DI334" s="62">
        <f>IF(AND(DG334=0,DH334=0),"",IF(AND(DG334=0,DH334&lt;&gt;0),Desplegable!$B$444,(DH334*100/DG334)))</f>
        <v>0</v>
      </c>
      <c r="DJ334" s="97">
        <v>100</v>
      </c>
      <c r="DK334" s="97"/>
      <c r="DL334" s="97"/>
      <c r="DM334" s="62" t="str">
        <f>IF(AND(DJ334=0,DK334=0),Desplegable!$B$446,IF(AND(DJ334&lt;&gt;0,DK334=""),Desplegable!$B$446,IF(AND('Metas por Proyecto'!DJ334=0,'Metas por Proyecto'!DK334&gt;0),Desplegable!$B$444,IF(AND('Metas por Proyecto'!DJ334&gt;0,'Metas por Proyecto'!DK334=0),Desplegable!$B$445,IF(AND('Metas por Proyecto'!DJ334&gt;0,'Metas por Proyecto'!DK334&gt;0),((DK334*100)/DJ334))))))</f>
        <v/>
      </c>
      <c r="DN334" s="97">
        <f t="shared" si="224"/>
        <v>1200</v>
      </c>
      <c r="DO334" s="97">
        <f t="shared" si="225"/>
        <v>0</v>
      </c>
      <c r="DP334" s="63">
        <f>IF(AND(DN334=0,DO334=0),"",IF(AND(DN334=0,DO334&lt;&gt;0),Desplegable!$B$444,(DO334*100/DN334)))</f>
        <v>0</v>
      </c>
      <c r="DQ334" s="97">
        <f t="shared" si="232"/>
        <v>1200</v>
      </c>
      <c r="DR334" s="97">
        <f t="shared" si="233"/>
        <v>0</v>
      </c>
      <c r="DS334" s="97">
        <f t="shared" si="234"/>
        <v>0</v>
      </c>
      <c r="DT334" s="63">
        <f t="shared" si="235"/>
        <v>0</v>
      </c>
      <c r="DU334" s="97"/>
    </row>
    <row r="335" spans="1:125" s="65" customFormat="1" ht="187.5">
      <c r="A335" s="53">
        <v>334</v>
      </c>
      <c r="B335" s="84" t="s">
        <v>977</v>
      </c>
      <c r="C335" s="54" t="s">
        <v>981</v>
      </c>
      <c r="D335" s="55" t="s">
        <v>383</v>
      </c>
      <c r="E335" s="55" t="s">
        <v>982</v>
      </c>
      <c r="F335" s="56" t="s">
        <v>111</v>
      </c>
      <c r="G335" s="55" t="s">
        <v>115</v>
      </c>
      <c r="H335" s="56" t="s">
        <v>294</v>
      </c>
      <c r="I335" s="55" t="s">
        <v>815</v>
      </c>
      <c r="J335" s="56" t="s">
        <v>300</v>
      </c>
      <c r="K335" s="55" t="s">
        <v>982</v>
      </c>
      <c r="L335" s="56" t="s">
        <v>155</v>
      </c>
      <c r="M335" s="56" t="s">
        <v>414</v>
      </c>
      <c r="N335" s="59" t="s">
        <v>138</v>
      </c>
      <c r="O335" s="56" t="s">
        <v>154</v>
      </c>
      <c r="P335" s="57" t="s">
        <v>461</v>
      </c>
      <c r="Q335" s="57" t="s">
        <v>466</v>
      </c>
      <c r="R335" s="58" t="s">
        <v>472</v>
      </c>
      <c r="S335" s="59"/>
      <c r="T335" s="59" t="s">
        <v>417</v>
      </c>
      <c r="U335" s="60" t="s">
        <v>429</v>
      </c>
      <c r="V335" s="60" t="s">
        <v>447</v>
      </c>
      <c r="W335" s="59" t="s">
        <v>159</v>
      </c>
      <c r="X335" s="59"/>
      <c r="Y335" s="56"/>
      <c r="Z335" s="56"/>
      <c r="AA335" s="56"/>
      <c r="AB335" s="56"/>
      <c r="AC335" s="53"/>
      <c r="AD335" s="53"/>
      <c r="AE335" s="53"/>
      <c r="AF335" s="53"/>
      <c r="AG335" s="56"/>
      <c r="AH335" s="60"/>
      <c r="AI335" s="53"/>
      <c r="AJ335" s="61"/>
      <c r="AK335" s="53"/>
      <c r="AL335" s="53"/>
      <c r="AM335" s="222">
        <v>16992</v>
      </c>
      <c r="AN335" s="97">
        <v>1416</v>
      </c>
      <c r="AO335" s="97">
        <v>0</v>
      </c>
      <c r="AP335" s="97"/>
      <c r="AQ335" s="62">
        <f>IF(AND(AN335=0,AO335=0),Desplegable!$B$446,IF(AND(AN335&lt;&gt;0,AO335=""),Desplegable!$B$446,IF(AND('Metas por Proyecto'!AN335=0,'Metas por Proyecto'!AO335&gt;0),Desplegable!$B$444,IF(AND('Metas por Proyecto'!AN335&gt;0,'Metas por Proyecto'!AO335=0),Desplegable!$B$445,IF(AND('Metas por Proyecto'!AN335&gt;0,'Metas por Proyecto'!AO335&gt;0),((AO335*100)/AN335))))))</f>
        <v>0</v>
      </c>
      <c r="AR335" s="97">
        <v>1416</v>
      </c>
      <c r="AS335" s="97">
        <v>0</v>
      </c>
      <c r="AT335" s="97"/>
      <c r="AU335" s="62">
        <f>IF(AND(AR335=0,AS335=0),Desplegable!$B$446,IF(AND(AR335&lt;&gt;0,AS335=""),Desplegable!$B$446,IF(AND('Metas por Proyecto'!AR335=0,'Metas por Proyecto'!AS335&gt;0),Desplegable!$B$444,IF(AND('Metas por Proyecto'!AR335&gt;0,'Metas por Proyecto'!AS335=0),Desplegable!$B$445,IF(AND('Metas por Proyecto'!AR335&gt;0,'Metas por Proyecto'!AS335&gt;0),((AS335*100)/AR335))))))</f>
        <v>0</v>
      </c>
      <c r="AV335" s="97">
        <f t="shared" si="206"/>
        <v>2832</v>
      </c>
      <c r="AW335" s="97">
        <f t="shared" si="207"/>
        <v>0</v>
      </c>
      <c r="AX335" s="62">
        <f>IF(AND(AV335=0,AW335=0),"",IF(AND(AV335=0,AW335&lt;&gt;0),Desplegable!$B$444,(AW335*100/AV335)))</f>
        <v>0</v>
      </c>
      <c r="AY335" s="97">
        <v>1416</v>
      </c>
      <c r="AZ335" s="97">
        <v>0</v>
      </c>
      <c r="BA335" s="97"/>
      <c r="BB335" s="62">
        <f>IF(AND(AY335=0,AZ335=0),Desplegable!$B$446,IF(AND(AY335&lt;&gt;0,AZ335=""),Desplegable!$B$446,IF(AND('Metas por Proyecto'!AY335=0,'Metas por Proyecto'!AZ335&gt;0),Desplegable!$B$444,IF(AND('Metas por Proyecto'!AY335&gt;0,'Metas por Proyecto'!AZ335=0),Desplegable!$B$445,IF(AND('Metas por Proyecto'!AY335&gt;0,'Metas por Proyecto'!AZ335&gt;0),((AZ335*100)/AY335))))))</f>
        <v>0</v>
      </c>
      <c r="BC335" s="97">
        <f t="shared" si="208"/>
        <v>4248</v>
      </c>
      <c r="BD335" s="97">
        <f t="shared" si="209"/>
        <v>0</v>
      </c>
      <c r="BE335" s="62">
        <f>IF(AND(BC335=0,BD335=0),"",IF(AND(BC335=0,BD335&lt;&gt;0),Desplegable!$B$444,(BD335*100/BC335)))</f>
        <v>0</v>
      </c>
      <c r="BF335" s="97">
        <v>1416</v>
      </c>
      <c r="BG335" s="97"/>
      <c r="BH335" s="97"/>
      <c r="BI335" s="62" t="str">
        <f>IF(AND(BF335=0,BG335=0),Desplegable!$B$446,IF(AND(BF335&lt;&gt;0,BG335=""),Desplegable!$B$446,IF(AND('Metas por Proyecto'!BF335=0,'Metas por Proyecto'!BG335&gt;0),Desplegable!$B$444,IF(AND('Metas por Proyecto'!BF335&gt;0,'Metas por Proyecto'!BG335=0),Desplegable!$B$445,IF(AND('Metas por Proyecto'!BF335&gt;0,'Metas por Proyecto'!BG335&gt;0),((BG335*100)/BF335))))))</f>
        <v/>
      </c>
      <c r="BJ335" s="97">
        <f t="shared" si="210"/>
        <v>5664</v>
      </c>
      <c r="BK335" s="97">
        <f t="shared" si="211"/>
        <v>0</v>
      </c>
      <c r="BL335" s="62">
        <f>IF(AND(BJ335=0,BK335=0),"",IF(AND(BJ335=0,BK335&lt;&gt;0),Desplegable!$B$444,(BK335*100/BJ335)))</f>
        <v>0</v>
      </c>
      <c r="BM335" s="97">
        <v>1416</v>
      </c>
      <c r="BN335" s="97"/>
      <c r="BO335" s="97"/>
      <c r="BP335" s="62" t="str">
        <f>IF(AND(BM335=0,BN335=0),Desplegable!$B$446,IF(AND(BM335&lt;&gt;0,BN335=""),Desplegable!$B$446,IF(AND('Metas por Proyecto'!BM335=0,'Metas por Proyecto'!BN335&gt;0),Desplegable!$B$444,IF(AND('Metas por Proyecto'!BM335&gt;0,'Metas por Proyecto'!BN335=0),Desplegable!$B$445,IF(AND('Metas por Proyecto'!BM335&gt;0,'Metas por Proyecto'!BN335&gt;0),((BN335*100)/BM335))))))</f>
        <v/>
      </c>
      <c r="BQ335" s="97">
        <f t="shared" si="212"/>
        <v>7080</v>
      </c>
      <c r="BR335" s="97">
        <f t="shared" si="213"/>
        <v>0</v>
      </c>
      <c r="BS335" s="62">
        <f>IF(AND(BQ335=0,BR335=0),"",IF(AND(BQ335=0,BR335&lt;&gt;0),Desplegable!$B$444,(BR335*100/BQ335)))</f>
        <v>0</v>
      </c>
      <c r="BT335" s="97">
        <v>1416</v>
      </c>
      <c r="BU335" s="97"/>
      <c r="BV335" s="97"/>
      <c r="BW335" s="62" t="str">
        <f>IF(AND(BT335=0,BU335=0),Desplegable!$B$446,IF(AND(BT335&lt;&gt;0,BU335=""),Desplegable!$B$446,IF(AND('Metas por Proyecto'!BT335=0,'Metas por Proyecto'!BU335&gt;0),Desplegable!$B$444,IF(AND('Metas por Proyecto'!BT335&gt;0,'Metas por Proyecto'!BU335=0),Desplegable!$B$445,IF(AND('Metas por Proyecto'!BT335&gt;0,'Metas por Proyecto'!BU335&gt;0),((BU335*100)/BT335))))))</f>
        <v/>
      </c>
      <c r="BX335" s="97">
        <f t="shared" si="214"/>
        <v>8496</v>
      </c>
      <c r="BY335" s="97">
        <f t="shared" si="215"/>
        <v>0</v>
      </c>
      <c r="BZ335" s="62">
        <f>IF(AND(BX335=0,BY335=0),"",IF(AND(BX335=0,BY335&lt;&gt;0),Desplegable!$B$444,(BY335*100/BX335)))</f>
        <v>0</v>
      </c>
      <c r="CA335" s="97">
        <v>1416</v>
      </c>
      <c r="CB335" s="97"/>
      <c r="CC335" s="97"/>
      <c r="CD335" s="62" t="str">
        <f>IF(AND(CA335=0,CB335=0),Desplegable!$B$446,IF(AND(CA335&lt;&gt;0,CB335=""),Desplegable!$B$446,IF(AND('Metas por Proyecto'!CA335=0,'Metas por Proyecto'!CB335&gt;0),Desplegable!$B$444,IF(AND('Metas por Proyecto'!CA335&gt;0,'Metas por Proyecto'!CB335=0),Desplegable!$B$445,IF(AND('Metas por Proyecto'!CA335&gt;0,'Metas por Proyecto'!CB335&gt;0),((CB335*100)/CA335))))))</f>
        <v/>
      </c>
      <c r="CE335" s="97">
        <f t="shared" si="216"/>
        <v>9912</v>
      </c>
      <c r="CF335" s="97">
        <f t="shared" si="217"/>
        <v>0</v>
      </c>
      <c r="CG335" s="62">
        <f>IF(AND(CE335=0,CF335=0),"",IF(AND(CE335=0,CF335&lt;&gt;0),Desplegable!$B$444,(CF335*100/CE335)))</f>
        <v>0</v>
      </c>
      <c r="CH335" s="97">
        <v>1416</v>
      </c>
      <c r="CI335" s="97"/>
      <c r="CJ335" s="97"/>
      <c r="CK335" s="62" t="str">
        <f>IF(AND(CH335=0,CI335=0),Desplegable!$B$446,IF(AND(CH335&lt;&gt;0,CI335=""),Desplegable!$B$446,IF(AND('Metas por Proyecto'!CH335=0,'Metas por Proyecto'!CI335&gt;0),Desplegable!$B$444,IF(AND('Metas por Proyecto'!CH335&gt;0,'Metas por Proyecto'!CI335=0),Desplegable!$B$445,IF(AND('Metas por Proyecto'!CH335&gt;0,'Metas por Proyecto'!CI335&gt;0),((CI335*100)/CH335))))))</f>
        <v/>
      </c>
      <c r="CL335" s="97">
        <f t="shared" si="218"/>
        <v>11328</v>
      </c>
      <c r="CM335" s="97">
        <f t="shared" si="219"/>
        <v>0</v>
      </c>
      <c r="CN335" s="62">
        <f>IF(AND(CL335=0,CM335=0),"",IF(AND(CL335=0,CM335&lt;&gt;0),Desplegable!$B$444,(CM335*100/CL335)))</f>
        <v>0</v>
      </c>
      <c r="CO335" s="97">
        <v>1416</v>
      </c>
      <c r="CP335" s="97"/>
      <c r="CQ335" s="97"/>
      <c r="CR335" s="62" t="str">
        <f>IF(AND(CO335=0,CP335=0),Desplegable!$B$446,IF(AND(CO335&lt;&gt;0,CP335=""),Desplegable!$B$446,IF(AND('Metas por Proyecto'!CO335=0,'Metas por Proyecto'!CP335&gt;0),Desplegable!$B$444,IF(AND('Metas por Proyecto'!CO335&gt;0,'Metas por Proyecto'!CP335=0),Desplegable!$B$445,IF(AND('Metas por Proyecto'!CO335&gt;0,'Metas por Proyecto'!CP335&gt;0),((CP335*100)/CO335))))))</f>
        <v/>
      </c>
      <c r="CS335" s="97">
        <f t="shared" si="220"/>
        <v>12744</v>
      </c>
      <c r="CT335" s="97">
        <f t="shared" si="221"/>
        <v>0</v>
      </c>
      <c r="CU335" s="62">
        <f>IF(AND(CS335=0,CT335=0),"",IF(AND(CS335=0,CT335&lt;&gt;0),Desplegable!$B$444,(CT335*100/CS335)))</f>
        <v>0</v>
      </c>
      <c r="CV335" s="97">
        <v>1416</v>
      </c>
      <c r="CW335" s="97"/>
      <c r="CX335" s="97"/>
      <c r="CY335" s="62" t="str">
        <f>IF(AND(CV335=0,CW335=0),Desplegable!$B$446,IF(AND(CV335&lt;&gt;0,CW335=""),Desplegable!$B$446,IF(AND('Metas por Proyecto'!CV335=0,'Metas por Proyecto'!CW335&gt;0),Desplegable!$B$444,IF(AND('Metas por Proyecto'!CV335&gt;0,'Metas por Proyecto'!CW335=0),Desplegable!$B$445,IF(AND('Metas por Proyecto'!CV335&gt;0,'Metas por Proyecto'!CW335&gt;0),((CW335*100)/CV335))))))</f>
        <v/>
      </c>
      <c r="CZ335" s="97">
        <f t="shared" si="222"/>
        <v>14160</v>
      </c>
      <c r="DA335" s="97">
        <f t="shared" si="223"/>
        <v>0</v>
      </c>
      <c r="DB335" s="62">
        <f>IF(AND(CZ335=0,DA335=0),"",IF(AND(CZ335=0,DA335&lt;&gt;0),Desplegable!$B$444,(DA335*100/CZ335)))</f>
        <v>0</v>
      </c>
      <c r="DC335" s="97">
        <v>1416</v>
      </c>
      <c r="DD335" s="97"/>
      <c r="DE335" s="97"/>
      <c r="DF335" s="62" t="str">
        <f>IF(AND(DC335=0,DD335=0),Desplegable!$B$446,IF(AND(DC335&lt;&gt;0,DD335=""),Desplegable!$B$446,IF(AND('Metas por Proyecto'!DC335=0,'Metas por Proyecto'!DD335&gt;0),Desplegable!$B$444,IF(AND('Metas por Proyecto'!DC335&gt;0,'Metas por Proyecto'!DD335=0),Desplegable!$B$445,IF(AND('Metas por Proyecto'!DC335&gt;0,'Metas por Proyecto'!DD335&gt;0),((DD335*100)/DC335))))))</f>
        <v/>
      </c>
      <c r="DG335" s="97">
        <f t="shared" si="230"/>
        <v>15576</v>
      </c>
      <c r="DH335" s="97">
        <f t="shared" si="231"/>
        <v>0</v>
      </c>
      <c r="DI335" s="62">
        <f>IF(AND(DG335=0,DH335=0),"",IF(AND(DG335=0,DH335&lt;&gt;0),Desplegable!$B$444,(DH335*100/DG335)))</f>
        <v>0</v>
      </c>
      <c r="DJ335" s="97">
        <v>1416</v>
      </c>
      <c r="DK335" s="97"/>
      <c r="DL335" s="97"/>
      <c r="DM335" s="62" t="str">
        <f>IF(AND(DJ335=0,DK335=0),Desplegable!$B$446,IF(AND(DJ335&lt;&gt;0,DK335=""),Desplegable!$B$446,IF(AND('Metas por Proyecto'!DJ335=0,'Metas por Proyecto'!DK335&gt;0),Desplegable!$B$444,IF(AND('Metas por Proyecto'!DJ335&gt;0,'Metas por Proyecto'!DK335=0),Desplegable!$B$445,IF(AND('Metas por Proyecto'!DJ335&gt;0,'Metas por Proyecto'!DK335&gt;0),((DK335*100)/DJ335))))))</f>
        <v/>
      </c>
      <c r="DN335" s="97">
        <f t="shared" si="224"/>
        <v>16992</v>
      </c>
      <c r="DO335" s="97">
        <f t="shared" si="225"/>
        <v>0</v>
      </c>
      <c r="DP335" s="63">
        <f>IF(AND(DN335=0,DO335=0),"",IF(AND(DN335=0,DO335&lt;&gt;0),Desplegable!$B$444,(DO335*100/DN335)))</f>
        <v>0</v>
      </c>
      <c r="DQ335" s="97">
        <f t="shared" si="232"/>
        <v>16992</v>
      </c>
      <c r="DR335" s="97">
        <f t="shared" si="233"/>
        <v>0</v>
      </c>
      <c r="DS335" s="97">
        <f t="shared" si="234"/>
        <v>0</v>
      </c>
      <c r="DT335" s="63">
        <f t="shared" si="235"/>
        <v>0</v>
      </c>
      <c r="DU335" s="97"/>
    </row>
    <row r="336" spans="1:125" s="65" customFormat="1" ht="187.5">
      <c r="A336" s="53">
        <v>335</v>
      </c>
      <c r="B336" s="84" t="s">
        <v>978</v>
      </c>
      <c r="C336" s="54" t="s">
        <v>981</v>
      </c>
      <c r="D336" s="55" t="s">
        <v>383</v>
      </c>
      <c r="E336" s="55" t="s">
        <v>982</v>
      </c>
      <c r="F336" s="56" t="s">
        <v>111</v>
      </c>
      <c r="G336" s="55" t="s">
        <v>115</v>
      </c>
      <c r="H336" s="56" t="s">
        <v>294</v>
      </c>
      <c r="I336" s="55" t="s">
        <v>815</v>
      </c>
      <c r="J336" s="56" t="s">
        <v>300</v>
      </c>
      <c r="K336" s="55" t="s">
        <v>982</v>
      </c>
      <c r="L336" s="56" t="s">
        <v>155</v>
      </c>
      <c r="M336" s="56" t="s">
        <v>414</v>
      </c>
      <c r="N336" s="59" t="s">
        <v>133</v>
      </c>
      <c r="O336" s="56" t="s">
        <v>154</v>
      </c>
      <c r="P336" s="57" t="s">
        <v>461</v>
      </c>
      <c r="Q336" s="57" t="s">
        <v>466</v>
      </c>
      <c r="R336" s="58" t="s">
        <v>472</v>
      </c>
      <c r="S336" s="59"/>
      <c r="T336" s="59" t="s">
        <v>417</v>
      </c>
      <c r="U336" s="60" t="s">
        <v>429</v>
      </c>
      <c r="V336" s="60" t="s">
        <v>447</v>
      </c>
      <c r="W336" s="59" t="s">
        <v>159</v>
      </c>
      <c r="X336" s="59"/>
      <c r="Y336" s="56"/>
      <c r="Z336" s="56"/>
      <c r="AA336" s="56"/>
      <c r="AB336" s="56"/>
      <c r="AC336" s="53"/>
      <c r="AD336" s="53"/>
      <c r="AE336" s="53"/>
      <c r="AF336" s="53"/>
      <c r="AG336" s="56"/>
      <c r="AH336" s="60"/>
      <c r="AI336" s="53"/>
      <c r="AJ336" s="61"/>
      <c r="AK336" s="53"/>
      <c r="AL336" s="53"/>
      <c r="AM336" s="222">
        <v>10296</v>
      </c>
      <c r="AN336" s="97">
        <v>858</v>
      </c>
      <c r="AO336" s="97">
        <v>0</v>
      </c>
      <c r="AP336" s="97"/>
      <c r="AQ336" s="62">
        <f>IF(AND(AN336=0,AO336=0),Desplegable!$B$446,IF(AND(AN336&lt;&gt;0,AO336=""),Desplegable!$B$446,IF(AND('Metas por Proyecto'!AN336=0,'Metas por Proyecto'!AO336&gt;0),Desplegable!$B$444,IF(AND('Metas por Proyecto'!AN336&gt;0,'Metas por Proyecto'!AO336=0),Desplegable!$B$445,IF(AND('Metas por Proyecto'!AN336&gt;0,'Metas por Proyecto'!AO336&gt;0),((AO336*100)/AN336))))))</f>
        <v>0</v>
      </c>
      <c r="AR336" s="97">
        <v>858</v>
      </c>
      <c r="AS336" s="97">
        <v>0</v>
      </c>
      <c r="AT336" s="97"/>
      <c r="AU336" s="62">
        <f>IF(AND(AR336=0,AS336=0),Desplegable!$B$446,IF(AND(AR336&lt;&gt;0,AS336=""),Desplegable!$B$446,IF(AND('Metas por Proyecto'!AR336=0,'Metas por Proyecto'!AS336&gt;0),Desplegable!$B$444,IF(AND('Metas por Proyecto'!AR336&gt;0,'Metas por Proyecto'!AS336=0),Desplegable!$B$445,IF(AND('Metas por Proyecto'!AR336&gt;0,'Metas por Proyecto'!AS336&gt;0),((AS336*100)/AR336))))))</f>
        <v>0</v>
      </c>
      <c r="AV336" s="97">
        <f t="shared" si="206"/>
        <v>1716</v>
      </c>
      <c r="AW336" s="97">
        <f t="shared" si="207"/>
        <v>0</v>
      </c>
      <c r="AX336" s="62">
        <f>IF(AND(AV336=0,AW336=0),"",IF(AND(AV336=0,AW336&lt;&gt;0),Desplegable!$B$444,(AW336*100/AV336)))</f>
        <v>0</v>
      </c>
      <c r="AY336" s="97">
        <v>858</v>
      </c>
      <c r="AZ336" s="97">
        <v>0</v>
      </c>
      <c r="BA336" s="97"/>
      <c r="BB336" s="62">
        <f>IF(AND(AY336=0,AZ336=0),Desplegable!$B$446,IF(AND(AY336&lt;&gt;0,AZ336=""),Desplegable!$B$446,IF(AND('Metas por Proyecto'!AY336=0,'Metas por Proyecto'!AZ336&gt;0),Desplegable!$B$444,IF(AND('Metas por Proyecto'!AY336&gt;0,'Metas por Proyecto'!AZ336=0),Desplegable!$B$445,IF(AND('Metas por Proyecto'!AY336&gt;0,'Metas por Proyecto'!AZ336&gt;0),((AZ336*100)/AY336))))))</f>
        <v>0</v>
      </c>
      <c r="BC336" s="97">
        <f t="shared" si="208"/>
        <v>2574</v>
      </c>
      <c r="BD336" s="97">
        <f t="shared" si="209"/>
        <v>0</v>
      </c>
      <c r="BE336" s="62">
        <f>IF(AND(BC336=0,BD336=0),"",IF(AND(BC336=0,BD336&lt;&gt;0),Desplegable!$B$444,(BD336*100/BC336)))</f>
        <v>0</v>
      </c>
      <c r="BF336" s="97">
        <v>858</v>
      </c>
      <c r="BG336" s="97"/>
      <c r="BH336" s="97"/>
      <c r="BI336" s="62" t="str">
        <f>IF(AND(BF336=0,BG336=0),Desplegable!$B$446,IF(AND(BF336&lt;&gt;0,BG336=""),Desplegable!$B$446,IF(AND('Metas por Proyecto'!BF336=0,'Metas por Proyecto'!BG336&gt;0),Desplegable!$B$444,IF(AND('Metas por Proyecto'!BF336&gt;0,'Metas por Proyecto'!BG336=0),Desplegable!$B$445,IF(AND('Metas por Proyecto'!BF336&gt;0,'Metas por Proyecto'!BG336&gt;0),((BG336*100)/BF336))))))</f>
        <v/>
      </c>
      <c r="BJ336" s="97">
        <f t="shared" si="210"/>
        <v>3432</v>
      </c>
      <c r="BK336" s="97">
        <f t="shared" si="211"/>
        <v>0</v>
      </c>
      <c r="BL336" s="62">
        <f>IF(AND(BJ336=0,BK336=0),"",IF(AND(BJ336=0,BK336&lt;&gt;0),Desplegable!$B$444,(BK336*100/BJ336)))</f>
        <v>0</v>
      </c>
      <c r="BM336" s="97">
        <v>858</v>
      </c>
      <c r="BN336" s="97"/>
      <c r="BO336" s="97"/>
      <c r="BP336" s="62" t="str">
        <f>IF(AND(BM336=0,BN336=0),Desplegable!$B$446,IF(AND(BM336&lt;&gt;0,BN336=""),Desplegable!$B$446,IF(AND('Metas por Proyecto'!BM336=0,'Metas por Proyecto'!BN336&gt;0),Desplegable!$B$444,IF(AND('Metas por Proyecto'!BM336&gt;0,'Metas por Proyecto'!BN336=0),Desplegable!$B$445,IF(AND('Metas por Proyecto'!BM336&gt;0,'Metas por Proyecto'!BN336&gt;0),((BN336*100)/BM336))))))</f>
        <v/>
      </c>
      <c r="BQ336" s="97">
        <f t="shared" si="212"/>
        <v>4290</v>
      </c>
      <c r="BR336" s="97">
        <f t="shared" si="213"/>
        <v>0</v>
      </c>
      <c r="BS336" s="62">
        <f>IF(AND(BQ336=0,BR336=0),"",IF(AND(BQ336=0,BR336&lt;&gt;0),Desplegable!$B$444,(BR336*100/BQ336)))</f>
        <v>0</v>
      </c>
      <c r="BT336" s="97">
        <v>858</v>
      </c>
      <c r="BU336" s="97"/>
      <c r="BV336" s="97"/>
      <c r="BW336" s="62" t="str">
        <f>IF(AND(BT336=0,BU336=0),Desplegable!$B$446,IF(AND(BT336&lt;&gt;0,BU336=""),Desplegable!$B$446,IF(AND('Metas por Proyecto'!BT336=0,'Metas por Proyecto'!BU336&gt;0),Desplegable!$B$444,IF(AND('Metas por Proyecto'!BT336&gt;0,'Metas por Proyecto'!BU336=0),Desplegable!$B$445,IF(AND('Metas por Proyecto'!BT336&gt;0,'Metas por Proyecto'!BU336&gt;0),((BU336*100)/BT336))))))</f>
        <v/>
      </c>
      <c r="BX336" s="97">
        <f t="shared" si="214"/>
        <v>5148</v>
      </c>
      <c r="BY336" s="97">
        <f t="shared" si="215"/>
        <v>0</v>
      </c>
      <c r="BZ336" s="62">
        <f>IF(AND(BX336=0,BY336=0),"",IF(AND(BX336=0,BY336&lt;&gt;0),Desplegable!$B$444,(BY336*100/BX336)))</f>
        <v>0</v>
      </c>
      <c r="CA336" s="97">
        <v>858</v>
      </c>
      <c r="CB336" s="97"/>
      <c r="CC336" s="97"/>
      <c r="CD336" s="62" t="str">
        <f>IF(AND(CA336=0,CB336=0),Desplegable!$B$446,IF(AND(CA336&lt;&gt;0,CB336=""),Desplegable!$B$446,IF(AND('Metas por Proyecto'!CA336=0,'Metas por Proyecto'!CB336&gt;0),Desplegable!$B$444,IF(AND('Metas por Proyecto'!CA336&gt;0,'Metas por Proyecto'!CB336=0),Desplegable!$B$445,IF(AND('Metas por Proyecto'!CA336&gt;0,'Metas por Proyecto'!CB336&gt;0),((CB336*100)/CA336))))))</f>
        <v/>
      </c>
      <c r="CE336" s="97">
        <f t="shared" si="216"/>
        <v>6006</v>
      </c>
      <c r="CF336" s="97">
        <f t="shared" si="217"/>
        <v>0</v>
      </c>
      <c r="CG336" s="62">
        <f>IF(AND(CE336=0,CF336=0),"",IF(AND(CE336=0,CF336&lt;&gt;0),Desplegable!$B$444,(CF336*100/CE336)))</f>
        <v>0</v>
      </c>
      <c r="CH336" s="97">
        <v>858</v>
      </c>
      <c r="CI336" s="97"/>
      <c r="CJ336" s="97"/>
      <c r="CK336" s="62" t="str">
        <f>IF(AND(CH336=0,CI336=0),Desplegable!$B$446,IF(AND(CH336&lt;&gt;0,CI336=""),Desplegable!$B$446,IF(AND('Metas por Proyecto'!CH336=0,'Metas por Proyecto'!CI336&gt;0),Desplegable!$B$444,IF(AND('Metas por Proyecto'!CH336&gt;0,'Metas por Proyecto'!CI336=0),Desplegable!$B$445,IF(AND('Metas por Proyecto'!CH336&gt;0,'Metas por Proyecto'!CI336&gt;0),((CI336*100)/CH336))))))</f>
        <v/>
      </c>
      <c r="CL336" s="97">
        <f t="shared" si="218"/>
        <v>6864</v>
      </c>
      <c r="CM336" s="97">
        <f t="shared" si="219"/>
        <v>0</v>
      </c>
      <c r="CN336" s="62">
        <f>IF(AND(CL336=0,CM336=0),"",IF(AND(CL336=0,CM336&lt;&gt;0),Desplegable!$B$444,(CM336*100/CL336)))</f>
        <v>0</v>
      </c>
      <c r="CO336" s="97">
        <v>858</v>
      </c>
      <c r="CP336" s="97"/>
      <c r="CQ336" s="97"/>
      <c r="CR336" s="62" t="str">
        <f>IF(AND(CO336=0,CP336=0),Desplegable!$B$446,IF(AND(CO336&lt;&gt;0,CP336=""),Desplegable!$B$446,IF(AND('Metas por Proyecto'!CO336=0,'Metas por Proyecto'!CP336&gt;0),Desplegable!$B$444,IF(AND('Metas por Proyecto'!CO336&gt;0,'Metas por Proyecto'!CP336=0),Desplegable!$B$445,IF(AND('Metas por Proyecto'!CO336&gt;0,'Metas por Proyecto'!CP336&gt;0),((CP336*100)/CO336))))))</f>
        <v/>
      </c>
      <c r="CS336" s="97">
        <f t="shared" si="220"/>
        <v>7722</v>
      </c>
      <c r="CT336" s="97">
        <f t="shared" si="221"/>
        <v>0</v>
      </c>
      <c r="CU336" s="62">
        <f>IF(AND(CS336=0,CT336=0),"",IF(AND(CS336=0,CT336&lt;&gt;0),Desplegable!$B$444,(CT336*100/CS336)))</f>
        <v>0</v>
      </c>
      <c r="CV336" s="97">
        <v>858</v>
      </c>
      <c r="CW336" s="97"/>
      <c r="CX336" s="97"/>
      <c r="CY336" s="62" t="str">
        <f>IF(AND(CV336=0,CW336=0),Desplegable!$B$446,IF(AND(CV336&lt;&gt;0,CW336=""),Desplegable!$B$446,IF(AND('Metas por Proyecto'!CV336=0,'Metas por Proyecto'!CW336&gt;0),Desplegable!$B$444,IF(AND('Metas por Proyecto'!CV336&gt;0,'Metas por Proyecto'!CW336=0),Desplegable!$B$445,IF(AND('Metas por Proyecto'!CV336&gt;0,'Metas por Proyecto'!CW336&gt;0),((CW336*100)/CV336))))))</f>
        <v/>
      </c>
      <c r="CZ336" s="97">
        <f t="shared" si="222"/>
        <v>8580</v>
      </c>
      <c r="DA336" s="97">
        <f t="shared" si="223"/>
        <v>0</v>
      </c>
      <c r="DB336" s="62">
        <f>IF(AND(CZ336=0,DA336=0),"",IF(AND(CZ336=0,DA336&lt;&gt;0),Desplegable!$B$444,(DA336*100/CZ336)))</f>
        <v>0</v>
      </c>
      <c r="DC336" s="97">
        <v>858</v>
      </c>
      <c r="DD336" s="97"/>
      <c r="DE336" s="97"/>
      <c r="DF336" s="62" t="str">
        <f>IF(AND(DC336=0,DD336=0),Desplegable!$B$446,IF(AND(DC336&lt;&gt;0,DD336=""),Desplegable!$B$446,IF(AND('Metas por Proyecto'!DC336=0,'Metas por Proyecto'!DD336&gt;0),Desplegable!$B$444,IF(AND('Metas por Proyecto'!DC336&gt;0,'Metas por Proyecto'!DD336=0),Desplegable!$B$445,IF(AND('Metas por Proyecto'!DC336&gt;0,'Metas por Proyecto'!DD336&gt;0),((DD336*100)/DC336))))))</f>
        <v/>
      </c>
      <c r="DG336" s="97">
        <f t="shared" si="230"/>
        <v>9438</v>
      </c>
      <c r="DH336" s="97">
        <f t="shared" si="231"/>
        <v>0</v>
      </c>
      <c r="DI336" s="62">
        <f>IF(AND(DG336=0,DH336=0),"",IF(AND(DG336=0,DH336&lt;&gt;0),Desplegable!$B$444,(DH336*100/DG336)))</f>
        <v>0</v>
      </c>
      <c r="DJ336" s="97">
        <v>858</v>
      </c>
      <c r="DK336" s="97"/>
      <c r="DL336" s="97"/>
      <c r="DM336" s="62" t="str">
        <f>IF(AND(DJ336=0,DK336=0),Desplegable!$B$446,IF(AND(DJ336&lt;&gt;0,DK336=""),Desplegable!$B$446,IF(AND('Metas por Proyecto'!DJ336=0,'Metas por Proyecto'!DK336&gt;0),Desplegable!$B$444,IF(AND('Metas por Proyecto'!DJ336&gt;0,'Metas por Proyecto'!DK336=0),Desplegable!$B$445,IF(AND('Metas por Proyecto'!DJ336&gt;0,'Metas por Proyecto'!DK336&gt;0),((DK336*100)/DJ336))))))</f>
        <v/>
      </c>
      <c r="DN336" s="97">
        <f t="shared" si="224"/>
        <v>10296</v>
      </c>
      <c r="DO336" s="97">
        <f t="shared" si="225"/>
        <v>0</v>
      </c>
      <c r="DP336" s="63">
        <f>IF(AND(DN336=0,DO336=0),"",IF(AND(DN336=0,DO336&lt;&gt;0),Desplegable!$B$444,(DO336*100/DN336)))</f>
        <v>0</v>
      </c>
      <c r="DQ336" s="97">
        <f t="shared" si="232"/>
        <v>10296</v>
      </c>
      <c r="DR336" s="97">
        <f t="shared" si="233"/>
        <v>0</v>
      </c>
      <c r="DS336" s="97">
        <f t="shared" si="234"/>
        <v>0</v>
      </c>
      <c r="DT336" s="63">
        <f t="shared" si="235"/>
        <v>0</v>
      </c>
      <c r="DU336" s="97"/>
    </row>
    <row r="337" spans="1:126" s="65" customFormat="1" ht="187.5">
      <c r="A337" s="53">
        <v>336</v>
      </c>
      <c r="B337" s="84" t="s">
        <v>979</v>
      </c>
      <c r="C337" s="54" t="s">
        <v>981</v>
      </c>
      <c r="D337" s="55" t="s">
        <v>383</v>
      </c>
      <c r="E337" s="55" t="s">
        <v>982</v>
      </c>
      <c r="F337" s="56" t="s">
        <v>111</v>
      </c>
      <c r="G337" s="55" t="s">
        <v>115</v>
      </c>
      <c r="H337" s="56" t="s">
        <v>294</v>
      </c>
      <c r="I337" s="55" t="s">
        <v>815</v>
      </c>
      <c r="J337" s="56" t="s">
        <v>300</v>
      </c>
      <c r="K337" s="55" t="s">
        <v>982</v>
      </c>
      <c r="L337" s="56" t="s">
        <v>155</v>
      </c>
      <c r="M337" s="56" t="s">
        <v>414</v>
      </c>
      <c r="N337" s="59" t="s">
        <v>138</v>
      </c>
      <c r="O337" s="56" t="s">
        <v>154</v>
      </c>
      <c r="P337" s="57" t="s">
        <v>461</v>
      </c>
      <c r="Q337" s="57" t="s">
        <v>466</v>
      </c>
      <c r="R337" s="58" t="s">
        <v>472</v>
      </c>
      <c r="S337" s="59"/>
      <c r="T337" s="59" t="s">
        <v>417</v>
      </c>
      <c r="U337" s="60" t="s">
        <v>429</v>
      </c>
      <c r="V337" s="60" t="s">
        <v>447</v>
      </c>
      <c r="W337" s="59" t="s">
        <v>159</v>
      </c>
      <c r="X337" s="59"/>
      <c r="Y337" s="56"/>
      <c r="Z337" s="56"/>
      <c r="AA337" s="56"/>
      <c r="AB337" s="56"/>
      <c r="AC337" s="53"/>
      <c r="AD337" s="53"/>
      <c r="AE337" s="53"/>
      <c r="AF337" s="53"/>
      <c r="AG337" s="56"/>
      <c r="AH337" s="60"/>
      <c r="AI337" s="53"/>
      <c r="AJ337" s="61"/>
      <c r="AK337" s="53"/>
      <c r="AL337" s="53"/>
      <c r="AM337" s="222">
        <v>1596</v>
      </c>
      <c r="AN337" s="97">
        <v>133</v>
      </c>
      <c r="AO337" s="97">
        <v>0</v>
      </c>
      <c r="AP337" s="97"/>
      <c r="AQ337" s="62">
        <f>IF(AND(AN337=0,AO337=0),Desplegable!$B$446,IF(AND(AN337&lt;&gt;0,AO337=""),Desplegable!$B$446,IF(AND('Metas por Proyecto'!AN337=0,'Metas por Proyecto'!AO337&gt;0),Desplegable!$B$444,IF(AND('Metas por Proyecto'!AN337&gt;0,'Metas por Proyecto'!AO337=0),Desplegable!$B$445,IF(AND('Metas por Proyecto'!AN337&gt;0,'Metas por Proyecto'!AO337&gt;0),((AO337*100)/AN337))))))</f>
        <v>0</v>
      </c>
      <c r="AR337" s="97">
        <v>133</v>
      </c>
      <c r="AS337" s="97">
        <v>0</v>
      </c>
      <c r="AT337" s="97"/>
      <c r="AU337" s="62">
        <f>IF(AND(AR337=0,AS337=0),Desplegable!$B$446,IF(AND(AR337&lt;&gt;0,AS337=""),Desplegable!$B$446,IF(AND('Metas por Proyecto'!AR337=0,'Metas por Proyecto'!AS337&gt;0),Desplegable!$B$444,IF(AND('Metas por Proyecto'!AR337&gt;0,'Metas por Proyecto'!AS337=0),Desplegable!$B$445,IF(AND('Metas por Proyecto'!AR337&gt;0,'Metas por Proyecto'!AS337&gt;0),((AS337*100)/AR337))))))</f>
        <v>0</v>
      </c>
      <c r="AV337" s="97">
        <f t="shared" si="206"/>
        <v>266</v>
      </c>
      <c r="AW337" s="97">
        <f t="shared" si="207"/>
        <v>0</v>
      </c>
      <c r="AX337" s="62">
        <f>IF(AND(AV337=0,AW337=0),"",IF(AND(AV337=0,AW337&lt;&gt;0),Desplegable!$B$444,(AW337*100/AV337)))</f>
        <v>0</v>
      </c>
      <c r="AY337" s="97">
        <v>133</v>
      </c>
      <c r="AZ337" s="97">
        <v>0</v>
      </c>
      <c r="BA337" s="97"/>
      <c r="BB337" s="62">
        <f>IF(AND(AY337=0,AZ337=0),Desplegable!$B$446,IF(AND(AY337&lt;&gt;0,AZ337=""),Desplegable!$B$446,IF(AND('Metas por Proyecto'!AY337=0,'Metas por Proyecto'!AZ337&gt;0),Desplegable!$B$444,IF(AND('Metas por Proyecto'!AY337&gt;0,'Metas por Proyecto'!AZ337=0),Desplegable!$B$445,IF(AND('Metas por Proyecto'!AY337&gt;0,'Metas por Proyecto'!AZ337&gt;0),((AZ337*100)/AY337))))))</f>
        <v>0</v>
      </c>
      <c r="BC337" s="97">
        <f t="shared" si="208"/>
        <v>399</v>
      </c>
      <c r="BD337" s="97">
        <f t="shared" si="209"/>
        <v>0</v>
      </c>
      <c r="BE337" s="62">
        <f>IF(AND(BC337=0,BD337=0),"",IF(AND(BC337=0,BD337&lt;&gt;0),Desplegable!$B$444,(BD337*100/BC337)))</f>
        <v>0</v>
      </c>
      <c r="BF337" s="97">
        <v>133</v>
      </c>
      <c r="BG337" s="97"/>
      <c r="BH337" s="97"/>
      <c r="BI337" s="62" t="str">
        <f>IF(AND(BF337=0,BG337=0),Desplegable!$B$446,IF(AND(BF337&lt;&gt;0,BG337=""),Desplegable!$B$446,IF(AND('Metas por Proyecto'!BF337=0,'Metas por Proyecto'!BG337&gt;0),Desplegable!$B$444,IF(AND('Metas por Proyecto'!BF337&gt;0,'Metas por Proyecto'!BG337=0),Desplegable!$B$445,IF(AND('Metas por Proyecto'!BF337&gt;0,'Metas por Proyecto'!BG337&gt;0),((BG337*100)/BF337))))))</f>
        <v/>
      </c>
      <c r="BJ337" s="97">
        <f t="shared" si="210"/>
        <v>532</v>
      </c>
      <c r="BK337" s="97">
        <f t="shared" si="211"/>
        <v>0</v>
      </c>
      <c r="BL337" s="62">
        <f>IF(AND(BJ337=0,BK337=0),"",IF(AND(BJ337=0,BK337&lt;&gt;0),Desplegable!$B$444,(BK337*100/BJ337)))</f>
        <v>0</v>
      </c>
      <c r="BM337" s="97">
        <v>133</v>
      </c>
      <c r="BN337" s="97"/>
      <c r="BO337" s="97"/>
      <c r="BP337" s="62" t="str">
        <f>IF(AND(BM337=0,BN337=0),Desplegable!$B$446,IF(AND(BM337&lt;&gt;0,BN337=""),Desplegable!$B$446,IF(AND('Metas por Proyecto'!BM337=0,'Metas por Proyecto'!BN337&gt;0),Desplegable!$B$444,IF(AND('Metas por Proyecto'!BM337&gt;0,'Metas por Proyecto'!BN337=0),Desplegable!$B$445,IF(AND('Metas por Proyecto'!BM337&gt;0,'Metas por Proyecto'!BN337&gt;0),((BN337*100)/BM337))))))</f>
        <v/>
      </c>
      <c r="BQ337" s="97">
        <f t="shared" si="212"/>
        <v>665</v>
      </c>
      <c r="BR337" s="97">
        <f t="shared" si="213"/>
        <v>0</v>
      </c>
      <c r="BS337" s="62">
        <f>IF(AND(BQ337=0,BR337=0),"",IF(AND(BQ337=0,BR337&lt;&gt;0),Desplegable!$B$444,(BR337*100/BQ337)))</f>
        <v>0</v>
      </c>
      <c r="BT337" s="97">
        <v>133</v>
      </c>
      <c r="BU337" s="97"/>
      <c r="BV337" s="97"/>
      <c r="BW337" s="62" t="str">
        <f>IF(AND(BT337=0,BU337=0),Desplegable!$B$446,IF(AND(BT337&lt;&gt;0,BU337=""),Desplegable!$B$446,IF(AND('Metas por Proyecto'!BT337=0,'Metas por Proyecto'!BU337&gt;0),Desplegable!$B$444,IF(AND('Metas por Proyecto'!BT337&gt;0,'Metas por Proyecto'!BU337=0),Desplegable!$B$445,IF(AND('Metas por Proyecto'!BT337&gt;0,'Metas por Proyecto'!BU337&gt;0),((BU337*100)/BT337))))))</f>
        <v/>
      </c>
      <c r="BX337" s="97">
        <f t="shared" si="214"/>
        <v>798</v>
      </c>
      <c r="BY337" s="97">
        <f t="shared" si="215"/>
        <v>0</v>
      </c>
      <c r="BZ337" s="62">
        <f>IF(AND(BX337=0,BY337=0),"",IF(AND(BX337=0,BY337&lt;&gt;0),Desplegable!$B$444,(BY337*100/BX337)))</f>
        <v>0</v>
      </c>
      <c r="CA337" s="97">
        <v>133</v>
      </c>
      <c r="CB337" s="97"/>
      <c r="CC337" s="97"/>
      <c r="CD337" s="62" t="str">
        <f>IF(AND(CA337=0,CB337=0),Desplegable!$B$446,IF(AND(CA337&lt;&gt;0,CB337=""),Desplegable!$B$446,IF(AND('Metas por Proyecto'!CA337=0,'Metas por Proyecto'!CB337&gt;0),Desplegable!$B$444,IF(AND('Metas por Proyecto'!CA337&gt;0,'Metas por Proyecto'!CB337=0),Desplegable!$B$445,IF(AND('Metas por Proyecto'!CA337&gt;0,'Metas por Proyecto'!CB337&gt;0),((CB337*100)/CA337))))))</f>
        <v/>
      </c>
      <c r="CE337" s="97">
        <f t="shared" si="216"/>
        <v>931</v>
      </c>
      <c r="CF337" s="97">
        <f t="shared" si="217"/>
        <v>0</v>
      </c>
      <c r="CG337" s="62">
        <f>IF(AND(CE337=0,CF337=0),"",IF(AND(CE337=0,CF337&lt;&gt;0),Desplegable!$B$444,(CF337*100/CE337)))</f>
        <v>0</v>
      </c>
      <c r="CH337" s="97">
        <v>133</v>
      </c>
      <c r="CI337" s="97"/>
      <c r="CJ337" s="97"/>
      <c r="CK337" s="62" t="str">
        <f>IF(AND(CH337=0,CI337=0),Desplegable!$B$446,IF(AND(CH337&lt;&gt;0,CI337=""),Desplegable!$B$446,IF(AND('Metas por Proyecto'!CH337=0,'Metas por Proyecto'!CI337&gt;0),Desplegable!$B$444,IF(AND('Metas por Proyecto'!CH337&gt;0,'Metas por Proyecto'!CI337=0),Desplegable!$B$445,IF(AND('Metas por Proyecto'!CH337&gt;0,'Metas por Proyecto'!CI337&gt;0),((CI337*100)/CH337))))))</f>
        <v/>
      </c>
      <c r="CL337" s="97">
        <f t="shared" si="218"/>
        <v>1064</v>
      </c>
      <c r="CM337" s="97">
        <f t="shared" si="219"/>
        <v>0</v>
      </c>
      <c r="CN337" s="62">
        <f>IF(AND(CL337=0,CM337=0),"",IF(AND(CL337=0,CM337&lt;&gt;0),Desplegable!$B$444,(CM337*100/CL337)))</f>
        <v>0</v>
      </c>
      <c r="CO337" s="97">
        <v>133</v>
      </c>
      <c r="CP337" s="97"/>
      <c r="CQ337" s="97"/>
      <c r="CR337" s="62" t="str">
        <f>IF(AND(CO337=0,CP337=0),Desplegable!$B$446,IF(AND(CO337&lt;&gt;0,CP337=""),Desplegable!$B$446,IF(AND('Metas por Proyecto'!CO337=0,'Metas por Proyecto'!CP337&gt;0),Desplegable!$B$444,IF(AND('Metas por Proyecto'!CO337&gt;0,'Metas por Proyecto'!CP337=0),Desplegable!$B$445,IF(AND('Metas por Proyecto'!CO337&gt;0,'Metas por Proyecto'!CP337&gt;0),((CP337*100)/CO337))))))</f>
        <v/>
      </c>
      <c r="CS337" s="97">
        <f t="shared" si="220"/>
        <v>1197</v>
      </c>
      <c r="CT337" s="97">
        <f t="shared" si="221"/>
        <v>0</v>
      </c>
      <c r="CU337" s="62">
        <f>IF(AND(CS337=0,CT337=0),"",IF(AND(CS337=0,CT337&lt;&gt;0),Desplegable!$B$444,(CT337*100/CS337)))</f>
        <v>0</v>
      </c>
      <c r="CV337" s="97">
        <v>133</v>
      </c>
      <c r="CW337" s="97"/>
      <c r="CX337" s="97"/>
      <c r="CY337" s="62" t="str">
        <f>IF(AND(CV337=0,CW337=0),Desplegable!$B$446,IF(AND(CV337&lt;&gt;0,CW337=""),Desplegable!$B$446,IF(AND('Metas por Proyecto'!CV337=0,'Metas por Proyecto'!CW337&gt;0),Desplegable!$B$444,IF(AND('Metas por Proyecto'!CV337&gt;0,'Metas por Proyecto'!CW337=0),Desplegable!$B$445,IF(AND('Metas por Proyecto'!CV337&gt;0,'Metas por Proyecto'!CW337&gt;0),((CW337*100)/CV337))))))</f>
        <v/>
      </c>
      <c r="CZ337" s="97">
        <f t="shared" si="222"/>
        <v>1330</v>
      </c>
      <c r="DA337" s="97">
        <f t="shared" si="223"/>
        <v>0</v>
      </c>
      <c r="DB337" s="62">
        <f>IF(AND(CZ337=0,DA337=0),"",IF(AND(CZ337=0,DA337&lt;&gt;0),Desplegable!$B$444,(DA337*100/CZ337)))</f>
        <v>0</v>
      </c>
      <c r="DC337" s="97">
        <v>133</v>
      </c>
      <c r="DD337" s="97"/>
      <c r="DE337" s="97"/>
      <c r="DF337" s="62" t="str">
        <f>IF(AND(DC337=0,DD337=0),Desplegable!$B$446,IF(AND(DC337&lt;&gt;0,DD337=""),Desplegable!$B$446,IF(AND('Metas por Proyecto'!DC337=0,'Metas por Proyecto'!DD337&gt;0),Desplegable!$B$444,IF(AND('Metas por Proyecto'!DC337&gt;0,'Metas por Proyecto'!DD337=0),Desplegable!$B$445,IF(AND('Metas por Proyecto'!DC337&gt;0,'Metas por Proyecto'!DD337&gt;0),((DD337*100)/DC337))))))</f>
        <v/>
      </c>
      <c r="DG337" s="97">
        <f t="shared" si="230"/>
        <v>1463</v>
      </c>
      <c r="DH337" s="97">
        <f t="shared" si="231"/>
        <v>0</v>
      </c>
      <c r="DI337" s="62">
        <f>IF(AND(DG337=0,DH337=0),"",IF(AND(DG337=0,DH337&lt;&gt;0),Desplegable!$B$444,(DH337*100/DG337)))</f>
        <v>0</v>
      </c>
      <c r="DJ337" s="97">
        <v>133</v>
      </c>
      <c r="DK337" s="97"/>
      <c r="DL337" s="97"/>
      <c r="DM337" s="62" t="str">
        <f>IF(AND(DJ337=0,DK337=0),Desplegable!$B$446,IF(AND(DJ337&lt;&gt;0,DK337=""),Desplegable!$B$446,IF(AND('Metas por Proyecto'!DJ337=0,'Metas por Proyecto'!DK337&gt;0),Desplegable!$B$444,IF(AND('Metas por Proyecto'!DJ337&gt;0,'Metas por Proyecto'!DK337=0),Desplegable!$B$445,IF(AND('Metas por Proyecto'!DJ337&gt;0,'Metas por Proyecto'!DK337&gt;0),((DK337*100)/DJ337))))))</f>
        <v/>
      </c>
      <c r="DN337" s="97">
        <f t="shared" si="224"/>
        <v>1596</v>
      </c>
      <c r="DO337" s="97">
        <f t="shared" si="225"/>
        <v>0</v>
      </c>
      <c r="DP337" s="63">
        <f>IF(AND(DN337=0,DO337=0),"",IF(AND(DN337=0,DO337&lt;&gt;0),Desplegable!$B$444,(DO337*100/DN337)))</f>
        <v>0</v>
      </c>
      <c r="DQ337" s="97">
        <f t="shared" si="232"/>
        <v>1596</v>
      </c>
      <c r="DR337" s="97">
        <f t="shared" si="233"/>
        <v>0</v>
      </c>
      <c r="DS337" s="97">
        <f t="shared" si="234"/>
        <v>0</v>
      </c>
      <c r="DT337" s="63">
        <f t="shared" si="235"/>
        <v>0</v>
      </c>
      <c r="DU337" s="97"/>
    </row>
    <row r="338" spans="1:126" s="65" customFormat="1" ht="187.5">
      <c r="A338" s="53">
        <v>337</v>
      </c>
      <c r="B338" s="84" t="s">
        <v>966</v>
      </c>
      <c r="C338" s="54" t="s">
        <v>981</v>
      </c>
      <c r="D338" s="55" t="s">
        <v>383</v>
      </c>
      <c r="E338" s="55" t="s">
        <v>982</v>
      </c>
      <c r="F338" s="56" t="s">
        <v>111</v>
      </c>
      <c r="G338" s="55" t="s">
        <v>115</v>
      </c>
      <c r="H338" s="56" t="s">
        <v>294</v>
      </c>
      <c r="I338" s="55" t="s">
        <v>815</v>
      </c>
      <c r="J338" s="56" t="s">
        <v>300</v>
      </c>
      <c r="K338" s="55" t="s">
        <v>982</v>
      </c>
      <c r="L338" s="56" t="s">
        <v>155</v>
      </c>
      <c r="M338" s="56" t="s">
        <v>414</v>
      </c>
      <c r="N338" s="59" t="s">
        <v>113</v>
      </c>
      <c r="O338" s="56" t="s">
        <v>154</v>
      </c>
      <c r="P338" s="57" t="s">
        <v>461</v>
      </c>
      <c r="Q338" s="57" t="s">
        <v>466</v>
      </c>
      <c r="R338" s="58" t="s">
        <v>472</v>
      </c>
      <c r="S338" s="59"/>
      <c r="T338" s="59" t="s">
        <v>417</v>
      </c>
      <c r="U338" s="60" t="s">
        <v>429</v>
      </c>
      <c r="V338" s="60" t="s">
        <v>447</v>
      </c>
      <c r="W338" s="59" t="s">
        <v>159</v>
      </c>
      <c r="X338" s="59"/>
      <c r="Y338" s="56"/>
      <c r="Z338" s="56"/>
      <c r="AA338" s="56"/>
      <c r="AB338" s="56"/>
      <c r="AC338" s="53"/>
      <c r="AD338" s="53"/>
      <c r="AE338" s="53"/>
      <c r="AF338" s="53"/>
      <c r="AG338" s="56"/>
      <c r="AH338" s="60"/>
      <c r="AI338" s="53"/>
      <c r="AJ338" s="61"/>
      <c r="AK338" s="53"/>
      <c r="AL338" s="53"/>
      <c r="AM338" s="222">
        <v>24000</v>
      </c>
      <c r="AN338" s="97">
        <v>2000</v>
      </c>
      <c r="AO338" s="97">
        <v>0</v>
      </c>
      <c r="AP338" s="97"/>
      <c r="AQ338" s="62">
        <f>IF(AND(AN338=0,AO338=0),Desplegable!$B$446,IF(AND(AN338&lt;&gt;0,AO338=""),Desplegable!$B$446,IF(AND('Metas por Proyecto'!AN338=0,'Metas por Proyecto'!AO338&gt;0),Desplegable!$B$444,IF(AND('Metas por Proyecto'!AN338&gt;0,'Metas por Proyecto'!AO338=0),Desplegable!$B$445,IF(AND('Metas por Proyecto'!AN338&gt;0,'Metas por Proyecto'!AO338&gt;0),((AO338*100)/AN338))))))</f>
        <v>0</v>
      </c>
      <c r="AR338" s="97">
        <v>2000</v>
      </c>
      <c r="AS338" s="97">
        <v>0</v>
      </c>
      <c r="AT338" s="97"/>
      <c r="AU338" s="62">
        <f>IF(AND(AR338=0,AS338=0),Desplegable!$B$446,IF(AND(AR338&lt;&gt;0,AS338=""),Desplegable!$B$446,IF(AND('Metas por Proyecto'!AR338=0,'Metas por Proyecto'!AS338&gt;0),Desplegable!$B$444,IF(AND('Metas por Proyecto'!AR338&gt;0,'Metas por Proyecto'!AS338=0),Desplegable!$B$445,IF(AND('Metas por Proyecto'!AR338&gt;0,'Metas por Proyecto'!AS338&gt;0),((AS338*100)/AR338))))))</f>
        <v>0</v>
      </c>
      <c r="AV338" s="97">
        <f t="shared" si="206"/>
        <v>4000</v>
      </c>
      <c r="AW338" s="97">
        <f t="shared" si="207"/>
        <v>0</v>
      </c>
      <c r="AX338" s="62">
        <f>IF(AND(AV338=0,AW338=0),"",IF(AND(AV338=0,AW338&lt;&gt;0),Desplegable!$B$444,(AW338*100/AV338)))</f>
        <v>0</v>
      </c>
      <c r="AY338" s="97">
        <v>2000</v>
      </c>
      <c r="AZ338" s="97">
        <v>0</v>
      </c>
      <c r="BA338" s="97"/>
      <c r="BB338" s="62">
        <f>IF(AND(AY338=0,AZ338=0),Desplegable!$B$446,IF(AND(AY338&lt;&gt;0,AZ338=""),Desplegable!$B$446,IF(AND('Metas por Proyecto'!AY338=0,'Metas por Proyecto'!AZ338&gt;0),Desplegable!$B$444,IF(AND('Metas por Proyecto'!AY338&gt;0,'Metas por Proyecto'!AZ338=0),Desplegable!$B$445,IF(AND('Metas por Proyecto'!AY338&gt;0,'Metas por Proyecto'!AZ338&gt;0),((AZ338*100)/AY338))))))</f>
        <v>0</v>
      </c>
      <c r="BC338" s="97">
        <f t="shared" si="208"/>
        <v>6000</v>
      </c>
      <c r="BD338" s="97">
        <f t="shared" si="209"/>
        <v>0</v>
      </c>
      <c r="BE338" s="62">
        <f>IF(AND(BC338=0,BD338=0),"",IF(AND(BC338=0,BD338&lt;&gt;0),Desplegable!$B$444,(BD338*100/BC338)))</f>
        <v>0</v>
      </c>
      <c r="BF338" s="97">
        <v>2000</v>
      </c>
      <c r="BG338" s="97"/>
      <c r="BH338" s="97"/>
      <c r="BI338" s="62" t="str">
        <f>IF(AND(BF338=0,BG338=0),Desplegable!$B$446,IF(AND(BF338&lt;&gt;0,BG338=""),Desplegable!$B$446,IF(AND('Metas por Proyecto'!BF338=0,'Metas por Proyecto'!BG338&gt;0),Desplegable!$B$444,IF(AND('Metas por Proyecto'!BF338&gt;0,'Metas por Proyecto'!BG338=0),Desplegable!$B$445,IF(AND('Metas por Proyecto'!BF338&gt;0,'Metas por Proyecto'!BG338&gt;0),((BG338*100)/BF338))))))</f>
        <v/>
      </c>
      <c r="BJ338" s="97">
        <f t="shared" si="210"/>
        <v>8000</v>
      </c>
      <c r="BK338" s="97">
        <f t="shared" si="211"/>
        <v>0</v>
      </c>
      <c r="BL338" s="62">
        <f>IF(AND(BJ338=0,BK338=0),"",IF(AND(BJ338=0,BK338&lt;&gt;0),Desplegable!$B$444,(BK338*100/BJ338)))</f>
        <v>0</v>
      </c>
      <c r="BM338" s="97">
        <v>2000</v>
      </c>
      <c r="BN338" s="97"/>
      <c r="BO338" s="97"/>
      <c r="BP338" s="62" t="str">
        <f>IF(AND(BM338=0,BN338=0),Desplegable!$B$446,IF(AND(BM338&lt;&gt;0,BN338=""),Desplegable!$B$446,IF(AND('Metas por Proyecto'!BM338=0,'Metas por Proyecto'!BN338&gt;0),Desplegable!$B$444,IF(AND('Metas por Proyecto'!BM338&gt;0,'Metas por Proyecto'!BN338=0),Desplegable!$B$445,IF(AND('Metas por Proyecto'!BM338&gt;0,'Metas por Proyecto'!BN338&gt;0),((BN338*100)/BM338))))))</f>
        <v/>
      </c>
      <c r="BQ338" s="97">
        <f t="shared" si="212"/>
        <v>10000</v>
      </c>
      <c r="BR338" s="97">
        <f t="shared" si="213"/>
        <v>0</v>
      </c>
      <c r="BS338" s="62">
        <f>IF(AND(BQ338=0,BR338=0),"",IF(AND(BQ338=0,BR338&lt;&gt;0),Desplegable!$B$444,(BR338*100/BQ338)))</f>
        <v>0</v>
      </c>
      <c r="BT338" s="97">
        <v>2000</v>
      </c>
      <c r="BU338" s="97"/>
      <c r="BV338" s="97"/>
      <c r="BW338" s="62" t="str">
        <f>IF(AND(BT338=0,BU338=0),Desplegable!$B$446,IF(AND(BT338&lt;&gt;0,BU338=""),Desplegable!$B$446,IF(AND('Metas por Proyecto'!BT338=0,'Metas por Proyecto'!BU338&gt;0),Desplegable!$B$444,IF(AND('Metas por Proyecto'!BT338&gt;0,'Metas por Proyecto'!BU338=0),Desplegable!$B$445,IF(AND('Metas por Proyecto'!BT338&gt;0,'Metas por Proyecto'!BU338&gt;0),((BU338*100)/BT338))))))</f>
        <v/>
      </c>
      <c r="BX338" s="97">
        <f t="shared" si="214"/>
        <v>12000</v>
      </c>
      <c r="BY338" s="97">
        <f t="shared" si="215"/>
        <v>0</v>
      </c>
      <c r="BZ338" s="62">
        <f>IF(AND(BX338=0,BY338=0),"",IF(AND(BX338=0,BY338&lt;&gt;0),Desplegable!$B$444,(BY338*100/BX338)))</f>
        <v>0</v>
      </c>
      <c r="CA338" s="97">
        <v>2000</v>
      </c>
      <c r="CB338" s="97"/>
      <c r="CC338" s="97"/>
      <c r="CD338" s="62" t="str">
        <f>IF(AND(CA338=0,CB338=0),Desplegable!$B$446,IF(AND(CA338&lt;&gt;0,CB338=""),Desplegable!$B$446,IF(AND('Metas por Proyecto'!CA338=0,'Metas por Proyecto'!CB338&gt;0),Desplegable!$B$444,IF(AND('Metas por Proyecto'!CA338&gt;0,'Metas por Proyecto'!CB338=0),Desplegable!$B$445,IF(AND('Metas por Proyecto'!CA338&gt;0,'Metas por Proyecto'!CB338&gt;0),((CB338*100)/CA338))))))</f>
        <v/>
      </c>
      <c r="CE338" s="97">
        <f t="shared" si="216"/>
        <v>14000</v>
      </c>
      <c r="CF338" s="97">
        <f t="shared" si="217"/>
        <v>0</v>
      </c>
      <c r="CG338" s="62">
        <f>IF(AND(CE338=0,CF338=0),"",IF(AND(CE338=0,CF338&lt;&gt;0),Desplegable!$B$444,(CF338*100/CE338)))</f>
        <v>0</v>
      </c>
      <c r="CH338" s="97">
        <v>2000</v>
      </c>
      <c r="CI338" s="97"/>
      <c r="CJ338" s="97"/>
      <c r="CK338" s="62" t="str">
        <f>IF(AND(CH338=0,CI338=0),Desplegable!$B$446,IF(AND(CH338&lt;&gt;0,CI338=""),Desplegable!$B$446,IF(AND('Metas por Proyecto'!CH338=0,'Metas por Proyecto'!CI338&gt;0),Desplegable!$B$444,IF(AND('Metas por Proyecto'!CH338&gt;0,'Metas por Proyecto'!CI338=0),Desplegable!$B$445,IF(AND('Metas por Proyecto'!CH338&gt;0,'Metas por Proyecto'!CI338&gt;0),((CI338*100)/CH338))))))</f>
        <v/>
      </c>
      <c r="CL338" s="97">
        <f t="shared" si="218"/>
        <v>16000</v>
      </c>
      <c r="CM338" s="97">
        <f t="shared" si="219"/>
        <v>0</v>
      </c>
      <c r="CN338" s="62">
        <f>IF(AND(CL338=0,CM338=0),"",IF(AND(CL338=0,CM338&lt;&gt;0),Desplegable!$B$444,(CM338*100/CL338)))</f>
        <v>0</v>
      </c>
      <c r="CO338" s="97">
        <v>2000</v>
      </c>
      <c r="CP338" s="97"/>
      <c r="CQ338" s="97"/>
      <c r="CR338" s="62" t="str">
        <f>IF(AND(CO338=0,CP338=0),Desplegable!$B$446,IF(AND(CO338&lt;&gt;0,CP338=""),Desplegable!$B$446,IF(AND('Metas por Proyecto'!CO338=0,'Metas por Proyecto'!CP338&gt;0),Desplegable!$B$444,IF(AND('Metas por Proyecto'!CO338&gt;0,'Metas por Proyecto'!CP338=0),Desplegable!$B$445,IF(AND('Metas por Proyecto'!CO338&gt;0,'Metas por Proyecto'!CP338&gt;0),((CP338*100)/CO338))))))</f>
        <v/>
      </c>
      <c r="CS338" s="97">
        <f t="shared" si="220"/>
        <v>18000</v>
      </c>
      <c r="CT338" s="97">
        <f t="shared" si="221"/>
        <v>0</v>
      </c>
      <c r="CU338" s="62">
        <f>IF(AND(CS338=0,CT338=0),"",IF(AND(CS338=0,CT338&lt;&gt;0),Desplegable!$B$444,(CT338*100/CS338)))</f>
        <v>0</v>
      </c>
      <c r="CV338" s="97">
        <v>2000</v>
      </c>
      <c r="CW338" s="97"/>
      <c r="CX338" s="97"/>
      <c r="CY338" s="62" t="str">
        <f>IF(AND(CV338=0,CW338=0),Desplegable!$B$446,IF(AND(CV338&lt;&gt;0,CW338=""),Desplegable!$B$446,IF(AND('Metas por Proyecto'!CV338=0,'Metas por Proyecto'!CW338&gt;0),Desplegable!$B$444,IF(AND('Metas por Proyecto'!CV338&gt;0,'Metas por Proyecto'!CW338=0),Desplegable!$B$445,IF(AND('Metas por Proyecto'!CV338&gt;0,'Metas por Proyecto'!CW338&gt;0),((CW338*100)/CV338))))))</f>
        <v/>
      </c>
      <c r="CZ338" s="97">
        <f t="shared" si="222"/>
        <v>20000</v>
      </c>
      <c r="DA338" s="97">
        <f t="shared" si="223"/>
        <v>0</v>
      </c>
      <c r="DB338" s="62">
        <f>IF(AND(CZ338=0,DA338=0),"",IF(AND(CZ338=0,DA338&lt;&gt;0),Desplegable!$B$444,(DA338*100/CZ338)))</f>
        <v>0</v>
      </c>
      <c r="DC338" s="97">
        <v>2000</v>
      </c>
      <c r="DD338" s="97"/>
      <c r="DE338" s="97"/>
      <c r="DF338" s="62" t="str">
        <f>IF(AND(DC338=0,DD338=0),Desplegable!$B$446,IF(AND(DC338&lt;&gt;0,DD338=""),Desplegable!$B$446,IF(AND('Metas por Proyecto'!DC338=0,'Metas por Proyecto'!DD338&gt;0),Desplegable!$B$444,IF(AND('Metas por Proyecto'!DC338&gt;0,'Metas por Proyecto'!DD338=0),Desplegable!$B$445,IF(AND('Metas por Proyecto'!DC338&gt;0,'Metas por Proyecto'!DD338&gt;0),((DD338*100)/DC338))))))</f>
        <v/>
      </c>
      <c r="DG338" s="97">
        <f t="shared" si="230"/>
        <v>22000</v>
      </c>
      <c r="DH338" s="97">
        <f t="shared" si="231"/>
        <v>0</v>
      </c>
      <c r="DI338" s="62">
        <f>IF(AND(DG338=0,DH338=0),"",IF(AND(DG338=0,DH338&lt;&gt;0),Desplegable!$B$444,(DH338*100/DG338)))</f>
        <v>0</v>
      </c>
      <c r="DJ338" s="97">
        <v>2000</v>
      </c>
      <c r="DK338" s="97"/>
      <c r="DL338" s="97"/>
      <c r="DM338" s="62" t="str">
        <f>IF(AND(DJ338=0,DK338=0),Desplegable!$B$446,IF(AND(DJ338&lt;&gt;0,DK338=""),Desplegable!$B$446,IF(AND('Metas por Proyecto'!DJ338=0,'Metas por Proyecto'!DK338&gt;0),Desplegable!$B$444,IF(AND('Metas por Proyecto'!DJ338&gt;0,'Metas por Proyecto'!DK338=0),Desplegable!$B$445,IF(AND('Metas por Proyecto'!DJ338&gt;0,'Metas por Proyecto'!DK338&gt;0),((DK338*100)/DJ338))))))</f>
        <v/>
      </c>
      <c r="DN338" s="97">
        <f t="shared" si="224"/>
        <v>24000</v>
      </c>
      <c r="DO338" s="97">
        <f t="shared" si="225"/>
        <v>0</v>
      </c>
      <c r="DP338" s="63">
        <f>IF(AND(DN338=0,DO338=0),"",IF(AND(DN338=0,DO338&lt;&gt;0),Desplegable!$B$444,(DO338*100/DN338)))</f>
        <v>0</v>
      </c>
      <c r="DQ338" s="97">
        <f t="shared" si="232"/>
        <v>24000</v>
      </c>
      <c r="DR338" s="97">
        <f t="shared" si="233"/>
        <v>0</v>
      </c>
      <c r="DS338" s="97">
        <f t="shared" si="234"/>
        <v>0</v>
      </c>
      <c r="DT338" s="63">
        <f t="shared" si="235"/>
        <v>0</v>
      </c>
      <c r="DU338" s="97"/>
    </row>
    <row r="339" spans="1:126" s="65" customFormat="1" ht="225">
      <c r="A339" s="53">
        <v>338</v>
      </c>
      <c r="B339" s="84" t="s">
        <v>984</v>
      </c>
      <c r="C339" s="54" t="s">
        <v>988</v>
      </c>
      <c r="D339" s="55" t="s">
        <v>89</v>
      </c>
      <c r="E339" s="55" t="s">
        <v>992</v>
      </c>
      <c r="F339" s="56" t="s">
        <v>111</v>
      </c>
      <c r="G339" s="55" t="s">
        <v>115</v>
      </c>
      <c r="H339" s="56" t="s">
        <v>291</v>
      </c>
      <c r="I339" s="55" t="s">
        <v>993</v>
      </c>
      <c r="J339" s="56" t="s">
        <v>253</v>
      </c>
      <c r="K339" s="55" t="s">
        <v>994</v>
      </c>
      <c r="L339" s="56" t="s">
        <v>279</v>
      </c>
      <c r="M339" s="56" t="s">
        <v>411</v>
      </c>
      <c r="N339" s="59" t="s">
        <v>108</v>
      </c>
      <c r="O339" s="56" t="s">
        <v>154</v>
      </c>
      <c r="P339" s="57" t="s">
        <v>462</v>
      </c>
      <c r="Q339" s="57" t="s">
        <v>467</v>
      </c>
      <c r="R339" s="58" t="s">
        <v>474</v>
      </c>
      <c r="S339" s="59" t="s">
        <v>159</v>
      </c>
      <c r="T339" s="59" t="s">
        <v>417</v>
      </c>
      <c r="U339" s="60" t="s">
        <v>429</v>
      </c>
      <c r="V339" s="60" t="s">
        <v>447</v>
      </c>
      <c r="W339" s="59" t="s">
        <v>159</v>
      </c>
      <c r="X339" s="59"/>
      <c r="Y339" s="56"/>
      <c r="Z339" s="56"/>
      <c r="AA339" s="56"/>
      <c r="AB339" s="56"/>
      <c r="AC339" s="53"/>
      <c r="AD339" s="53"/>
      <c r="AE339" s="53"/>
      <c r="AF339" s="53"/>
      <c r="AG339" s="56"/>
      <c r="AH339" s="60"/>
      <c r="AI339" s="53"/>
      <c r="AJ339" s="61"/>
      <c r="AK339" s="53"/>
      <c r="AL339" s="53"/>
      <c r="AM339" s="222">
        <v>16.8</v>
      </c>
      <c r="AN339" s="97"/>
      <c r="AO339" s="97">
        <v>1.7</v>
      </c>
      <c r="AP339" s="97"/>
      <c r="AQ339" s="62">
        <f>IF(AND(AN339=0,AO339=0),Desplegable!$B$446,IF(AND(AN339&lt;&gt;0,AO339=""),Desplegable!$B$446,IF(AND('Metas por Proyecto'!AN339=0,'Metas por Proyecto'!AO339&gt;0),Desplegable!$B$444,IF(AND('Metas por Proyecto'!AN339&gt;0,'Metas por Proyecto'!AO339=0),Desplegable!$B$445,IF(AND('Metas por Proyecto'!AN339&gt;0,'Metas por Proyecto'!AO339&gt;0),((AO339*100)/AN339))))))</f>
        <v>100</v>
      </c>
      <c r="AR339" s="97"/>
      <c r="AS339" s="97">
        <v>0.46</v>
      </c>
      <c r="AT339" s="97"/>
      <c r="AU339" s="62">
        <f>IF(AND(AR339=0,AS339=0),Desplegable!$B$446,IF(AND(AR339&lt;&gt;0,AS339=""),Desplegable!$B$446,IF(AND('Metas por Proyecto'!AR339=0,'Metas por Proyecto'!AS339&gt;0),Desplegable!$B$444,IF(AND('Metas por Proyecto'!AR339&gt;0,'Metas por Proyecto'!AS339=0),Desplegable!$B$445,IF(AND('Metas por Proyecto'!AR339&gt;0,'Metas por Proyecto'!AS339&gt;0),((AS339*100)/AR339))))))</f>
        <v>100</v>
      </c>
      <c r="AV339" s="97">
        <f t="shared" si="206"/>
        <v>0</v>
      </c>
      <c r="AW339" s="97">
        <f t="shared" si="207"/>
        <v>2.16</v>
      </c>
      <c r="AX339" s="62">
        <f>IF(AND(AV339=0,AW339=0),"",IF(AND(AV339=0,AW339&lt;&gt;0),Desplegable!$B$444,(AW339*100/AV339)))</f>
        <v>100</v>
      </c>
      <c r="AY339" s="97"/>
      <c r="AZ339" s="97"/>
      <c r="BA339" s="97"/>
      <c r="BB339" s="62" t="str">
        <f>IF(AND(AY339=0,AZ339=0),Desplegable!$B$446,IF(AND(AY339&lt;&gt;0,AZ339=""),Desplegable!$B$446,IF(AND('Metas por Proyecto'!AY339=0,'Metas por Proyecto'!AZ339&gt;0),Desplegable!$B$444,IF(AND('Metas por Proyecto'!AY339&gt;0,'Metas por Proyecto'!AZ339=0),Desplegable!$B$445,IF(AND('Metas por Proyecto'!AY339&gt;0,'Metas por Proyecto'!AZ339&gt;0),((AZ339*100)/AY339))))))</f>
        <v/>
      </c>
      <c r="BC339" s="97">
        <f t="shared" si="208"/>
        <v>0</v>
      </c>
      <c r="BD339" s="97">
        <f t="shared" si="209"/>
        <v>2.16</v>
      </c>
      <c r="BE339" s="62">
        <f>IF(AND(BC339=0,BD339=0),"",IF(AND(BC339=0,BD339&lt;&gt;0),Desplegable!$B$444,(BD339*100/BC339)))</f>
        <v>100</v>
      </c>
      <c r="BF339" s="97"/>
      <c r="BG339" s="97"/>
      <c r="BH339" s="97"/>
      <c r="BI339" s="62" t="str">
        <f>IF(AND(BF339=0,BG339=0),Desplegable!$B$446,IF(AND(BF339&lt;&gt;0,BG339=""),Desplegable!$B$446,IF(AND('Metas por Proyecto'!BF339=0,'Metas por Proyecto'!BG339&gt;0),Desplegable!$B$444,IF(AND('Metas por Proyecto'!BF339&gt;0,'Metas por Proyecto'!BG339=0),Desplegable!$B$445,IF(AND('Metas por Proyecto'!BF339&gt;0,'Metas por Proyecto'!BG339&gt;0),((BG339*100)/BF339))))))</f>
        <v/>
      </c>
      <c r="BJ339" s="97">
        <f t="shared" si="210"/>
        <v>0</v>
      </c>
      <c r="BK339" s="97">
        <f t="shared" si="211"/>
        <v>2.16</v>
      </c>
      <c r="BL339" s="62">
        <f>IF(AND(BJ339=0,BK339=0),"",IF(AND(BJ339=0,BK339&lt;&gt;0),Desplegable!$B$444,(BK339*100/BJ339)))</f>
        <v>100</v>
      </c>
      <c r="BM339" s="97"/>
      <c r="BN339" s="97"/>
      <c r="BO339" s="97"/>
      <c r="BP339" s="62" t="str">
        <f>IF(AND(BM339=0,BN339=0),Desplegable!$B$446,IF(AND(BM339&lt;&gt;0,BN339=""),Desplegable!$B$446,IF(AND('Metas por Proyecto'!BM339=0,'Metas por Proyecto'!BN339&gt;0),Desplegable!$B$444,IF(AND('Metas por Proyecto'!BM339&gt;0,'Metas por Proyecto'!BN339=0),Desplegable!$B$445,IF(AND('Metas por Proyecto'!BM339&gt;0,'Metas por Proyecto'!BN339&gt;0),((BN339*100)/BM339))))))</f>
        <v/>
      </c>
      <c r="BQ339" s="97">
        <f t="shared" si="212"/>
        <v>0</v>
      </c>
      <c r="BR339" s="97">
        <f t="shared" si="213"/>
        <v>2.16</v>
      </c>
      <c r="BS339" s="62">
        <f>IF(AND(BQ339=0,BR339=0),"",IF(AND(BQ339=0,BR339&lt;&gt;0),Desplegable!$B$444,(BR339*100/BQ339)))</f>
        <v>100</v>
      </c>
      <c r="BT339" s="97"/>
      <c r="BU339" s="97"/>
      <c r="BV339" s="97"/>
      <c r="BW339" s="62" t="str">
        <f>IF(AND(BT339=0,BU339=0),Desplegable!$B$446,IF(AND(BT339&lt;&gt;0,BU339=""),Desplegable!$B$446,IF(AND('Metas por Proyecto'!BT339=0,'Metas por Proyecto'!BU339&gt;0),Desplegable!$B$444,IF(AND('Metas por Proyecto'!BT339&gt;0,'Metas por Proyecto'!BU339=0),Desplegable!$B$445,IF(AND('Metas por Proyecto'!BT339&gt;0,'Metas por Proyecto'!BU339&gt;0),((BU339*100)/BT339))))))</f>
        <v/>
      </c>
      <c r="BX339" s="97">
        <f t="shared" si="214"/>
        <v>0</v>
      </c>
      <c r="BY339" s="97">
        <f t="shared" si="215"/>
        <v>2.16</v>
      </c>
      <c r="BZ339" s="62">
        <f>IF(AND(BX339=0,BY339=0),"",IF(AND(BX339=0,BY339&lt;&gt;0),Desplegable!$B$444,(BY339*100/BX339)))</f>
        <v>100</v>
      </c>
      <c r="CA339" s="97"/>
      <c r="CB339" s="97"/>
      <c r="CC339" s="97"/>
      <c r="CD339" s="62" t="str">
        <f>IF(AND(CA339=0,CB339=0),Desplegable!$B$446,IF(AND(CA339&lt;&gt;0,CB339=""),Desplegable!$B$446,IF(AND('Metas por Proyecto'!CA339=0,'Metas por Proyecto'!CB339&gt;0),Desplegable!$B$444,IF(AND('Metas por Proyecto'!CA339&gt;0,'Metas por Proyecto'!CB339=0),Desplegable!$B$445,IF(AND('Metas por Proyecto'!CA339&gt;0,'Metas por Proyecto'!CB339&gt;0),((CB339*100)/CA339))))))</f>
        <v/>
      </c>
      <c r="CE339" s="97">
        <f t="shared" si="216"/>
        <v>0</v>
      </c>
      <c r="CF339" s="97">
        <f t="shared" si="217"/>
        <v>2.16</v>
      </c>
      <c r="CG339" s="62">
        <f>IF(AND(CE339=0,CF339=0),"",IF(AND(CE339=0,CF339&lt;&gt;0),Desplegable!$B$444,(CF339*100/CE339)))</f>
        <v>100</v>
      </c>
      <c r="CH339" s="97"/>
      <c r="CI339" s="97"/>
      <c r="CJ339" s="97"/>
      <c r="CK339" s="62" t="str">
        <f>IF(AND(CH339=0,CI339=0),Desplegable!$B$446,IF(AND(CH339&lt;&gt;0,CI339=""),Desplegable!$B$446,IF(AND('Metas por Proyecto'!CH339=0,'Metas por Proyecto'!CI339&gt;0),Desplegable!$B$444,IF(AND('Metas por Proyecto'!CH339&gt;0,'Metas por Proyecto'!CI339=0),Desplegable!$B$445,IF(AND('Metas por Proyecto'!CH339&gt;0,'Metas por Proyecto'!CI339&gt;0),((CI339*100)/CH339))))))</f>
        <v/>
      </c>
      <c r="CL339" s="97">
        <f t="shared" si="218"/>
        <v>0</v>
      </c>
      <c r="CM339" s="97">
        <f t="shared" si="219"/>
        <v>2.16</v>
      </c>
      <c r="CN339" s="62">
        <f>IF(AND(CL339=0,CM339=0),"",IF(AND(CL339=0,CM339&lt;&gt;0),Desplegable!$B$444,(CM339*100/CL339)))</f>
        <v>100</v>
      </c>
      <c r="CO339" s="97"/>
      <c r="CP339" s="97"/>
      <c r="CQ339" s="97"/>
      <c r="CR339" s="62" t="str">
        <f>IF(AND(CO339=0,CP339=0),Desplegable!$B$446,IF(AND(CO339&lt;&gt;0,CP339=""),Desplegable!$B$446,IF(AND('Metas por Proyecto'!CO339=0,'Metas por Proyecto'!CP339&gt;0),Desplegable!$B$444,IF(AND('Metas por Proyecto'!CO339&gt;0,'Metas por Proyecto'!CP339=0),Desplegable!$B$445,IF(AND('Metas por Proyecto'!CO339&gt;0,'Metas por Proyecto'!CP339&gt;0),((CP339*100)/CO339))))))</f>
        <v/>
      </c>
      <c r="CS339" s="97">
        <f t="shared" si="220"/>
        <v>0</v>
      </c>
      <c r="CT339" s="97">
        <f t="shared" si="221"/>
        <v>2.16</v>
      </c>
      <c r="CU339" s="62">
        <f>IF(AND(CS339=0,CT339=0),"",IF(AND(CS339=0,CT339&lt;&gt;0),Desplegable!$B$444,(CT339*100/CS339)))</f>
        <v>100</v>
      </c>
      <c r="CV339" s="97"/>
      <c r="CW339" s="97"/>
      <c r="CX339" s="97"/>
      <c r="CY339" s="62" t="str">
        <f>IF(AND(CV339=0,CW339=0),Desplegable!$B$446,IF(AND(CV339&lt;&gt;0,CW339=""),Desplegable!$B$446,IF(AND('Metas por Proyecto'!CV339=0,'Metas por Proyecto'!CW339&gt;0),Desplegable!$B$444,IF(AND('Metas por Proyecto'!CV339&gt;0,'Metas por Proyecto'!CW339=0),Desplegable!$B$445,IF(AND('Metas por Proyecto'!CV339&gt;0,'Metas por Proyecto'!CW339&gt;0),((CW339*100)/CV339))))))</f>
        <v/>
      </c>
      <c r="CZ339" s="97">
        <f t="shared" si="222"/>
        <v>0</v>
      </c>
      <c r="DA339" s="97">
        <f t="shared" si="223"/>
        <v>2.16</v>
      </c>
      <c r="DB339" s="62">
        <f>IF(AND(CZ339=0,DA339=0),"",IF(AND(CZ339=0,DA339&lt;&gt;0),Desplegable!$B$444,(DA339*100/CZ339)))</f>
        <v>100</v>
      </c>
      <c r="DC339" s="97"/>
      <c r="DD339" s="97"/>
      <c r="DE339" s="97"/>
      <c r="DF339" s="62" t="str">
        <f>IF(AND(DC339=0,DD339=0),Desplegable!$B$446,IF(AND(DC339&lt;&gt;0,DD339=""),Desplegable!$B$446,IF(AND('Metas por Proyecto'!DC339=0,'Metas por Proyecto'!DD339&gt;0),Desplegable!$B$444,IF(AND('Metas por Proyecto'!DC339&gt;0,'Metas por Proyecto'!DD339=0),Desplegable!$B$445,IF(AND('Metas por Proyecto'!DC339&gt;0,'Metas por Proyecto'!DD339&gt;0),((DD339*100)/DC339))))))</f>
        <v/>
      </c>
      <c r="DG339" s="97">
        <f t="shared" si="230"/>
        <v>0</v>
      </c>
      <c r="DH339" s="97">
        <f t="shared" si="231"/>
        <v>2.16</v>
      </c>
      <c r="DI339" s="62">
        <f>IF(AND(DG339=0,DH339=0),"",IF(AND(DG339=0,DH339&lt;&gt;0),Desplegable!$B$444,(DH339*100/DG339)))</f>
        <v>100</v>
      </c>
      <c r="DJ339" s="97">
        <v>16.8</v>
      </c>
      <c r="DK339" s="97"/>
      <c r="DL339" s="97"/>
      <c r="DM339" s="62" t="str">
        <f>IF(AND(DJ339=0,DK339=0),Desplegable!$B$446,IF(AND(DJ339&lt;&gt;0,DK339=""),Desplegable!$B$446,IF(AND('Metas por Proyecto'!DJ339=0,'Metas por Proyecto'!DK339&gt;0),Desplegable!$B$444,IF(AND('Metas por Proyecto'!DJ339&gt;0,'Metas por Proyecto'!DK339=0),Desplegable!$B$445,IF(AND('Metas por Proyecto'!DJ339&gt;0,'Metas por Proyecto'!DK339&gt;0),((DK339*100)/DJ339))))))</f>
        <v/>
      </c>
      <c r="DN339" s="97">
        <f t="shared" si="224"/>
        <v>16.8</v>
      </c>
      <c r="DO339" s="97">
        <f t="shared" si="225"/>
        <v>2.16</v>
      </c>
      <c r="DP339" s="63">
        <f>IF(AND(DN339=0,DO339=0),"",IF(AND(DN339=0,DO339&lt;&gt;0),Desplegable!$B$444,(DO339*100/DN339)))</f>
        <v>12.857142857142856</v>
      </c>
      <c r="DQ339" s="97">
        <f t="shared" si="232"/>
        <v>16.8</v>
      </c>
      <c r="DR339" s="97">
        <f t="shared" si="233"/>
        <v>0</v>
      </c>
      <c r="DS339" s="97">
        <f t="shared" si="234"/>
        <v>2.16</v>
      </c>
      <c r="DT339" s="63">
        <f t="shared" si="235"/>
        <v>12.857142857142856</v>
      </c>
      <c r="DU339" s="97"/>
    </row>
    <row r="340" spans="1:126" s="65" customFormat="1" ht="225">
      <c r="A340" s="53">
        <v>339</v>
      </c>
      <c r="B340" s="84" t="s">
        <v>985</v>
      </c>
      <c r="C340" s="54" t="s">
        <v>989</v>
      </c>
      <c r="D340" s="55" t="s">
        <v>89</v>
      </c>
      <c r="E340" s="55" t="s">
        <v>992</v>
      </c>
      <c r="F340" s="56" t="s">
        <v>111</v>
      </c>
      <c r="G340" s="55" t="s">
        <v>115</v>
      </c>
      <c r="H340" s="56" t="s">
        <v>291</v>
      </c>
      <c r="I340" s="55" t="s">
        <v>993</v>
      </c>
      <c r="J340" s="56" t="s">
        <v>253</v>
      </c>
      <c r="K340" s="55" t="s">
        <v>994</v>
      </c>
      <c r="L340" s="56" t="s">
        <v>279</v>
      </c>
      <c r="M340" s="56" t="s">
        <v>411</v>
      </c>
      <c r="N340" s="59" t="s">
        <v>108</v>
      </c>
      <c r="O340" s="56" t="s">
        <v>154</v>
      </c>
      <c r="P340" s="57" t="s">
        <v>462</v>
      </c>
      <c r="Q340" s="57" t="s">
        <v>467</v>
      </c>
      <c r="R340" s="58" t="s">
        <v>474</v>
      </c>
      <c r="S340" s="59" t="s">
        <v>159</v>
      </c>
      <c r="T340" s="59" t="s">
        <v>417</v>
      </c>
      <c r="U340" s="60" t="s">
        <v>429</v>
      </c>
      <c r="V340" s="60" t="s">
        <v>447</v>
      </c>
      <c r="W340" s="59" t="s">
        <v>159</v>
      </c>
      <c r="X340" s="59"/>
      <c r="Y340" s="56"/>
      <c r="Z340" s="56"/>
      <c r="AA340" s="56"/>
      <c r="AB340" s="56"/>
      <c r="AC340" s="53"/>
      <c r="AD340" s="53"/>
      <c r="AE340" s="53"/>
      <c r="AF340" s="53"/>
      <c r="AG340" s="56"/>
      <c r="AH340" s="60"/>
      <c r="AI340" s="53"/>
      <c r="AJ340" s="61"/>
      <c r="AK340" s="53"/>
      <c r="AL340" s="53"/>
      <c r="AM340" s="222">
        <v>2.7</v>
      </c>
      <c r="AN340" s="97"/>
      <c r="AO340" s="97"/>
      <c r="AP340" s="97"/>
      <c r="AQ340" s="62" t="str">
        <f>IF(AND(AN340=0,AO340=0),Desplegable!$B$446,IF(AND(AN340&lt;&gt;0,AO340=""),Desplegable!$B$446,IF(AND('Metas por Proyecto'!AN340=0,'Metas por Proyecto'!AO340&gt;0),Desplegable!$B$444,IF(AND('Metas por Proyecto'!AN340&gt;0,'Metas por Proyecto'!AO340=0),Desplegable!$B$445,IF(AND('Metas por Proyecto'!AN340&gt;0,'Metas por Proyecto'!AO340&gt;0),((AO340*100)/AN340))))))</f>
        <v/>
      </c>
      <c r="AR340" s="97"/>
      <c r="AS340" s="97"/>
      <c r="AT340" s="97"/>
      <c r="AU340" s="62" t="str">
        <f>IF(AND(AR340=0,AS340=0),Desplegable!$B$446,IF(AND(AR340&lt;&gt;0,AS340=""),Desplegable!$B$446,IF(AND('Metas por Proyecto'!AR340=0,'Metas por Proyecto'!AS340&gt;0),Desplegable!$B$444,IF(AND('Metas por Proyecto'!AR340&gt;0,'Metas por Proyecto'!AS340=0),Desplegable!$B$445,IF(AND('Metas por Proyecto'!AR340&gt;0,'Metas por Proyecto'!AS340&gt;0),((AS340*100)/AR340))))))</f>
        <v/>
      </c>
      <c r="AV340" s="97">
        <f t="shared" si="206"/>
        <v>0</v>
      </c>
      <c r="AW340" s="97">
        <f t="shared" si="207"/>
        <v>0</v>
      </c>
      <c r="AX340" s="62" t="str">
        <f>IF(AND(AV340=0,AW340=0),"",IF(AND(AV340=0,AW340&lt;&gt;0),Desplegable!$B$444,(AW340*100/AV340)))</f>
        <v/>
      </c>
      <c r="AY340" s="97"/>
      <c r="AZ340" s="97"/>
      <c r="BA340" s="97"/>
      <c r="BB340" s="62" t="str">
        <f>IF(AND(AY340=0,AZ340=0),Desplegable!$B$446,IF(AND(AY340&lt;&gt;0,AZ340=""),Desplegable!$B$446,IF(AND('Metas por Proyecto'!AY340=0,'Metas por Proyecto'!AZ340&gt;0),Desplegable!$B$444,IF(AND('Metas por Proyecto'!AY340&gt;0,'Metas por Proyecto'!AZ340=0),Desplegable!$B$445,IF(AND('Metas por Proyecto'!AY340&gt;0,'Metas por Proyecto'!AZ340&gt;0),((AZ340*100)/AY340))))))</f>
        <v/>
      </c>
      <c r="BC340" s="97">
        <f t="shared" si="208"/>
        <v>0</v>
      </c>
      <c r="BD340" s="97">
        <f t="shared" si="209"/>
        <v>0</v>
      </c>
      <c r="BE340" s="62" t="str">
        <f>IF(AND(BC340=0,BD340=0),"",IF(AND(BC340=0,BD340&lt;&gt;0),Desplegable!$B$444,(BD340*100/BC340)))</f>
        <v/>
      </c>
      <c r="BF340" s="97"/>
      <c r="BG340" s="97"/>
      <c r="BH340" s="97"/>
      <c r="BI340" s="62" t="str">
        <f>IF(AND(BF340=0,BG340=0),Desplegable!$B$446,IF(AND(BF340&lt;&gt;0,BG340=""),Desplegable!$B$446,IF(AND('Metas por Proyecto'!BF340=0,'Metas por Proyecto'!BG340&gt;0),Desplegable!$B$444,IF(AND('Metas por Proyecto'!BF340&gt;0,'Metas por Proyecto'!BG340=0),Desplegable!$B$445,IF(AND('Metas por Proyecto'!BF340&gt;0,'Metas por Proyecto'!BG340&gt;0),((BG340*100)/BF340))))))</f>
        <v/>
      </c>
      <c r="BJ340" s="97">
        <f t="shared" si="210"/>
        <v>0</v>
      </c>
      <c r="BK340" s="97">
        <f t="shared" si="211"/>
        <v>0</v>
      </c>
      <c r="BL340" s="62" t="str">
        <f>IF(AND(BJ340=0,BK340=0),"",IF(AND(BJ340=0,BK340&lt;&gt;0),Desplegable!$B$444,(BK340*100/BJ340)))</f>
        <v/>
      </c>
      <c r="BM340" s="97"/>
      <c r="BN340" s="97"/>
      <c r="BO340" s="97"/>
      <c r="BP340" s="62" t="str">
        <f>IF(AND(BM340=0,BN340=0),Desplegable!$B$446,IF(AND(BM340&lt;&gt;0,BN340=""),Desplegable!$B$446,IF(AND('Metas por Proyecto'!BM340=0,'Metas por Proyecto'!BN340&gt;0),Desplegable!$B$444,IF(AND('Metas por Proyecto'!BM340&gt;0,'Metas por Proyecto'!BN340=0),Desplegable!$B$445,IF(AND('Metas por Proyecto'!BM340&gt;0,'Metas por Proyecto'!BN340&gt;0),((BN340*100)/BM340))))))</f>
        <v/>
      </c>
      <c r="BQ340" s="97">
        <f t="shared" si="212"/>
        <v>0</v>
      </c>
      <c r="BR340" s="97">
        <f t="shared" si="213"/>
        <v>0</v>
      </c>
      <c r="BS340" s="62" t="str">
        <f>IF(AND(BQ340=0,BR340=0),"",IF(AND(BQ340=0,BR340&lt;&gt;0),Desplegable!$B$444,(BR340*100/BQ340)))</f>
        <v/>
      </c>
      <c r="BT340" s="97"/>
      <c r="BU340" s="97"/>
      <c r="BV340" s="97"/>
      <c r="BW340" s="62" t="str">
        <f>IF(AND(BT340=0,BU340=0),Desplegable!$B$446,IF(AND(BT340&lt;&gt;0,BU340=""),Desplegable!$B$446,IF(AND('Metas por Proyecto'!BT340=0,'Metas por Proyecto'!BU340&gt;0),Desplegable!$B$444,IF(AND('Metas por Proyecto'!BT340&gt;0,'Metas por Proyecto'!BU340=0),Desplegable!$B$445,IF(AND('Metas por Proyecto'!BT340&gt;0,'Metas por Proyecto'!BU340&gt;0),((BU340*100)/BT340))))))</f>
        <v/>
      </c>
      <c r="BX340" s="97">
        <f t="shared" si="214"/>
        <v>0</v>
      </c>
      <c r="BY340" s="97">
        <f t="shared" si="215"/>
        <v>0</v>
      </c>
      <c r="BZ340" s="62" t="str">
        <f>IF(AND(BX340=0,BY340=0),"",IF(AND(BX340=0,BY340&lt;&gt;0),Desplegable!$B$444,(BY340*100/BX340)))</f>
        <v/>
      </c>
      <c r="CA340" s="97"/>
      <c r="CB340" s="97"/>
      <c r="CC340" s="97"/>
      <c r="CD340" s="62" t="str">
        <f>IF(AND(CA340=0,CB340=0),Desplegable!$B$446,IF(AND(CA340&lt;&gt;0,CB340=""),Desplegable!$B$446,IF(AND('Metas por Proyecto'!CA340=0,'Metas por Proyecto'!CB340&gt;0),Desplegable!$B$444,IF(AND('Metas por Proyecto'!CA340&gt;0,'Metas por Proyecto'!CB340=0),Desplegable!$B$445,IF(AND('Metas por Proyecto'!CA340&gt;0,'Metas por Proyecto'!CB340&gt;0),((CB340*100)/CA340))))))</f>
        <v/>
      </c>
      <c r="CE340" s="97">
        <f t="shared" si="216"/>
        <v>0</v>
      </c>
      <c r="CF340" s="97">
        <f t="shared" si="217"/>
        <v>0</v>
      </c>
      <c r="CG340" s="62" t="str">
        <f>IF(AND(CE340=0,CF340=0),"",IF(AND(CE340=0,CF340&lt;&gt;0),Desplegable!$B$444,(CF340*100/CE340)))</f>
        <v/>
      </c>
      <c r="CH340" s="97"/>
      <c r="CI340" s="97"/>
      <c r="CJ340" s="97"/>
      <c r="CK340" s="62" t="str">
        <f>IF(AND(CH340=0,CI340=0),Desplegable!$B$446,IF(AND(CH340&lt;&gt;0,CI340=""),Desplegable!$B$446,IF(AND('Metas por Proyecto'!CH340=0,'Metas por Proyecto'!CI340&gt;0),Desplegable!$B$444,IF(AND('Metas por Proyecto'!CH340&gt;0,'Metas por Proyecto'!CI340=0),Desplegable!$B$445,IF(AND('Metas por Proyecto'!CH340&gt;0,'Metas por Proyecto'!CI340&gt;0),((CI340*100)/CH340))))))</f>
        <v/>
      </c>
      <c r="CL340" s="97">
        <f t="shared" si="218"/>
        <v>0</v>
      </c>
      <c r="CM340" s="97">
        <f t="shared" si="219"/>
        <v>0</v>
      </c>
      <c r="CN340" s="62" t="str">
        <f>IF(AND(CL340=0,CM340=0),"",IF(AND(CL340=0,CM340&lt;&gt;0),Desplegable!$B$444,(CM340*100/CL340)))</f>
        <v/>
      </c>
      <c r="CO340" s="97"/>
      <c r="CP340" s="97"/>
      <c r="CQ340" s="97"/>
      <c r="CR340" s="62" t="str">
        <f>IF(AND(CO340=0,CP340=0),Desplegable!$B$446,IF(AND(CO340&lt;&gt;0,CP340=""),Desplegable!$B$446,IF(AND('Metas por Proyecto'!CO340=0,'Metas por Proyecto'!CP340&gt;0),Desplegable!$B$444,IF(AND('Metas por Proyecto'!CO340&gt;0,'Metas por Proyecto'!CP340=0),Desplegable!$B$445,IF(AND('Metas por Proyecto'!CO340&gt;0,'Metas por Proyecto'!CP340&gt;0),((CP340*100)/CO340))))))</f>
        <v/>
      </c>
      <c r="CS340" s="97">
        <f t="shared" si="220"/>
        <v>0</v>
      </c>
      <c r="CT340" s="97">
        <f t="shared" si="221"/>
        <v>0</v>
      </c>
      <c r="CU340" s="62" t="str">
        <f>IF(AND(CS340=0,CT340=0),"",IF(AND(CS340=0,CT340&lt;&gt;0),Desplegable!$B$444,(CT340*100/CS340)))</f>
        <v/>
      </c>
      <c r="CV340" s="97"/>
      <c r="CW340" s="97"/>
      <c r="CX340" s="97"/>
      <c r="CY340" s="62" t="str">
        <f>IF(AND(CV340=0,CW340=0),Desplegable!$B$446,IF(AND(CV340&lt;&gt;0,CW340=""),Desplegable!$B$446,IF(AND('Metas por Proyecto'!CV340=0,'Metas por Proyecto'!CW340&gt;0),Desplegable!$B$444,IF(AND('Metas por Proyecto'!CV340&gt;0,'Metas por Proyecto'!CW340=0),Desplegable!$B$445,IF(AND('Metas por Proyecto'!CV340&gt;0,'Metas por Proyecto'!CW340&gt;0),((CW340*100)/CV340))))))</f>
        <v/>
      </c>
      <c r="CZ340" s="97">
        <f t="shared" si="222"/>
        <v>0</v>
      </c>
      <c r="DA340" s="97">
        <f t="shared" si="223"/>
        <v>0</v>
      </c>
      <c r="DB340" s="62" t="str">
        <f>IF(AND(CZ340=0,DA340=0),"",IF(AND(CZ340=0,DA340&lt;&gt;0),Desplegable!$B$444,(DA340*100/CZ340)))</f>
        <v/>
      </c>
      <c r="DC340" s="97"/>
      <c r="DD340" s="97"/>
      <c r="DE340" s="97"/>
      <c r="DF340" s="62" t="str">
        <f>IF(AND(DC340=0,DD340=0),Desplegable!$B$446,IF(AND(DC340&lt;&gt;0,DD340=""),Desplegable!$B$446,IF(AND('Metas por Proyecto'!DC340=0,'Metas por Proyecto'!DD340&gt;0),Desplegable!$B$444,IF(AND('Metas por Proyecto'!DC340&gt;0,'Metas por Proyecto'!DD340=0),Desplegable!$B$445,IF(AND('Metas por Proyecto'!DC340&gt;0,'Metas por Proyecto'!DD340&gt;0),((DD340*100)/DC340))))))</f>
        <v/>
      </c>
      <c r="DG340" s="97">
        <f t="shared" si="230"/>
        <v>0</v>
      </c>
      <c r="DH340" s="97">
        <f t="shared" si="231"/>
        <v>0</v>
      </c>
      <c r="DI340" s="62" t="str">
        <f>IF(AND(DG340=0,DH340=0),"",IF(AND(DG340=0,DH340&lt;&gt;0),Desplegable!$B$444,(DH340*100/DG340)))</f>
        <v/>
      </c>
      <c r="DJ340" s="97">
        <v>2.7</v>
      </c>
      <c r="DK340" s="97"/>
      <c r="DL340" s="97"/>
      <c r="DM340" s="62" t="str">
        <f>IF(AND(DJ340=0,DK340=0),Desplegable!$B$446,IF(AND(DJ340&lt;&gt;0,DK340=""),Desplegable!$B$446,IF(AND('Metas por Proyecto'!DJ340=0,'Metas por Proyecto'!DK340&gt;0),Desplegable!$B$444,IF(AND('Metas por Proyecto'!DJ340&gt;0,'Metas por Proyecto'!DK340=0),Desplegable!$B$445,IF(AND('Metas por Proyecto'!DJ340&gt;0,'Metas por Proyecto'!DK340&gt;0),((DK340*100)/DJ340))))))</f>
        <v/>
      </c>
      <c r="DN340" s="97">
        <f t="shared" si="224"/>
        <v>2.7</v>
      </c>
      <c r="DO340" s="97">
        <f t="shared" si="225"/>
        <v>0</v>
      </c>
      <c r="DP340" s="63">
        <f>IF(AND(DN340=0,DO340=0),"",IF(AND(DN340=0,DO340&lt;&gt;0),Desplegable!$B$444,(DO340*100/DN340)))</f>
        <v>0</v>
      </c>
      <c r="DQ340" s="97">
        <f t="shared" si="232"/>
        <v>2.7</v>
      </c>
      <c r="DR340" s="97">
        <f t="shared" si="233"/>
        <v>0</v>
      </c>
      <c r="DS340" s="97">
        <f t="shared" si="234"/>
        <v>0</v>
      </c>
      <c r="DT340" s="63">
        <f t="shared" si="235"/>
        <v>0</v>
      </c>
      <c r="DU340" s="97"/>
    </row>
    <row r="341" spans="1:126" s="65" customFormat="1" ht="225">
      <c r="A341" s="53">
        <v>340</v>
      </c>
      <c r="B341" s="84" t="s">
        <v>986</v>
      </c>
      <c r="C341" s="54" t="s">
        <v>990</v>
      </c>
      <c r="D341" s="55" t="s">
        <v>409</v>
      </c>
      <c r="E341" s="55" t="s">
        <v>992</v>
      </c>
      <c r="F341" s="56" t="s">
        <v>111</v>
      </c>
      <c r="G341" s="55" t="s">
        <v>115</v>
      </c>
      <c r="H341" s="56" t="s">
        <v>291</v>
      </c>
      <c r="I341" s="55" t="s">
        <v>993</v>
      </c>
      <c r="J341" s="56" t="s">
        <v>253</v>
      </c>
      <c r="K341" s="55" t="s">
        <v>994</v>
      </c>
      <c r="L341" s="56" t="s">
        <v>279</v>
      </c>
      <c r="M341" s="56" t="s">
        <v>411</v>
      </c>
      <c r="N341" s="59" t="s">
        <v>108</v>
      </c>
      <c r="O341" s="56" t="s">
        <v>154</v>
      </c>
      <c r="P341" s="57" t="s">
        <v>462</v>
      </c>
      <c r="Q341" s="57" t="s">
        <v>467</v>
      </c>
      <c r="R341" s="58" t="s">
        <v>474</v>
      </c>
      <c r="S341" s="59" t="s">
        <v>159</v>
      </c>
      <c r="T341" s="59" t="s">
        <v>417</v>
      </c>
      <c r="U341" s="60" t="s">
        <v>429</v>
      </c>
      <c r="V341" s="60" t="s">
        <v>447</v>
      </c>
      <c r="W341" s="59" t="s">
        <v>159</v>
      </c>
      <c r="X341" s="59"/>
      <c r="Y341" s="56"/>
      <c r="Z341" s="56"/>
      <c r="AA341" s="56"/>
      <c r="AB341" s="56"/>
      <c r="AC341" s="53"/>
      <c r="AD341" s="53"/>
      <c r="AE341" s="53"/>
      <c r="AF341" s="53"/>
      <c r="AG341" s="56"/>
      <c r="AH341" s="60"/>
      <c r="AI341" s="53"/>
      <c r="AJ341" s="61"/>
      <c r="AK341" s="53"/>
      <c r="AL341" s="53"/>
      <c r="AM341" s="222">
        <v>1</v>
      </c>
      <c r="AN341" s="97"/>
      <c r="AO341" s="97"/>
      <c r="AP341" s="97"/>
      <c r="AQ341" s="62" t="str">
        <f>IF(AND(AN341=0,AO341=0),Desplegable!$B$446,IF(AND(AN341&lt;&gt;0,AO341=""),Desplegable!$B$446,IF(AND('Metas por Proyecto'!AN341=0,'Metas por Proyecto'!AO341&gt;0),Desplegable!$B$444,IF(AND('Metas por Proyecto'!AN341&gt;0,'Metas por Proyecto'!AO341=0),Desplegable!$B$445,IF(AND('Metas por Proyecto'!AN341&gt;0,'Metas por Proyecto'!AO341&gt;0),((AO341*100)/AN341))))))</f>
        <v/>
      </c>
      <c r="AR341" s="97"/>
      <c r="AS341" s="97"/>
      <c r="AT341" s="97"/>
      <c r="AU341" s="62" t="str">
        <f>IF(AND(AR341=0,AS341=0),Desplegable!$B$446,IF(AND(AR341&lt;&gt;0,AS341=""),Desplegable!$B$446,IF(AND('Metas por Proyecto'!AR341=0,'Metas por Proyecto'!AS341&gt;0),Desplegable!$B$444,IF(AND('Metas por Proyecto'!AR341&gt;0,'Metas por Proyecto'!AS341=0),Desplegable!$B$445,IF(AND('Metas por Proyecto'!AR341&gt;0,'Metas por Proyecto'!AS341&gt;0),((AS341*100)/AR341))))))</f>
        <v/>
      </c>
      <c r="AV341" s="97">
        <f t="shared" si="206"/>
        <v>0</v>
      </c>
      <c r="AW341" s="97">
        <f t="shared" si="207"/>
        <v>0</v>
      </c>
      <c r="AX341" s="62" t="str">
        <f>IF(AND(AV341=0,AW341=0),"",IF(AND(AV341=0,AW341&lt;&gt;0),Desplegable!$B$444,(AW341*100/AV341)))</f>
        <v/>
      </c>
      <c r="AY341" s="97"/>
      <c r="AZ341" s="97"/>
      <c r="BA341" s="97"/>
      <c r="BB341" s="62" t="str">
        <f>IF(AND(AY341=0,AZ341=0),Desplegable!$B$446,IF(AND(AY341&lt;&gt;0,AZ341=""),Desplegable!$B$446,IF(AND('Metas por Proyecto'!AY341=0,'Metas por Proyecto'!AZ341&gt;0),Desplegable!$B$444,IF(AND('Metas por Proyecto'!AY341&gt;0,'Metas por Proyecto'!AZ341=0),Desplegable!$B$445,IF(AND('Metas por Proyecto'!AY341&gt;0,'Metas por Proyecto'!AZ341&gt;0),((AZ341*100)/AY341))))))</f>
        <v/>
      </c>
      <c r="BC341" s="97">
        <f t="shared" si="208"/>
        <v>0</v>
      </c>
      <c r="BD341" s="97">
        <f t="shared" si="209"/>
        <v>0</v>
      </c>
      <c r="BE341" s="62" t="str">
        <f>IF(AND(BC341=0,BD341=0),"",IF(AND(BC341=0,BD341&lt;&gt;0),Desplegable!$B$444,(BD341*100/BC341)))</f>
        <v/>
      </c>
      <c r="BF341" s="97"/>
      <c r="BG341" s="97"/>
      <c r="BH341" s="97"/>
      <c r="BI341" s="62" t="str">
        <f>IF(AND(BF341=0,BG341=0),Desplegable!$B$446,IF(AND(BF341&lt;&gt;0,BG341=""),Desplegable!$B$446,IF(AND('Metas por Proyecto'!BF341=0,'Metas por Proyecto'!BG341&gt;0),Desplegable!$B$444,IF(AND('Metas por Proyecto'!BF341&gt;0,'Metas por Proyecto'!BG341=0),Desplegable!$B$445,IF(AND('Metas por Proyecto'!BF341&gt;0,'Metas por Proyecto'!BG341&gt;0),((BG341*100)/BF341))))))</f>
        <v/>
      </c>
      <c r="BJ341" s="97">
        <f t="shared" si="210"/>
        <v>0</v>
      </c>
      <c r="BK341" s="97">
        <f t="shared" si="211"/>
        <v>0</v>
      </c>
      <c r="BL341" s="62" t="str">
        <f>IF(AND(BJ341=0,BK341=0),"",IF(AND(BJ341=0,BK341&lt;&gt;0),Desplegable!$B$444,(BK341*100/BJ341)))</f>
        <v/>
      </c>
      <c r="BM341" s="97"/>
      <c r="BN341" s="97"/>
      <c r="BO341" s="97"/>
      <c r="BP341" s="62" t="str">
        <f>IF(AND(BM341=0,BN341=0),Desplegable!$B$446,IF(AND(BM341&lt;&gt;0,BN341=""),Desplegable!$B$446,IF(AND('Metas por Proyecto'!BM341=0,'Metas por Proyecto'!BN341&gt;0),Desplegable!$B$444,IF(AND('Metas por Proyecto'!BM341&gt;0,'Metas por Proyecto'!BN341=0),Desplegable!$B$445,IF(AND('Metas por Proyecto'!BM341&gt;0,'Metas por Proyecto'!BN341&gt;0),((BN341*100)/BM341))))))</f>
        <v/>
      </c>
      <c r="BQ341" s="97">
        <f t="shared" si="212"/>
        <v>0</v>
      </c>
      <c r="BR341" s="97">
        <f t="shared" si="213"/>
        <v>0</v>
      </c>
      <c r="BS341" s="62" t="str">
        <f>IF(AND(BQ341=0,BR341=0),"",IF(AND(BQ341=0,BR341&lt;&gt;0),Desplegable!$B$444,(BR341*100/BQ341)))</f>
        <v/>
      </c>
      <c r="BT341" s="97"/>
      <c r="BU341" s="97"/>
      <c r="BV341" s="97"/>
      <c r="BW341" s="62" t="str">
        <f>IF(AND(BT341=0,BU341=0),Desplegable!$B$446,IF(AND(BT341&lt;&gt;0,BU341=""),Desplegable!$B$446,IF(AND('Metas por Proyecto'!BT341=0,'Metas por Proyecto'!BU341&gt;0),Desplegable!$B$444,IF(AND('Metas por Proyecto'!BT341&gt;0,'Metas por Proyecto'!BU341=0),Desplegable!$B$445,IF(AND('Metas por Proyecto'!BT341&gt;0,'Metas por Proyecto'!BU341&gt;0),((BU341*100)/BT341))))))</f>
        <v/>
      </c>
      <c r="BX341" s="97">
        <f t="shared" si="214"/>
        <v>0</v>
      </c>
      <c r="BY341" s="97">
        <f t="shared" si="215"/>
        <v>0</v>
      </c>
      <c r="BZ341" s="62" t="str">
        <f>IF(AND(BX341=0,BY341=0),"",IF(AND(BX341=0,BY341&lt;&gt;0),Desplegable!$B$444,(BY341*100/BX341)))</f>
        <v/>
      </c>
      <c r="CA341" s="97"/>
      <c r="CB341" s="97"/>
      <c r="CC341" s="97"/>
      <c r="CD341" s="62" t="str">
        <f>IF(AND(CA341=0,CB341=0),Desplegable!$B$446,IF(AND(CA341&lt;&gt;0,CB341=""),Desplegable!$B$446,IF(AND('Metas por Proyecto'!CA341=0,'Metas por Proyecto'!CB341&gt;0),Desplegable!$B$444,IF(AND('Metas por Proyecto'!CA341&gt;0,'Metas por Proyecto'!CB341=0),Desplegable!$B$445,IF(AND('Metas por Proyecto'!CA341&gt;0,'Metas por Proyecto'!CB341&gt;0),((CB341*100)/CA341))))))</f>
        <v/>
      </c>
      <c r="CE341" s="97">
        <f t="shared" si="216"/>
        <v>0</v>
      </c>
      <c r="CF341" s="97">
        <f t="shared" si="217"/>
        <v>0</v>
      </c>
      <c r="CG341" s="62" t="str">
        <f>IF(AND(CE341=0,CF341=0),"",IF(AND(CE341=0,CF341&lt;&gt;0),Desplegable!$B$444,(CF341*100/CE341)))</f>
        <v/>
      </c>
      <c r="CH341" s="97"/>
      <c r="CI341" s="97"/>
      <c r="CJ341" s="97"/>
      <c r="CK341" s="62" t="str">
        <f>IF(AND(CH341=0,CI341=0),Desplegable!$B$446,IF(AND(CH341&lt;&gt;0,CI341=""),Desplegable!$B$446,IF(AND('Metas por Proyecto'!CH341=0,'Metas por Proyecto'!CI341&gt;0),Desplegable!$B$444,IF(AND('Metas por Proyecto'!CH341&gt;0,'Metas por Proyecto'!CI341=0),Desplegable!$B$445,IF(AND('Metas por Proyecto'!CH341&gt;0,'Metas por Proyecto'!CI341&gt;0),((CI341*100)/CH341))))))</f>
        <v/>
      </c>
      <c r="CL341" s="97">
        <f t="shared" si="218"/>
        <v>0</v>
      </c>
      <c r="CM341" s="97">
        <f t="shared" si="219"/>
        <v>0</v>
      </c>
      <c r="CN341" s="62" t="str">
        <f>IF(AND(CL341=0,CM341=0),"",IF(AND(CL341=0,CM341&lt;&gt;0),Desplegable!$B$444,(CM341*100/CL341)))</f>
        <v/>
      </c>
      <c r="CO341" s="97"/>
      <c r="CP341" s="97"/>
      <c r="CQ341" s="97"/>
      <c r="CR341" s="62" t="str">
        <f>IF(AND(CO341=0,CP341=0),Desplegable!$B$446,IF(AND(CO341&lt;&gt;0,CP341=""),Desplegable!$B$446,IF(AND('Metas por Proyecto'!CO341=0,'Metas por Proyecto'!CP341&gt;0),Desplegable!$B$444,IF(AND('Metas por Proyecto'!CO341&gt;0,'Metas por Proyecto'!CP341=0),Desplegable!$B$445,IF(AND('Metas por Proyecto'!CO341&gt;0,'Metas por Proyecto'!CP341&gt;0),((CP341*100)/CO341))))))</f>
        <v/>
      </c>
      <c r="CS341" s="97">
        <f t="shared" si="220"/>
        <v>0</v>
      </c>
      <c r="CT341" s="97">
        <f t="shared" si="221"/>
        <v>0</v>
      </c>
      <c r="CU341" s="62" t="str">
        <f>IF(AND(CS341=0,CT341=0),"",IF(AND(CS341=0,CT341&lt;&gt;0),Desplegable!$B$444,(CT341*100/CS341)))</f>
        <v/>
      </c>
      <c r="CV341" s="97"/>
      <c r="CW341" s="97"/>
      <c r="CX341" s="97"/>
      <c r="CY341" s="62" t="str">
        <f>IF(AND(CV341=0,CW341=0),Desplegable!$B$446,IF(AND(CV341&lt;&gt;0,CW341=""),Desplegable!$B$446,IF(AND('Metas por Proyecto'!CV341=0,'Metas por Proyecto'!CW341&gt;0),Desplegable!$B$444,IF(AND('Metas por Proyecto'!CV341&gt;0,'Metas por Proyecto'!CW341=0),Desplegable!$B$445,IF(AND('Metas por Proyecto'!CV341&gt;0,'Metas por Proyecto'!CW341&gt;0),((CW341*100)/CV341))))))</f>
        <v/>
      </c>
      <c r="CZ341" s="97">
        <f t="shared" si="222"/>
        <v>0</v>
      </c>
      <c r="DA341" s="97">
        <f t="shared" si="223"/>
        <v>0</v>
      </c>
      <c r="DB341" s="62" t="str">
        <f>IF(AND(CZ341=0,DA341=0),"",IF(AND(CZ341=0,DA341&lt;&gt;0),Desplegable!$B$444,(DA341*100/CZ341)))</f>
        <v/>
      </c>
      <c r="DC341" s="97"/>
      <c r="DD341" s="97"/>
      <c r="DE341" s="97"/>
      <c r="DF341" s="62" t="str">
        <f>IF(AND(DC341=0,DD341=0),Desplegable!$B$446,IF(AND(DC341&lt;&gt;0,DD341=""),Desplegable!$B$446,IF(AND('Metas por Proyecto'!DC341=0,'Metas por Proyecto'!DD341&gt;0),Desplegable!$B$444,IF(AND('Metas por Proyecto'!DC341&gt;0,'Metas por Proyecto'!DD341=0),Desplegable!$B$445,IF(AND('Metas por Proyecto'!DC341&gt;0,'Metas por Proyecto'!DD341&gt;0),((DD341*100)/DC341))))))</f>
        <v/>
      </c>
      <c r="DG341" s="97">
        <f t="shared" si="230"/>
        <v>0</v>
      </c>
      <c r="DH341" s="97">
        <f t="shared" si="231"/>
        <v>0</v>
      </c>
      <c r="DI341" s="62" t="str">
        <f>IF(AND(DG341=0,DH341=0),"",IF(AND(DG341=0,DH341&lt;&gt;0),Desplegable!$B$444,(DH341*100/DG341)))</f>
        <v/>
      </c>
      <c r="DJ341" s="97">
        <v>1</v>
      </c>
      <c r="DK341" s="97"/>
      <c r="DL341" s="97"/>
      <c r="DM341" s="62" t="str">
        <f>IF(AND(DJ341=0,DK341=0),Desplegable!$B$446,IF(AND(DJ341&lt;&gt;0,DK341=""),Desplegable!$B$446,IF(AND('Metas por Proyecto'!DJ341=0,'Metas por Proyecto'!DK341&gt;0),Desplegable!$B$444,IF(AND('Metas por Proyecto'!DJ341&gt;0,'Metas por Proyecto'!DK341=0),Desplegable!$B$445,IF(AND('Metas por Proyecto'!DJ341&gt;0,'Metas por Proyecto'!DK341&gt;0),((DK341*100)/DJ341))))))</f>
        <v/>
      </c>
      <c r="DN341" s="97">
        <f t="shared" si="224"/>
        <v>1</v>
      </c>
      <c r="DO341" s="97">
        <f t="shared" si="225"/>
        <v>0</v>
      </c>
      <c r="DP341" s="63">
        <f>IF(AND(DN341=0,DO341=0),"",IF(AND(DN341=0,DO341&lt;&gt;0),Desplegable!$B$444,(DO341*100/DN341)))</f>
        <v>0</v>
      </c>
      <c r="DQ341" s="97">
        <f t="shared" si="232"/>
        <v>1</v>
      </c>
      <c r="DR341" s="97">
        <f t="shared" si="233"/>
        <v>0</v>
      </c>
      <c r="DS341" s="97">
        <f t="shared" si="234"/>
        <v>0</v>
      </c>
      <c r="DT341" s="63">
        <f t="shared" si="235"/>
        <v>0</v>
      </c>
      <c r="DU341" s="97"/>
    </row>
    <row r="342" spans="1:126" s="65" customFormat="1" ht="225">
      <c r="A342" s="53">
        <v>341</v>
      </c>
      <c r="B342" s="84" t="s">
        <v>987</v>
      </c>
      <c r="C342" s="54" t="s">
        <v>991</v>
      </c>
      <c r="D342" s="55" t="s">
        <v>80</v>
      </c>
      <c r="E342" s="55" t="s">
        <v>992</v>
      </c>
      <c r="F342" s="56" t="s">
        <v>111</v>
      </c>
      <c r="G342" s="55" t="s">
        <v>115</v>
      </c>
      <c r="H342" s="56" t="s">
        <v>291</v>
      </c>
      <c r="I342" s="55" t="s">
        <v>993</v>
      </c>
      <c r="J342" s="56" t="s">
        <v>253</v>
      </c>
      <c r="K342" s="55" t="s">
        <v>994</v>
      </c>
      <c r="L342" s="56" t="s">
        <v>279</v>
      </c>
      <c r="M342" s="56" t="s">
        <v>411</v>
      </c>
      <c r="N342" s="59" t="s">
        <v>108</v>
      </c>
      <c r="O342" s="56" t="s">
        <v>154</v>
      </c>
      <c r="P342" s="57" t="s">
        <v>462</v>
      </c>
      <c r="Q342" s="57" t="s">
        <v>467</v>
      </c>
      <c r="R342" s="58" t="s">
        <v>474</v>
      </c>
      <c r="S342" s="59" t="s">
        <v>159</v>
      </c>
      <c r="T342" s="59" t="s">
        <v>417</v>
      </c>
      <c r="U342" s="60" t="s">
        <v>429</v>
      </c>
      <c r="V342" s="60" t="s">
        <v>447</v>
      </c>
      <c r="W342" s="59" t="s">
        <v>159</v>
      </c>
      <c r="X342" s="59"/>
      <c r="Y342" s="56"/>
      <c r="Z342" s="56"/>
      <c r="AA342" s="56"/>
      <c r="AB342" s="56"/>
      <c r="AC342" s="53"/>
      <c r="AD342" s="53"/>
      <c r="AE342" s="53"/>
      <c r="AF342" s="53"/>
      <c r="AG342" s="56"/>
      <c r="AH342" s="60"/>
      <c r="AI342" s="53"/>
      <c r="AJ342" s="61"/>
      <c r="AK342" s="53"/>
      <c r="AL342" s="53"/>
      <c r="AM342" s="222">
        <v>18.849999999999998</v>
      </c>
      <c r="AN342" s="97">
        <v>0.62</v>
      </c>
      <c r="AO342" s="97">
        <v>1.3</v>
      </c>
      <c r="AP342" s="97"/>
      <c r="AQ342" s="62">
        <f>IF(AND(AN342=0,AO342=0),Desplegable!$B$446,IF(AND(AN342&lt;&gt;0,AO342=""),Desplegable!$B$446,IF(AND('Metas por Proyecto'!AN342=0,'Metas por Proyecto'!AO342&gt;0),Desplegable!$B$444,IF(AND('Metas por Proyecto'!AN342&gt;0,'Metas por Proyecto'!AO342=0),Desplegable!$B$445,IF(AND('Metas por Proyecto'!AN342&gt;0,'Metas por Proyecto'!AO342&gt;0),((AO342*100)/AN342))))))</f>
        <v>209.67741935483872</v>
      </c>
      <c r="AR342" s="97">
        <v>0.6</v>
      </c>
      <c r="AS342" s="97">
        <v>1.21</v>
      </c>
      <c r="AT342" s="97"/>
      <c r="AU342" s="62">
        <f>IF(AND(AR342=0,AS342=0),Desplegable!$B$446,IF(AND(AR342&lt;&gt;0,AS342=""),Desplegable!$B$446,IF(AND('Metas por Proyecto'!AR342=0,'Metas por Proyecto'!AS342&gt;0),Desplegable!$B$444,IF(AND('Metas por Proyecto'!AR342&gt;0,'Metas por Proyecto'!AS342=0),Desplegable!$B$445,IF(AND('Metas por Proyecto'!AR342&gt;0,'Metas por Proyecto'!AS342&gt;0),((AS342*100)/AR342))))))</f>
        <v>201.66666666666669</v>
      </c>
      <c r="AV342" s="97">
        <f t="shared" si="206"/>
        <v>1.22</v>
      </c>
      <c r="AW342" s="97">
        <f t="shared" si="207"/>
        <v>2.5099999999999998</v>
      </c>
      <c r="AX342" s="62">
        <f>IF(AND(AV342=0,AW342=0),"",IF(AND(AV342=0,AW342&lt;&gt;0),Desplegable!$B$444,(AW342*100/AV342)))</f>
        <v>205.73770491803276</v>
      </c>
      <c r="AY342" s="97">
        <v>0.5</v>
      </c>
      <c r="AZ342" s="97">
        <v>0.57999999999999996</v>
      </c>
      <c r="BA342" s="97"/>
      <c r="BB342" s="62">
        <f>IF(AND(AY342=0,AZ342=0),Desplegable!$B$446,IF(AND(AY342&lt;&gt;0,AZ342=""),Desplegable!$B$446,IF(AND('Metas por Proyecto'!AY342=0,'Metas por Proyecto'!AZ342&gt;0),Desplegable!$B$444,IF(AND('Metas por Proyecto'!AY342&gt;0,'Metas por Proyecto'!AZ342=0),Desplegable!$B$445,IF(AND('Metas por Proyecto'!AY342&gt;0,'Metas por Proyecto'!AZ342&gt;0),((AZ342*100)/AY342))))))</f>
        <v>115.99999999999999</v>
      </c>
      <c r="BC342" s="97">
        <f t="shared" si="208"/>
        <v>1.72</v>
      </c>
      <c r="BD342" s="97">
        <f t="shared" si="209"/>
        <v>3.09</v>
      </c>
      <c r="BE342" s="62">
        <f>IF(AND(BC342=0,BD342=0),"",IF(AND(BC342=0,BD342&lt;&gt;0),Desplegable!$B$444,(BD342*100/BC342)))</f>
        <v>179.65116279069767</v>
      </c>
      <c r="BF342" s="97">
        <v>0.8</v>
      </c>
      <c r="BG342" s="97"/>
      <c r="BH342" s="97"/>
      <c r="BI342" s="62" t="str">
        <f>IF(AND(BF342=0,BG342=0),Desplegable!$B$446,IF(AND(BF342&lt;&gt;0,BG342=""),Desplegable!$B$446,IF(AND('Metas por Proyecto'!BF342=0,'Metas por Proyecto'!BG342&gt;0),Desplegable!$B$444,IF(AND('Metas por Proyecto'!BF342&gt;0,'Metas por Proyecto'!BG342=0),Desplegable!$B$445,IF(AND('Metas por Proyecto'!BF342&gt;0,'Metas por Proyecto'!BG342&gt;0),((BG342*100)/BF342))))))</f>
        <v/>
      </c>
      <c r="BJ342" s="97">
        <f t="shared" si="210"/>
        <v>2.52</v>
      </c>
      <c r="BK342" s="97">
        <f t="shared" si="211"/>
        <v>3.09</v>
      </c>
      <c r="BL342" s="62">
        <f>IF(AND(BJ342=0,BK342=0),"",IF(AND(BJ342=0,BK342&lt;&gt;0),Desplegable!$B$444,(BK342*100/BJ342)))</f>
        <v>122.61904761904762</v>
      </c>
      <c r="BM342" s="97">
        <v>0.85</v>
      </c>
      <c r="BN342" s="97"/>
      <c r="BO342" s="97"/>
      <c r="BP342" s="62" t="str">
        <f>IF(AND(BM342=0,BN342=0),Desplegable!$B$446,IF(AND(BM342&lt;&gt;0,BN342=""),Desplegable!$B$446,IF(AND('Metas por Proyecto'!BM342=0,'Metas por Proyecto'!BN342&gt;0),Desplegable!$B$444,IF(AND('Metas por Proyecto'!BM342&gt;0,'Metas por Proyecto'!BN342=0),Desplegable!$B$445,IF(AND('Metas por Proyecto'!BM342&gt;0,'Metas por Proyecto'!BN342&gt;0),((BN342*100)/BM342))))))</f>
        <v/>
      </c>
      <c r="BQ342" s="97">
        <f t="shared" si="212"/>
        <v>3.37</v>
      </c>
      <c r="BR342" s="97">
        <f t="shared" si="213"/>
        <v>3.09</v>
      </c>
      <c r="BS342" s="62">
        <f>IF(AND(BQ342=0,BR342=0),"",IF(AND(BQ342=0,BR342&lt;&gt;0),Desplegable!$B$444,(BR342*100/BQ342)))</f>
        <v>91.691394658753708</v>
      </c>
      <c r="BT342" s="97">
        <v>0.89</v>
      </c>
      <c r="BU342" s="97"/>
      <c r="BV342" s="97"/>
      <c r="BW342" s="62" t="str">
        <f>IF(AND(BT342=0,BU342=0),Desplegable!$B$446,IF(AND(BT342&lt;&gt;0,BU342=""),Desplegable!$B$446,IF(AND('Metas por Proyecto'!BT342=0,'Metas por Proyecto'!BU342&gt;0),Desplegable!$B$444,IF(AND('Metas por Proyecto'!BT342&gt;0,'Metas por Proyecto'!BU342=0),Desplegable!$B$445,IF(AND('Metas por Proyecto'!BT342&gt;0,'Metas por Proyecto'!BU342&gt;0),((BU342*100)/BT342))))))</f>
        <v/>
      </c>
      <c r="BX342" s="97">
        <f t="shared" si="214"/>
        <v>4.26</v>
      </c>
      <c r="BY342" s="97">
        <f t="shared" si="215"/>
        <v>3.09</v>
      </c>
      <c r="BZ342" s="62">
        <f>IF(AND(BX342=0,BY342=0),"",IF(AND(BX342=0,BY342&lt;&gt;0),Desplegable!$B$444,(BY342*100/BX342)))</f>
        <v>72.535211267605632</v>
      </c>
      <c r="CA342" s="97">
        <v>0.95</v>
      </c>
      <c r="CB342" s="97"/>
      <c r="CC342" s="97"/>
      <c r="CD342" s="62" t="str">
        <f>IF(AND(CA342=0,CB342=0),Desplegable!$B$446,IF(AND(CA342&lt;&gt;0,CB342=""),Desplegable!$B$446,IF(AND('Metas por Proyecto'!CA342=0,'Metas por Proyecto'!CB342&gt;0),Desplegable!$B$444,IF(AND('Metas por Proyecto'!CA342&gt;0,'Metas por Proyecto'!CB342=0),Desplegable!$B$445,IF(AND('Metas por Proyecto'!CA342&gt;0,'Metas por Proyecto'!CB342&gt;0),((CB342*100)/CA342))))))</f>
        <v/>
      </c>
      <c r="CE342" s="97">
        <f t="shared" si="216"/>
        <v>5.21</v>
      </c>
      <c r="CF342" s="97">
        <f t="shared" si="217"/>
        <v>3.09</v>
      </c>
      <c r="CG342" s="62">
        <f>IF(AND(CE342=0,CF342=0),"",IF(AND(CE342=0,CF342&lt;&gt;0),Desplegable!$B$444,(CF342*100/CE342)))</f>
        <v>59.309021113243766</v>
      </c>
      <c r="CH342" s="97">
        <v>1.1000000000000001</v>
      </c>
      <c r="CI342" s="97"/>
      <c r="CJ342" s="97"/>
      <c r="CK342" s="62" t="str">
        <f>IF(AND(CH342=0,CI342=0),Desplegable!$B$446,IF(AND(CH342&lt;&gt;0,CI342=""),Desplegable!$B$446,IF(AND('Metas por Proyecto'!CH342=0,'Metas por Proyecto'!CI342&gt;0),Desplegable!$B$444,IF(AND('Metas por Proyecto'!CH342&gt;0,'Metas por Proyecto'!CI342=0),Desplegable!$B$445,IF(AND('Metas por Proyecto'!CH342&gt;0,'Metas por Proyecto'!CI342&gt;0),((CI342*100)/CH342))))))</f>
        <v/>
      </c>
      <c r="CL342" s="97">
        <f t="shared" si="218"/>
        <v>6.3100000000000005</v>
      </c>
      <c r="CM342" s="97">
        <f t="shared" si="219"/>
        <v>3.09</v>
      </c>
      <c r="CN342" s="62">
        <f>IF(AND(CL342=0,CM342=0),"",IF(AND(CL342=0,CM342&lt;&gt;0),Desplegable!$B$444,(CM342*100/CL342)))</f>
        <v>48.969889064976222</v>
      </c>
      <c r="CO342" s="97">
        <v>1.5</v>
      </c>
      <c r="CP342" s="97"/>
      <c r="CQ342" s="97"/>
      <c r="CR342" s="62" t="str">
        <f>IF(AND(CO342=0,CP342=0),Desplegable!$B$446,IF(AND(CO342&lt;&gt;0,CP342=""),Desplegable!$B$446,IF(AND('Metas por Proyecto'!CO342=0,'Metas por Proyecto'!CP342&gt;0),Desplegable!$B$444,IF(AND('Metas por Proyecto'!CO342&gt;0,'Metas por Proyecto'!CP342=0),Desplegable!$B$445,IF(AND('Metas por Proyecto'!CO342&gt;0,'Metas por Proyecto'!CP342&gt;0),((CP342*100)/CO342))))))</f>
        <v/>
      </c>
      <c r="CS342" s="97">
        <f t="shared" si="220"/>
        <v>7.8100000000000005</v>
      </c>
      <c r="CT342" s="97">
        <f t="shared" si="221"/>
        <v>3.09</v>
      </c>
      <c r="CU342" s="62">
        <f>IF(AND(CS342=0,CT342=0),"",IF(AND(CS342=0,CT342&lt;&gt;0),Desplegable!$B$444,(CT342*100/CS342)))</f>
        <v>39.564660691421253</v>
      </c>
      <c r="CV342" s="97">
        <v>2.96</v>
      </c>
      <c r="CW342" s="97"/>
      <c r="CX342" s="97"/>
      <c r="CY342" s="62" t="str">
        <f>IF(AND(CV342=0,CW342=0),Desplegable!$B$446,IF(AND(CV342&lt;&gt;0,CW342=""),Desplegable!$B$446,IF(AND('Metas por Proyecto'!CV342=0,'Metas por Proyecto'!CW342&gt;0),Desplegable!$B$444,IF(AND('Metas por Proyecto'!CV342&gt;0,'Metas por Proyecto'!CW342=0),Desplegable!$B$445,IF(AND('Metas por Proyecto'!CV342&gt;0,'Metas por Proyecto'!CW342&gt;0),((CW342*100)/CV342))))))</f>
        <v/>
      </c>
      <c r="CZ342" s="97">
        <f t="shared" si="222"/>
        <v>10.77</v>
      </c>
      <c r="DA342" s="97">
        <f t="shared" si="223"/>
        <v>3.09</v>
      </c>
      <c r="DB342" s="62">
        <f>IF(AND(CZ342=0,DA342=0),"",IF(AND(CZ342=0,DA342&lt;&gt;0),Desplegable!$B$444,(DA342*100/CZ342)))</f>
        <v>28.690807799442897</v>
      </c>
      <c r="DC342" s="97">
        <v>3.54</v>
      </c>
      <c r="DD342" s="97"/>
      <c r="DE342" s="97"/>
      <c r="DF342" s="62" t="str">
        <f>IF(AND(DC342=0,DD342=0),Desplegable!$B$446,IF(AND(DC342&lt;&gt;0,DD342=""),Desplegable!$B$446,IF(AND('Metas por Proyecto'!DC342=0,'Metas por Proyecto'!DD342&gt;0),Desplegable!$B$444,IF(AND('Metas por Proyecto'!DC342&gt;0,'Metas por Proyecto'!DD342=0),Desplegable!$B$445,IF(AND('Metas por Proyecto'!DC342&gt;0,'Metas por Proyecto'!DD342&gt;0),((DD342*100)/DC342))))))</f>
        <v/>
      </c>
      <c r="DG342" s="97">
        <f t="shared" si="230"/>
        <v>14.309999999999999</v>
      </c>
      <c r="DH342" s="97">
        <f t="shared" si="231"/>
        <v>3.09</v>
      </c>
      <c r="DI342" s="62">
        <f>IF(AND(DG342=0,DH342=0),"",IF(AND(DG342=0,DH342&lt;&gt;0),Desplegable!$B$444,(DH342*100/DG342)))</f>
        <v>21.59329140461216</v>
      </c>
      <c r="DJ342" s="97">
        <v>4.54</v>
      </c>
      <c r="DK342" s="97"/>
      <c r="DL342" s="97"/>
      <c r="DM342" s="62" t="str">
        <f>IF(AND(DJ342=0,DK342=0),Desplegable!$B$446,IF(AND(DJ342&lt;&gt;0,DK342=""),Desplegable!$B$446,IF(AND('Metas por Proyecto'!DJ342=0,'Metas por Proyecto'!DK342&gt;0),Desplegable!$B$444,IF(AND('Metas por Proyecto'!DJ342&gt;0,'Metas por Proyecto'!DK342=0),Desplegable!$B$445,IF(AND('Metas por Proyecto'!DJ342&gt;0,'Metas por Proyecto'!DK342&gt;0),((DK342*100)/DJ342))))))</f>
        <v/>
      </c>
      <c r="DN342" s="97">
        <f t="shared" si="224"/>
        <v>18.849999999999998</v>
      </c>
      <c r="DO342" s="97">
        <f t="shared" si="225"/>
        <v>3.09</v>
      </c>
      <c r="DP342" s="63">
        <f>IF(AND(DN342=0,DO342=0),"",IF(AND(DN342=0,DO342&lt;&gt;0),Desplegable!$B$444,(DO342*100/DN342)))</f>
        <v>16.392572944297083</v>
      </c>
      <c r="DQ342" s="97">
        <f t="shared" si="232"/>
        <v>18.849999999999998</v>
      </c>
      <c r="DR342" s="97">
        <f t="shared" si="233"/>
        <v>0</v>
      </c>
      <c r="DS342" s="97">
        <f t="shared" si="234"/>
        <v>3.09</v>
      </c>
      <c r="DT342" s="63">
        <f t="shared" si="235"/>
        <v>16.392572944297083</v>
      </c>
      <c r="DU342" s="97"/>
    </row>
    <row r="343" spans="1:126" s="65" customFormat="1" ht="225">
      <c r="A343" s="53">
        <v>342</v>
      </c>
      <c r="B343" s="84" t="s">
        <v>995</v>
      </c>
      <c r="C343" s="54" t="s">
        <v>1000</v>
      </c>
      <c r="D343" s="55" t="s">
        <v>89</v>
      </c>
      <c r="E343" s="55" t="s">
        <v>1005</v>
      </c>
      <c r="F343" s="56" t="s">
        <v>111</v>
      </c>
      <c r="G343" s="55" t="s">
        <v>115</v>
      </c>
      <c r="H343" s="56" t="s">
        <v>291</v>
      </c>
      <c r="I343" s="55" t="s">
        <v>993</v>
      </c>
      <c r="J343" s="56" t="s">
        <v>254</v>
      </c>
      <c r="K343" s="55" t="s">
        <v>1006</v>
      </c>
      <c r="L343" s="56" t="s">
        <v>268</v>
      </c>
      <c r="M343" s="56" t="s">
        <v>411</v>
      </c>
      <c r="N343" s="59" t="s">
        <v>155</v>
      </c>
      <c r="O343" s="56" t="s">
        <v>154</v>
      </c>
      <c r="P343" s="57" t="s">
        <v>462</v>
      </c>
      <c r="Q343" s="57" t="s">
        <v>467</v>
      </c>
      <c r="R343" s="58" t="s">
        <v>474</v>
      </c>
      <c r="S343" s="59" t="s">
        <v>159</v>
      </c>
      <c r="T343" s="59" t="s">
        <v>417</v>
      </c>
      <c r="U343" s="60" t="s">
        <v>429</v>
      </c>
      <c r="V343" s="60" t="s">
        <v>447</v>
      </c>
      <c r="W343" s="59" t="s">
        <v>159</v>
      </c>
      <c r="X343" s="59"/>
      <c r="Y343" s="56"/>
      <c r="Z343" s="56"/>
      <c r="AA343" s="56"/>
      <c r="AB343" s="56"/>
      <c r="AC343" s="53"/>
      <c r="AD343" s="53"/>
      <c r="AE343" s="53"/>
      <c r="AF343" s="53"/>
      <c r="AG343" s="56"/>
      <c r="AH343" s="60"/>
      <c r="AI343" s="53"/>
      <c r="AJ343" s="61"/>
      <c r="AK343" s="53"/>
      <c r="AL343" s="53"/>
      <c r="AM343" s="222">
        <v>137.03</v>
      </c>
      <c r="AN343" s="97">
        <v>137.03</v>
      </c>
      <c r="AO343" s="97">
        <v>137.03</v>
      </c>
      <c r="AP343" s="97"/>
      <c r="AQ343" s="62">
        <f>IF(AND(AN343=0,AO343=0),Desplegable!$B$446,IF(AND(AN343&lt;&gt;0,AO343=""),Desplegable!$B$446,IF(AND('Metas por Proyecto'!AN343=0,'Metas por Proyecto'!AO343&gt;0),Desplegable!$B$444,IF(AND('Metas por Proyecto'!AN343&gt;0,'Metas por Proyecto'!AO343=0),Desplegable!$B$445,IF(AND('Metas por Proyecto'!AN343&gt;0,'Metas por Proyecto'!AO343&gt;0),((AO343*100)/AN343))))))</f>
        <v>100</v>
      </c>
      <c r="AR343" s="97">
        <v>137.03</v>
      </c>
      <c r="AS343" s="97">
        <v>137.03</v>
      </c>
      <c r="AT343" s="97"/>
      <c r="AU343" s="62">
        <f>IF(AND(AR343=0,AS343=0),Desplegable!$B$446,IF(AND(AR343&lt;&gt;0,AS343=""),Desplegable!$B$446,IF(AND('Metas por Proyecto'!AR343=0,'Metas por Proyecto'!AS343&gt;0),Desplegable!$B$444,IF(AND('Metas por Proyecto'!AR343&gt;0,'Metas por Proyecto'!AS343=0),Desplegable!$B$445,IF(AND('Metas por Proyecto'!AR343&gt;0,'Metas por Proyecto'!AS343&gt;0),((AS343*100)/AR343))))))</f>
        <v>100</v>
      </c>
      <c r="AV343" s="97">
        <f t="shared" si="206"/>
        <v>274.06</v>
      </c>
      <c r="AW343" s="97">
        <f t="shared" si="207"/>
        <v>274.06</v>
      </c>
      <c r="AX343" s="62">
        <f>IF(AND(AV343=0,AW343=0),"",IF(AND(AV343=0,AW343&lt;&gt;0),Desplegable!$B$444,(AW343*100/AV343)))</f>
        <v>100</v>
      </c>
      <c r="AY343" s="97">
        <v>137.03</v>
      </c>
      <c r="AZ343" s="97">
        <v>137.03</v>
      </c>
      <c r="BA343" s="97"/>
      <c r="BB343" s="62">
        <f>IF(AND(AY343=0,AZ343=0),Desplegable!$B$446,IF(AND(AY343&lt;&gt;0,AZ343=""),Desplegable!$B$446,IF(AND('Metas por Proyecto'!AY343=0,'Metas por Proyecto'!AZ343&gt;0),Desplegable!$B$444,IF(AND('Metas por Proyecto'!AY343&gt;0,'Metas por Proyecto'!AZ343=0),Desplegable!$B$445,IF(AND('Metas por Proyecto'!AY343&gt;0,'Metas por Proyecto'!AZ343&gt;0),((AZ343*100)/AY343))))))</f>
        <v>100</v>
      </c>
      <c r="BC343" s="97">
        <f t="shared" si="208"/>
        <v>411.09000000000003</v>
      </c>
      <c r="BD343" s="97">
        <f t="shared" si="209"/>
        <v>411.09000000000003</v>
      </c>
      <c r="BE343" s="62">
        <f>IF(AND(BC343=0,BD343=0),"",IF(AND(BC343=0,BD343&lt;&gt;0),Desplegable!$B$444,(BD343*100/BC343)))</f>
        <v>99.999999999999986</v>
      </c>
      <c r="BF343" s="97">
        <v>137.03</v>
      </c>
      <c r="BG343" s="97"/>
      <c r="BH343" s="97"/>
      <c r="BI343" s="62" t="str">
        <f>IF(AND(BF343=0,BG343=0),Desplegable!$B$446,IF(AND(BF343&lt;&gt;0,BG343=""),Desplegable!$B$446,IF(AND('Metas por Proyecto'!BF343=0,'Metas por Proyecto'!BG343&gt;0),Desplegable!$B$444,IF(AND('Metas por Proyecto'!BF343&gt;0,'Metas por Proyecto'!BG343=0),Desplegable!$B$445,IF(AND('Metas por Proyecto'!BF343&gt;0,'Metas por Proyecto'!BG343&gt;0),((BG343*100)/BF343))))))</f>
        <v/>
      </c>
      <c r="BJ343" s="97">
        <f t="shared" si="210"/>
        <v>548.12</v>
      </c>
      <c r="BK343" s="97">
        <f t="shared" si="211"/>
        <v>411.09000000000003</v>
      </c>
      <c r="BL343" s="62">
        <f>IF(AND(BJ343=0,BK343=0),"",IF(AND(BJ343=0,BK343&lt;&gt;0),Desplegable!$B$444,(BK343*100/BJ343)))</f>
        <v>75</v>
      </c>
      <c r="BM343" s="97">
        <v>137.03</v>
      </c>
      <c r="BN343" s="97"/>
      <c r="BO343" s="97"/>
      <c r="BP343" s="62" t="str">
        <f>IF(AND(BM343=0,BN343=0),Desplegable!$B$446,IF(AND(BM343&lt;&gt;0,BN343=""),Desplegable!$B$446,IF(AND('Metas por Proyecto'!BM343=0,'Metas por Proyecto'!BN343&gt;0),Desplegable!$B$444,IF(AND('Metas por Proyecto'!BM343&gt;0,'Metas por Proyecto'!BN343=0),Desplegable!$B$445,IF(AND('Metas por Proyecto'!BM343&gt;0,'Metas por Proyecto'!BN343&gt;0),((BN343*100)/BM343))))))</f>
        <v/>
      </c>
      <c r="BQ343" s="97">
        <f t="shared" si="212"/>
        <v>685.15</v>
      </c>
      <c r="BR343" s="97">
        <f t="shared" si="213"/>
        <v>411.09000000000003</v>
      </c>
      <c r="BS343" s="62">
        <f>IF(AND(BQ343=0,BR343=0),"",IF(AND(BQ343=0,BR343&lt;&gt;0),Desplegable!$B$444,(BR343*100/BQ343)))</f>
        <v>60</v>
      </c>
      <c r="BT343" s="97">
        <v>137.03</v>
      </c>
      <c r="BU343" s="97"/>
      <c r="BV343" s="97"/>
      <c r="BW343" s="62" t="str">
        <f>IF(AND(BT343=0,BU343=0),Desplegable!$B$446,IF(AND(BT343&lt;&gt;0,BU343=""),Desplegable!$B$446,IF(AND('Metas por Proyecto'!BT343=0,'Metas por Proyecto'!BU343&gt;0),Desplegable!$B$444,IF(AND('Metas por Proyecto'!BT343&gt;0,'Metas por Proyecto'!BU343=0),Desplegable!$B$445,IF(AND('Metas por Proyecto'!BT343&gt;0,'Metas por Proyecto'!BU343&gt;0),((BU343*100)/BT343))))))</f>
        <v/>
      </c>
      <c r="BX343" s="97">
        <f t="shared" si="214"/>
        <v>822.18</v>
      </c>
      <c r="BY343" s="97">
        <f t="shared" si="215"/>
        <v>411.09000000000003</v>
      </c>
      <c r="BZ343" s="62">
        <f>IF(AND(BX343=0,BY343=0),"",IF(AND(BX343=0,BY343&lt;&gt;0),Desplegable!$B$444,(BY343*100/BX343)))</f>
        <v>50</v>
      </c>
      <c r="CA343" s="97">
        <v>137.03</v>
      </c>
      <c r="CB343" s="97"/>
      <c r="CC343" s="97"/>
      <c r="CD343" s="62" t="str">
        <f>IF(AND(CA343=0,CB343=0),Desplegable!$B$446,IF(AND(CA343&lt;&gt;0,CB343=""),Desplegable!$B$446,IF(AND('Metas por Proyecto'!CA343=0,'Metas por Proyecto'!CB343&gt;0),Desplegable!$B$444,IF(AND('Metas por Proyecto'!CA343&gt;0,'Metas por Proyecto'!CB343=0),Desplegable!$B$445,IF(AND('Metas por Proyecto'!CA343&gt;0,'Metas por Proyecto'!CB343&gt;0),((CB343*100)/CA343))))))</f>
        <v/>
      </c>
      <c r="CE343" s="97">
        <f t="shared" si="216"/>
        <v>959.20999999999992</v>
      </c>
      <c r="CF343" s="97">
        <f t="shared" si="217"/>
        <v>411.09000000000003</v>
      </c>
      <c r="CG343" s="62">
        <f>IF(AND(CE343=0,CF343=0),"",IF(AND(CE343=0,CF343&lt;&gt;0),Desplegable!$B$444,(CF343*100/CE343)))</f>
        <v>42.857142857142861</v>
      </c>
      <c r="CH343" s="97">
        <v>137.03</v>
      </c>
      <c r="CI343" s="97"/>
      <c r="CJ343" s="97"/>
      <c r="CK343" s="62" t="str">
        <f>IF(AND(CH343=0,CI343=0),Desplegable!$B$446,IF(AND(CH343&lt;&gt;0,CI343=""),Desplegable!$B$446,IF(AND('Metas por Proyecto'!CH343=0,'Metas por Proyecto'!CI343&gt;0),Desplegable!$B$444,IF(AND('Metas por Proyecto'!CH343&gt;0,'Metas por Proyecto'!CI343=0),Desplegable!$B$445,IF(AND('Metas por Proyecto'!CH343&gt;0,'Metas por Proyecto'!CI343&gt;0),((CI343*100)/CH343))))))</f>
        <v/>
      </c>
      <c r="CL343" s="97">
        <f t="shared" si="218"/>
        <v>1096.24</v>
      </c>
      <c r="CM343" s="97">
        <f t="shared" si="219"/>
        <v>411.09000000000003</v>
      </c>
      <c r="CN343" s="62">
        <f>IF(AND(CL343=0,CM343=0),"",IF(AND(CL343=0,CM343&lt;&gt;0),Desplegable!$B$444,(CM343*100/CL343)))</f>
        <v>37.5</v>
      </c>
      <c r="CO343" s="97">
        <v>137.03</v>
      </c>
      <c r="CP343" s="97"/>
      <c r="CQ343" s="97"/>
      <c r="CR343" s="62" t="str">
        <f>IF(AND(CO343=0,CP343=0),Desplegable!$B$446,IF(AND(CO343&lt;&gt;0,CP343=""),Desplegable!$B$446,IF(AND('Metas por Proyecto'!CO343=0,'Metas por Proyecto'!CP343&gt;0),Desplegable!$B$444,IF(AND('Metas por Proyecto'!CO343&gt;0,'Metas por Proyecto'!CP343=0),Desplegable!$B$445,IF(AND('Metas por Proyecto'!CO343&gt;0,'Metas por Proyecto'!CP343&gt;0),((CP343*100)/CO343))))))</f>
        <v/>
      </c>
      <c r="CS343" s="97">
        <f t="shared" si="220"/>
        <v>1233.27</v>
      </c>
      <c r="CT343" s="97">
        <f t="shared" si="221"/>
        <v>411.09000000000003</v>
      </c>
      <c r="CU343" s="62">
        <f>IF(AND(CS343=0,CT343=0),"",IF(AND(CS343=0,CT343&lt;&gt;0),Desplegable!$B$444,(CT343*100/CS343)))</f>
        <v>33.333333333333336</v>
      </c>
      <c r="CV343" s="97">
        <v>137.03</v>
      </c>
      <c r="CW343" s="97"/>
      <c r="CX343" s="97"/>
      <c r="CY343" s="62" t="str">
        <f>IF(AND(CV343=0,CW343=0),Desplegable!$B$446,IF(AND(CV343&lt;&gt;0,CW343=""),Desplegable!$B$446,IF(AND('Metas por Proyecto'!CV343=0,'Metas por Proyecto'!CW343&gt;0),Desplegable!$B$444,IF(AND('Metas por Proyecto'!CV343&gt;0,'Metas por Proyecto'!CW343=0),Desplegable!$B$445,IF(AND('Metas por Proyecto'!CV343&gt;0,'Metas por Proyecto'!CW343&gt;0),((CW343*100)/CV343))))))</f>
        <v/>
      </c>
      <c r="CZ343" s="97">
        <f t="shared" si="222"/>
        <v>1370.3</v>
      </c>
      <c r="DA343" s="97">
        <f t="shared" si="223"/>
        <v>411.09000000000003</v>
      </c>
      <c r="DB343" s="62">
        <f>IF(AND(CZ343=0,DA343=0),"",IF(AND(CZ343=0,DA343&lt;&gt;0),Desplegable!$B$444,(DA343*100/CZ343)))</f>
        <v>30</v>
      </c>
      <c r="DC343" s="97">
        <v>137.03</v>
      </c>
      <c r="DD343" s="97"/>
      <c r="DE343" s="97"/>
      <c r="DF343" s="62" t="str">
        <f>IF(AND(DC343=0,DD343=0),Desplegable!$B$446,IF(AND(DC343&lt;&gt;0,DD343=""),Desplegable!$B$446,IF(AND('Metas por Proyecto'!DC343=0,'Metas por Proyecto'!DD343&gt;0),Desplegable!$B$444,IF(AND('Metas por Proyecto'!DC343&gt;0,'Metas por Proyecto'!DD343=0),Desplegable!$B$445,IF(AND('Metas por Proyecto'!DC343&gt;0,'Metas por Proyecto'!DD343&gt;0),((DD343*100)/DC343))))))</f>
        <v/>
      </c>
      <c r="DG343" s="97">
        <f t="shared" si="230"/>
        <v>1507.33</v>
      </c>
      <c r="DH343" s="97">
        <f t="shared" si="231"/>
        <v>411.09000000000003</v>
      </c>
      <c r="DI343" s="62">
        <f>IF(AND(DG343=0,DH343=0),"",IF(AND(DG343=0,DH343&lt;&gt;0),Desplegable!$B$444,(DH343*100/DG343)))</f>
        <v>27.272727272727273</v>
      </c>
      <c r="DJ343" s="97">
        <v>137.03</v>
      </c>
      <c r="DK343" s="97"/>
      <c r="DL343" s="97"/>
      <c r="DM343" s="62" t="str">
        <f>IF(AND(DJ343=0,DK343=0),Desplegable!$B$446,IF(AND(DJ343&lt;&gt;0,DK343=""),Desplegable!$B$446,IF(AND('Metas por Proyecto'!DJ343=0,'Metas por Proyecto'!DK343&gt;0),Desplegable!$B$444,IF(AND('Metas por Proyecto'!DJ343&gt;0,'Metas por Proyecto'!DK343=0),Desplegable!$B$445,IF(AND('Metas por Proyecto'!DJ343&gt;0,'Metas por Proyecto'!DK343&gt;0),((DK343*100)/DJ343))))))</f>
        <v/>
      </c>
      <c r="DN343" s="97">
        <f t="shared" si="224"/>
        <v>1644.36</v>
      </c>
      <c r="DO343" s="97">
        <f t="shared" si="225"/>
        <v>411.09000000000003</v>
      </c>
      <c r="DP343" s="63">
        <f>IF(AND(DN343=0,DO343=0),"",IF(AND(DN343=0,DO343&lt;&gt;0),Desplegable!$B$444,(DO343*100/DN343)))</f>
        <v>25</v>
      </c>
      <c r="DQ343" s="97">
        <f t="shared" si="232"/>
        <v>1644.36</v>
      </c>
      <c r="DR343" s="97">
        <f t="shared" si="233"/>
        <v>-1507.33</v>
      </c>
      <c r="DS343" s="97">
        <f t="shared" si="234"/>
        <v>411.09000000000003</v>
      </c>
      <c r="DT343" s="63">
        <f t="shared" si="235"/>
        <v>25</v>
      </c>
      <c r="DU343" s="97"/>
    </row>
    <row r="344" spans="1:126" s="65" customFormat="1" ht="206.25">
      <c r="A344" s="53">
        <v>343</v>
      </c>
      <c r="B344" s="84" t="s">
        <v>996</v>
      </c>
      <c r="C344" s="54" t="s">
        <v>1001</v>
      </c>
      <c r="D344" s="55" t="s">
        <v>89</v>
      </c>
      <c r="E344" s="55" t="s">
        <v>1005</v>
      </c>
      <c r="F344" s="56" t="s">
        <v>111</v>
      </c>
      <c r="G344" s="55" t="s">
        <v>115</v>
      </c>
      <c r="H344" s="56" t="s">
        <v>291</v>
      </c>
      <c r="I344" s="55" t="s">
        <v>993</v>
      </c>
      <c r="J344" s="56" t="s">
        <v>254</v>
      </c>
      <c r="K344" s="55" t="s">
        <v>1006</v>
      </c>
      <c r="L344" s="56" t="s">
        <v>268</v>
      </c>
      <c r="M344" s="56" t="s">
        <v>411</v>
      </c>
      <c r="N344" s="59" t="s">
        <v>118</v>
      </c>
      <c r="O344" s="56" t="s">
        <v>154</v>
      </c>
      <c r="P344" s="57" t="s">
        <v>462</v>
      </c>
      <c r="Q344" s="57" t="s">
        <v>467</v>
      </c>
      <c r="R344" s="58" t="s">
        <v>475</v>
      </c>
      <c r="S344" s="59" t="s">
        <v>159</v>
      </c>
      <c r="T344" s="59" t="s">
        <v>417</v>
      </c>
      <c r="U344" s="60" t="s">
        <v>429</v>
      </c>
      <c r="V344" s="60" t="s">
        <v>447</v>
      </c>
      <c r="W344" s="59" t="s">
        <v>159</v>
      </c>
      <c r="X344" s="59"/>
      <c r="Y344" s="56"/>
      <c r="Z344" s="56"/>
      <c r="AA344" s="56"/>
      <c r="AB344" s="56"/>
      <c r="AC344" s="53"/>
      <c r="AD344" s="53"/>
      <c r="AE344" s="53"/>
      <c r="AF344" s="53"/>
      <c r="AG344" s="56"/>
      <c r="AH344" s="60"/>
      <c r="AI344" s="53"/>
      <c r="AJ344" s="61"/>
      <c r="AK344" s="53"/>
      <c r="AL344" s="53"/>
      <c r="AM344" s="222">
        <v>10.574999999999999</v>
      </c>
      <c r="AN344" s="97"/>
      <c r="AO344" s="97">
        <v>1.6</v>
      </c>
      <c r="AP344" s="97"/>
      <c r="AQ344" s="62">
        <f>IF(AND(AN344=0,AO344=0),Desplegable!$B$446,IF(AND(AN344&lt;&gt;0,AO344=""),Desplegable!$B$446,IF(AND('Metas por Proyecto'!AN344=0,'Metas por Proyecto'!AO344&gt;0),Desplegable!$B$444,IF(AND('Metas por Proyecto'!AN344&gt;0,'Metas por Proyecto'!AO344=0),Desplegable!$B$445,IF(AND('Metas por Proyecto'!AN344&gt;0,'Metas por Proyecto'!AO344&gt;0),((AO344*100)/AN344))))))</f>
        <v>100</v>
      </c>
      <c r="AR344" s="97"/>
      <c r="AS344" s="97">
        <v>4.4400000000000004</v>
      </c>
      <c r="AT344" s="97"/>
      <c r="AU344" s="62">
        <f>IF(AND(AR344=0,AS344=0),Desplegable!$B$446,IF(AND(AR344&lt;&gt;0,AS344=""),Desplegable!$B$446,IF(AND('Metas por Proyecto'!AR344=0,'Metas por Proyecto'!AS344&gt;0),Desplegable!$B$444,IF(AND('Metas por Proyecto'!AR344&gt;0,'Metas por Proyecto'!AS344=0),Desplegable!$B$445,IF(AND('Metas por Proyecto'!AR344&gt;0,'Metas por Proyecto'!AS344&gt;0),((AS344*100)/AR344))))))</f>
        <v>100</v>
      </c>
      <c r="AV344" s="97">
        <f t="shared" si="206"/>
        <v>0</v>
      </c>
      <c r="AW344" s="97">
        <f t="shared" si="207"/>
        <v>6.0400000000000009</v>
      </c>
      <c r="AX344" s="62">
        <f>IF(AND(AV344=0,AW344=0),"",IF(AND(AV344=0,AW344&lt;&gt;0),Desplegable!$B$444,(AW344*100/AV344)))</f>
        <v>100</v>
      </c>
      <c r="AY344" s="97"/>
      <c r="AZ344" s="97">
        <v>1</v>
      </c>
      <c r="BA344" s="97"/>
      <c r="BB344" s="62">
        <f>IF(AND(AY344=0,AZ344=0),Desplegable!$B$446,IF(AND(AY344&lt;&gt;0,AZ344=""),Desplegable!$B$446,IF(AND('Metas por Proyecto'!AY344=0,'Metas por Proyecto'!AZ344&gt;0),Desplegable!$B$444,IF(AND('Metas por Proyecto'!AY344&gt;0,'Metas por Proyecto'!AZ344=0),Desplegable!$B$445,IF(AND('Metas por Proyecto'!AY344&gt;0,'Metas por Proyecto'!AZ344&gt;0),((AZ344*100)/AY344))))))</f>
        <v>100</v>
      </c>
      <c r="BC344" s="97">
        <f t="shared" si="208"/>
        <v>0</v>
      </c>
      <c r="BD344" s="97">
        <f t="shared" si="209"/>
        <v>7.0400000000000009</v>
      </c>
      <c r="BE344" s="62">
        <f>IF(AND(BC344=0,BD344=0),"",IF(AND(BC344=0,BD344&lt;&gt;0),Desplegable!$B$444,(BD344*100/BC344)))</f>
        <v>100</v>
      </c>
      <c r="BF344" s="97"/>
      <c r="BG344" s="97"/>
      <c r="BH344" s="97"/>
      <c r="BI344" s="62" t="str">
        <f>IF(AND(BF344=0,BG344=0),Desplegable!$B$446,IF(AND(BF344&lt;&gt;0,BG344=""),Desplegable!$B$446,IF(AND('Metas por Proyecto'!BF344=0,'Metas por Proyecto'!BG344&gt;0),Desplegable!$B$444,IF(AND('Metas por Proyecto'!BF344&gt;0,'Metas por Proyecto'!BG344=0),Desplegable!$B$445,IF(AND('Metas por Proyecto'!BF344&gt;0,'Metas por Proyecto'!BG344&gt;0),((BG344*100)/BF344))))))</f>
        <v/>
      </c>
      <c r="BJ344" s="97">
        <f t="shared" si="210"/>
        <v>0</v>
      </c>
      <c r="BK344" s="97">
        <f t="shared" si="211"/>
        <v>7.0400000000000009</v>
      </c>
      <c r="BL344" s="62">
        <f>IF(AND(BJ344=0,BK344=0),"",IF(AND(BJ344=0,BK344&lt;&gt;0),Desplegable!$B$444,(BK344*100/BJ344)))</f>
        <v>100</v>
      </c>
      <c r="BM344" s="97"/>
      <c r="BN344" s="97"/>
      <c r="BO344" s="97"/>
      <c r="BP344" s="62" t="str">
        <f>IF(AND(BM344=0,BN344=0),Desplegable!$B$446,IF(AND(BM344&lt;&gt;0,BN344=""),Desplegable!$B$446,IF(AND('Metas por Proyecto'!BM344=0,'Metas por Proyecto'!BN344&gt;0),Desplegable!$B$444,IF(AND('Metas por Proyecto'!BM344&gt;0,'Metas por Proyecto'!BN344=0),Desplegable!$B$445,IF(AND('Metas por Proyecto'!BM344&gt;0,'Metas por Proyecto'!BN344&gt;0),((BN344*100)/BM344))))))</f>
        <v/>
      </c>
      <c r="BQ344" s="97">
        <f t="shared" si="212"/>
        <v>0</v>
      </c>
      <c r="BR344" s="97">
        <f t="shared" si="213"/>
        <v>7.0400000000000009</v>
      </c>
      <c r="BS344" s="62">
        <f>IF(AND(BQ344=0,BR344=0),"",IF(AND(BQ344=0,BR344&lt;&gt;0),Desplegable!$B$444,(BR344*100/BQ344)))</f>
        <v>100</v>
      </c>
      <c r="BT344" s="97"/>
      <c r="BU344" s="97"/>
      <c r="BV344" s="97"/>
      <c r="BW344" s="62" t="str">
        <f>IF(AND(BT344=0,BU344=0),Desplegable!$B$446,IF(AND(BT344&lt;&gt;0,BU344=""),Desplegable!$B$446,IF(AND('Metas por Proyecto'!BT344=0,'Metas por Proyecto'!BU344&gt;0),Desplegable!$B$444,IF(AND('Metas por Proyecto'!BT344&gt;0,'Metas por Proyecto'!BU344=0),Desplegable!$B$445,IF(AND('Metas por Proyecto'!BT344&gt;0,'Metas por Proyecto'!BU344&gt;0),((BU344*100)/BT344))))))</f>
        <v/>
      </c>
      <c r="BX344" s="97">
        <f t="shared" si="214"/>
        <v>0</v>
      </c>
      <c r="BY344" s="97">
        <f t="shared" si="215"/>
        <v>7.0400000000000009</v>
      </c>
      <c r="BZ344" s="62">
        <f>IF(AND(BX344=0,BY344=0),"",IF(AND(BX344=0,BY344&lt;&gt;0),Desplegable!$B$444,(BY344*100/BX344)))</f>
        <v>100</v>
      </c>
      <c r="CA344" s="97"/>
      <c r="CB344" s="97"/>
      <c r="CC344" s="97"/>
      <c r="CD344" s="62" t="str">
        <f>IF(AND(CA344=0,CB344=0),Desplegable!$B$446,IF(AND(CA344&lt;&gt;0,CB344=""),Desplegable!$B$446,IF(AND('Metas por Proyecto'!CA344=0,'Metas por Proyecto'!CB344&gt;0),Desplegable!$B$444,IF(AND('Metas por Proyecto'!CA344&gt;0,'Metas por Proyecto'!CB344=0),Desplegable!$B$445,IF(AND('Metas por Proyecto'!CA344&gt;0,'Metas por Proyecto'!CB344&gt;0),((CB344*100)/CA344))))))</f>
        <v/>
      </c>
      <c r="CE344" s="97">
        <f t="shared" si="216"/>
        <v>0</v>
      </c>
      <c r="CF344" s="97">
        <f t="shared" si="217"/>
        <v>7.0400000000000009</v>
      </c>
      <c r="CG344" s="62">
        <f>IF(AND(CE344=0,CF344=0),"",IF(AND(CE344=0,CF344&lt;&gt;0),Desplegable!$B$444,(CF344*100/CE344)))</f>
        <v>100</v>
      </c>
      <c r="CH344" s="97"/>
      <c r="CI344" s="97"/>
      <c r="CJ344" s="97"/>
      <c r="CK344" s="62" t="str">
        <f>IF(AND(CH344=0,CI344=0),Desplegable!$B$446,IF(AND(CH344&lt;&gt;0,CI344=""),Desplegable!$B$446,IF(AND('Metas por Proyecto'!CH344=0,'Metas por Proyecto'!CI344&gt;0),Desplegable!$B$444,IF(AND('Metas por Proyecto'!CH344&gt;0,'Metas por Proyecto'!CI344=0),Desplegable!$B$445,IF(AND('Metas por Proyecto'!CH344&gt;0,'Metas por Proyecto'!CI344&gt;0),((CI344*100)/CH344))))))</f>
        <v/>
      </c>
      <c r="CL344" s="97">
        <f t="shared" si="218"/>
        <v>0</v>
      </c>
      <c r="CM344" s="97">
        <f t="shared" si="219"/>
        <v>7.0400000000000009</v>
      </c>
      <c r="CN344" s="62">
        <f>IF(AND(CL344=0,CM344=0),"",IF(AND(CL344=0,CM344&lt;&gt;0),Desplegable!$B$444,(CM344*100/CL344)))</f>
        <v>100</v>
      </c>
      <c r="CO344" s="97"/>
      <c r="CP344" s="97"/>
      <c r="CQ344" s="97"/>
      <c r="CR344" s="62" t="str">
        <f>IF(AND(CO344=0,CP344=0),Desplegable!$B$446,IF(AND(CO344&lt;&gt;0,CP344=""),Desplegable!$B$446,IF(AND('Metas por Proyecto'!CO344=0,'Metas por Proyecto'!CP344&gt;0),Desplegable!$B$444,IF(AND('Metas por Proyecto'!CO344&gt;0,'Metas por Proyecto'!CP344=0),Desplegable!$B$445,IF(AND('Metas por Proyecto'!CO344&gt;0,'Metas por Proyecto'!CP344&gt;0),((CP344*100)/CO344))))))</f>
        <v/>
      </c>
      <c r="CS344" s="97">
        <f t="shared" si="220"/>
        <v>0</v>
      </c>
      <c r="CT344" s="97">
        <f t="shared" si="221"/>
        <v>7.0400000000000009</v>
      </c>
      <c r="CU344" s="62">
        <f>IF(AND(CS344=0,CT344=0),"",IF(AND(CS344=0,CT344&lt;&gt;0),Desplegable!$B$444,(CT344*100/CS344)))</f>
        <v>100</v>
      </c>
      <c r="CV344" s="97">
        <v>10.574999999999999</v>
      </c>
      <c r="CW344" s="97"/>
      <c r="CX344" s="97"/>
      <c r="CY344" s="62" t="str">
        <f>IF(AND(CV344=0,CW344=0),Desplegable!$B$446,IF(AND(CV344&lt;&gt;0,CW344=""),Desplegable!$B$446,IF(AND('Metas por Proyecto'!CV344=0,'Metas por Proyecto'!CW344&gt;0),Desplegable!$B$444,IF(AND('Metas por Proyecto'!CV344&gt;0,'Metas por Proyecto'!CW344=0),Desplegable!$B$445,IF(AND('Metas por Proyecto'!CV344&gt;0,'Metas por Proyecto'!CW344&gt;0),((CW344*100)/CV344))))))</f>
        <v/>
      </c>
      <c r="CZ344" s="97">
        <f t="shared" si="222"/>
        <v>10.574999999999999</v>
      </c>
      <c r="DA344" s="97">
        <f t="shared" si="223"/>
        <v>7.0400000000000009</v>
      </c>
      <c r="DB344" s="62">
        <f>IF(AND(CZ344=0,DA344=0),"",IF(AND(CZ344=0,DA344&lt;&gt;0),Desplegable!$B$444,(DA344*100/CZ344)))</f>
        <v>66.57210401891254</v>
      </c>
      <c r="DC344" s="97"/>
      <c r="DD344" s="97"/>
      <c r="DE344" s="97"/>
      <c r="DF344" s="62" t="str">
        <f>IF(AND(DC344=0,DD344=0),Desplegable!$B$446,IF(AND(DC344&lt;&gt;0,DD344=""),Desplegable!$B$446,IF(AND('Metas por Proyecto'!DC344=0,'Metas por Proyecto'!DD344&gt;0),Desplegable!$B$444,IF(AND('Metas por Proyecto'!DC344&gt;0,'Metas por Proyecto'!DD344=0),Desplegable!$B$445,IF(AND('Metas por Proyecto'!DC344&gt;0,'Metas por Proyecto'!DD344&gt;0),((DD344*100)/DC344))))))</f>
        <v/>
      </c>
      <c r="DG344" s="97">
        <f t="shared" si="230"/>
        <v>10.574999999999999</v>
      </c>
      <c r="DH344" s="97">
        <f t="shared" si="231"/>
        <v>7.0400000000000009</v>
      </c>
      <c r="DI344" s="62">
        <f>IF(AND(DG344=0,DH344=0),"",IF(AND(DG344=0,DH344&lt;&gt;0),Desplegable!$B$444,(DH344*100/DG344)))</f>
        <v>66.57210401891254</v>
      </c>
      <c r="DJ344" s="97"/>
      <c r="DK344" s="97"/>
      <c r="DL344" s="97"/>
      <c r="DM344" s="62" t="str">
        <f>IF(AND(DJ344=0,DK344=0),Desplegable!$B$446,IF(AND(DJ344&lt;&gt;0,DK344=""),Desplegable!$B$446,IF(AND('Metas por Proyecto'!DJ344=0,'Metas por Proyecto'!DK344&gt;0),Desplegable!$B$444,IF(AND('Metas por Proyecto'!DJ344&gt;0,'Metas por Proyecto'!DK344=0),Desplegable!$B$445,IF(AND('Metas por Proyecto'!DJ344&gt;0,'Metas por Proyecto'!DK344&gt;0),((DK344*100)/DJ344))))))</f>
        <v/>
      </c>
      <c r="DN344" s="97">
        <f t="shared" si="224"/>
        <v>10.574999999999999</v>
      </c>
      <c r="DO344" s="97">
        <f t="shared" si="225"/>
        <v>7.0400000000000009</v>
      </c>
      <c r="DP344" s="63">
        <f>IF(AND(DN344=0,DO344=0),"",IF(AND(DN344=0,DO344&lt;&gt;0),Desplegable!$B$444,(DO344*100/DN344)))</f>
        <v>66.57210401891254</v>
      </c>
      <c r="DQ344" s="97">
        <f t="shared" si="232"/>
        <v>10.574999999999999</v>
      </c>
      <c r="DR344" s="97">
        <f t="shared" si="233"/>
        <v>0</v>
      </c>
      <c r="DS344" s="97">
        <f t="shared" si="234"/>
        <v>7.0400000000000009</v>
      </c>
      <c r="DT344" s="63">
        <f t="shared" si="235"/>
        <v>66.57210401891254</v>
      </c>
      <c r="DU344" s="97"/>
      <c r="DV344" s="69"/>
    </row>
    <row r="345" spans="1:126" s="65" customFormat="1" ht="206.25">
      <c r="A345" s="53">
        <v>344</v>
      </c>
      <c r="B345" s="84" t="s">
        <v>997</v>
      </c>
      <c r="C345" s="54" t="s">
        <v>1002</v>
      </c>
      <c r="D345" s="55" t="s">
        <v>89</v>
      </c>
      <c r="E345" s="55" t="s">
        <v>1005</v>
      </c>
      <c r="F345" s="56" t="s">
        <v>111</v>
      </c>
      <c r="G345" s="55" t="s">
        <v>115</v>
      </c>
      <c r="H345" s="56" t="s">
        <v>291</v>
      </c>
      <c r="I345" s="55" t="s">
        <v>993</v>
      </c>
      <c r="J345" s="56" t="s">
        <v>254</v>
      </c>
      <c r="K345" s="55" t="s">
        <v>1006</v>
      </c>
      <c r="L345" s="56" t="s">
        <v>268</v>
      </c>
      <c r="M345" s="56" t="s">
        <v>411</v>
      </c>
      <c r="N345" s="59" t="s">
        <v>118</v>
      </c>
      <c r="O345" s="56" t="s">
        <v>154</v>
      </c>
      <c r="P345" s="57" t="s">
        <v>462</v>
      </c>
      <c r="Q345" s="57" t="s">
        <v>467</v>
      </c>
      <c r="R345" s="58" t="s">
        <v>475</v>
      </c>
      <c r="S345" s="59" t="s">
        <v>159</v>
      </c>
      <c r="T345" s="59" t="s">
        <v>417</v>
      </c>
      <c r="U345" s="60" t="s">
        <v>429</v>
      </c>
      <c r="V345" s="60" t="s">
        <v>447</v>
      </c>
      <c r="W345" s="59" t="s">
        <v>159</v>
      </c>
      <c r="X345" s="59"/>
      <c r="Y345" s="56"/>
      <c r="Z345" s="56"/>
      <c r="AA345" s="56"/>
      <c r="AB345" s="56"/>
      <c r="AC345" s="53"/>
      <c r="AD345" s="53"/>
      <c r="AE345" s="53"/>
      <c r="AF345" s="53"/>
      <c r="AG345" s="56"/>
      <c r="AH345" s="60"/>
      <c r="AI345" s="53"/>
      <c r="AJ345" s="61"/>
      <c r="AK345" s="53"/>
      <c r="AL345" s="53"/>
      <c r="AM345" s="222">
        <v>11.969999999999999</v>
      </c>
      <c r="AN345" s="97"/>
      <c r="AO345" s="97">
        <v>0.1</v>
      </c>
      <c r="AP345" s="97"/>
      <c r="AQ345" s="62">
        <f>IF(AND(AN345=0,AO345=0),Desplegable!$B$446,IF(AND(AN345&lt;&gt;0,AO345=""),Desplegable!$B$446,IF(AND('Metas por Proyecto'!AN345=0,'Metas por Proyecto'!AO345&gt;0),Desplegable!$B$444,IF(AND('Metas por Proyecto'!AN345&gt;0,'Metas por Proyecto'!AO345=0),Desplegable!$B$445,IF(AND('Metas por Proyecto'!AN345&gt;0,'Metas por Proyecto'!AO345&gt;0),((AO345*100)/AN345))))))</f>
        <v>100</v>
      </c>
      <c r="AR345" s="97"/>
      <c r="AS345" s="97">
        <v>2.25</v>
      </c>
      <c r="AT345" s="97"/>
      <c r="AU345" s="62">
        <f>IF(AND(AR345=0,AS345=0),Desplegable!$B$446,IF(AND(AR345&lt;&gt;0,AS345=""),Desplegable!$B$446,IF(AND('Metas por Proyecto'!AR345=0,'Metas por Proyecto'!AS345&gt;0),Desplegable!$B$444,IF(AND('Metas por Proyecto'!AR345&gt;0,'Metas por Proyecto'!AS345=0),Desplegable!$B$445,IF(AND('Metas por Proyecto'!AR345&gt;0,'Metas por Proyecto'!AS345&gt;0),((AS345*100)/AR345))))))</f>
        <v>100</v>
      </c>
      <c r="AV345" s="97">
        <f t="shared" si="206"/>
        <v>0</v>
      </c>
      <c r="AW345" s="97">
        <f t="shared" si="207"/>
        <v>2.35</v>
      </c>
      <c r="AX345" s="62">
        <f>IF(AND(AV345=0,AW345=0),"",IF(AND(AV345=0,AW345&lt;&gt;0),Desplegable!$B$444,(AW345*100/AV345)))</f>
        <v>100</v>
      </c>
      <c r="AY345" s="97"/>
      <c r="AZ345" s="97">
        <v>0</v>
      </c>
      <c r="BA345" s="97"/>
      <c r="BB345" s="62" t="str">
        <f>IF(AND(AY345=0,AZ345=0),Desplegable!$B$446,IF(AND(AY345&lt;&gt;0,AZ345=""),Desplegable!$B$446,IF(AND('Metas por Proyecto'!AY345=0,'Metas por Proyecto'!AZ345&gt;0),Desplegable!$B$444,IF(AND('Metas por Proyecto'!AY345&gt;0,'Metas por Proyecto'!AZ345=0),Desplegable!$B$445,IF(AND('Metas por Proyecto'!AY345&gt;0,'Metas por Proyecto'!AZ345&gt;0),((AZ345*100)/AY345))))))</f>
        <v/>
      </c>
      <c r="BC345" s="97">
        <f t="shared" si="208"/>
        <v>0</v>
      </c>
      <c r="BD345" s="97">
        <f t="shared" si="209"/>
        <v>2.35</v>
      </c>
      <c r="BE345" s="62">
        <f>IF(AND(BC345=0,BD345=0),"",IF(AND(BC345=0,BD345&lt;&gt;0),Desplegable!$B$444,(BD345*100/BC345)))</f>
        <v>100</v>
      </c>
      <c r="BF345" s="97"/>
      <c r="BG345" s="97"/>
      <c r="BH345" s="97"/>
      <c r="BI345" s="62" t="str">
        <f>IF(AND(BF345=0,BG345=0),Desplegable!$B$446,IF(AND(BF345&lt;&gt;0,BG345=""),Desplegable!$B$446,IF(AND('Metas por Proyecto'!BF345=0,'Metas por Proyecto'!BG345&gt;0),Desplegable!$B$444,IF(AND('Metas por Proyecto'!BF345&gt;0,'Metas por Proyecto'!BG345=0),Desplegable!$B$445,IF(AND('Metas por Proyecto'!BF345&gt;0,'Metas por Proyecto'!BG345&gt;0),((BG345*100)/BF345))))))</f>
        <v/>
      </c>
      <c r="BJ345" s="97">
        <f t="shared" si="210"/>
        <v>0</v>
      </c>
      <c r="BK345" s="97">
        <f t="shared" si="211"/>
        <v>2.35</v>
      </c>
      <c r="BL345" s="62">
        <f>IF(AND(BJ345=0,BK345=0),"",IF(AND(BJ345=0,BK345&lt;&gt;0),Desplegable!$B$444,(BK345*100/BJ345)))</f>
        <v>100</v>
      </c>
      <c r="BM345" s="97"/>
      <c r="BN345" s="97"/>
      <c r="BO345" s="97"/>
      <c r="BP345" s="62" t="str">
        <f>IF(AND(BM345=0,BN345=0),Desplegable!$B$446,IF(AND(BM345&lt;&gt;0,BN345=""),Desplegable!$B$446,IF(AND('Metas por Proyecto'!BM345=0,'Metas por Proyecto'!BN345&gt;0),Desplegable!$B$444,IF(AND('Metas por Proyecto'!BM345&gt;0,'Metas por Proyecto'!BN345=0),Desplegable!$B$445,IF(AND('Metas por Proyecto'!BM345&gt;0,'Metas por Proyecto'!BN345&gt;0),((BN345*100)/BM345))))))</f>
        <v/>
      </c>
      <c r="BQ345" s="97">
        <f t="shared" si="212"/>
        <v>0</v>
      </c>
      <c r="BR345" s="97">
        <f t="shared" si="213"/>
        <v>2.35</v>
      </c>
      <c r="BS345" s="62">
        <f>IF(AND(BQ345=0,BR345=0),"",IF(AND(BQ345=0,BR345&lt;&gt;0),Desplegable!$B$444,(BR345*100/BQ345)))</f>
        <v>100</v>
      </c>
      <c r="BT345" s="97"/>
      <c r="BU345" s="97"/>
      <c r="BV345" s="97"/>
      <c r="BW345" s="62" t="str">
        <f>IF(AND(BT345=0,BU345=0),Desplegable!$B$446,IF(AND(BT345&lt;&gt;0,BU345=""),Desplegable!$B$446,IF(AND('Metas por Proyecto'!BT345=0,'Metas por Proyecto'!BU345&gt;0),Desplegable!$B$444,IF(AND('Metas por Proyecto'!BT345&gt;0,'Metas por Proyecto'!BU345=0),Desplegable!$B$445,IF(AND('Metas por Proyecto'!BT345&gt;0,'Metas por Proyecto'!BU345&gt;0),((BU345*100)/BT345))))))</f>
        <v/>
      </c>
      <c r="BX345" s="97">
        <f t="shared" si="214"/>
        <v>0</v>
      </c>
      <c r="BY345" s="97">
        <f t="shared" si="215"/>
        <v>2.35</v>
      </c>
      <c r="BZ345" s="62">
        <f>IF(AND(BX345=0,BY345=0),"",IF(AND(BX345=0,BY345&lt;&gt;0),Desplegable!$B$444,(BY345*100/BX345)))</f>
        <v>100</v>
      </c>
      <c r="CA345" s="97"/>
      <c r="CB345" s="97"/>
      <c r="CC345" s="97"/>
      <c r="CD345" s="62" t="str">
        <f>IF(AND(CA345=0,CB345=0),Desplegable!$B$446,IF(AND(CA345&lt;&gt;0,CB345=""),Desplegable!$B$446,IF(AND('Metas por Proyecto'!CA345=0,'Metas por Proyecto'!CB345&gt;0),Desplegable!$B$444,IF(AND('Metas por Proyecto'!CA345&gt;0,'Metas por Proyecto'!CB345=0),Desplegable!$B$445,IF(AND('Metas por Proyecto'!CA345&gt;0,'Metas por Proyecto'!CB345&gt;0),((CB345*100)/CA345))))))</f>
        <v/>
      </c>
      <c r="CE345" s="97">
        <f t="shared" si="216"/>
        <v>0</v>
      </c>
      <c r="CF345" s="97">
        <f t="shared" si="217"/>
        <v>2.35</v>
      </c>
      <c r="CG345" s="62">
        <f>IF(AND(CE345=0,CF345=0),"",IF(AND(CE345=0,CF345&lt;&gt;0),Desplegable!$B$444,(CF345*100/CE345)))</f>
        <v>100</v>
      </c>
      <c r="CH345" s="97"/>
      <c r="CI345" s="97"/>
      <c r="CJ345" s="97"/>
      <c r="CK345" s="62" t="str">
        <f>IF(AND(CH345=0,CI345=0),Desplegable!$B$446,IF(AND(CH345&lt;&gt;0,CI345=""),Desplegable!$B$446,IF(AND('Metas por Proyecto'!CH345=0,'Metas por Proyecto'!CI345&gt;0),Desplegable!$B$444,IF(AND('Metas por Proyecto'!CH345&gt;0,'Metas por Proyecto'!CI345=0),Desplegable!$B$445,IF(AND('Metas por Proyecto'!CH345&gt;0,'Metas por Proyecto'!CI345&gt;0),((CI345*100)/CH345))))))</f>
        <v/>
      </c>
      <c r="CL345" s="97">
        <f t="shared" si="218"/>
        <v>0</v>
      </c>
      <c r="CM345" s="97">
        <f t="shared" si="219"/>
        <v>2.35</v>
      </c>
      <c r="CN345" s="62">
        <f>IF(AND(CL345=0,CM345=0),"",IF(AND(CL345=0,CM345&lt;&gt;0),Desplegable!$B$444,(CM345*100/CL345)))</f>
        <v>100</v>
      </c>
      <c r="CO345" s="97"/>
      <c r="CP345" s="97"/>
      <c r="CQ345" s="97"/>
      <c r="CR345" s="62" t="str">
        <f>IF(AND(CO345=0,CP345=0),Desplegable!$B$446,IF(AND(CO345&lt;&gt;0,CP345=""),Desplegable!$B$446,IF(AND('Metas por Proyecto'!CO345=0,'Metas por Proyecto'!CP345&gt;0),Desplegable!$B$444,IF(AND('Metas por Proyecto'!CO345&gt;0,'Metas por Proyecto'!CP345=0),Desplegable!$B$445,IF(AND('Metas por Proyecto'!CO345&gt;0,'Metas por Proyecto'!CP345&gt;0),((CP345*100)/CO345))))))</f>
        <v/>
      </c>
      <c r="CS345" s="97">
        <f t="shared" si="220"/>
        <v>0</v>
      </c>
      <c r="CT345" s="97">
        <f t="shared" si="221"/>
        <v>2.35</v>
      </c>
      <c r="CU345" s="62">
        <f>IF(AND(CS345=0,CT345=0),"",IF(AND(CS345=0,CT345&lt;&gt;0),Desplegable!$B$444,(CT345*100/CS345)))</f>
        <v>100</v>
      </c>
      <c r="CV345" s="97">
        <v>11.969999999999999</v>
      </c>
      <c r="CW345" s="97"/>
      <c r="CX345" s="97"/>
      <c r="CY345" s="62" t="str">
        <f>IF(AND(CV345=0,CW345=0),Desplegable!$B$446,IF(AND(CV345&lt;&gt;0,CW345=""),Desplegable!$B$446,IF(AND('Metas por Proyecto'!CV345=0,'Metas por Proyecto'!CW345&gt;0),Desplegable!$B$444,IF(AND('Metas por Proyecto'!CV345&gt;0,'Metas por Proyecto'!CW345=0),Desplegable!$B$445,IF(AND('Metas por Proyecto'!CV345&gt;0,'Metas por Proyecto'!CW345&gt;0),((CW345*100)/CV345))))))</f>
        <v/>
      </c>
      <c r="CZ345" s="97">
        <f t="shared" si="222"/>
        <v>11.969999999999999</v>
      </c>
      <c r="DA345" s="97">
        <f t="shared" si="223"/>
        <v>2.35</v>
      </c>
      <c r="DB345" s="62">
        <f>IF(AND(CZ345=0,DA345=0),"",IF(AND(CZ345=0,DA345&lt;&gt;0),Desplegable!$B$444,(DA345*100/CZ345)))</f>
        <v>19.632414369256477</v>
      </c>
      <c r="DC345" s="97"/>
      <c r="DD345" s="97"/>
      <c r="DE345" s="97"/>
      <c r="DF345" s="62" t="str">
        <f>IF(AND(DC345=0,DD345=0),Desplegable!$B$446,IF(AND(DC345&lt;&gt;0,DD345=""),Desplegable!$B$446,IF(AND('Metas por Proyecto'!DC345=0,'Metas por Proyecto'!DD345&gt;0),Desplegable!$B$444,IF(AND('Metas por Proyecto'!DC345&gt;0,'Metas por Proyecto'!DD345=0),Desplegable!$B$445,IF(AND('Metas por Proyecto'!DC345&gt;0,'Metas por Proyecto'!DD345&gt;0),((DD345*100)/DC345))))))</f>
        <v/>
      </c>
      <c r="DG345" s="97">
        <f t="shared" si="230"/>
        <v>11.969999999999999</v>
      </c>
      <c r="DH345" s="97">
        <f t="shared" si="231"/>
        <v>2.35</v>
      </c>
      <c r="DI345" s="62">
        <f>IF(AND(DG345=0,DH345=0),"",IF(AND(DG345=0,DH345&lt;&gt;0),Desplegable!$B$444,(DH345*100/DG345)))</f>
        <v>19.632414369256477</v>
      </c>
      <c r="DJ345" s="97"/>
      <c r="DK345" s="97"/>
      <c r="DL345" s="97"/>
      <c r="DM345" s="62" t="str">
        <f>IF(AND(DJ345=0,DK345=0),Desplegable!$B$446,IF(AND(DJ345&lt;&gt;0,DK345=""),Desplegable!$B$446,IF(AND('Metas por Proyecto'!DJ345=0,'Metas por Proyecto'!DK345&gt;0),Desplegable!$B$444,IF(AND('Metas por Proyecto'!DJ345&gt;0,'Metas por Proyecto'!DK345=0),Desplegable!$B$445,IF(AND('Metas por Proyecto'!DJ345&gt;0,'Metas por Proyecto'!DK345&gt;0),((DK345*100)/DJ345))))))</f>
        <v/>
      </c>
      <c r="DN345" s="97">
        <f t="shared" si="224"/>
        <v>11.969999999999999</v>
      </c>
      <c r="DO345" s="97">
        <f t="shared" si="225"/>
        <v>2.35</v>
      </c>
      <c r="DP345" s="63">
        <f>IF(AND(DN345=0,DO345=0),"",IF(AND(DN345=0,DO345&lt;&gt;0),Desplegable!$B$444,(DO345*100/DN345)))</f>
        <v>19.632414369256477</v>
      </c>
      <c r="DQ345" s="97">
        <f t="shared" si="232"/>
        <v>11.969999999999999</v>
      </c>
      <c r="DR345" s="97">
        <f t="shared" si="233"/>
        <v>0</v>
      </c>
      <c r="DS345" s="97">
        <f t="shared" si="234"/>
        <v>2.35</v>
      </c>
      <c r="DT345" s="63">
        <f t="shared" si="235"/>
        <v>19.632414369256477</v>
      </c>
      <c r="DU345" s="97"/>
    </row>
    <row r="346" spans="1:126" s="65" customFormat="1" ht="206.25">
      <c r="A346" s="53">
        <v>345</v>
      </c>
      <c r="B346" s="84" t="s">
        <v>998</v>
      </c>
      <c r="C346" s="54" t="s">
        <v>1003</v>
      </c>
      <c r="D346" s="55" t="s">
        <v>89</v>
      </c>
      <c r="E346" s="55" t="s">
        <v>1005</v>
      </c>
      <c r="F346" s="56" t="s">
        <v>111</v>
      </c>
      <c r="G346" s="55" t="s">
        <v>115</v>
      </c>
      <c r="H346" s="56" t="s">
        <v>291</v>
      </c>
      <c r="I346" s="55" t="s">
        <v>993</v>
      </c>
      <c r="J346" s="56" t="s">
        <v>254</v>
      </c>
      <c r="K346" s="55" t="s">
        <v>1006</v>
      </c>
      <c r="L346" s="56" t="s">
        <v>268</v>
      </c>
      <c r="M346" s="56" t="s">
        <v>411</v>
      </c>
      <c r="N346" s="59" t="s">
        <v>118</v>
      </c>
      <c r="O346" s="56" t="s">
        <v>154</v>
      </c>
      <c r="P346" s="57" t="s">
        <v>462</v>
      </c>
      <c r="Q346" s="57" t="s">
        <v>467</v>
      </c>
      <c r="R346" s="58" t="s">
        <v>475</v>
      </c>
      <c r="S346" s="59" t="s">
        <v>159</v>
      </c>
      <c r="T346" s="59" t="s">
        <v>417</v>
      </c>
      <c r="U346" s="60" t="s">
        <v>429</v>
      </c>
      <c r="V346" s="60" t="s">
        <v>447</v>
      </c>
      <c r="W346" s="59" t="s">
        <v>159</v>
      </c>
      <c r="X346" s="59"/>
      <c r="Y346" s="56"/>
      <c r="Z346" s="56"/>
      <c r="AA346" s="56"/>
      <c r="AB346" s="56"/>
      <c r="AC346" s="53"/>
      <c r="AD346" s="53"/>
      <c r="AE346" s="53"/>
      <c r="AF346" s="53"/>
      <c r="AG346" s="56"/>
      <c r="AH346" s="60"/>
      <c r="AI346" s="53"/>
      <c r="AJ346" s="61"/>
      <c r="AK346" s="53"/>
      <c r="AL346" s="53"/>
      <c r="AM346" s="222">
        <v>17.631499999999999</v>
      </c>
      <c r="AN346" s="97"/>
      <c r="AO346" s="97">
        <v>0</v>
      </c>
      <c r="AP346" s="97"/>
      <c r="AQ346" s="62" t="str">
        <f>IF(AND(AN346=0,AO346=0),Desplegable!$B$446,IF(AND(AN346&lt;&gt;0,AO346=""),Desplegable!$B$446,IF(AND('Metas por Proyecto'!AN346=0,'Metas por Proyecto'!AO346&gt;0),Desplegable!$B$444,IF(AND('Metas por Proyecto'!AN346&gt;0,'Metas por Proyecto'!AO346=0),Desplegable!$B$445,IF(AND('Metas por Proyecto'!AN346&gt;0,'Metas por Proyecto'!AO346&gt;0),((AO346*100)/AN346))))))</f>
        <v/>
      </c>
      <c r="AR346" s="97"/>
      <c r="AS346" s="97">
        <v>0</v>
      </c>
      <c r="AT346" s="97"/>
      <c r="AU346" s="62" t="str">
        <f>IF(AND(AR346=0,AS346=0),Desplegable!$B$446,IF(AND(AR346&lt;&gt;0,AS346=""),Desplegable!$B$446,IF(AND('Metas por Proyecto'!AR346=0,'Metas por Proyecto'!AS346&gt;0),Desplegable!$B$444,IF(AND('Metas por Proyecto'!AR346&gt;0,'Metas por Proyecto'!AS346=0),Desplegable!$B$445,IF(AND('Metas por Proyecto'!AR346&gt;0,'Metas por Proyecto'!AS346&gt;0),((AS346*100)/AR346))))))</f>
        <v/>
      </c>
      <c r="AV346" s="97">
        <f t="shared" si="206"/>
        <v>0</v>
      </c>
      <c r="AW346" s="97">
        <f t="shared" si="207"/>
        <v>0</v>
      </c>
      <c r="AX346" s="62" t="str">
        <f>IF(AND(AV346=0,AW346=0),"",IF(AND(AV346=0,AW346&lt;&gt;0),Desplegable!$B$444,(AW346*100/AV346)))</f>
        <v/>
      </c>
      <c r="AY346" s="97"/>
      <c r="AZ346" s="97">
        <v>2.44</v>
      </c>
      <c r="BA346" s="97"/>
      <c r="BB346" s="62">
        <f>IF(AND(AY346=0,AZ346=0),Desplegable!$B$446,IF(AND(AY346&lt;&gt;0,AZ346=""),Desplegable!$B$446,IF(AND('Metas por Proyecto'!AY346=0,'Metas por Proyecto'!AZ346&gt;0),Desplegable!$B$444,IF(AND('Metas por Proyecto'!AY346&gt;0,'Metas por Proyecto'!AZ346=0),Desplegable!$B$445,IF(AND('Metas por Proyecto'!AY346&gt;0,'Metas por Proyecto'!AZ346&gt;0),((AZ346*100)/AY346))))))</f>
        <v>100</v>
      </c>
      <c r="BC346" s="97">
        <f t="shared" si="208"/>
        <v>0</v>
      </c>
      <c r="BD346" s="97">
        <f t="shared" si="209"/>
        <v>2.44</v>
      </c>
      <c r="BE346" s="62">
        <f>IF(AND(BC346=0,BD346=0),"",IF(AND(BC346=0,BD346&lt;&gt;0),Desplegable!$B$444,(BD346*100/BC346)))</f>
        <v>100</v>
      </c>
      <c r="BF346" s="97"/>
      <c r="BG346" s="97"/>
      <c r="BH346" s="97"/>
      <c r="BI346" s="62" t="str">
        <f>IF(AND(BF346=0,BG346=0),Desplegable!$B$446,IF(AND(BF346&lt;&gt;0,BG346=""),Desplegable!$B$446,IF(AND('Metas por Proyecto'!BF346=0,'Metas por Proyecto'!BG346&gt;0),Desplegable!$B$444,IF(AND('Metas por Proyecto'!BF346&gt;0,'Metas por Proyecto'!BG346=0),Desplegable!$B$445,IF(AND('Metas por Proyecto'!BF346&gt;0,'Metas por Proyecto'!BG346&gt;0),((BG346*100)/BF346))))))</f>
        <v/>
      </c>
      <c r="BJ346" s="97">
        <f t="shared" si="210"/>
        <v>0</v>
      </c>
      <c r="BK346" s="97">
        <f t="shared" si="211"/>
        <v>2.44</v>
      </c>
      <c r="BL346" s="62">
        <f>IF(AND(BJ346=0,BK346=0),"",IF(AND(BJ346=0,BK346&lt;&gt;0),Desplegable!$B$444,(BK346*100/BJ346)))</f>
        <v>100</v>
      </c>
      <c r="BM346" s="97"/>
      <c r="BN346" s="97"/>
      <c r="BO346" s="97"/>
      <c r="BP346" s="62" t="str">
        <f>IF(AND(BM346=0,BN346=0),Desplegable!$B$446,IF(AND(BM346&lt;&gt;0,BN346=""),Desplegable!$B$446,IF(AND('Metas por Proyecto'!BM346=0,'Metas por Proyecto'!BN346&gt;0),Desplegable!$B$444,IF(AND('Metas por Proyecto'!BM346&gt;0,'Metas por Proyecto'!BN346=0),Desplegable!$B$445,IF(AND('Metas por Proyecto'!BM346&gt;0,'Metas por Proyecto'!BN346&gt;0),((BN346*100)/BM346))))))</f>
        <v/>
      </c>
      <c r="BQ346" s="97">
        <f t="shared" si="212"/>
        <v>0</v>
      </c>
      <c r="BR346" s="97">
        <f t="shared" si="213"/>
        <v>2.44</v>
      </c>
      <c r="BS346" s="62">
        <f>IF(AND(BQ346=0,BR346=0),"",IF(AND(BQ346=0,BR346&lt;&gt;0),Desplegable!$B$444,(BR346*100/BQ346)))</f>
        <v>100</v>
      </c>
      <c r="BT346" s="97"/>
      <c r="BU346" s="97"/>
      <c r="BV346" s="97"/>
      <c r="BW346" s="62" t="str">
        <f>IF(AND(BT346=0,BU346=0),Desplegable!$B$446,IF(AND(BT346&lt;&gt;0,BU346=""),Desplegable!$B$446,IF(AND('Metas por Proyecto'!BT346=0,'Metas por Proyecto'!BU346&gt;0),Desplegable!$B$444,IF(AND('Metas por Proyecto'!BT346&gt;0,'Metas por Proyecto'!BU346=0),Desplegable!$B$445,IF(AND('Metas por Proyecto'!BT346&gt;0,'Metas por Proyecto'!BU346&gt;0),((BU346*100)/BT346))))))</f>
        <v/>
      </c>
      <c r="BX346" s="97">
        <f t="shared" si="214"/>
        <v>0</v>
      </c>
      <c r="BY346" s="97">
        <f t="shared" si="215"/>
        <v>2.44</v>
      </c>
      <c r="BZ346" s="62">
        <f>IF(AND(BX346=0,BY346=0),"",IF(AND(BX346=0,BY346&lt;&gt;0),Desplegable!$B$444,(BY346*100/BX346)))</f>
        <v>100</v>
      </c>
      <c r="CA346" s="97"/>
      <c r="CB346" s="97"/>
      <c r="CC346" s="97"/>
      <c r="CD346" s="62" t="str">
        <f>IF(AND(CA346=0,CB346=0),Desplegable!$B$446,IF(AND(CA346&lt;&gt;0,CB346=""),Desplegable!$B$446,IF(AND('Metas por Proyecto'!CA346=0,'Metas por Proyecto'!CB346&gt;0),Desplegable!$B$444,IF(AND('Metas por Proyecto'!CA346&gt;0,'Metas por Proyecto'!CB346=0),Desplegable!$B$445,IF(AND('Metas por Proyecto'!CA346&gt;0,'Metas por Proyecto'!CB346&gt;0),((CB346*100)/CA346))))))</f>
        <v/>
      </c>
      <c r="CE346" s="97">
        <f t="shared" si="216"/>
        <v>0</v>
      </c>
      <c r="CF346" s="97">
        <f t="shared" si="217"/>
        <v>2.44</v>
      </c>
      <c r="CG346" s="62">
        <f>IF(AND(CE346=0,CF346=0),"",IF(AND(CE346=0,CF346&lt;&gt;0),Desplegable!$B$444,(CF346*100/CE346)))</f>
        <v>100</v>
      </c>
      <c r="CH346" s="97"/>
      <c r="CI346" s="97"/>
      <c r="CJ346" s="97"/>
      <c r="CK346" s="62" t="str">
        <f>IF(AND(CH346=0,CI346=0),Desplegable!$B$446,IF(AND(CH346&lt;&gt;0,CI346=""),Desplegable!$B$446,IF(AND('Metas por Proyecto'!CH346=0,'Metas por Proyecto'!CI346&gt;0),Desplegable!$B$444,IF(AND('Metas por Proyecto'!CH346&gt;0,'Metas por Proyecto'!CI346=0),Desplegable!$B$445,IF(AND('Metas por Proyecto'!CH346&gt;0,'Metas por Proyecto'!CI346&gt;0),((CI346*100)/CH346))))))</f>
        <v/>
      </c>
      <c r="CL346" s="97">
        <f t="shared" si="218"/>
        <v>0</v>
      </c>
      <c r="CM346" s="97">
        <f t="shared" si="219"/>
        <v>2.44</v>
      </c>
      <c r="CN346" s="62">
        <f>IF(AND(CL346=0,CM346=0),"",IF(AND(CL346=0,CM346&lt;&gt;0),Desplegable!$B$444,(CM346*100/CL346)))</f>
        <v>100</v>
      </c>
      <c r="CO346" s="97"/>
      <c r="CP346" s="97"/>
      <c r="CQ346" s="97"/>
      <c r="CR346" s="62" t="str">
        <f>IF(AND(CO346=0,CP346=0),Desplegable!$B$446,IF(AND(CO346&lt;&gt;0,CP346=""),Desplegable!$B$446,IF(AND('Metas por Proyecto'!CO346=0,'Metas por Proyecto'!CP346&gt;0),Desplegable!$B$444,IF(AND('Metas por Proyecto'!CO346&gt;0,'Metas por Proyecto'!CP346=0),Desplegable!$B$445,IF(AND('Metas por Proyecto'!CO346&gt;0,'Metas por Proyecto'!CP346&gt;0),((CP346*100)/CO346))))))</f>
        <v/>
      </c>
      <c r="CS346" s="97">
        <f t="shared" si="220"/>
        <v>0</v>
      </c>
      <c r="CT346" s="97">
        <f t="shared" si="221"/>
        <v>2.44</v>
      </c>
      <c r="CU346" s="62">
        <f>IF(AND(CS346=0,CT346=0),"",IF(AND(CS346=0,CT346&lt;&gt;0),Desplegable!$B$444,(CT346*100/CS346)))</f>
        <v>100</v>
      </c>
      <c r="CV346" s="97"/>
      <c r="CW346" s="97"/>
      <c r="CX346" s="97"/>
      <c r="CY346" s="62" t="str">
        <f>IF(AND(CV346=0,CW346=0),Desplegable!$B$446,IF(AND(CV346&lt;&gt;0,CW346=""),Desplegable!$B$446,IF(AND('Metas por Proyecto'!CV346=0,'Metas por Proyecto'!CW346&gt;0),Desplegable!$B$444,IF(AND('Metas por Proyecto'!CV346&gt;0,'Metas por Proyecto'!CW346=0),Desplegable!$B$445,IF(AND('Metas por Proyecto'!CV346&gt;0,'Metas por Proyecto'!CW346&gt;0),((CW346*100)/CV346))))))</f>
        <v/>
      </c>
      <c r="CZ346" s="97">
        <f t="shared" si="222"/>
        <v>0</v>
      </c>
      <c r="DA346" s="97">
        <f t="shared" si="223"/>
        <v>2.44</v>
      </c>
      <c r="DB346" s="62">
        <f>IF(AND(CZ346=0,DA346=0),"",IF(AND(CZ346=0,DA346&lt;&gt;0),Desplegable!$B$444,(DA346*100/CZ346)))</f>
        <v>100</v>
      </c>
      <c r="DC346" s="97"/>
      <c r="DD346" s="97"/>
      <c r="DE346" s="97"/>
      <c r="DF346" s="62" t="str">
        <f>IF(AND(DC346=0,DD346=0),Desplegable!$B$446,IF(AND(DC346&lt;&gt;0,DD346=""),Desplegable!$B$446,IF(AND('Metas por Proyecto'!DC346=0,'Metas por Proyecto'!DD346&gt;0),Desplegable!$B$444,IF(AND('Metas por Proyecto'!DC346&gt;0,'Metas por Proyecto'!DD346=0),Desplegable!$B$445,IF(AND('Metas por Proyecto'!DC346&gt;0,'Metas por Proyecto'!DD346&gt;0),((DD346*100)/DC346))))))</f>
        <v/>
      </c>
      <c r="DG346" s="97">
        <f t="shared" si="230"/>
        <v>0</v>
      </c>
      <c r="DH346" s="97">
        <f t="shared" si="231"/>
        <v>2.44</v>
      </c>
      <c r="DI346" s="62">
        <f>IF(AND(DG346=0,DH346=0),"",IF(AND(DG346=0,DH346&lt;&gt;0),Desplegable!$B$444,(DH346*100/DG346)))</f>
        <v>100</v>
      </c>
      <c r="DJ346" s="97">
        <v>17.631499999999999</v>
      </c>
      <c r="DK346" s="97"/>
      <c r="DL346" s="97"/>
      <c r="DM346" s="62" t="str">
        <f>IF(AND(DJ346=0,DK346=0),Desplegable!$B$446,IF(AND(DJ346&lt;&gt;0,DK346=""),Desplegable!$B$446,IF(AND('Metas por Proyecto'!DJ346=0,'Metas por Proyecto'!DK346&gt;0),Desplegable!$B$444,IF(AND('Metas por Proyecto'!DJ346&gt;0,'Metas por Proyecto'!DK346=0),Desplegable!$B$445,IF(AND('Metas por Proyecto'!DJ346&gt;0,'Metas por Proyecto'!DK346&gt;0),((DK346*100)/DJ346))))))</f>
        <v/>
      </c>
      <c r="DN346" s="97">
        <f t="shared" si="224"/>
        <v>17.631499999999999</v>
      </c>
      <c r="DO346" s="97">
        <f t="shared" si="225"/>
        <v>2.44</v>
      </c>
      <c r="DP346" s="63">
        <f>IF(AND(DN346=0,DO346=0),"",IF(AND(DN346=0,DO346&lt;&gt;0),Desplegable!$B$444,(DO346*100/DN346)))</f>
        <v>13.838867935229562</v>
      </c>
      <c r="DQ346" s="97">
        <f t="shared" si="232"/>
        <v>17.631499999999999</v>
      </c>
      <c r="DR346" s="97">
        <f t="shared" si="233"/>
        <v>0</v>
      </c>
      <c r="DS346" s="97">
        <f t="shared" si="234"/>
        <v>2.44</v>
      </c>
      <c r="DT346" s="63">
        <f t="shared" si="235"/>
        <v>13.838867935229562</v>
      </c>
      <c r="DU346" s="97"/>
    </row>
    <row r="347" spans="1:126" s="65" customFormat="1" ht="206.25">
      <c r="A347" s="53">
        <v>346</v>
      </c>
      <c r="B347" s="84" t="s">
        <v>999</v>
      </c>
      <c r="C347" s="54" t="s">
        <v>1004</v>
      </c>
      <c r="D347" s="55" t="s">
        <v>89</v>
      </c>
      <c r="E347" s="55" t="s">
        <v>1005</v>
      </c>
      <c r="F347" s="56" t="s">
        <v>111</v>
      </c>
      <c r="G347" s="55" t="s">
        <v>115</v>
      </c>
      <c r="H347" s="56" t="s">
        <v>291</v>
      </c>
      <c r="I347" s="55" t="s">
        <v>993</v>
      </c>
      <c r="J347" s="56" t="s">
        <v>254</v>
      </c>
      <c r="K347" s="55" t="s">
        <v>1006</v>
      </c>
      <c r="L347" s="56" t="s">
        <v>268</v>
      </c>
      <c r="M347" s="56" t="s">
        <v>411</v>
      </c>
      <c r="N347" s="59" t="s">
        <v>121</v>
      </c>
      <c r="O347" s="56" t="s">
        <v>154</v>
      </c>
      <c r="P347" s="57" t="s">
        <v>462</v>
      </c>
      <c r="Q347" s="57" t="s">
        <v>467</v>
      </c>
      <c r="R347" s="58" t="s">
        <v>475</v>
      </c>
      <c r="S347" s="59" t="s">
        <v>159</v>
      </c>
      <c r="T347" s="59" t="s">
        <v>417</v>
      </c>
      <c r="U347" s="60" t="s">
        <v>429</v>
      </c>
      <c r="V347" s="60" t="s">
        <v>447</v>
      </c>
      <c r="W347" s="59" t="s">
        <v>159</v>
      </c>
      <c r="X347" s="59"/>
      <c r="Y347" s="56"/>
      <c r="Z347" s="56"/>
      <c r="AA347" s="56"/>
      <c r="AB347" s="56"/>
      <c r="AC347" s="53"/>
      <c r="AD347" s="53"/>
      <c r="AE347" s="53"/>
      <c r="AF347" s="53"/>
      <c r="AG347" s="56"/>
      <c r="AH347" s="60"/>
      <c r="AI347" s="53"/>
      <c r="AJ347" s="61"/>
      <c r="AK347" s="53"/>
      <c r="AL347" s="53"/>
      <c r="AM347" s="222">
        <v>12.1135</v>
      </c>
      <c r="AN347" s="97"/>
      <c r="AO347" s="97">
        <v>0.37</v>
      </c>
      <c r="AP347" s="97"/>
      <c r="AQ347" s="62">
        <f>IF(AND(AN347=0,AO347=0),Desplegable!$B$446,IF(AND(AN347&lt;&gt;0,AO347=""),Desplegable!$B$446,IF(AND('Metas por Proyecto'!AN347=0,'Metas por Proyecto'!AO347&gt;0),Desplegable!$B$444,IF(AND('Metas por Proyecto'!AN347&gt;0,'Metas por Proyecto'!AO347=0),Desplegable!$B$445,IF(AND('Metas por Proyecto'!AN347&gt;0,'Metas por Proyecto'!AO347&gt;0),((AO347*100)/AN347))))))</f>
        <v>100</v>
      </c>
      <c r="AR347" s="97"/>
      <c r="AS347" s="97">
        <v>0.53</v>
      </c>
      <c r="AT347" s="97"/>
      <c r="AU347" s="62">
        <f>IF(AND(AR347=0,AS347=0),Desplegable!$B$446,IF(AND(AR347&lt;&gt;0,AS347=""),Desplegable!$B$446,IF(AND('Metas por Proyecto'!AR347=0,'Metas por Proyecto'!AS347&gt;0),Desplegable!$B$444,IF(AND('Metas por Proyecto'!AR347&gt;0,'Metas por Proyecto'!AS347=0),Desplegable!$B$445,IF(AND('Metas por Proyecto'!AR347&gt;0,'Metas por Proyecto'!AS347&gt;0),((AS347*100)/AR347))))))</f>
        <v>100</v>
      </c>
      <c r="AV347" s="97">
        <f t="shared" si="206"/>
        <v>0</v>
      </c>
      <c r="AW347" s="97">
        <f t="shared" si="207"/>
        <v>0.9</v>
      </c>
      <c r="AX347" s="62">
        <f>IF(AND(AV347=0,AW347=0),"",IF(AND(AV347=0,AW347&lt;&gt;0),Desplegable!$B$444,(AW347*100/AV347)))</f>
        <v>100</v>
      </c>
      <c r="AY347" s="97"/>
      <c r="AZ347" s="97">
        <v>1.72</v>
      </c>
      <c r="BA347" s="97"/>
      <c r="BB347" s="62">
        <f>IF(AND(AY347=0,AZ347=0),Desplegable!$B$446,IF(AND(AY347&lt;&gt;0,AZ347=""),Desplegable!$B$446,IF(AND('Metas por Proyecto'!AY347=0,'Metas por Proyecto'!AZ347&gt;0),Desplegable!$B$444,IF(AND('Metas por Proyecto'!AY347&gt;0,'Metas por Proyecto'!AZ347=0),Desplegable!$B$445,IF(AND('Metas por Proyecto'!AY347&gt;0,'Metas por Proyecto'!AZ347&gt;0),((AZ347*100)/AY347))))))</f>
        <v>100</v>
      </c>
      <c r="BC347" s="97">
        <f t="shared" si="208"/>
        <v>0</v>
      </c>
      <c r="BD347" s="97">
        <f t="shared" si="209"/>
        <v>2.62</v>
      </c>
      <c r="BE347" s="62">
        <f>IF(AND(BC347=0,BD347=0),"",IF(AND(BC347=0,BD347&lt;&gt;0),Desplegable!$B$444,(BD347*100/BC347)))</f>
        <v>100</v>
      </c>
      <c r="BF347" s="97"/>
      <c r="BG347" s="97"/>
      <c r="BH347" s="97"/>
      <c r="BI347" s="62" t="str">
        <f>IF(AND(BF347=0,BG347=0),Desplegable!$B$446,IF(AND(BF347&lt;&gt;0,BG347=""),Desplegable!$B$446,IF(AND('Metas por Proyecto'!BF347=0,'Metas por Proyecto'!BG347&gt;0),Desplegable!$B$444,IF(AND('Metas por Proyecto'!BF347&gt;0,'Metas por Proyecto'!BG347=0),Desplegable!$B$445,IF(AND('Metas por Proyecto'!BF347&gt;0,'Metas por Proyecto'!BG347&gt;0),((BG347*100)/BF347))))))</f>
        <v/>
      </c>
      <c r="BJ347" s="97">
        <f t="shared" si="210"/>
        <v>0</v>
      </c>
      <c r="BK347" s="97">
        <f t="shared" si="211"/>
        <v>2.62</v>
      </c>
      <c r="BL347" s="62">
        <f>IF(AND(BJ347=0,BK347=0),"",IF(AND(BJ347=0,BK347&lt;&gt;0),Desplegable!$B$444,(BK347*100/BJ347)))</f>
        <v>100</v>
      </c>
      <c r="BM347" s="97"/>
      <c r="BN347" s="97"/>
      <c r="BO347" s="97"/>
      <c r="BP347" s="62" t="str">
        <f>IF(AND(BM347=0,BN347=0),Desplegable!$B$446,IF(AND(BM347&lt;&gt;0,BN347=""),Desplegable!$B$446,IF(AND('Metas por Proyecto'!BM347=0,'Metas por Proyecto'!BN347&gt;0),Desplegable!$B$444,IF(AND('Metas por Proyecto'!BM347&gt;0,'Metas por Proyecto'!BN347=0),Desplegable!$B$445,IF(AND('Metas por Proyecto'!BM347&gt;0,'Metas por Proyecto'!BN347&gt;0),((BN347*100)/BM347))))))</f>
        <v/>
      </c>
      <c r="BQ347" s="97">
        <f t="shared" si="212"/>
        <v>0</v>
      </c>
      <c r="BR347" s="97">
        <f t="shared" si="213"/>
        <v>2.62</v>
      </c>
      <c r="BS347" s="62">
        <f>IF(AND(BQ347=0,BR347=0),"",IF(AND(BQ347=0,BR347&lt;&gt;0),Desplegable!$B$444,(BR347*100/BQ347)))</f>
        <v>100</v>
      </c>
      <c r="BT347" s="97"/>
      <c r="BU347" s="97"/>
      <c r="BV347" s="97"/>
      <c r="BW347" s="62" t="str">
        <f>IF(AND(BT347=0,BU347=0),Desplegable!$B$446,IF(AND(BT347&lt;&gt;0,BU347=""),Desplegable!$B$446,IF(AND('Metas por Proyecto'!BT347=0,'Metas por Proyecto'!BU347&gt;0),Desplegable!$B$444,IF(AND('Metas por Proyecto'!BT347&gt;0,'Metas por Proyecto'!BU347=0),Desplegable!$B$445,IF(AND('Metas por Proyecto'!BT347&gt;0,'Metas por Proyecto'!BU347&gt;0),((BU347*100)/BT347))))))</f>
        <v/>
      </c>
      <c r="BX347" s="97">
        <f t="shared" si="214"/>
        <v>0</v>
      </c>
      <c r="BY347" s="97">
        <f t="shared" si="215"/>
        <v>2.62</v>
      </c>
      <c r="BZ347" s="62">
        <f>IF(AND(BX347=0,BY347=0),"",IF(AND(BX347=0,BY347&lt;&gt;0),Desplegable!$B$444,(BY347*100/BX347)))</f>
        <v>100</v>
      </c>
      <c r="CA347" s="97"/>
      <c r="CB347" s="97"/>
      <c r="CC347" s="97"/>
      <c r="CD347" s="62" t="str">
        <f>IF(AND(CA347=0,CB347=0),Desplegable!$B$446,IF(AND(CA347&lt;&gt;0,CB347=""),Desplegable!$B$446,IF(AND('Metas por Proyecto'!CA347=0,'Metas por Proyecto'!CB347&gt;0),Desplegable!$B$444,IF(AND('Metas por Proyecto'!CA347&gt;0,'Metas por Proyecto'!CB347=0),Desplegable!$B$445,IF(AND('Metas por Proyecto'!CA347&gt;0,'Metas por Proyecto'!CB347&gt;0),((CB347*100)/CA347))))))</f>
        <v/>
      </c>
      <c r="CE347" s="97">
        <f t="shared" si="216"/>
        <v>0</v>
      </c>
      <c r="CF347" s="97">
        <f t="shared" si="217"/>
        <v>2.62</v>
      </c>
      <c r="CG347" s="62">
        <f>IF(AND(CE347=0,CF347=0),"",IF(AND(CE347=0,CF347&lt;&gt;0),Desplegable!$B$444,(CF347*100/CE347)))</f>
        <v>100</v>
      </c>
      <c r="CH347" s="97"/>
      <c r="CI347" s="97"/>
      <c r="CJ347" s="97"/>
      <c r="CK347" s="62" t="str">
        <f>IF(AND(CH347=0,CI347=0),Desplegable!$B$446,IF(AND(CH347&lt;&gt;0,CI347=""),Desplegable!$B$446,IF(AND('Metas por Proyecto'!CH347=0,'Metas por Proyecto'!CI347&gt;0),Desplegable!$B$444,IF(AND('Metas por Proyecto'!CH347&gt;0,'Metas por Proyecto'!CI347=0),Desplegable!$B$445,IF(AND('Metas por Proyecto'!CH347&gt;0,'Metas por Proyecto'!CI347&gt;0),((CI347*100)/CH347))))))</f>
        <v/>
      </c>
      <c r="CL347" s="97">
        <f t="shared" si="218"/>
        <v>0</v>
      </c>
      <c r="CM347" s="97">
        <f t="shared" si="219"/>
        <v>2.62</v>
      </c>
      <c r="CN347" s="62">
        <f>IF(AND(CL347=0,CM347=0),"",IF(AND(CL347=0,CM347&lt;&gt;0),Desplegable!$B$444,(CM347*100/CL347)))</f>
        <v>100</v>
      </c>
      <c r="CO347" s="97"/>
      <c r="CP347" s="97"/>
      <c r="CQ347" s="97"/>
      <c r="CR347" s="62" t="str">
        <f>IF(AND(CO347=0,CP347=0),Desplegable!$B$446,IF(AND(CO347&lt;&gt;0,CP347=""),Desplegable!$B$446,IF(AND('Metas por Proyecto'!CO347=0,'Metas por Proyecto'!CP347&gt;0),Desplegable!$B$444,IF(AND('Metas por Proyecto'!CO347&gt;0,'Metas por Proyecto'!CP347=0),Desplegable!$B$445,IF(AND('Metas por Proyecto'!CO347&gt;0,'Metas por Proyecto'!CP347&gt;0),((CP347*100)/CO347))))))</f>
        <v/>
      </c>
      <c r="CS347" s="97">
        <f t="shared" si="220"/>
        <v>0</v>
      </c>
      <c r="CT347" s="97">
        <f t="shared" si="221"/>
        <v>2.62</v>
      </c>
      <c r="CU347" s="62">
        <f>IF(AND(CS347=0,CT347=0),"",IF(AND(CS347=0,CT347&lt;&gt;0),Desplegable!$B$444,(CT347*100/CS347)))</f>
        <v>100</v>
      </c>
      <c r="CV347" s="97"/>
      <c r="CW347" s="97"/>
      <c r="CX347" s="97"/>
      <c r="CY347" s="62" t="str">
        <f>IF(AND(CV347=0,CW347=0),Desplegable!$B$446,IF(AND(CV347&lt;&gt;0,CW347=""),Desplegable!$B$446,IF(AND('Metas por Proyecto'!CV347=0,'Metas por Proyecto'!CW347&gt;0),Desplegable!$B$444,IF(AND('Metas por Proyecto'!CV347&gt;0,'Metas por Proyecto'!CW347=0),Desplegable!$B$445,IF(AND('Metas por Proyecto'!CV347&gt;0,'Metas por Proyecto'!CW347&gt;0),((CW347*100)/CV347))))))</f>
        <v/>
      </c>
      <c r="CZ347" s="97">
        <f t="shared" si="222"/>
        <v>0</v>
      </c>
      <c r="DA347" s="97">
        <f t="shared" si="223"/>
        <v>2.62</v>
      </c>
      <c r="DB347" s="62">
        <f>IF(AND(CZ347=0,DA347=0),"",IF(AND(CZ347=0,DA347&lt;&gt;0),Desplegable!$B$444,(DA347*100/CZ347)))</f>
        <v>100</v>
      </c>
      <c r="DC347" s="97"/>
      <c r="DD347" s="97"/>
      <c r="DE347" s="97"/>
      <c r="DF347" s="62" t="str">
        <f>IF(AND(DC347=0,DD347=0),Desplegable!$B$446,IF(AND(DC347&lt;&gt;0,DD347=""),Desplegable!$B$446,IF(AND('Metas por Proyecto'!DC347=0,'Metas por Proyecto'!DD347&gt;0),Desplegable!$B$444,IF(AND('Metas por Proyecto'!DC347&gt;0,'Metas por Proyecto'!DD347=0),Desplegable!$B$445,IF(AND('Metas por Proyecto'!DC347&gt;0,'Metas por Proyecto'!DD347&gt;0),((DD347*100)/DC347))))))</f>
        <v/>
      </c>
      <c r="DG347" s="97">
        <f t="shared" si="230"/>
        <v>0</v>
      </c>
      <c r="DH347" s="97">
        <f t="shared" si="231"/>
        <v>2.62</v>
      </c>
      <c r="DI347" s="62">
        <f>IF(AND(DG347=0,DH347=0),"",IF(AND(DG347=0,DH347&lt;&gt;0),Desplegable!$B$444,(DH347*100/DG347)))</f>
        <v>100</v>
      </c>
      <c r="DJ347" s="97">
        <v>12.1135</v>
      </c>
      <c r="DK347" s="97"/>
      <c r="DL347" s="97"/>
      <c r="DM347" s="62" t="str">
        <f>IF(AND(DJ347=0,DK347=0),Desplegable!$B$446,IF(AND(DJ347&lt;&gt;0,DK347=""),Desplegable!$B$446,IF(AND('Metas por Proyecto'!DJ347=0,'Metas por Proyecto'!DK347&gt;0),Desplegable!$B$444,IF(AND('Metas por Proyecto'!DJ347&gt;0,'Metas por Proyecto'!DK347=0),Desplegable!$B$445,IF(AND('Metas por Proyecto'!DJ347&gt;0,'Metas por Proyecto'!DK347&gt;0),((DK347*100)/DJ347))))))</f>
        <v/>
      </c>
      <c r="DN347" s="97">
        <f t="shared" si="224"/>
        <v>12.1135</v>
      </c>
      <c r="DO347" s="97">
        <f t="shared" si="225"/>
        <v>2.62</v>
      </c>
      <c r="DP347" s="63">
        <f>IF(AND(DN347=0,DO347=0),"",IF(AND(DN347=0,DO347&lt;&gt;0),Desplegable!$B$444,(DO347*100/DN347)))</f>
        <v>21.628761299376727</v>
      </c>
      <c r="DQ347" s="97">
        <f t="shared" si="232"/>
        <v>12.1135</v>
      </c>
      <c r="DR347" s="97">
        <f t="shared" si="233"/>
        <v>0</v>
      </c>
      <c r="DS347" s="97">
        <f t="shared" si="234"/>
        <v>2.62</v>
      </c>
      <c r="DT347" s="63">
        <f t="shared" si="235"/>
        <v>21.628761299376727</v>
      </c>
      <c r="DU347" s="97"/>
    </row>
    <row r="348" spans="1:126" s="65" customFormat="1" ht="225">
      <c r="A348" s="53">
        <v>347</v>
      </c>
      <c r="B348" s="84" t="s">
        <v>1007</v>
      </c>
      <c r="C348" s="54" t="s">
        <v>1009</v>
      </c>
      <c r="D348" s="55" t="s">
        <v>89</v>
      </c>
      <c r="E348" s="55" t="s">
        <v>1012</v>
      </c>
      <c r="F348" s="56" t="s">
        <v>111</v>
      </c>
      <c r="G348" s="55" t="s">
        <v>115</v>
      </c>
      <c r="H348" s="56" t="s">
        <v>291</v>
      </c>
      <c r="I348" s="55" t="s">
        <v>993</v>
      </c>
      <c r="J348" s="56" t="s">
        <v>253</v>
      </c>
      <c r="K348" s="55" t="s">
        <v>994</v>
      </c>
      <c r="L348" s="56" t="s">
        <v>278</v>
      </c>
      <c r="M348" s="56" t="s">
        <v>411</v>
      </c>
      <c r="N348" s="59" t="s">
        <v>119</v>
      </c>
      <c r="O348" s="56" t="s">
        <v>154</v>
      </c>
      <c r="P348" s="57" t="s">
        <v>462</v>
      </c>
      <c r="Q348" s="57" t="s">
        <v>467</v>
      </c>
      <c r="R348" s="58" t="s">
        <v>474</v>
      </c>
      <c r="S348" s="59" t="s">
        <v>159</v>
      </c>
      <c r="T348" s="59" t="s">
        <v>417</v>
      </c>
      <c r="U348" s="60" t="s">
        <v>429</v>
      </c>
      <c r="V348" s="60" t="s">
        <v>447</v>
      </c>
      <c r="W348" s="59" t="s">
        <v>159</v>
      </c>
      <c r="X348" s="59"/>
      <c r="Y348" s="56"/>
      <c r="Z348" s="56"/>
      <c r="AA348" s="56"/>
      <c r="AB348" s="56"/>
      <c r="AC348" s="53"/>
      <c r="AD348" s="53"/>
      <c r="AE348" s="53"/>
      <c r="AF348" s="53"/>
      <c r="AG348" s="56"/>
      <c r="AH348" s="60"/>
      <c r="AI348" s="53"/>
      <c r="AJ348" s="61"/>
      <c r="AK348" s="53"/>
      <c r="AL348" s="53"/>
      <c r="AM348" s="222">
        <v>7</v>
      </c>
      <c r="AN348" s="97"/>
      <c r="AO348" s="97"/>
      <c r="AP348" s="97"/>
      <c r="AQ348" s="62" t="str">
        <f>IF(AND(AN348=0,AO348=0),Desplegable!$B$446,IF(AND(AN348&lt;&gt;0,AO348=""),Desplegable!$B$446,IF(AND('Metas por Proyecto'!AN348=0,'Metas por Proyecto'!AO348&gt;0),Desplegable!$B$444,IF(AND('Metas por Proyecto'!AN348&gt;0,'Metas por Proyecto'!AO348=0),Desplegable!$B$445,IF(AND('Metas por Proyecto'!AN348&gt;0,'Metas por Proyecto'!AO348&gt;0),((AO348*100)/AN348))))))</f>
        <v/>
      </c>
      <c r="AR348" s="97"/>
      <c r="AS348" s="97"/>
      <c r="AT348" s="97"/>
      <c r="AU348" s="62" t="str">
        <f>IF(AND(AR348=0,AS348=0),Desplegable!$B$446,IF(AND(AR348&lt;&gt;0,AS348=""),Desplegable!$B$446,IF(AND('Metas por Proyecto'!AR348=0,'Metas por Proyecto'!AS348&gt;0),Desplegable!$B$444,IF(AND('Metas por Proyecto'!AR348&gt;0,'Metas por Proyecto'!AS348=0),Desplegable!$B$445,IF(AND('Metas por Proyecto'!AR348&gt;0,'Metas por Proyecto'!AS348&gt;0),((AS348*100)/AR348))))))</f>
        <v/>
      </c>
      <c r="AV348" s="97">
        <f t="shared" si="206"/>
        <v>0</v>
      </c>
      <c r="AW348" s="97">
        <f t="shared" si="207"/>
        <v>0</v>
      </c>
      <c r="AX348" s="62" t="str">
        <f>IF(AND(AV348=0,AW348=0),"",IF(AND(AV348=0,AW348&lt;&gt;0),Desplegable!$B$444,(AW348*100/AV348)))</f>
        <v/>
      </c>
      <c r="AY348" s="97"/>
      <c r="AZ348" s="97"/>
      <c r="BA348" s="97"/>
      <c r="BB348" s="62" t="str">
        <f>IF(AND(AY348=0,AZ348=0),Desplegable!$B$446,IF(AND(AY348&lt;&gt;0,AZ348=""),Desplegable!$B$446,IF(AND('Metas por Proyecto'!AY348=0,'Metas por Proyecto'!AZ348&gt;0),Desplegable!$B$444,IF(AND('Metas por Proyecto'!AY348&gt;0,'Metas por Proyecto'!AZ348=0),Desplegable!$B$445,IF(AND('Metas por Proyecto'!AY348&gt;0,'Metas por Proyecto'!AZ348&gt;0),((AZ348*100)/AY348))))))</f>
        <v/>
      </c>
      <c r="BC348" s="97">
        <f t="shared" si="208"/>
        <v>0</v>
      </c>
      <c r="BD348" s="97">
        <f t="shared" si="209"/>
        <v>0</v>
      </c>
      <c r="BE348" s="62" t="str">
        <f>IF(AND(BC348=0,BD348=0),"",IF(AND(BC348=0,BD348&lt;&gt;0),Desplegable!$B$444,(BD348*100/BC348)))</f>
        <v/>
      </c>
      <c r="BF348" s="97"/>
      <c r="BG348" s="97"/>
      <c r="BH348" s="97"/>
      <c r="BI348" s="62" t="str">
        <f>IF(AND(BF348=0,BG348=0),Desplegable!$B$446,IF(AND(BF348&lt;&gt;0,BG348=""),Desplegable!$B$446,IF(AND('Metas por Proyecto'!BF348=0,'Metas por Proyecto'!BG348&gt;0),Desplegable!$B$444,IF(AND('Metas por Proyecto'!BF348&gt;0,'Metas por Proyecto'!BG348=0),Desplegable!$B$445,IF(AND('Metas por Proyecto'!BF348&gt;0,'Metas por Proyecto'!BG348&gt;0),((BG348*100)/BF348))))))</f>
        <v/>
      </c>
      <c r="BJ348" s="97">
        <f t="shared" si="210"/>
        <v>0</v>
      </c>
      <c r="BK348" s="97">
        <f t="shared" si="211"/>
        <v>0</v>
      </c>
      <c r="BL348" s="62" t="str">
        <f>IF(AND(BJ348=0,BK348=0),"",IF(AND(BJ348=0,BK348&lt;&gt;0),Desplegable!$B$444,(BK348*100/BJ348)))</f>
        <v/>
      </c>
      <c r="BM348" s="97"/>
      <c r="BN348" s="97"/>
      <c r="BO348" s="97"/>
      <c r="BP348" s="62" t="str">
        <f>IF(AND(BM348=0,BN348=0),Desplegable!$B$446,IF(AND(BM348&lt;&gt;0,BN348=""),Desplegable!$B$446,IF(AND('Metas por Proyecto'!BM348=0,'Metas por Proyecto'!BN348&gt;0),Desplegable!$B$444,IF(AND('Metas por Proyecto'!BM348&gt;0,'Metas por Proyecto'!BN348=0),Desplegable!$B$445,IF(AND('Metas por Proyecto'!BM348&gt;0,'Metas por Proyecto'!BN348&gt;0),((BN348*100)/BM348))))))</f>
        <v/>
      </c>
      <c r="BQ348" s="97">
        <f t="shared" si="212"/>
        <v>0</v>
      </c>
      <c r="BR348" s="97">
        <f t="shared" si="213"/>
        <v>0</v>
      </c>
      <c r="BS348" s="62" t="str">
        <f>IF(AND(BQ348=0,BR348=0),"",IF(AND(BQ348=0,BR348&lt;&gt;0),Desplegable!$B$444,(BR348*100/BQ348)))</f>
        <v/>
      </c>
      <c r="BT348" s="97"/>
      <c r="BU348" s="97"/>
      <c r="BV348" s="97"/>
      <c r="BW348" s="62" t="str">
        <f>IF(AND(BT348=0,BU348=0),Desplegable!$B$446,IF(AND(BT348&lt;&gt;0,BU348=""),Desplegable!$B$446,IF(AND('Metas por Proyecto'!BT348=0,'Metas por Proyecto'!BU348&gt;0),Desplegable!$B$444,IF(AND('Metas por Proyecto'!BT348&gt;0,'Metas por Proyecto'!BU348=0),Desplegable!$B$445,IF(AND('Metas por Proyecto'!BT348&gt;0,'Metas por Proyecto'!BU348&gt;0),((BU348*100)/BT348))))))</f>
        <v/>
      </c>
      <c r="BX348" s="97">
        <f t="shared" si="214"/>
        <v>0</v>
      </c>
      <c r="BY348" s="97">
        <f t="shared" si="215"/>
        <v>0</v>
      </c>
      <c r="BZ348" s="62" t="str">
        <f>IF(AND(BX348=0,BY348=0),"",IF(AND(BX348=0,BY348&lt;&gt;0),Desplegable!$B$444,(BY348*100/BX348)))</f>
        <v/>
      </c>
      <c r="CA348" s="97"/>
      <c r="CB348" s="97"/>
      <c r="CC348" s="97"/>
      <c r="CD348" s="62" t="str">
        <f>IF(AND(CA348=0,CB348=0),Desplegable!$B$446,IF(AND(CA348&lt;&gt;0,CB348=""),Desplegable!$B$446,IF(AND('Metas por Proyecto'!CA348=0,'Metas por Proyecto'!CB348&gt;0),Desplegable!$B$444,IF(AND('Metas por Proyecto'!CA348&gt;0,'Metas por Proyecto'!CB348=0),Desplegable!$B$445,IF(AND('Metas por Proyecto'!CA348&gt;0,'Metas por Proyecto'!CB348&gt;0),((CB348*100)/CA348))))))</f>
        <v/>
      </c>
      <c r="CE348" s="97">
        <f t="shared" si="216"/>
        <v>0</v>
      </c>
      <c r="CF348" s="97">
        <f t="shared" si="217"/>
        <v>0</v>
      </c>
      <c r="CG348" s="62" t="str">
        <f>IF(AND(CE348=0,CF348=0),"",IF(AND(CE348=0,CF348&lt;&gt;0),Desplegable!$B$444,(CF348*100/CE348)))</f>
        <v/>
      </c>
      <c r="CH348" s="97"/>
      <c r="CI348" s="97"/>
      <c r="CJ348" s="97"/>
      <c r="CK348" s="62" t="str">
        <f>IF(AND(CH348=0,CI348=0),Desplegable!$B$446,IF(AND(CH348&lt;&gt;0,CI348=""),Desplegable!$B$446,IF(AND('Metas por Proyecto'!CH348=0,'Metas por Proyecto'!CI348&gt;0),Desplegable!$B$444,IF(AND('Metas por Proyecto'!CH348&gt;0,'Metas por Proyecto'!CI348=0),Desplegable!$B$445,IF(AND('Metas por Proyecto'!CH348&gt;0,'Metas por Proyecto'!CI348&gt;0),((CI348*100)/CH348))))))</f>
        <v/>
      </c>
      <c r="CL348" s="97">
        <f t="shared" si="218"/>
        <v>0</v>
      </c>
      <c r="CM348" s="97">
        <f t="shared" si="219"/>
        <v>0</v>
      </c>
      <c r="CN348" s="62" t="str">
        <f>IF(AND(CL348=0,CM348=0),"",IF(AND(CL348=0,CM348&lt;&gt;0),Desplegable!$B$444,(CM348*100/CL348)))</f>
        <v/>
      </c>
      <c r="CO348" s="97"/>
      <c r="CP348" s="97"/>
      <c r="CQ348" s="97"/>
      <c r="CR348" s="62" t="str">
        <f>IF(AND(CO348=0,CP348=0),Desplegable!$B$446,IF(AND(CO348&lt;&gt;0,CP348=""),Desplegable!$B$446,IF(AND('Metas por Proyecto'!CO348=0,'Metas por Proyecto'!CP348&gt;0),Desplegable!$B$444,IF(AND('Metas por Proyecto'!CO348&gt;0,'Metas por Proyecto'!CP348=0),Desplegable!$B$445,IF(AND('Metas por Proyecto'!CO348&gt;0,'Metas por Proyecto'!CP348&gt;0),((CP348*100)/CO348))))))</f>
        <v/>
      </c>
      <c r="CS348" s="97">
        <f t="shared" si="220"/>
        <v>0</v>
      </c>
      <c r="CT348" s="97">
        <f t="shared" si="221"/>
        <v>0</v>
      </c>
      <c r="CU348" s="62" t="str">
        <f>IF(AND(CS348=0,CT348=0),"",IF(AND(CS348=0,CT348&lt;&gt;0),Desplegable!$B$444,(CT348*100/CS348)))</f>
        <v/>
      </c>
      <c r="CV348" s="97"/>
      <c r="CW348" s="97"/>
      <c r="CX348" s="97"/>
      <c r="CY348" s="62" t="str">
        <f>IF(AND(CV348=0,CW348=0),Desplegable!$B$446,IF(AND(CV348&lt;&gt;0,CW348=""),Desplegable!$B$446,IF(AND('Metas por Proyecto'!CV348=0,'Metas por Proyecto'!CW348&gt;0),Desplegable!$B$444,IF(AND('Metas por Proyecto'!CV348&gt;0,'Metas por Proyecto'!CW348=0),Desplegable!$B$445,IF(AND('Metas por Proyecto'!CV348&gt;0,'Metas por Proyecto'!CW348&gt;0),((CW348*100)/CV348))))))</f>
        <v/>
      </c>
      <c r="CZ348" s="97">
        <f t="shared" si="222"/>
        <v>0</v>
      </c>
      <c r="DA348" s="97">
        <f t="shared" si="223"/>
        <v>0</v>
      </c>
      <c r="DB348" s="62" t="str">
        <f>IF(AND(CZ348=0,DA348=0),"",IF(AND(CZ348=0,DA348&lt;&gt;0),Desplegable!$B$444,(DA348*100/CZ348)))</f>
        <v/>
      </c>
      <c r="DC348" s="97"/>
      <c r="DD348" s="97"/>
      <c r="DE348" s="97"/>
      <c r="DF348" s="62" t="str">
        <f>IF(AND(DC348=0,DD348=0),Desplegable!$B$446,IF(AND(DC348&lt;&gt;0,DD348=""),Desplegable!$B$446,IF(AND('Metas por Proyecto'!DC348=0,'Metas por Proyecto'!DD348&gt;0),Desplegable!$B$444,IF(AND('Metas por Proyecto'!DC348&gt;0,'Metas por Proyecto'!DD348=0),Desplegable!$B$445,IF(AND('Metas por Proyecto'!DC348&gt;0,'Metas por Proyecto'!DD348&gt;0),((DD348*100)/DC348))))))</f>
        <v/>
      </c>
      <c r="DG348" s="97">
        <f t="shared" si="230"/>
        <v>0</v>
      </c>
      <c r="DH348" s="97">
        <f t="shared" si="231"/>
        <v>0</v>
      </c>
      <c r="DI348" s="62" t="str">
        <f>IF(AND(DG348=0,DH348=0),"",IF(AND(DG348=0,DH348&lt;&gt;0),Desplegable!$B$444,(DH348*100/DG348)))</f>
        <v/>
      </c>
      <c r="DJ348" s="97">
        <v>7</v>
      </c>
      <c r="DK348" s="97"/>
      <c r="DL348" s="97"/>
      <c r="DM348" s="62" t="str">
        <f>IF(AND(DJ348=0,DK348=0),Desplegable!$B$446,IF(AND(DJ348&lt;&gt;0,DK348=""),Desplegable!$B$446,IF(AND('Metas por Proyecto'!DJ348=0,'Metas por Proyecto'!DK348&gt;0),Desplegable!$B$444,IF(AND('Metas por Proyecto'!DJ348&gt;0,'Metas por Proyecto'!DK348=0),Desplegable!$B$445,IF(AND('Metas por Proyecto'!DJ348&gt;0,'Metas por Proyecto'!DK348&gt;0),((DK348*100)/DJ348))))))</f>
        <v/>
      </c>
      <c r="DN348" s="97">
        <f t="shared" si="224"/>
        <v>7</v>
      </c>
      <c r="DO348" s="97">
        <f t="shared" si="225"/>
        <v>0</v>
      </c>
      <c r="DP348" s="63">
        <f>IF(AND(DN348=0,DO348=0),"",IF(AND(DN348=0,DO348&lt;&gt;0),Desplegable!$B$444,(DO348*100/DN348)))</f>
        <v>0</v>
      </c>
      <c r="DQ348" s="97">
        <f t="shared" si="232"/>
        <v>7</v>
      </c>
      <c r="DR348" s="97">
        <f t="shared" si="233"/>
        <v>0</v>
      </c>
      <c r="DS348" s="97">
        <f t="shared" si="234"/>
        <v>0</v>
      </c>
      <c r="DT348" s="63">
        <f t="shared" si="235"/>
        <v>0</v>
      </c>
      <c r="DU348" s="97"/>
    </row>
    <row r="349" spans="1:126" s="65" customFormat="1" ht="225">
      <c r="A349" s="53">
        <v>348</v>
      </c>
      <c r="B349" s="84" t="s">
        <v>987</v>
      </c>
      <c r="C349" s="54" t="s">
        <v>1010</v>
      </c>
      <c r="D349" s="55" t="s">
        <v>80</v>
      </c>
      <c r="E349" s="55" t="s">
        <v>1012</v>
      </c>
      <c r="F349" s="56" t="s">
        <v>111</v>
      </c>
      <c r="G349" s="55" t="s">
        <v>115</v>
      </c>
      <c r="H349" s="56" t="s">
        <v>291</v>
      </c>
      <c r="I349" s="55" t="s">
        <v>993</v>
      </c>
      <c r="J349" s="56" t="s">
        <v>253</v>
      </c>
      <c r="K349" s="55" t="s">
        <v>994</v>
      </c>
      <c r="L349" s="56" t="s">
        <v>278</v>
      </c>
      <c r="M349" s="56" t="s">
        <v>411</v>
      </c>
      <c r="N349" s="59" t="s">
        <v>119</v>
      </c>
      <c r="O349" s="56" t="s">
        <v>154</v>
      </c>
      <c r="P349" s="57" t="s">
        <v>462</v>
      </c>
      <c r="Q349" s="57" t="s">
        <v>467</v>
      </c>
      <c r="R349" s="58" t="s">
        <v>474</v>
      </c>
      <c r="S349" s="59" t="s">
        <v>159</v>
      </c>
      <c r="T349" s="59" t="s">
        <v>417</v>
      </c>
      <c r="U349" s="60" t="s">
        <v>429</v>
      </c>
      <c r="V349" s="60" t="s">
        <v>447</v>
      </c>
      <c r="W349" s="59" t="s">
        <v>159</v>
      </c>
      <c r="X349" s="59"/>
      <c r="Y349" s="56"/>
      <c r="Z349" s="56"/>
      <c r="AA349" s="56"/>
      <c r="AB349" s="56"/>
      <c r="AC349" s="53"/>
      <c r="AD349" s="53"/>
      <c r="AE349" s="53"/>
      <c r="AF349" s="53"/>
      <c r="AG349" s="56"/>
      <c r="AH349" s="60"/>
      <c r="AI349" s="53"/>
      <c r="AJ349" s="61"/>
      <c r="AK349" s="53"/>
      <c r="AL349" s="53"/>
      <c r="AM349" s="222">
        <v>18.890000000000011</v>
      </c>
      <c r="AN349" s="97">
        <v>0.74</v>
      </c>
      <c r="AO349" s="97">
        <v>0.77</v>
      </c>
      <c r="AP349" s="97"/>
      <c r="AQ349" s="62">
        <f>IF(AND(AN349=0,AO349=0),Desplegable!$B$446,IF(AND(AN349&lt;&gt;0,AO349=""),Desplegable!$B$446,IF(AND('Metas por Proyecto'!AN349=0,'Metas por Proyecto'!AO349&gt;0),Desplegable!$B$444,IF(AND('Metas por Proyecto'!AN349&gt;0,'Metas por Proyecto'!AO349=0),Desplegable!$B$445,IF(AND('Metas por Proyecto'!AN349&gt;0,'Metas por Proyecto'!AO349&gt;0),((AO349*100)/AN349))))))</f>
        <v>104.05405405405405</v>
      </c>
      <c r="AR349" s="97">
        <v>1.3499999999999943</v>
      </c>
      <c r="AS349" s="97">
        <v>1.44</v>
      </c>
      <c r="AT349" s="97"/>
      <c r="AU349" s="62">
        <f>IF(AND(AR349=0,AS349=0),Desplegable!$B$446,IF(AND(AR349&lt;&gt;0,AS349=""),Desplegable!$B$446,IF(AND('Metas por Proyecto'!AR349=0,'Metas por Proyecto'!AS349&gt;0),Desplegable!$B$444,IF(AND('Metas por Proyecto'!AR349&gt;0,'Metas por Proyecto'!AS349=0),Desplegable!$B$445,IF(AND('Metas por Proyecto'!AR349&gt;0,'Metas por Proyecto'!AS349&gt;0),((AS349*100)/AR349))))))</f>
        <v>106.66666666666711</v>
      </c>
      <c r="AV349" s="97">
        <f t="shared" si="206"/>
        <v>2.0899999999999945</v>
      </c>
      <c r="AW349" s="97">
        <f t="shared" si="207"/>
        <v>2.21</v>
      </c>
      <c r="AX349" s="62">
        <f>IF(AND(AV349=0,AW349=0),"",IF(AND(AV349=0,AW349&lt;&gt;0),Desplegable!$B$444,(AW349*100/AV349)))</f>
        <v>105.74162679425865</v>
      </c>
      <c r="AY349" s="97">
        <v>1.25</v>
      </c>
      <c r="AZ349" s="97">
        <v>0.74</v>
      </c>
      <c r="BA349" s="97"/>
      <c r="BB349" s="62">
        <f>IF(AND(AY349=0,AZ349=0),Desplegable!$B$446,IF(AND(AY349&lt;&gt;0,AZ349=""),Desplegable!$B$446,IF(AND('Metas por Proyecto'!AY349=0,'Metas por Proyecto'!AZ349&gt;0),Desplegable!$B$444,IF(AND('Metas por Proyecto'!AY349&gt;0,'Metas por Proyecto'!AZ349=0),Desplegable!$B$445,IF(AND('Metas por Proyecto'!AY349&gt;0,'Metas por Proyecto'!AZ349&gt;0),((AZ349*100)/AY349))))))</f>
        <v>59.2</v>
      </c>
      <c r="BC349" s="97">
        <f t="shared" si="208"/>
        <v>3.3399999999999945</v>
      </c>
      <c r="BD349" s="97">
        <f t="shared" si="209"/>
        <v>2.95</v>
      </c>
      <c r="BE349" s="62">
        <f>IF(AND(BC349=0,BD349=0),"",IF(AND(BC349=0,BD349&lt;&gt;0),Desplegable!$B$444,(BD349*100/BC349)))</f>
        <v>88.323353293413319</v>
      </c>
      <c r="BF349" s="97">
        <v>1.6000000000000085</v>
      </c>
      <c r="BG349" s="97"/>
      <c r="BH349" s="97"/>
      <c r="BI349" s="62" t="str">
        <f>IF(AND(BF349=0,BG349=0),Desplegable!$B$446,IF(AND(BF349&lt;&gt;0,BG349=""),Desplegable!$B$446,IF(AND('Metas por Proyecto'!BF349=0,'Metas por Proyecto'!BG349&gt;0),Desplegable!$B$444,IF(AND('Metas por Proyecto'!BF349&gt;0,'Metas por Proyecto'!BG349=0),Desplegable!$B$445,IF(AND('Metas por Proyecto'!BF349&gt;0,'Metas por Proyecto'!BG349&gt;0),((BG349*100)/BF349))))))</f>
        <v/>
      </c>
      <c r="BJ349" s="97">
        <f t="shared" si="210"/>
        <v>4.9400000000000031</v>
      </c>
      <c r="BK349" s="97">
        <f t="shared" si="211"/>
        <v>2.95</v>
      </c>
      <c r="BL349" s="62">
        <f>IF(AND(BJ349=0,BK349=0),"",IF(AND(BJ349=0,BK349&lt;&gt;0),Desplegable!$B$444,(BK349*100/BJ349)))</f>
        <v>59.716599190283361</v>
      </c>
      <c r="BM349" s="97">
        <v>1.3100000000000023</v>
      </c>
      <c r="BN349" s="97"/>
      <c r="BO349" s="97"/>
      <c r="BP349" s="62" t="str">
        <f>IF(AND(BM349=0,BN349=0),Desplegable!$B$446,IF(AND(BM349&lt;&gt;0,BN349=""),Desplegable!$B$446,IF(AND('Metas por Proyecto'!BM349=0,'Metas por Proyecto'!BN349&gt;0),Desplegable!$B$444,IF(AND('Metas por Proyecto'!BM349&gt;0,'Metas por Proyecto'!BN349=0),Desplegable!$B$445,IF(AND('Metas por Proyecto'!BM349&gt;0,'Metas por Proyecto'!BN349&gt;0),((BN349*100)/BM349))))))</f>
        <v/>
      </c>
      <c r="BQ349" s="97">
        <f t="shared" si="212"/>
        <v>6.2500000000000053</v>
      </c>
      <c r="BR349" s="97">
        <f t="shared" si="213"/>
        <v>2.95</v>
      </c>
      <c r="BS349" s="62">
        <f>IF(AND(BQ349=0,BR349=0),"",IF(AND(BQ349=0,BR349&lt;&gt;0),Desplegable!$B$444,(BR349*100/BQ349)))</f>
        <v>47.19999999999996</v>
      </c>
      <c r="BT349" s="97">
        <v>1.3799999999999955</v>
      </c>
      <c r="BU349" s="97"/>
      <c r="BV349" s="97"/>
      <c r="BW349" s="62" t="str">
        <f>IF(AND(BT349=0,BU349=0),Desplegable!$B$446,IF(AND(BT349&lt;&gt;0,BU349=""),Desplegable!$B$446,IF(AND('Metas por Proyecto'!BT349=0,'Metas por Proyecto'!BU349&gt;0),Desplegable!$B$444,IF(AND('Metas por Proyecto'!BT349&gt;0,'Metas por Proyecto'!BU349=0),Desplegable!$B$445,IF(AND('Metas por Proyecto'!BT349&gt;0,'Metas por Proyecto'!BU349&gt;0),((BU349*100)/BT349))))))</f>
        <v/>
      </c>
      <c r="BX349" s="97">
        <f t="shared" si="214"/>
        <v>7.6300000000000008</v>
      </c>
      <c r="BY349" s="97">
        <f t="shared" si="215"/>
        <v>2.95</v>
      </c>
      <c r="BZ349" s="62">
        <f>IF(AND(BX349=0,BY349=0),"",IF(AND(BX349=0,BY349&lt;&gt;0),Desplegable!$B$444,(BY349*100/BX349)))</f>
        <v>38.663171690694625</v>
      </c>
      <c r="CA349" s="97">
        <v>1.9099999999999966</v>
      </c>
      <c r="CB349" s="97"/>
      <c r="CC349" s="97"/>
      <c r="CD349" s="62" t="str">
        <f>IF(AND(CA349=0,CB349=0),Desplegable!$B$446,IF(AND(CA349&lt;&gt;0,CB349=""),Desplegable!$B$446,IF(AND('Metas por Proyecto'!CA349=0,'Metas por Proyecto'!CB349&gt;0),Desplegable!$B$444,IF(AND('Metas por Proyecto'!CA349&gt;0,'Metas por Proyecto'!CB349=0),Desplegable!$B$445,IF(AND('Metas por Proyecto'!CA349&gt;0,'Metas por Proyecto'!CB349&gt;0),((CB349*100)/CA349))))))</f>
        <v/>
      </c>
      <c r="CE349" s="97">
        <f t="shared" si="216"/>
        <v>9.5399999999999974</v>
      </c>
      <c r="CF349" s="97">
        <f t="shared" si="217"/>
        <v>2.95</v>
      </c>
      <c r="CG349" s="62">
        <f>IF(AND(CE349=0,CF349=0),"",IF(AND(CE349=0,CF349&lt;&gt;0),Desplegable!$B$444,(CF349*100/CE349)))</f>
        <v>30.922431865828102</v>
      </c>
      <c r="CH349" s="97">
        <v>1.8299999999999983</v>
      </c>
      <c r="CI349" s="97"/>
      <c r="CJ349" s="97"/>
      <c r="CK349" s="62" t="str">
        <f>IF(AND(CH349=0,CI349=0),Desplegable!$B$446,IF(AND(CH349&lt;&gt;0,CI349=""),Desplegable!$B$446,IF(AND('Metas por Proyecto'!CH349=0,'Metas por Proyecto'!CI349&gt;0),Desplegable!$B$444,IF(AND('Metas por Proyecto'!CH349&gt;0,'Metas por Proyecto'!CI349=0),Desplegable!$B$445,IF(AND('Metas por Proyecto'!CH349&gt;0,'Metas por Proyecto'!CI349&gt;0),((CI349*100)/CH349))))))</f>
        <v/>
      </c>
      <c r="CL349" s="97">
        <f t="shared" si="218"/>
        <v>11.369999999999996</v>
      </c>
      <c r="CM349" s="97">
        <f t="shared" si="219"/>
        <v>2.95</v>
      </c>
      <c r="CN349" s="62">
        <f>IF(AND(CL349=0,CM349=0),"",IF(AND(CL349=0,CM349&lt;&gt;0),Desplegable!$B$444,(CM349*100/CL349)))</f>
        <v>25.94547053649957</v>
      </c>
      <c r="CO349" s="97">
        <v>1.5700000000000074</v>
      </c>
      <c r="CP349" s="97"/>
      <c r="CQ349" s="97"/>
      <c r="CR349" s="62" t="str">
        <f>IF(AND(CO349=0,CP349=0),Desplegable!$B$446,IF(AND(CO349&lt;&gt;0,CP349=""),Desplegable!$B$446,IF(AND('Metas por Proyecto'!CO349=0,'Metas por Proyecto'!CP349&gt;0),Desplegable!$B$444,IF(AND('Metas por Proyecto'!CO349&gt;0,'Metas por Proyecto'!CP349=0),Desplegable!$B$445,IF(AND('Metas por Proyecto'!CO349&gt;0,'Metas por Proyecto'!CP349&gt;0),((CP349*100)/CO349))))))</f>
        <v/>
      </c>
      <c r="CS349" s="97">
        <f t="shared" si="220"/>
        <v>12.940000000000003</v>
      </c>
      <c r="CT349" s="97">
        <f t="shared" si="221"/>
        <v>2.95</v>
      </c>
      <c r="CU349" s="62">
        <f>IF(AND(CS349=0,CT349=0),"",IF(AND(CS349=0,CT349&lt;&gt;0),Desplegable!$B$444,(CT349*100/CS349)))</f>
        <v>22.797527047913441</v>
      </c>
      <c r="CV349" s="97">
        <v>2.0799999999999983</v>
      </c>
      <c r="CW349" s="97"/>
      <c r="CX349" s="97"/>
      <c r="CY349" s="62" t="str">
        <f>IF(AND(CV349=0,CW349=0),Desplegable!$B$446,IF(AND(CV349&lt;&gt;0,CW349=""),Desplegable!$B$446,IF(AND('Metas por Proyecto'!CV349=0,'Metas por Proyecto'!CW349&gt;0),Desplegable!$B$444,IF(AND('Metas por Proyecto'!CV349&gt;0,'Metas por Proyecto'!CW349=0),Desplegable!$B$445,IF(AND('Metas por Proyecto'!CV349&gt;0,'Metas por Proyecto'!CW349&gt;0),((CW349*100)/CV349))))))</f>
        <v/>
      </c>
      <c r="CZ349" s="97">
        <f t="shared" si="222"/>
        <v>15.020000000000001</v>
      </c>
      <c r="DA349" s="97">
        <f t="shared" si="223"/>
        <v>2.95</v>
      </c>
      <c r="DB349" s="62">
        <f>IF(AND(CZ349=0,DA349=0),"",IF(AND(CZ349=0,DA349&lt;&gt;0),Desplegable!$B$444,(DA349*100/CZ349)))</f>
        <v>19.640479360852197</v>
      </c>
      <c r="DC349" s="97">
        <v>1.6899999999999977</v>
      </c>
      <c r="DD349" s="97"/>
      <c r="DE349" s="97"/>
      <c r="DF349" s="62" t="str">
        <f>IF(AND(DC349=0,DD349=0),Desplegable!$B$446,IF(AND(DC349&lt;&gt;0,DD349=""),Desplegable!$B$446,IF(AND('Metas por Proyecto'!DC349=0,'Metas por Proyecto'!DD349&gt;0),Desplegable!$B$444,IF(AND('Metas por Proyecto'!DC349&gt;0,'Metas por Proyecto'!DD349=0),Desplegable!$B$445,IF(AND('Metas por Proyecto'!DC349&gt;0,'Metas por Proyecto'!DD349&gt;0),((DD349*100)/DC349))))))</f>
        <v/>
      </c>
      <c r="DG349" s="97">
        <f t="shared" si="230"/>
        <v>16.71</v>
      </c>
      <c r="DH349" s="97">
        <f t="shared" si="231"/>
        <v>2.95</v>
      </c>
      <c r="DI349" s="62">
        <f>IF(AND(DG349=0,DH349=0),"",IF(AND(DG349=0,DH349&lt;&gt;0),Desplegable!$B$444,(DH349*100/DG349)))</f>
        <v>17.65409934171155</v>
      </c>
      <c r="DJ349" s="97">
        <v>2.1800000000000099</v>
      </c>
      <c r="DK349" s="97"/>
      <c r="DL349" s="97"/>
      <c r="DM349" s="62" t="str">
        <f>IF(AND(DJ349=0,DK349=0),Desplegable!$B$446,IF(AND(DJ349&lt;&gt;0,DK349=""),Desplegable!$B$446,IF(AND('Metas por Proyecto'!DJ349=0,'Metas por Proyecto'!DK349&gt;0),Desplegable!$B$444,IF(AND('Metas por Proyecto'!DJ349&gt;0,'Metas por Proyecto'!DK349=0),Desplegable!$B$445,IF(AND('Metas por Proyecto'!DJ349&gt;0,'Metas por Proyecto'!DK349&gt;0),((DK349*100)/DJ349))))))</f>
        <v/>
      </c>
      <c r="DN349" s="97">
        <f t="shared" si="224"/>
        <v>18.890000000000011</v>
      </c>
      <c r="DO349" s="97">
        <f t="shared" si="225"/>
        <v>2.95</v>
      </c>
      <c r="DP349" s="63">
        <f>IF(AND(DN349=0,DO349=0),"",IF(AND(DN349=0,DO349&lt;&gt;0),Desplegable!$B$444,(DO349*100/DN349)))</f>
        <v>15.616728427739535</v>
      </c>
      <c r="DQ349" s="97">
        <f t="shared" si="232"/>
        <v>18.890000000000011</v>
      </c>
      <c r="DR349" s="97">
        <f t="shared" si="233"/>
        <v>0</v>
      </c>
      <c r="DS349" s="97">
        <f t="shared" si="234"/>
        <v>2.95</v>
      </c>
      <c r="DT349" s="63">
        <f t="shared" si="235"/>
        <v>15.616728427739535</v>
      </c>
      <c r="DU349" s="97"/>
    </row>
    <row r="350" spans="1:126" s="65" customFormat="1" ht="206.25">
      <c r="A350" s="53">
        <v>349</v>
      </c>
      <c r="B350" s="84" t="s">
        <v>1008</v>
      </c>
      <c r="C350" s="54" t="s">
        <v>1011</v>
      </c>
      <c r="D350" s="55" t="s">
        <v>89</v>
      </c>
      <c r="E350" s="55" t="s">
        <v>1012</v>
      </c>
      <c r="F350" s="56" t="s">
        <v>111</v>
      </c>
      <c r="G350" s="55" t="s">
        <v>115</v>
      </c>
      <c r="H350" s="56" t="s">
        <v>291</v>
      </c>
      <c r="I350" s="55" t="s">
        <v>993</v>
      </c>
      <c r="J350" s="56" t="s">
        <v>253</v>
      </c>
      <c r="K350" s="55" t="s">
        <v>994</v>
      </c>
      <c r="L350" s="56" t="s">
        <v>278</v>
      </c>
      <c r="M350" s="56" t="s">
        <v>411</v>
      </c>
      <c r="N350" s="59" t="s">
        <v>119</v>
      </c>
      <c r="O350" s="56" t="s">
        <v>154</v>
      </c>
      <c r="P350" s="57" t="s">
        <v>462</v>
      </c>
      <c r="Q350" s="57" t="s">
        <v>467</v>
      </c>
      <c r="R350" s="58" t="s">
        <v>475</v>
      </c>
      <c r="S350" s="59" t="s">
        <v>159</v>
      </c>
      <c r="T350" s="59" t="s">
        <v>417</v>
      </c>
      <c r="U350" s="60" t="s">
        <v>429</v>
      </c>
      <c r="V350" s="60" t="s">
        <v>447</v>
      </c>
      <c r="W350" s="59" t="s">
        <v>159</v>
      </c>
      <c r="X350" s="59"/>
      <c r="Y350" s="56"/>
      <c r="Z350" s="56"/>
      <c r="AA350" s="56"/>
      <c r="AB350" s="56"/>
      <c r="AC350" s="53"/>
      <c r="AD350" s="53"/>
      <c r="AE350" s="53"/>
      <c r="AF350" s="53"/>
      <c r="AG350" s="56"/>
      <c r="AH350" s="60"/>
      <c r="AI350" s="53"/>
      <c r="AJ350" s="61"/>
      <c r="AK350" s="53"/>
      <c r="AL350" s="53"/>
      <c r="AM350" s="222">
        <v>7</v>
      </c>
      <c r="AN350" s="97"/>
      <c r="AO350" s="97"/>
      <c r="AP350" s="97"/>
      <c r="AQ350" s="62" t="str">
        <f>IF(AND(AN350=0,AO350=0),Desplegable!$B$446,IF(AND(AN350&lt;&gt;0,AO350=""),Desplegable!$B$446,IF(AND('Metas por Proyecto'!AN350=0,'Metas por Proyecto'!AO350&gt;0),Desplegable!$B$444,IF(AND('Metas por Proyecto'!AN350&gt;0,'Metas por Proyecto'!AO350=0),Desplegable!$B$445,IF(AND('Metas por Proyecto'!AN350&gt;0,'Metas por Proyecto'!AO350&gt;0),((AO350*100)/AN350))))))</f>
        <v/>
      </c>
      <c r="AR350" s="97"/>
      <c r="AS350" s="97"/>
      <c r="AT350" s="97"/>
      <c r="AU350" s="62" t="str">
        <f>IF(AND(AR350=0,AS350=0),Desplegable!$B$446,IF(AND(AR350&lt;&gt;0,AS350=""),Desplegable!$B$446,IF(AND('Metas por Proyecto'!AR350=0,'Metas por Proyecto'!AS350&gt;0),Desplegable!$B$444,IF(AND('Metas por Proyecto'!AR350&gt;0,'Metas por Proyecto'!AS350=0),Desplegable!$B$445,IF(AND('Metas por Proyecto'!AR350&gt;0,'Metas por Proyecto'!AS350&gt;0),((AS350*100)/AR350))))))</f>
        <v/>
      </c>
      <c r="AV350" s="97">
        <f t="shared" si="206"/>
        <v>0</v>
      </c>
      <c r="AW350" s="97">
        <f t="shared" si="207"/>
        <v>0</v>
      </c>
      <c r="AX350" s="62" t="str">
        <f>IF(AND(AV350=0,AW350=0),"",IF(AND(AV350=0,AW350&lt;&gt;0),Desplegable!$B$444,(AW350*100/AV350)))</f>
        <v/>
      </c>
      <c r="AY350" s="97"/>
      <c r="AZ350" s="97"/>
      <c r="BA350" s="97"/>
      <c r="BB350" s="62" t="str">
        <f>IF(AND(AY350=0,AZ350=0),Desplegable!$B$446,IF(AND(AY350&lt;&gt;0,AZ350=""),Desplegable!$B$446,IF(AND('Metas por Proyecto'!AY350=0,'Metas por Proyecto'!AZ350&gt;0),Desplegable!$B$444,IF(AND('Metas por Proyecto'!AY350&gt;0,'Metas por Proyecto'!AZ350=0),Desplegable!$B$445,IF(AND('Metas por Proyecto'!AY350&gt;0,'Metas por Proyecto'!AZ350&gt;0),((AZ350*100)/AY350))))))</f>
        <v/>
      </c>
      <c r="BC350" s="97">
        <f t="shared" si="208"/>
        <v>0</v>
      </c>
      <c r="BD350" s="97">
        <f t="shared" si="209"/>
        <v>0</v>
      </c>
      <c r="BE350" s="62" t="str">
        <f>IF(AND(BC350=0,BD350=0),"",IF(AND(BC350=0,BD350&lt;&gt;0),Desplegable!$B$444,(BD350*100/BC350)))</f>
        <v/>
      </c>
      <c r="BF350" s="97"/>
      <c r="BG350" s="97"/>
      <c r="BH350" s="97"/>
      <c r="BI350" s="62" t="str">
        <f>IF(AND(BF350=0,BG350=0),Desplegable!$B$446,IF(AND(BF350&lt;&gt;0,BG350=""),Desplegable!$B$446,IF(AND('Metas por Proyecto'!BF350=0,'Metas por Proyecto'!BG350&gt;0),Desplegable!$B$444,IF(AND('Metas por Proyecto'!BF350&gt;0,'Metas por Proyecto'!BG350=0),Desplegable!$B$445,IF(AND('Metas por Proyecto'!BF350&gt;0,'Metas por Proyecto'!BG350&gt;0),((BG350*100)/BF350))))))</f>
        <v/>
      </c>
      <c r="BJ350" s="97">
        <f t="shared" si="210"/>
        <v>0</v>
      </c>
      <c r="BK350" s="97">
        <f t="shared" si="211"/>
        <v>0</v>
      </c>
      <c r="BL350" s="62" t="str">
        <f>IF(AND(BJ350=0,BK350=0),"",IF(AND(BJ350=0,BK350&lt;&gt;0),Desplegable!$B$444,(BK350*100/BJ350)))</f>
        <v/>
      </c>
      <c r="BM350" s="97"/>
      <c r="BN350" s="97"/>
      <c r="BO350" s="97"/>
      <c r="BP350" s="62" t="str">
        <f>IF(AND(BM350=0,BN350=0),Desplegable!$B$446,IF(AND(BM350&lt;&gt;0,BN350=""),Desplegable!$B$446,IF(AND('Metas por Proyecto'!BM350=0,'Metas por Proyecto'!BN350&gt;0),Desplegable!$B$444,IF(AND('Metas por Proyecto'!BM350&gt;0,'Metas por Proyecto'!BN350=0),Desplegable!$B$445,IF(AND('Metas por Proyecto'!BM350&gt;0,'Metas por Proyecto'!BN350&gt;0),((BN350*100)/BM350))))))</f>
        <v/>
      </c>
      <c r="BQ350" s="97">
        <f t="shared" si="212"/>
        <v>0</v>
      </c>
      <c r="BR350" s="97">
        <f t="shared" si="213"/>
        <v>0</v>
      </c>
      <c r="BS350" s="62" t="str">
        <f>IF(AND(BQ350=0,BR350=0),"",IF(AND(BQ350=0,BR350&lt;&gt;0),Desplegable!$B$444,(BR350*100/BQ350)))</f>
        <v/>
      </c>
      <c r="BT350" s="97"/>
      <c r="BU350" s="97"/>
      <c r="BV350" s="97"/>
      <c r="BW350" s="62" t="str">
        <f>IF(AND(BT350=0,BU350=0),Desplegable!$B$446,IF(AND(BT350&lt;&gt;0,BU350=""),Desplegable!$B$446,IF(AND('Metas por Proyecto'!BT350=0,'Metas por Proyecto'!BU350&gt;0),Desplegable!$B$444,IF(AND('Metas por Proyecto'!BT350&gt;0,'Metas por Proyecto'!BU350=0),Desplegable!$B$445,IF(AND('Metas por Proyecto'!BT350&gt;0,'Metas por Proyecto'!BU350&gt;0),((BU350*100)/BT350))))))</f>
        <v/>
      </c>
      <c r="BX350" s="97">
        <f t="shared" si="214"/>
        <v>0</v>
      </c>
      <c r="BY350" s="97">
        <f t="shared" si="215"/>
        <v>0</v>
      </c>
      <c r="BZ350" s="62" t="str">
        <f>IF(AND(BX350=0,BY350=0),"",IF(AND(BX350=0,BY350&lt;&gt;0),Desplegable!$B$444,(BY350*100/BX350)))</f>
        <v/>
      </c>
      <c r="CA350" s="97"/>
      <c r="CB350" s="97"/>
      <c r="CC350" s="97"/>
      <c r="CD350" s="62" t="str">
        <f>IF(AND(CA350=0,CB350=0),Desplegable!$B$446,IF(AND(CA350&lt;&gt;0,CB350=""),Desplegable!$B$446,IF(AND('Metas por Proyecto'!CA350=0,'Metas por Proyecto'!CB350&gt;0),Desplegable!$B$444,IF(AND('Metas por Proyecto'!CA350&gt;0,'Metas por Proyecto'!CB350=0),Desplegable!$B$445,IF(AND('Metas por Proyecto'!CA350&gt;0,'Metas por Proyecto'!CB350&gt;0),((CB350*100)/CA350))))))</f>
        <v/>
      </c>
      <c r="CE350" s="97">
        <f t="shared" si="216"/>
        <v>0</v>
      </c>
      <c r="CF350" s="97">
        <f t="shared" si="217"/>
        <v>0</v>
      </c>
      <c r="CG350" s="62" t="str">
        <f>IF(AND(CE350=0,CF350=0),"",IF(AND(CE350=0,CF350&lt;&gt;0),Desplegable!$B$444,(CF350*100/CE350)))</f>
        <v/>
      </c>
      <c r="CH350" s="97"/>
      <c r="CI350" s="97"/>
      <c r="CJ350" s="97"/>
      <c r="CK350" s="62" t="str">
        <f>IF(AND(CH350=0,CI350=0),Desplegable!$B$446,IF(AND(CH350&lt;&gt;0,CI350=""),Desplegable!$B$446,IF(AND('Metas por Proyecto'!CH350=0,'Metas por Proyecto'!CI350&gt;0),Desplegable!$B$444,IF(AND('Metas por Proyecto'!CH350&gt;0,'Metas por Proyecto'!CI350=0),Desplegable!$B$445,IF(AND('Metas por Proyecto'!CH350&gt;0,'Metas por Proyecto'!CI350&gt;0),((CI350*100)/CH350))))))</f>
        <v/>
      </c>
      <c r="CL350" s="97">
        <f t="shared" si="218"/>
        <v>0</v>
      </c>
      <c r="CM350" s="97">
        <f t="shared" si="219"/>
        <v>0</v>
      </c>
      <c r="CN350" s="62" t="str">
        <f>IF(AND(CL350=0,CM350=0),"",IF(AND(CL350=0,CM350&lt;&gt;0),Desplegable!$B$444,(CM350*100/CL350)))</f>
        <v/>
      </c>
      <c r="CO350" s="97"/>
      <c r="CP350" s="97"/>
      <c r="CQ350" s="97"/>
      <c r="CR350" s="62" t="str">
        <f>IF(AND(CO350=0,CP350=0),Desplegable!$B$446,IF(AND(CO350&lt;&gt;0,CP350=""),Desplegable!$B$446,IF(AND('Metas por Proyecto'!CO350=0,'Metas por Proyecto'!CP350&gt;0),Desplegable!$B$444,IF(AND('Metas por Proyecto'!CO350&gt;0,'Metas por Proyecto'!CP350=0),Desplegable!$B$445,IF(AND('Metas por Proyecto'!CO350&gt;0,'Metas por Proyecto'!CP350&gt;0),((CP350*100)/CO350))))))</f>
        <v/>
      </c>
      <c r="CS350" s="97">
        <f t="shared" si="220"/>
        <v>0</v>
      </c>
      <c r="CT350" s="97">
        <f t="shared" si="221"/>
        <v>0</v>
      </c>
      <c r="CU350" s="62" t="str">
        <f>IF(AND(CS350=0,CT350=0),"",IF(AND(CS350=0,CT350&lt;&gt;0),Desplegable!$B$444,(CT350*100/CS350)))</f>
        <v/>
      </c>
      <c r="CV350" s="97"/>
      <c r="CW350" s="97"/>
      <c r="CX350" s="97"/>
      <c r="CY350" s="62" t="str">
        <f>IF(AND(CV350=0,CW350=0),Desplegable!$B$446,IF(AND(CV350&lt;&gt;0,CW350=""),Desplegable!$B$446,IF(AND('Metas por Proyecto'!CV350=0,'Metas por Proyecto'!CW350&gt;0),Desplegable!$B$444,IF(AND('Metas por Proyecto'!CV350&gt;0,'Metas por Proyecto'!CW350=0),Desplegable!$B$445,IF(AND('Metas por Proyecto'!CV350&gt;0,'Metas por Proyecto'!CW350&gt;0),((CW350*100)/CV350))))))</f>
        <v/>
      </c>
      <c r="CZ350" s="97">
        <f t="shared" si="222"/>
        <v>0</v>
      </c>
      <c r="DA350" s="97">
        <f t="shared" si="223"/>
        <v>0</v>
      </c>
      <c r="DB350" s="62" t="str">
        <f>IF(AND(CZ350=0,DA350=0),"",IF(AND(CZ350=0,DA350&lt;&gt;0),Desplegable!$B$444,(DA350*100/CZ350)))</f>
        <v/>
      </c>
      <c r="DC350" s="97"/>
      <c r="DD350" s="97"/>
      <c r="DE350" s="97"/>
      <c r="DF350" s="62" t="str">
        <f>IF(AND(DC350=0,DD350=0),Desplegable!$B$446,IF(AND(DC350&lt;&gt;0,DD350=""),Desplegable!$B$446,IF(AND('Metas por Proyecto'!DC350=0,'Metas por Proyecto'!DD350&gt;0),Desplegable!$B$444,IF(AND('Metas por Proyecto'!DC350&gt;0,'Metas por Proyecto'!DD350=0),Desplegable!$B$445,IF(AND('Metas por Proyecto'!DC350&gt;0,'Metas por Proyecto'!DD350&gt;0),((DD350*100)/DC350))))))</f>
        <v/>
      </c>
      <c r="DG350" s="97">
        <f t="shared" si="230"/>
        <v>0</v>
      </c>
      <c r="DH350" s="97">
        <f t="shared" si="231"/>
        <v>0</v>
      </c>
      <c r="DI350" s="62" t="str">
        <f>IF(AND(DG350=0,DH350=0),"",IF(AND(DG350=0,DH350&lt;&gt;0),Desplegable!$B$444,(DH350*100/DG350)))</f>
        <v/>
      </c>
      <c r="DJ350" s="97">
        <v>7</v>
      </c>
      <c r="DK350" s="97"/>
      <c r="DL350" s="97"/>
      <c r="DM350" s="62" t="str">
        <f>IF(AND(DJ350=0,DK350=0),Desplegable!$B$446,IF(AND(DJ350&lt;&gt;0,DK350=""),Desplegable!$B$446,IF(AND('Metas por Proyecto'!DJ350=0,'Metas por Proyecto'!DK350&gt;0),Desplegable!$B$444,IF(AND('Metas por Proyecto'!DJ350&gt;0,'Metas por Proyecto'!DK350=0),Desplegable!$B$445,IF(AND('Metas por Proyecto'!DJ350&gt;0,'Metas por Proyecto'!DK350&gt;0),((DK350*100)/DJ350))))))</f>
        <v/>
      </c>
      <c r="DN350" s="97">
        <f t="shared" si="224"/>
        <v>7</v>
      </c>
      <c r="DO350" s="97">
        <f t="shared" si="225"/>
        <v>0</v>
      </c>
      <c r="DP350" s="63">
        <f>IF(AND(DN350=0,DO350=0),"",IF(AND(DN350=0,DO350&lt;&gt;0),Desplegable!$B$444,(DO350*100/DN350)))</f>
        <v>0</v>
      </c>
      <c r="DQ350" s="97">
        <f t="shared" si="232"/>
        <v>7</v>
      </c>
      <c r="DR350" s="97">
        <f t="shared" si="233"/>
        <v>0</v>
      </c>
      <c r="DS350" s="97">
        <f t="shared" si="234"/>
        <v>0</v>
      </c>
      <c r="DT350" s="63">
        <f t="shared" si="235"/>
        <v>0</v>
      </c>
      <c r="DU350" s="97"/>
    </row>
    <row r="351" spans="1:126" s="65" customFormat="1" ht="225">
      <c r="A351" s="53">
        <v>350</v>
      </c>
      <c r="B351" s="84" t="s">
        <v>1013</v>
      </c>
      <c r="C351" s="54" t="s">
        <v>878</v>
      </c>
      <c r="D351" s="55" t="s">
        <v>81</v>
      </c>
      <c r="E351" s="55" t="s">
        <v>1027</v>
      </c>
      <c r="F351" s="56" t="s">
        <v>111</v>
      </c>
      <c r="G351" s="55" t="s">
        <v>115</v>
      </c>
      <c r="H351" s="56" t="s">
        <v>291</v>
      </c>
      <c r="I351" s="55" t="s">
        <v>993</v>
      </c>
      <c r="J351" s="56" t="s">
        <v>252</v>
      </c>
      <c r="K351" s="55" t="s">
        <v>1028</v>
      </c>
      <c r="L351" s="56" t="s">
        <v>245</v>
      </c>
      <c r="M351" s="56" t="s">
        <v>411</v>
      </c>
      <c r="N351" s="59" t="s">
        <v>66</v>
      </c>
      <c r="O351" s="56" t="s">
        <v>154</v>
      </c>
      <c r="P351" s="57" t="s">
        <v>462</v>
      </c>
      <c r="Q351" s="57" t="s">
        <v>467</v>
      </c>
      <c r="R351" s="58" t="s">
        <v>474</v>
      </c>
      <c r="S351" s="59" t="s">
        <v>159</v>
      </c>
      <c r="T351" s="59" t="s">
        <v>417</v>
      </c>
      <c r="U351" s="60" t="s">
        <v>429</v>
      </c>
      <c r="V351" s="60" t="s">
        <v>447</v>
      </c>
      <c r="W351" s="59" t="s">
        <v>159</v>
      </c>
      <c r="X351" s="59"/>
      <c r="Y351" s="56"/>
      <c r="Z351" s="56"/>
      <c r="AA351" s="56"/>
      <c r="AB351" s="56"/>
      <c r="AC351" s="53"/>
      <c r="AD351" s="53"/>
      <c r="AE351" s="53"/>
      <c r="AF351" s="53"/>
      <c r="AG351" s="56"/>
      <c r="AH351" s="60"/>
      <c r="AI351" s="53"/>
      <c r="AJ351" s="61"/>
      <c r="AK351" s="53"/>
      <c r="AL351" s="53"/>
      <c r="AM351" s="222">
        <v>1</v>
      </c>
      <c r="AN351" s="97">
        <v>1</v>
      </c>
      <c r="AO351" s="97">
        <v>1</v>
      </c>
      <c r="AP351" s="97"/>
      <c r="AQ351" s="62">
        <f>IF(AND(AN351=0,AO351=0),Desplegable!$B$446,IF(AND(AN351&lt;&gt;0,AO351=""),Desplegable!$B$446,IF(AND('Metas por Proyecto'!AN351=0,'Metas por Proyecto'!AO351&gt;0),Desplegable!$B$444,IF(AND('Metas por Proyecto'!AN351&gt;0,'Metas por Proyecto'!AO351=0),Desplegable!$B$445,IF(AND('Metas por Proyecto'!AN351&gt;0,'Metas por Proyecto'!AO351&gt;0),((AO351*100)/AN351))))))</f>
        <v>100</v>
      </c>
      <c r="AR351" s="97"/>
      <c r="AS351" s="97"/>
      <c r="AT351" s="97"/>
      <c r="AU351" s="62" t="str">
        <f>IF(AND(AR351=0,AS351=0),Desplegable!$B$446,IF(AND(AR351&lt;&gt;0,AS351=""),Desplegable!$B$446,IF(AND('Metas por Proyecto'!AR351=0,'Metas por Proyecto'!AS351&gt;0),Desplegable!$B$444,IF(AND('Metas por Proyecto'!AR351&gt;0,'Metas por Proyecto'!AS351=0),Desplegable!$B$445,IF(AND('Metas por Proyecto'!AR351&gt;0,'Metas por Proyecto'!AS351&gt;0),((AS351*100)/AR351))))))</f>
        <v/>
      </c>
      <c r="AV351" s="97">
        <f t="shared" si="206"/>
        <v>1</v>
      </c>
      <c r="AW351" s="97">
        <f t="shared" si="207"/>
        <v>1</v>
      </c>
      <c r="AX351" s="62">
        <f>IF(AND(AV351=0,AW351=0),"",IF(AND(AV351=0,AW351&lt;&gt;0),Desplegable!$B$444,(AW351*100/AV351)))</f>
        <v>100</v>
      </c>
      <c r="AY351" s="97"/>
      <c r="AZ351" s="97"/>
      <c r="BA351" s="97" t="s">
        <v>1305</v>
      </c>
      <c r="BB351" s="62" t="str">
        <f>IF(AND(AY351=0,AZ351=0),Desplegable!$B$446,IF(AND(AY351&lt;&gt;0,AZ351=""),Desplegable!$B$446,IF(AND('Metas por Proyecto'!AY351=0,'Metas por Proyecto'!AZ351&gt;0),Desplegable!$B$444,IF(AND('Metas por Proyecto'!AY351&gt;0,'Metas por Proyecto'!AZ351=0),Desplegable!$B$445,IF(AND('Metas por Proyecto'!AY351&gt;0,'Metas por Proyecto'!AZ351&gt;0),((AZ351*100)/AY351))))))</f>
        <v/>
      </c>
      <c r="BC351" s="97">
        <f t="shared" si="208"/>
        <v>1</v>
      </c>
      <c r="BD351" s="97">
        <f t="shared" si="209"/>
        <v>1</v>
      </c>
      <c r="BE351" s="62">
        <f>IF(AND(BC351=0,BD351=0),"",IF(AND(BC351=0,BD351&lt;&gt;0),Desplegable!$B$444,(BD351*100/BC351)))</f>
        <v>100</v>
      </c>
      <c r="BF351" s="97"/>
      <c r="BG351" s="97"/>
      <c r="BH351" s="97"/>
      <c r="BI351" s="62" t="str">
        <f>IF(AND(BF351=0,BG351=0),Desplegable!$B$446,IF(AND(BF351&lt;&gt;0,BG351=""),Desplegable!$B$446,IF(AND('Metas por Proyecto'!BF351=0,'Metas por Proyecto'!BG351&gt;0),Desplegable!$B$444,IF(AND('Metas por Proyecto'!BF351&gt;0,'Metas por Proyecto'!BG351=0),Desplegable!$B$445,IF(AND('Metas por Proyecto'!BF351&gt;0,'Metas por Proyecto'!BG351&gt;0),((BG351*100)/BF351))))))</f>
        <v/>
      </c>
      <c r="BJ351" s="97">
        <f t="shared" si="210"/>
        <v>1</v>
      </c>
      <c r="BK351" s="97">
        <f t="shared" si="211"/>
        <v>1</v>
      </c>
      <c r="BL351" s="62">
        <f>IF(AND(BJ351=0,BK351=0),"",IF(AND(BJ351=0,BK351&lt;&gt;0),Desplegable!$B$444,(BK351*100/BJ351)))</f>
        <v>100</v>
      </c>
      <c r="BM351" s="97"/>
      <c r="BN351" s="97"/>
      <c r="BO351" s="97"/>
      <c r="BP351" s="62" t="str">
        <f>IF(AND(BM351=0,BN351=0),Desplegable!$B$446,IF(AND(BM351&lt;&gt;0,BN351=""),Desplegable!$B$446,IF(AND('Metas por Proyecto'!BM351=0,'Metas por Proyecto'!BN351&gt;0),Desplegable!$B$444,IF(AND('Metas por Proyecto'!BM351&gt;0,'Metas por Proyecto'!BN351=0),Desplegable!$B$445,IF(AND('Metas por Proyecto'!BM351&gt;0,'Metas por Proyecto'!BN351&gt;0),((BN351*100)/BM351))))))</f>
        <v/>
      </c>
      <c r="BQ351" s="97">
        <f t="shared" si="212"/>
        <v>1</v>
      </c>
      <c r="BR351" s="97">
        <f t="shared" si="213"/>
        <v>1</v>
      </c>
      <c r="BS351" s="62">
        <f>IF(AND(BQ351=0,BR351=0),"",IF(AND(BQ351=0,BR351&lt;&gt;0),Desplegable!$B$444,(BR351*100/BQ351)))</f>
        <v>100</v>
      </c>
      <c r="BT351" s="97"/>
      <c r="BU351" s="97"/>
      <c r="BV351" s="97"/>
      <c r="BW351" s="62" t="str">
        <f>IF(AND(BT351=0,BU351=0),Desplegable!$B$446,IF(AND(BT351&lt;&gt;0,BU351=""),Desplegable!$B$446,IF(AND('Metas por Proyecto'!BT351=0,'Metas por Proyecto'!BU351&gt;0),Desplegable!$B$444,IF(AND('Metas por Proyecto'!BT351&gt;0,'Metas por Proyecto'!BU351=0),Desplegable!$B$445,IF(AND('Metas por Proyecto'!BT351&gt;0,'Metas por Proyecto'!BU351&gt;0),((BU351*100)/BT351))))))</f>
        <v/>
      </c>
      <c r="BX351" s="97">
        <f t="shared" si="214"/>
        <v>1</v>
      </c>
      <c r="BY351" s="97">
        <f t="shared" si="215"/>
        <v>1</v>
      </c>
      <c r="BZ351" s="62">
        <f>IF(AND(BX351=0,BY351=0),"",IF(AND(BX351=0,BY351&lt;&gt;0),Desplegable!$B$444,(BY351*100/BX351)))</f>
        <v>100</v>
      </c>
      <c r="CA351" s="97"/>
      <c r="CB351" s="97"/>
      <c r="CC351" s="97"/>
      <c r="CD351" s="62" t="str">
        <f>IF(AND(CA351=0,CB351=0),Desplegable!$B$446,IF(AND(CA351&lt;&gt;0,CB351=""),Desplegable!$B$446,IF(AND('Metas por Proyecto'!CA351=0,'Metas por Proyecto'!CB351&gt;0),Desplegable!$B$444,IF(AND('Metas por Proyecto'!CA351&gt;0,'Metas por Proyecto'!CB351=0),Desplegable!$B$445,IF(AND('Metas por Proyecto'!CA351&gt;0,'Metas por Proyecto'!CB351&gt;0),((CB351*100)/CA351))))))</f>
        <v/>
      </c>
      <c r="CE351" s="97">
        <f t="shared" si="216"/>
        <v>1</v>
      </c>
      <c r="CF351" s="97">
        <f t="shared" si="217"/>
        <v>1</v>
      </c>
      <c r="CG351" s="62">
        <f>IF(AND(CE351=0,CF351=0),"",IF(AND(CE351=0,CF351&lt;&gt;0),Desplegable!$B$444,(CF351*100/CE351)))</f>
        <v>100</v>
      </c>
      <c r="CH351" s="97"/>
      <c r="CI351" s="97"/>
      <c r="CJ351" s="97"/>
      <c r="CK351" s="62" t="str">
        <f>IF(AND(CH351=0,CI351=0),Desplegable!$B$446,IF(AND(CH351&lt;&gt;0,CI351=""),Desplegable!$B$446,IF(AND('Metas por Proyecto'!CH351=0,'Metas por Proyecto'!CI351&gt;0),Desplegable!$B$444,IF(AND('Metas por Proyecto'!CH351&gt;0,'Metas por Proyecto'!CI351=0),Desplegable!$B$445,IF(AND('Metas por Proyecto'!CH351&gt;0,'Metas por Proyecto'!CI351&gt;0),((CI351*100)/CH351))))))</f>
        <v/>
      </c>
      <c r="CL351" s="97">
        <f t="shared" si="218"/>
        <v>1</v>
      </c>
      <c r="CM351" s="97">
        <f t="shared" si="219"/>
        <v>1</v>
      </c>
      <c r="CN351" s="62">
        <f>IF(AND(CL351=0,CM351=0),"",IF(AND(CL351=0,CM351&lt;&gt;0),Desplegable!$B$444,(CM351*100/CL351)))</f>
        <v>100</v>
      </c>
      <c r="CO351" s="97"/>
      <c r="CP351" s="97"/>
      <c r="CQ351" s="97"/>
      <c r="CR351" s="62" t="str">
        <f>IF(AND(CO351=0,CP351=0),Desplegable!$B$446,IF(AND(CO351&lt;&gt;0,CP351=""),Desplegable!$B$446,IF(AND('Metas por Proyecto'!CO351=0,'Metas por Proyecto'!CP351&gt;0),Desplegable!$B$444,IF(AND('Metas por Proyecto'!CO351&gt;0,'Metas por Proyecto'!CP351=0),Desplegable!$B$445,IF(AND('Metas por Proyecto'!CO351&gt;0,'Metas por Proyecto'!CP351&gt;0),((CP351*100)/CO351))))))</f>
        <v/>
      </c>
      <c r="CS351" s="97">
        <f t="shared" si="220"/>
        <v>1</v>
      </c>
      <c r="CT351" s="97">
        <f t="shared" si="221"/>
        <v>1</v>
      </c>
      <c r="CU351" s="62">
        <f>IF(AND(CS351=0,CT351=0),"",IF(AND(CS351=0,CT351&lt;&gt;0),Desplegable!$B$444,(CT351*100/CS351)))</f>
        <v>100</v>
      </c>
      <c r="CV351" s="97"/>
      <c r="CW351" s="97"/>
      <c r="CX351" s="97"/>
      <c r="CY351" s="62" t="str">
        <f>IF(AND(CV351=0,CW351=0),Desplegable!$B$446,IF(AND(CV351&lt;&gt;0,CW351=""),Desplegable!$B$446,IF(AND('Metas por Proyecto'!CV351=0,'Metas por Proyecto'!CW351&gt;0),Desplegable!$B$444,IF(AND('Metas por Proyecto'!CV351&gt;0,'Metas por Proyecto'!CW351=0),Desplegable!$B$445,IF(AND('Metas por Proyecto'!CV351&gt;0,'Metas por Proyecto'!CW351&gt;0),((CW351*100)/CV351))))))</f>
        <v/>
      </c>
      <c r="CZ351" s="97">
        <f t="shared" si="222"/>
        <v>1</v>
      </c>
      <c r="DA351" s="97">
        <f t="shared" si="223"/>
        <v>1</v>
      </c>
      <c r="DB351" s="62">
        <f>IF(AND(CZ351=0,DA351=0),"",IF(AND(CZ351=0,DA351&lt;&gt;0),Desplegable!$B$444,(DA351*100/CZ351)))</f>
        <v>100</v>
      </c>
      <c r="DC351" s="97"/>
      <c r="DD351" s="97"/>
      <c r="DE351" s="97"/>
      <c r="DF351" s="62" t="str">
        <f>IF(AND(DC351=0,DD351=0),Desplegable!$B$446,IF(AND(DC351&lt;&gt;0,DD351=""),Desplegable!$B$446,IF(AND('Metas por Proyecto'!DC351=0,'Metas por Proyecto'!DD351&gt;0),Desplegable!$B$444,IF(AND('Metas por Proyecto'!DC351&gt;0,'Metas por Proyecto'!DD351=0),Desplegable!$B$445,IF(AND('Metas por Proyecto'!DC351&gt;0,'Metas por Proyecto'!DD351&gt;0),((DD351*100)/DC351))))))</f>
        <v/>
      </c>
      <c r="DG351" s="97">
        <f t="shared" si="230"/>
        <v>1</v>
      </c>
      <c r="DH351" s="97">
        <f t="shared" si="231"/>
        <v>1</v>
      </c>
      <c r="DI351" s="62">
        <f>IF(AND(DG351=0,DH351=0),"",IF(AND(DG351=0,DH351&lt;&gt;0),Desplegable!$B$444,(DH351*100/DG351)))</f>
        <v>100</v>
      </c>
      <c r="DJ351" s="97"/>
      <c r="DK351" s="97"/>
      <c r="DL351" s="97"/>
      <c r="DM351" s="62" t="str">
        <f>IF(AND(DJ351=0,DK351=0),Desplegable!$B$446,IF(AND(DJ351&lt;&gt;0,DK351=""),Desplegable!$B$446,IF(AND('Metas por Proyecto'!DJ351=0,'Metas por Proyecto'!DK351&gt;0),Desplegable!$B$444,IF(AND('Metas por Proyecto'!DJ351&gt;0,'Metas por Proyecto'!DK351=0),Desplegable!$B$445,IF(AND('Metas por Proyecto'!DJ351&gt;0,'Metas por Proyecto'!DK351&gt;0),((DK351*100)/DJ351))))))</f>
        <v/>
      </c>
      <c r="DN351" s="97">
        <f t="shared" si="224"/>
        <v>1</v>
      </c>
      <c r="DO351" s="97">
        <f t="shared" si="225"/>
        <v>1</v>
      </c>
      <c r="DP351" s="63">
        <f>IF(AND(DN351=0,DO351=0),"",IF(AND(DN351=0,DO351&lt;&gt;0),Desplegable!$B$444,(DO351*100/DN351)))</f>
        <v>100</v>
      </c>
      <c r="DQ351" s="97">
        <f t="shared" si="232"/>
        <v>1</v>
      </c>
      <c r="DR351" s="97">
        <f t="shared" si="233"/>
        <v>0</v>
      </c>
      <c r="DS351" s="97">
        <f t="shared" si="234"/>
        <v>1</v>
      </c>
      <c r="DT351" s="63">
        <f t="shared" si="235"/>
        <v>100</v>
      </c>
      <c r="DU351" s="97"/>
    </row>
    <row r="352" spans="1:126" s="65" customFormat="1" ht="225">
      <c r="A352" s="53">
        <v>351</v>
      </c>
      <c r="B352" s="84" t="s">
        <v>1014</v>
      </c>
      <c r="C352" s="54" t="s">
        <v>878</v>
      </c>
      <c r="D352" s="55" t="s">
        <v>81</v>
      </c>
      <c r="E352" s="55" t="s">
        <v>1027</v>
      </c>
      <c r="F352" s="56" t="s">
        <v>111</v>
      </c>
      <c r="G352" s="55" t="s">
        <v>115</v>
      </c>
      <c r="H352" s="56" t="s">
        <v>291</v>
      </c>
      <c r="I352" s="55" t="s">
        <v>993</v>
      </c>
      <c r="J352" s="56" t="s">
        <v>252</v>
      </c>
      <c r="K352" s="55" t="s">
        <v>1028</v>
      </c>
      <c r="L352" s="56" t="s">
        <v>245</v>
      </c>
      <c r="M352" s="56" t="s">
        <v>411</v>
      </c>
      <c r="N352" s="59" t="s">
        <v>66</v>
      </c>
      <c r="O352" s="56" t="s">
        <v>154</v>
      </c>
      <c r="P352" s="57" t="s">
        <v>462</v>
      </c>
      <c r="Q352" s="57" t="s">
        <v>467</v>
      </c>
      <c r="R352" s="58" t="s">
        <v>474</v>
      </c>
      <c r="S352" s="59" t="s">
        <v>159</v>
      </c>
      <c r="T352" s="59" t="s">
        <v>417</v>
      </c>
      <c r="U352" s="60" t="s">
        <v>429</v>
      </c>
      <c r="V352" s="60" t="s">
        <v>447</v>
      </c>
      <c r="W352" s="59" t="s">
        <v>159</v>
      </c>
      <c r="X352" s="59"/>
      <c r="Y352" s="56"/>
      <c r="Z352" s="56"/>
      <c r="AA352" s="56"/>
      <c r="AB352" s="56"/>
      <c r="AC352" s="53"/>
      <c r="AD352" s="53"/>
      <c r="AE352" s="53"/>
      <c r="AF352" s="53"/>
      <c r="AG352" s="56"/>
      <c r="AH352" s="60"/>
      <c r="AI352" s="53"/>
      <c r="AJ352" s="61"/>
      <c r="AK352" s="53"/>
      <c r="AL352" s="53"/>
      <c r="AM352" s="222">
        <v>1</v>
      </c>
      <c r="AN352" s="97">
        <v>1</v>
      </c>
      <c r="AO352" s="97">
        <v>1</v>
      </c>
      <c r="AP352" s="97"/>
      <c r="AQ352" s="62">
        <f>IF(AND(AN352=0,AO352=0),Desplegable!$B$446,IF(AND(AN352&lt;&gt;0,AO352=""),Desplegable!$B$446,IF(AND('Metas por Proyecto'!AN352=0,'Metas por Proyecto'!AO352&gt;0),Desplegable!$B$444,IF(AND('Metas por Proyecto'!AN352&gt;0,'Metas por Proyecto'!AO352=0),Desplegable!$B$445,IF(AND('Metas por Proyecto'!AN352&gt;0,'Metas por Proyecto'!AO352&gt;0),((AO352*100)/AN352))))))</f>
        <v>100</v>
      </c>
      <c r="AR352" s="97"/>
      <c r="AS352" s="97"/>
      <c r="AT352" s="97"/>
      <c r="AU352" s="62" t="str">
        <f>IF(AND(AR352=0,AS352=0),Desplegable!$B$446,IF(AND(AR352&lt;&gt;0,AS352=""),Desplegable!$B$446,IF(AND('Metas por Proyecto'!AR352=0,'Metas por Proyecto'!AS352&gt;0),Desplegable!$B$444,IF(AND('Metas por Proyecto'!AR352&gt;0,'Metas por Proyecto'!AS352=0),Desplegable!$B$445,IF(AND('Metas por Proyecto'!AR352&gt;0,'Metas por Proyecto'!AS352&gt;0),((AS352*100)/AR352))))))</f>
        <v/>
      </c>
      <c r="AV352" s="97">
        <f t="shared" si="206"/>
        <v>1</v>
      </c>
      <c r="AW352" s="97">
        <f t="shared" si="207"/>
        <v>1</v>
      </c>
      <c r="AX352" s="62">
        <f>IF(AND(AV352=0,AW352=0),"",IF(AND(AV352=0,AW352&lt;&gt;0),Desplegable!$B$444,(AW352*100/AV352)))</f>
        <v>100</v>
      </c>
      <c r="AY352" s="97"/>
      <c r="AZ352" s="97"/>
      <c r="BA352" s="97" t="s">
        <v>1305</v>
      </c>
      <c r="BB352" s="62" t="str">
        <f>IF(AND(AY352=0,AZ352=0),Desplegable!$B$446,IF(AND(AY352&lt;&gt;0,AZ352=""),Desplegable!$B$446,IF(AND('Metas por Proyecto'!AY352=0,'Metas por Proyecto'!AZ352&gt;0),Desplegable!$B$444,IF(AND('Metas por Proyecto'!AY352&gt;0,'Metas por Proyecto'!AZ352=0),Desplegable!$B$445,IF(AND('Metas por Proyecto'!AY352&gt;0,'Metas por Proyecto'!AZ352&gt;0),((AZ352*100)/AY352))))))</f>
        <v/>
      </c>
      <c r="BC352" s="97">
        <f t="shared" si="208"/>
        <v>1</v>
      </c>
      <c r="BD352" s="97">
        <f t="shared" si="209"/>
        <v>1</v>
      </c>
      <c r="BE352" s="62">
        <f>IF(AND(BC352=0,BD352=0),"",IF(AND(BC352=0,BD352&lt;&gt;0),Desplegable!$B$444,(BD352*100/BC352)))</f>
        <v>100</v>
      </c>
      <c r="BF352" s="97"/>
      <c r="BG352" s="97"/>
      <c r="BH352" s="97"/>
      <c r="BI352" s="62" t="str">
        <f>IF(AND(BF352=0,BG352=0),Desplegable!$B$446,IF(AND(BF352&lt;&gt;0,BG352=""),Desplegable!$B$446,IF(AND('Metas por Proyecto'!BF352=0,'Metas por Proyecto'!BG352&gt;0),Desplegable!$B$444,IF(AND('Metas por Proyecto'!BF352&gt;0,'Metas por Proyecto'!BG352=0),Desplegable!$B$445,IF(AND('Metas por Proyecto'!BF352&gt;0,'Metas por Proyecto'!BG352&gt;0),((BG352*100)/BF352))))))</f>
        <v/>
      </c>
      <c r="BJ352" s="97">
        <f t="shared" si="210"/>
        <v>1</v>
      </c>
      <c r="BK352" s="97">
        <f t="shared" si="211"/>
        <v>1</v>
      </c>
      <c r="BL352" s="62">
        <f>IF(AND(BJ352=0,BK352=0),"",IF(AND(BJ352=0,BK352&lt;&gt;0),Desplegable!$B$444,(BK352*100/BJ352)))</f>
        <v>100</v>
      </c>
      <c r="BM352" s="97"/>
      <c r="BN352" s="97"/>
      <c r="BO352" s="97"/>
      <c r="BP352" s="62" t="str">
        <f>IF(AND(BM352=0,BN352=0),Desplegable!$B$446,IF(AND(BM352&lt;&gt;0,BN352=""),Desplegable!$B$446,IF(AND('Metas por Proyecto'!BM352=0,'Metas por Proyecto'!BN352&gt;0),Desplegable!$B$444,IF(AND('Metas por Proyecto'!BM352&gt;0,'Metas por Proyecto'!BN352=0),Desplegable!$B$445,IF(AND('Metas por Proyecto'!BM352&gt;0,'Metas por Proyecto'!BN352&gt;0),((BN352*100)/BM352))))))</f>
        <v/>
      </c>
      <c r="BQ352" s="97">
        <f t="shared" si="212"/>
        <v>1</v>
      </c>
      <c r="BR352" s="97">
        <f t="shared" si="213"/>
        <v>1</v>
      </c>
      <c r="BS352" s="62">
        <f>IF(AND(BQ352=0,BR352=0),"",IF(AND(BQ352=0,BR352&lt;&gt;0),Desplegable!$B$444,(BR352*100/BQ352)))</f>
        <v>100</v>
      </c>
      <c r="BT352" s="97"/>
      <c r="BU352" s="97"/>
      <c r="BV352" s="97"/>
      <c r="BW352" s="62" t="str">
        <f>IF(AND(BT352=0,BU352=0),Desplegable!$B$446,IF(AND(BT352&lt;&gt;0,BU352=""),Desplegable!$B$446,IF(AND('Metas por Proyecto'!BT352=0,'Metas por Proyecto'!BU352&gt;0),Desplegable!$B$444,IF(AND('Metas por Proyecto'!BT352&gt;0,'Metas por Proyecto'!BU352=0),Desplegable!$B$445,IF(AND('Metas por Proyecto'!BT352&gt;0,'Metas por Proyecto'!BU352&gt;0),((BU352*100)/BT352))))))</f>
        <v/>
      </c>
      <c r="BX352" s="97">
        <f t="shared" si="214"/>
        <v>1</v>
      </c>
      <c r="BY352" s="97">
        <f t="shared" si="215"/>
        <v>1</v>
      </c>
      <c r="BZ352" s="62">
        <f>IF(AND(BX352=0,BY352=0),"",IF(AND(BX352=0,BY352&lt;&gt;0),Desplegable!$B$444,(BY352*100/BX352)))</f>
        <v>100</v>
      </c>
      <c r="CA352" s="97"/>
      <c r="CB352" s="97"/>
      <c r="CC352" s="97"/>
      <c r="CD352" s="62" t="str">
        <f>IF(AND(CA352=0,CB352=0),Desplegable!$B$446,IF(AND(CA352&lt;&gt;0,CB352=""),Desplegable!$B$446,IF(AND('Metas por Proyecto'!CA352=0,'Metas por Proyecto'!CB352&gt;0),Desplegable!$B$444,IF(AND('Metas por Proyecto'!CA352&gt;0,'Metas por Proyecto'!CB352=0),Desplegable!$B$445,IF(AND('Metas por Proyecto'!CA352&gt;0,'Metas por Proyecto'!CB352&gt;0),((CB352*100)/CA352))))))</f>
        <v/>
      </c>
      <c r="CE352" s="97">
        <f t="shared" si="216"/>
        <v>1</v>
      </c>
      <c r="CF352" s="97">
        <f t="shared" si="217"/>
        <v>1</v>
      </c>
      <c r="CG352" s="62">
        <f>IF(AND(CE352=0,CF352=0),"",IF(AND(CE352=0,CF352&lt;&gt;0),Desplegable!$B$444,(CF352*100/CE352)))</f>
        <v>100</v>
      </c>
      <c r="CH352" s="97"/>
      <c r="CI352" s="97"/>
      <c r="CJ352" s="97"/>
      <c r="CK352" s="62" t="str">
        <f>IF(AND(CH352=0,CI352=0),Desplegable!$B$446,IF(AND(CH352&lt;&gt;0,CI352=""),Desplegable!$B$446,IF(AND('Metas por Proyecto'!CH352=0,'Metas por Proyecto'!CI352&gt;0),Desplegable!$B$444,IF(AND('Metas por Proyecto'!CH352&gt;0,'Metas por Proyecto'!CI352=0),Desplegable!$B$445,IF(AND('Metas por Proyecto'!CH352&gt;0,'Metas por Proyecto'!CI352&gt;0),((CI352*100)/CH352))))))</f>
        <v/>
      </c>
      <c r="CL352" s="97">
        <f t="shared" si="218"/>
        <v>1</v>
      </c>
      <c r="CM352" s="97">
        <f t="shared" si="219"/>
        <v>1</v>
      </c>
      <c r="CN352" s="62">
        <f>IF(AND(CL352=0,CM352=0),"",IF(AND(CL352=0,CM352&lt;&gt;0),Desplegable!$B$444,(CM352*100/CL352)))</f>
        <v>100</v>
      </c>
      <c r="CO352" s="97"/>
      <c r="CP352" s="97"/>
      <c r="CQ352" s="97"/>
      <c r="CR352" s="62" t="str">
        <f>IF(AND(CO352=0,CP352=0),Desplegable!$B$446,IF(AND(CO352&lt;&gt;0,CP352=""),Desplegable!$B$446,IF(AND('Metas por Proyecto'!CO352=0,'Metas por Proyecto'!CP352&gt;0),Desplegable!$B$444,IF(AND('Metas por Proyecto'!CO352&gt;0,'Metas por Proyecto'!CP352=0),Desplegable!$B$445,IF(AND('Metas por Proyecto'!CO352&gt;0,'Metas por Proyecto'!CP352&gt;0),((CP352*100)/CO352))))))</f>
        <v/>
      </c>
      <c r="CS352" s="97">
        <f t="shared" si="220"/>
        <v>1</v>
      </c>
      <c r="CT352" s="97">
        <f t="shared" si="221"/>
        <v>1</v>
      </c>
      <c r="CU352" s="62">
        <f>IF(AND(CS352=0,CT352=0),"",IF(AND(CS352=0,CT352&lt;&gt;0),Desplegable!$B$444,(CT352*100/CS352)))</f>
        <v>100</v>
      </c>
      <c r="CV352" s="97"/>
      <c r="CW352" s="97"/>
      <c r="CX352" s="97"/>
      <c r="CY352" s="62" t="str">
        <f>IF(AND(CV352=0,CW352=0),Desplegable!$B$446,IF(AND(CV352&lt;&gt;0,CW352=""),Desplegable!$B$446,IF(AND('Metas por Proyecto'!CV352=0,'Metas por Proyecto'!CW352&gt;0),Desplegable!$B$444,IF(AND('Metas por Proyecto'!CV352&gt;0,'Metas por Proyecto'!CW352=0),Desplegable!$B$445,IF(AND('Metas por Proyecto'!CV352&gt;0,'Metas por Proyecto'!CW352&gt;0),((CW352*100)/CV352))))))</f>
        <v/>
      </c>
      <c r="CZ352" s="97">
        <f t="shared" si="222"/>
        <v>1</v>
      </c>
      <c r="DA352" s="97">
        <f t="shared" si="223"/>
        <v>1</v>
      </c>
      <c r="DB352" s="62">
        <f>IF(AND(CZ352=0,DA352=0),"",IF(AND(CZ352=0,DA352&lt;&gt;0),Desplegable!$B$444,(DA352*100/CZ352)))</f>
        <v>100</v>
      </c>
      <c r="DC352" s="97"/>
      <c r="DD352" s="97"/>
      <c r="DE352" s="97"/>
      <c r="DF352" s="62" t="str">
        <f>IF(AND(DC352=0,DD352=0),Desplegable!$B$446,IF(AND(DC352&lt;&gt;0,DD352=""),Desplegable!$B$446,IF(AND('Metas por Proyecto'!DC352=0,'Metas por Proyecto'!DD352&gt;0),Desplegable!$B$444,IF(AND('Metas por Proyecto'!DC352&gt;0,'Metas por Proyecto'!DD352=0),Desplegable!$B$445,IF(AND('Metas por Proyecto'!DC352&gt;0,'Metas por Proyecto'!DD352&gt;0),((DD352*100)/DC352))))))</f>
        <v/>
      </c>
      <c r="DG352" s="97">
        <f t="shared" si="230"/>
        <v>1</v>
      </c>
      <c r="DH352" s="97">
        <f t="shared" si="231"/>
        <v>1</v>
      </c>
      <c r="DI352" s="62">
        <f>IF(AND(DG352=0,DH352=0),"",IF(AND(DG352=0,DH352&lt;&gt;0),Desplegable!$B$444,(DH352*100/DG352)))</f>
        <v>100</v>
      </c>
      <c r="DJ352" s="97"/>
      <c r="DK352" s="97"/>
      <c r="DL352" s="97"/>
      <c r="DM352" s="62" t="str">
        <f>IF(AND(DJ352=0,DK352=0),Desplegable!$B$446,IF(AND(DJ352&lt;&gt;0,DK352=""),Desplegable!$B$446,IF(AND('Metas por Proyecto'!DJ352=0,'Metas por Proyecto'!DK352&gt;0),Desplegable!$B$444,IF(AND('Metas por Proyecto'!DJ352&gt;0,'Metas por Proyecto'!DK352=0),Desplegable!$B$445,IF(AND('Metas por Proyecto'!DJ352&gt;0,'Metas por Proyecto'!DK352&gt;0),((DK352*100)/DJ352))))))</f>
        <v/>
      </c>
      <c r="DN352" s="97">
        <f t="shared" si="224"/>
        <v>1</v>
      </c>
      <c r="DO352" s="97">
        <f t="shared" si="225"/>
        <v>1</v>
      </c>
      <c r="DP352" s="63">
        <f>IF(AND(DN352=0,DO352=0),"",IF(AND(DN352=0,DO352&lt;&gt;0),Desplegable!$B$444,(DO352*100/DN352)))</f>
        <v>100</v>
      </c>
      <c r="DQ352" s="97">
        <f t="shared" si="232"/>
        <v>1</v>
      </c>
      <c r="DR352" s="97">
        <f t="shared" si="233"/>
        <v>0</v>
      </c>
      <c r="DS352" s="97">
        <f t="shared" si="234"/>
        <v>1</v>
      </c>
      <c r="DT352" s="63">
        <f t="shared" si="235"/>
        <v>100</v>
      </c>
      <c r="DU352" s="97"/>
    </row>
    <row r="353" spans="1:125" s="65" customFormat="1" ht="225">
      <c r="A353" s="53">
        <v>352</v>
      </c>
      <c r="B353" s="84" t="s">
        <v>1015</v>
      </c>
      <c r="C353" s="54" t="s">
        <v>878</v>
      </c>
      <c r="D353" s="55" t="s">
        <v>81</v>
      </c>
      <c r="E353" s="55" t="s">
        <v>1027</v>
      </c>
      <c r="F353" s="56" t="s">
        <v>111</v>
      </c>
      <c r="G353" s="55" t="s">
        <v>115</v>
      </c>
      <c r="H353" s="56" t="s">
        <v>291</v>
      </c>
      <c r="I353" s="55" t="s">
        <v>993</v>
      </c>
      <c r="J353" s="56" t="s">
        <v>252</v>
      </c>
      <c r="K353" s="55" t="s">
        <v>1028</v>
      </c>
      <c r="L353" s="56" t="s">
        <v>245</v>
      </c>
      <c r="M353" s="56" t="s">
        <v>411</v>
      </c>
      <c r="N353" s="59" t="s">
        <v>66</v>
      </c>
      <c r="O353" s="56" t="s">
        <v>154</v>
      </c>
      <c r="P353" s="57" t="s">
        <v>462</v>
      </c>
      <c r="Q353" s="57" t="s">
        <v>467</v>
      </c>
      <c r="R353" s="58" t="s">
        <v>474</v>
      </c>
      <c r="S353" s="59" t="s">
        <v>159</v>
      </c>
      <c r="T353" s="59" t="s">
        <v>417</v>
      </c>
      <c r="U353" s="60" t="s">
        <v>429</v>
      </c>
      <c r="V353" s="60" t="s">
        <v>447</v>
      </c>
      <c r="W353" s="59" t="s">
        <v>159</v>
      </c>
      <c r="X353" s="59"/>
      <c r="Y353" s="56"/>
      <c r="Z353" s="56"/>
      <c r="AA353" s="56"/>
      <c r="AB353" s="56"/>
      <c r="AC353" s="53"/>
      <c r="AD353" s="53"/>
      <c r="AE353" s="53"/>
      <c r="AF353" s="53"/>
      <c r="AG353" s="56"/>
      <c r="AH353" s="60"/>
      <c r="AI353" s="53"/>
      <c r="AJ353" s="61"/>
      <c r="AK353" s="53"/>
      <c r="AL353" s="53"/>
      <c r="AM353" s="222">
        <v>1</v>
      </c>
      <c r="AN353" s="97">
        <v>1</v>
      </c>
      <c r="AO353" s="97">
        <v>1</v>
      </c>
      <c r="AP353" s="97"/>
      <c r="AQ353" s="62">
        <f>IF(AND(AN353=0,AO353=0),Desplegable!$B$446,IF(AND(AN353&lt;&gt;0,AO353=""),Desplegable!$B$446,IF(AND('Metas por Proyecto'!AN353=0,'Metas por Proyecto'!AO353&gt;0),Desplegable!$B$444,IF(AND('Metas por Proyecto'!AN353&gt;0,'Metas por Proyecto'!AO353=0),Desplegable!$B$445,IF(AND('Metas por Proyecto'!AN353&gt;0,'Metas por Proyecto'!AO353&gt;0),((AO353*100)/AN353))))))</f>
        <v>100</v>
      </c>
      <c r="AR353" s="97"/>
      <c r="AS353" s="97"/>
      <c r="AT353" s="97"/>
      <c r="AU353" s="62" t="str">
        <f>IF(AND(AR353=0,AS353=0),Desplegable!$B$446,IF(AND(AR353&lt;&gt;0,AS353=""),Desplegable!$B$446,IF(AND('Metas por Proyecto'!AR353=0,'Metas por Proyecto'!AS353&gt;0),Desplegable!$B$444,IF(AND('Metas por Proyecto'!AR353&gt;0,'Metas por Proyecto'!AS353=0),Desplegable!$B$445,IF(AND('Metas por Proyecto'!AR353&gt;0,'Metas por Proyecto'!AS353&gt;0),((AS353*100)/AR353))))))</f>
        <v/>
      </c>
      <c r="AV353" s="97">
        <f t="shared" si="206"/>
        <v>1</v>
      </c>
      <c r="AW353" s="97">
        <f t="shared" si="207"/>
        <v>1</v>
      </c>
      <c r="AX353" s="62">
        <f>IF(AND(AV353=0,AW353=0),"",IF(AND(AV353=0,AW353&lt;&gt;0),Desplegable!$B$444,(AW353*100/AV353)))</f>
        <v>100</v>
      </c>
      <c r="AY353" s="97"/>
      <c r="AZ353" s="97"/>
      <c r="BA353" s="97" t="s">
        <v>1305</v>
      </c>
      <c r="BB353" s="62" t="str">
        <f>IF(AND(AY353=0,AZ353=0),Desplegable!$B$446,IF(AND(AY353&lt;&gt;0,AZ353=""),Desplegable!$B$446,IF(AND('Metas por Proyecto'!AY353=0,'Metas por Proyecto'!AZ353&gt;0),Desplegable!$B$444,IF(AND('Metas por Proyecto'!AY353&gt;0,'Metas por Proyecto'!AZ353=0),Desplegable!$B$445,IF(AND('Metas por Proyecto'!AY353&gt;0,'Metas por Proyecto'!AZ353&gt;0),((AZ353*100)/AY353))))))</f>
        <v/>
      </c>
      <c r="BC353" s="97">
        <f t="shared" si="208"/>
        <v>1</v>
      </c>
      <c r="BD353" s="97">
        <f t="shared" si="209"/>
        <v>1</v>
      </c>
      <c r="BE353" s="62">
        <f>IF(AND(BC353=0,BD353=0),"",IF(AND(BC353=0,BD353&lt;&gt;0),Desplegable!$B$444,(BD353*100/BC353)))</f>
        <v>100</v>
      </c>
      <c r="BF353" s="97"/>
      <c r="BG353" s="97"/>
      <c r="BH353" s="97"/>
      <c r="BI353" s="62" t="str">
        <f>IF(AND(BF353=0,BG353=0),Desplegable!$B$446,IF(AND(BF353&lt;&gt;0,BG353=""),Desplegable!$B$446,IF(AND('Metas por Proyecto'!BF353=0,'Metas por Proyecto'!BG353&gt;0),Desplegable!$B$444,IF(AND('Metas por Proyecto'!BF353&gt;0,'Metas por Proyecto'!BG353=0),Desplegable!$B$445,IF(AND('Metas por Proyecto'!BF353&gt;0,'Metas por Proyecto'!BG353&gt;0),((BG353*100)/BF353))))))</f>
        <v/>
      </c>
      <c r="BJ353" s="97">
        <f t="shared" si="210"/>
        <v>1</v>
      </c>
      <c r="BK353" s="97">
        <f t="shared" si="211"/>
        <v>1</v>
      </c>
      <c r="BL353" s="62">
        <f>IF(AND(BJ353=0,BK353=0),"",IF(AND(BJ353=0,BK353&lt;&gt;0),Desplegable!$B$444,(BK353*100/BJ353)))</f>
        <v>100</v>
      </c>
      <c r="BM353" s="97"/>
      <c r="BN353" s="97"/>
      <c r="BO353" s="97"/>
      <c r="BP353" s="62" t="str">
        <f>IF(AND(BM353=0,BN353=0),Desplegable!$B$446,IF(AND(BM353&lt;&gt;0,BN353=""),Desplegable!$B$446,IF(AND('Metas por Proyecto'!BM353=0,'Metas por Proyecto'!BN353&gt;0),Desplegable!$B$444,IF(AND('Metas por Proyecto'!BM353&gt;0,'Metas por Proyecto'!BN353=0),Desplegable!$B$445,IF(AND('Metas por Proyecto'!BM353&gt;0,'Metas por Proyecto'!BN353&gt;0),((BN353*100)/BM353))))))</f>
        <v/>
      </c>
      <c r="BQ353" s="97">
        <f t="shared" si="212"/>
        <v>1</v>
      </c>
      <c r="BR353" s="97">
        <f t="shared" si="213"/>
        <v>1</v>
      </c>
      <c r="BS353" s="62">
        <f>IF(AND(BQ353=0,BR353=0),"",IF(AND(BQ353=0,BR353&lt;&gt;0),Desplegable!$B$444,(BR353*100/BQ353)))</f>
        <v>100</v>
      </c>
      <c r="BT353" s="97"/>
      <c r="BU353" s="97"/>
      <c r="BV353" s="97"/>
      <c r="BW353" s="62" t="str">
        <f>IF(AND(BT353=0,BU353=0),Desplegable!$B$446,IF(AND(BT353&lt;&gt;0,BU353=""),Desplegable!$B$446,IF(AND('Metas por Proyecto'!BT353=0,'Metas por Proyecto'!BU353&gt;0),Desplegable!$B$444,IF(AND('Metas por Proyecto'!BT353&gt;0,'Metas por Proyecto'!BU353=0),Desplegable!$B$445,IF(AND('Metas por Proyecto'!BT353&gt;0,'Metas por Proyecto'!BU353&gt;0),((BU353*100)/BT353))))))</f>
        <v/>
      </c>
      <c r="BX353" s="97">
        <f t="shared" si="214"/>
        <v>1</v>
      </c>
      <c r="BY353" s="97">
        <f t="shared" si="215"/>
        <v>1</v>
      </c>
      <c r="BZ353" s="62">
        <f>IF(AND(BX353=0,BY353=0),"",IF(AND(BX353=0,BY353&lt;&gt;0),Desplegable!$B$444,(BY353*100/BX353)))</f>
        <v>100</v>
      </c>
      <c r="CA353" s="97"/>
      <c r="CB353" s="97"/>
      <c r="CC353" s="97"/>
      <c r="CD353" s="62" t="str">
        <f>IF(AND(CA353=0,CB353=0),Desplegable!$B$446,IF(AND(CA353&lt;&gt;0,CB353=""),Desplegable!$B$446,IF(AND('Metas por Proyecto'!CA353=0,'Metas por Proyecto'!CB353&gt;0),Desplegable!$B$444,IF(AND('Metas por Proyecto'!CA353&gt;0,'Metas por Proyecto'!CB353=0),Desplegable!$B$445,IF(AND('Metas por Proyecto'!CA353&gt;0,'Metas por Proyecto'!CB353&gt;0),((CB353*100)/CA353))))))</f>
        <v/>
      </c>
      <c r="CE353" s="97">
        <f t="shared" si="216"/>
        <v>1</v>
      </c>
      <c r="CF353" s="97">
        <f t="shared" si="217"/>
        <v>1</v>
      </c>
      <c r="CG353" s="62">
        <f>IF(AND(CE353=0,CF353=0),"",IF(AND(CE353=0,CF353&lt;&gt;0),Desplegable!$B$444,(CF353*100/CE353)))</f>
        <v>100</v>
      </c>
      <c r="CH353" s="97"/>
      <c r="CI353" s="97"/>
      <c r="CJ353" s="97"/>
      <c r="CK353" s="62" t="str">
        <f>IF(AND(CH353=0,CI353=0),Desplegable!$B$446,IF(AND(CH353&lt;&gt;0,CI353=""),Desplegable!$B$446,IF(AND('Metas por Proyecto'!CH353=0,'Metas por Proyecto'!CI353&gt;0),Desplegable!$B$444,IF(AND('Metas por Proyecto'!CH353&gt;0,'Metas por Proyecto'!CI353=0),Desplegable!$B$445,IF(AND('Metas por Proyecto'!CH353&gt;0,'Metas por Proyecto'!CI353&gt;0),((CI353*100)/CH353))))))</f>
        <v/>
      </c>
      <c r="CL353" s="97">
        <f t="shared" si="218"/>
        <v>1</v>
      </c>
      <c r="CM353" s="97">
        <f t="shared" si="219"/>
        <v>1</v>
      </c>
      <c r="CN353" s="62">
        <f>IF(AND(CL353=0,CM353=0),"",IF(AND(CL353=0,CM353&lt;&gt;0),Desplegable!$B$444,(CM353*100/CL353)))</f>
        <v>100</v>
      </c>
      <c r="CO353" s="97"/>
      <c r="CP353" s="97"/>
      <c r="CQ353" s="97"/>
      <c r="CR353" s="62" t="str">
        <f>IF(AND(CO353=0,CP353=0),Desplegable!$B$446,IF(AND(CO353&lt;&gt;0,CP353=""),Desplegable!$B$446,IF(AND('Metas por Proyecto'!CO353=0,'Metas por Proyecto'!CP353&gt;0),Desplegable!$B$444,IF(AND('Metas por Proyecto'!CO353&gt;0,'Metas por Proyecto'!CP353=0),Desplegable!$B$445,IF(AND('Metas por Proyecto'!CO353&gt;0,'Metas por Proyecto'!CP353&gt;0),((CP353*100)/CO353))))))</f>
        <v/>
      </c>
      <c r="CS353" s="97">
        <f t="shared" si="220"/>
        <v>1</v>
      </c>
      <c r="CT353" s="97">
        <f t="shared" si="221"/>
        <v>1</v>
      </c>
      <c r="CU353" s="62">
        <f>IF(AND(CS353=0,CT353=0),"",IF(AND(CS353=0,CT353&lt;&gt;0),Desplegable!$B$444,(CT353*100/CS353)))</f>
        <v>100</v>
      </c>
      <c r="CV353" s="97"/>
      <c r="CW353" s="97"/>
      <c r="CX353" s="97"/>
      <c r="CY353" s="62" t="str">
        <f>IF(AND(CV353=0,CW353=0),Desplegable!$B$446,IF(AND(CV353&lt;&gt;0,CW353=""),Desplegable!$B$446,IF(AND('Metas por Proyecto'!CV353=0,'Metas por Proyecto'!CW353&gt;0),Desplegable!$B$444,IF(AND('Metas por Proyecto'!CV353&gt;0,'Metas por Proyecto'!CW353=0),Desplegable!$B$445,IF(AND('Metas por Proyecto'!CV353&gt;0,'Metas por Proyecto'!CW353&gt;0),((CW353*100)/CV353))))))</f>
        <v/>
      </c>
      <c r="CZ353" s="97">
        <f t="shared" si="222"/>
        <v>1</v>
      </c>
      <c r="DA353" s="97">
        <f t="shared" si="223"/>
        <v>1</v>
      </c>
      <c r="DB353" s="62">
        <f>IF(AND(CZ353=0,DA353=0),"",IF(AND(CZ353=0,DA353&lt;&gt;0),Desplegable!$B$444,(DA353*100/CZ353)))</f>
        <v>100</v>
      </c>
      <c r="DC353" s="97"/>
      <c r="DD353" s="97"/>
      <c r="DE353" s="97"/>
      <c r="DF353" s="62" t="str">
        <f>IF(AND(DC353=0,DD353=0),Desplegable!$B$446,IF(AND(DC353&lt;&gt;0,DD353=""),Desplegable!$B$446,IF(AND('Metas por Proyecto'!DC353=0,'Metas por Proyecto'!DD353&gt;0),Desplegable!$B$444,IF(AND('Metas por Proyecto'!DC353&gt;0,'Metas por Proyecto'!DD353=0),Desplegable!$B$445,IF(AND('Metas por Proyecto'!DC353&gt;0,'Metas por Proyecto'!DD353&gt;0),((DD353*100)/DC353))))))</f>
        <v/>
      </c>
      <c r="DG353" s="97">
        <f t="shared" si="230"/>
        <v>1</v>
      </c>
      <c r="DH353" s="97">
        <f t="shared" si="231"/>
        <v>1</v>
      </c>
      <c r="DI353" s="62">
        <f>IF(AND(DG353=0,DH353=0),"",IF(AND(DG353=0,DH353&lt;&gt;0),Desplegable!$B$444,(DH353*100/DG353)))</f>
        <v>100</v>
      </c>
      <c r="DJ353" s="97"/>
      <c r="DK353" s="97"/>
      <c r="DL353" s="97"/>
      <c r="DM353" s="62" t="str">
        <f>IF(AND(DJ353=0,DK353=0),Desplegable!$B$446,IF(AND(DJ353&lt;&gt;0,DK353=""),Desplegable!$B$446,IF(AND('Metas por Proyecto'!DJ353=0,'Metas por Proyecto'!DK353&gt;0),Desplegable!$B$444,IF(AND('Metas por Proyecto'!DJ353&gt;0,'Metas por Proyecto'!DK353=0),Desplegable!$B$445,IF(AND('Metas por Proyecto'!DJ353&gt;0,'Metas por Proyecto'!DK353&gt;0),((DK353*100)/DJ353))))))</f>
        <v/>
      </c>
      <c r="DN353" s="97">
        <f t="shared" si="224"/>
        <v>1</v>
      </c>
      <c r="DO353" s="97">
        <f t="shared" si="225"/>
        <v>1</v>
      </c>
      <c r="DP353" s="63">
        <f>IF(AND(DN353=0,DO353=0),"",IF(AND(DN353=0,DO353&lt;&gt;0),Desplegable!$B$444,(DO353*100/DN353)))</f>
        <v>100</v>
      </c>
      <c r="DQ353" s="97">
        <f t="shared" si="232"/>
        <v>1</v>
      </c>
      <c r="DR353" s="97">
        <f t="shared" si="233"/>
        <v>0</v>
      </c>
      <c r="DS353" s="97">
        <f t="shared" si="234"/>
        <v>1</v>
      </c>
      <c r="DT353" s="63">
        <f t="shared" si="235"/>
        <v>100</v>
      </c>
      <c r="DU353" s="97"/>
    </row>
    <row r="354" spans="1:125" s="65" customFormat="1" ht="225">
      <c r="A354" s="53">
        <v>353</v>
      </c>
      <c r="B354" s="84" t="s">
        <v>1016</v>
      </c>
      <c r="C354" s="54" t="s">
        <v>1025</v>
      </c>
      <c r="D354" s="55" t="s">
        <v>409</v>
      </c>
      <c r="E354" s="55" t="s">
        <v>1027</v>
      </c>
      <c r="F354" s="56" t="s">
        <v>111</v>
      </c>
      <c r="G354" s="55" t="s">
        <v>115</v>
      </c>
      <c r="H354" s="56" t="s">
        <v>291</v>
      </c>
      <c r="I354" s="55" t="s">
        <v>993</v>
      </c>
      <c r="J354" s="56" t="s">
        <v>252</v>
      </c>
      <c r="K354" s="55" t="s">
        <v>1028</v>
      </c>
      <c r="L354" s="56" t="s">
        <v>245</v>
      </c>
      <c r="M354" s="56" t="s">
        <v>411</v>
      </c>
      <c r="N354" s="59" t="s">
        <v>66</v>
      </c>
      <c r="O354" s="56" t="s">
        <v>154</v>
      </c>
      <c r="P354" s="57" t="s">
        <v>462</v>
      </c>
      <c r="Q354" s="57" t="s">
        <v>467</v>
      </c>
      <c r="R354" s="58" t="s">
        <v>474</v>
      </c>
      <c r="S354" s="59" t="s">
        <v>159</v>
      </c>
      <c r="T354" s="59" t="s">
        <v>417</v>
      </c>
      <c r="U354" s="60" t="s">
        <v>429</v>
      </c>
      <c r="V354" s="60" t="s">
        <v>447</v>
      </c>
      <c r="W354" s="59" t="s">
        <v>159</v>
      </c>
      <c r="X354" s="59"/>
      <c r="Y354" s="56"/>
      <c r="Z354" s="56"/>
      <c r="AA354" s="56"/>
      <c r="AB354" s="56"/>
      <c r="AC354" s="53"/>
      <c r="AD354" s="53"/>
      <c r="AE354" s="53"/>
      <c r="AF354" s="53"/>
      <c r="AG354" s="56"/>
      <c r="AH354" s="60"/>
      <c r="AI354" s="53"/>
      <c r="AJ354" s="61"/>
      <c r="AK354" s="53"/>
      <c r="AL354" s="53"/>
      <c r="AM354" s="222">
        <v>1</v>
      </c>
      <c r="AN354" s="97">
        <v>1</v>
      </c>
      <c r="AO354" s="97">
        <v>1</v>
      </c>
      <c r="AP354" s="97"/>
      <c r="AQ354" s="62">
        <f>IF(AND(AN354=0,AO354=0),Desplegable!$B$446,IF(AND(AN354&lt;&gt;0,AO354=""),Desplegable!$B$446,IF(AND('Metas por Proyecto'!AN354=0,'Metas por Proyecto'!AO354&gt;0),Desplegable!$B$444,IF(AND('Metas por Proyecto'!AN354&gt;0,'Metas por Proyecto'!AO354=0),Desplegable!$B$445,IF(AND('Metas por Proyecto'!AN354&gt;0,'Metas por Proyecto'!AO354&gt;0),((AO354*100)/AN354))))))</f>
        <v>100</v>
      </c>
      <c r="AR354" s="97"/>
      <c r="AS354" s="97"/>
      <c r="AT354" s="97"/>
      <c r="AU354" s="62" t="str">
        <f>IF(AND(AR354=0,AS354=0),Desplegable!$B$446,IF(AND(AR354&lt;&gt;0,AS354=""),Desplegable!$B$446,IF(AND('Metas por Proyecto'!AR354=0,'Metas por Proyecto'!AS354&gt;0),Desplegable!$B$444,IF(AND('Metas por Proyecto'!AR354&gt;0,'Metas por Proyecto'!AS354=0),Desplegable!$B$445,IF(AND('Metas por Proyecto'!AR354&gt;0,'Metas por Proyecto'!AS354&gt;0),((AS354*100)/AR354))))))</f>
        <v/>
      </c>
      <c r="AV354" s="97">
        <f t="shared" si="206"/>
        <v>1</v>
      </c>
      <c r="AW354" s="97">
        <f t="shared" si="207"/>
        <v>1</v>
      </c>
      <c r="AX354" s="62">
        <f>IF(AND(AV354=0,AW354=0),"",IF(AND(AV354=0,AW354&lt;&gt;0),Desplegable!$B$444,(AW354*100/AV354)))</f>
        <v>100</v>
      </c>
      <c r="AY354" s="97"/>
      <c r="AZ354" s="97"/>
      <c r="BA354" s="97" t="s">
        <v>1305</v>
      </c>
      <c r="BB354" s="62" t="str">
        <f>IF(AND(AY354=0,AZ354=0),Desplegable!$B$446,IF(AND(AY354&lt;&gt;0,AZ354=""),Desplegable!$B$446,IF(AND('Metas por Proyecto'!AY354=0,'Metas por Proyecto'!AZ354&gt;0),Desplegable!$B$444,IF(AND('Metas por Proyecto'!AY354&gt;0,'Metas por Proyecto'!AZ354=0),Desplegable!$B$445,IF(AND('Metas por Proyecto'!AY354&gt;0,'Metas por Proyecto'!AZ354&gt;0),((AZ354*100)/AY354))))))</f>
        <v/>
      </c>
      <c r="BC354" s="97">
        <f t="shared" si="208"/>
        <v>1</v>
      </c>
      <c r="BD354" s="97">
        <f t="shared" si="209"/>
        <v>1</v>
      </c>
      <c r="BE354" s="62">
        <f>IF(AND(BC354=0,BD354=0),"",IF(AND(BC354=0,BD354&lt;&gt;0),Desplegable!$B$444,(BD354*100/BC354)))</f>
        <v>100</v>
      </c>
      <c r="BF354" s="97"/>
      <c r="BG354" s="97"/>
      <c r="BH354" s="97"/>
      <c r="BI354" s="62" t="str">
        <f>IF(AND(BF354=0,BG354=0),Desplegable!$B$446,IF(AND(BF354&lt;&gt;0,BG354=""),Desplegable!$B$446,IF(AND('Metas por Proyecto'!BF354=0,'Metas por Proyecto'!BG354&gt;0),Desplegable!$B$444,IF(AND('Metas por Proyecto'!BF354&gt;0,'Metas por Proyecto'!BG354=0),Desplegable!$B$445,IF(AND('Metas por Proyecto'!BF354&gt;0,'Metas por Proyecto'!BG354&gt;0),((BG354*100)/BF354))))))</f>
        <v/>
      </c>
      <c r="BJ354" s="97">
        <f t="shared" si="210"/>
        <v>1</v>
      </c>
      <c r="BK354" s="97">
        <f t="shared" si="211"/>
        <v>1</v>
      </c>
      <c r="BL354" s="62">
        <f>IF(AND(BJ354=0,BK354=0),"",IF(AND(BJ354=0,BK354&lt;&gt;0),Desplegable!$B$444,(BK354*100/BJ354)))</f>
        <v>100</v>
      </c>
      <c r="BM354" s="97"/>
      <c r="BN354" s="97"/>
      <c r="BO354" s="97"/>
      <c r="BP354" s="62" t="str">
        <f>IF(AND(BM354=0,BN354=0),Desplegable!$B$446,IF(AND(BM354&lt;&gt;0,BN354=""),Desplegable!$B$446,IF(AND('Metas por Proyecto'!BM354=0,'Metas por Proyecto'!BN354&gt;0),Desplegable!$B$444,IF(AND('Metas por Proyecto'!BM354&gt;0,'Metas por Proyecto'!BN354=0),Desplegable!$B$445,IF(AND('Metas por Proyecto'!BM354&gt;0,'Metas por Proyecto'!BN354&gt;0),((BN354*100)/BM354))))))</f>
        <v/>
      </c>
      <c r="BQ354" s="97">
        <f t="shared" si="212"/>
        <v>1</v>
      </c>
      <c r="BR354" s="97">
        <f t="shared" si="213"/>
        <v>1</v>
      </c>
      <c r="BS354" s="62">
        <f>IF(AND(BQ354=0,BR354=0),"",IF(AND(BQ354=0,BR354&lt;&gt;0),Desplegable!$B$444,(BR354*100/BQ354)))</f>
        <v>100</v>
      </c>
      <c r="BT354" s="97"/>
      <c r="BU354" s="97"/>
      <c r="BV354" s="97"/>
      <c r="BW354" s="62" t="str">
        <f>IF(AND(BT354=0,BU354=0),Desplegable!$B$446,IF(AND(BT354&lt;&gt;0,BU354=""),Desplegable!$B$446,IF(AND('Metas por Proyecto'!BT354=0,'Metas por Proyecto'!BU354&gt;0),Desplegable!$B$444,IF(AND('Metas por Proyecto'!BT354&gt;0,'Metas por Proyecto'!BU354=0),Desplegable!$B$445,IF(AND('Metas por Proyecto'!BT354&gt;0,'Metas por Proyecto'!BU354&gt;0),((BU354*100)/BT354))))))</f>
        <v/>
      </c>
      <c r="BX354" s="97">
        <f t="shared" si="214"/>
        <v>1</v>
      </c>
      <c r="BY354" s="97">
        <f t="shared" si="215"/>
        <v>1</v>
      </c>
      <c r="BZ354" s="62">
        <f>IF(AND(BX354=0,BY354=0),"",IF(AND(BX354=0,BY354&lt;&gt;0),Desplegable!$B$444,(BY354*100/BX354)))</f>
        <v>100</v>
      </c>
      <c r="CA354" s="97"/>
      <c r="CB354" s="97"/>
      <c r="CC354" s="97"/>
      <c r="CD354" s="62" t="str">
        <f>IF(AND(CA354=0,CB354=0),Desplegable!$B$446,IF(AND(CA354&lt;&gt;0,CB354=""),Desplegable!$B$446,IF(AND('Metas por Proyecto'!CA354=0,'Metas por Proyecto'!CB354&gt;0),Desplegable!$B$444,IF(AND('Metas por Proyecto'!CA354&gt;0,'Metas por Proyecto'!CB354=0),Desplegable!$B$445,IF(AND('Metas por Proyecto'!CA354&gt;0,'Metas por Proyecto'!CB354&gt;0),((CB354*100)/CA354))))))</f>
        <v/>
      </c>
      <c r="CE354" s="97">
        <f t="shared" si="216"/>
        <v>1</v>
      </c>
      <c r="CF354" s="97">
        <f t="shared" si="217"/>
        <v>1</v>
      </c>
      <c r="CG354" s="62">
        <f>IF(AND(CE354=0,CF354=0),"",IF(AND(CE354=0,CF354&lt;&gt;0),Desplegable!$B$444,(CF354*100/CE354)))</f>
        <v>100</v>
      </c>
      <c r="CH354" s="97"/>
      <c r="CI354" s="97"/>
      <c r="CJ354" s="97"/>
      <c r="CK354" s="62" t="str">
        <f>IF(AND(CH354=0,CI354=0),Desplegable!$B$446,IF(AND(CH354&lt;&gt;0,CI354=""),Desplegable!$B$446,IF(AND('Metas por Proyecto'!CH354=0,'Metas por Proyecto'!CI354&gt;0),Desplegable!$B$444,IF(AND('Metas por Proyecto'!CH354&gt;0,'Metas por Proyecto'!CI354=0),Desplegable!$B$445,IF(AND('Metas por Proyecto'!CH354&gt;0,'Metas por Proyecto'!CI354&gt;0),((CI354*100)/CH354))))))</f>
        <v/>
      </c>
      <c r="CL354" s="97">
        <f t="shared" si="218"/>
        <v>1</v>
      </c>
      <c r="CM354" s="97">
        <f t="shared" si="219"/>
        <v>1</v>
      </c>
      <c r="CN354" s="62">
        <f>IF(AND(CL354=0,CM354=0),"",IF(AND(CL354=0,CM354&lt;&gt;0),Desplegable!$B$444,(CM354*100/CL354)))</f>
        <v>100</v>
      </c>
      <c r="CO354" s="97"/>
      <c r="CP354" s="97"/>
      <c r="CQ354" s="97"/>
      <c r="CR354" s="62" t="str">
        <f>IF(AND(CO354=0,CP354=0),Desplegable!$B$446,IF(AND(CO354&lt;&gt;0,CP354=""),Desplegable!$B$446,IF(AND('Metas por Proyecto'!CO354=0,'Metas por Proyecto'!CP354&gt;0),Desplegable!$B$444,IF(AND('Metas por Proyecto'!CO354&gt;0,'Metas por Proyecto'!CP354=0),Desplegable!$B$445,IF(AND('Metas por Proyecto'!CO354&gt;0,'Metas por Proyecto'!CP354&gt;0),((CP354*100)/CO354))))))</f>
        <v/>
      </c>
      <c r="CS354" s="97">
        <f t="shared" si="220"/>
        <v>1</v>
      </c>
      <c r="CT354" s="97">
        <f t="shared" si="221"/>
        <v>1</v>
      </c>
      <c r="CU354" s="62">
        <f>IF(AND(CS354=0,CT354=0),"",IF(AND(CS354=0,CT354&lt;&gt;0),Desplegable!$B$444,(CT354*100/CS354)))</f>
        <v>100</v>
      </c>
      <c r="CV354" s="97"/>
      <c r="CW354" s="97"/>
      <c r="CX354" s="97"/>
      <c r="CY354" s="62" t="str">
        <f>IF(AND(CV354=0,CW354=0),Desplegable!$B$446,IF(AND(CV354&lt;&gt;0,CW354=""),Desplegable!$B$446,IF(AND('Metas por Proyecto'!CV354=0,'Metas por Proyecto'!CW354&gt;0),Desplegable!$B$444,IF(AND('Metas por Proyecto'!CV354&gt;0,'Metas por Proyecto'!CW354=0),Desplegable!$B$445,IF(AND('Metas por Proyecto'!CV354&gt;0,'Metas por Proyecto'!CW354&gt;0),((CW354*100)/CV354))))))</f>
        <v/>
      </c>
      <c r="CZ354" s="97">
        <f t="shared" si="222"/>
        <v>1</v>
      </c>
      <c r="DA354" s="97">
        <f t="shared" si="223"/>
        <v>1</v>
      </c>
      <c r="DB354" s="62">
        <f>IF(AND(CZ354=0,DA354=0),"",IF(AND(CZ354=0,DA354&lt;&gt;0),Desplegable!$B$444,(DA354*100/CZ354)))</f>
        <v>100</v>
      </c>
      <c r="DC354" s="97"/>
      <c r="DD354" s="97"/>
      <c r="DE354" s="97"/>
      <c r="DF354" s="62" t="str">
        <f>IF(AND(DC354=0,DD354=0),Desplegable!$B$446,IF(AND(DC354&lt;&gt;0,DD354=""),Desplegable!$B$446,IF(AND('Metas por Proyecto'!DC354=0,'Metas por Proyecto'!DD354&gt;0),Desplegable!$B$444,IF(AND('Metas por Proyecto'!DC354&gt;0,'Metas por Proyecto'!DD354=0),Desplegable!$B$445,IF(AND('Metas por Proyecto'!DC354&gt;0,'Metas por Proyecto'!DD354&gt;0),((DD354*100)/DC354))))))</f>
        <v/>
      </c>
      <c r="DG354" s="97">
        <f t="shared" si="230"/>
        <v>1</v>
      </c>
      <c r="DH354" s="97">
        <f t="shared" si="231"/>
        <v>1</v>
      </c>
      <c r="DI354" s="62">
        <f>IF(AND(DG354=0,DH354=0),"",IF(AND(DG354=0,DH354&lt;&gt;0),Desplegable!$B$444,(DH354*100/DG354)))</f>
        <v>100</v>
      </c>
      <c r="DJ354" s="97"/>
      <c r="DK354" s="97"/>
      <c r="DL354" s="97"/>
      <c r="DM354" s="62" t="str">
        <f>IF(AND(DJ354=0,DK354=0),Desplegable!$B$446,IF(AND(DJ354&lt;&gt;0,DK354=""),Desplegable!$B$446,IF(AND('Metas por Proyecto'!DJ354=0,'Metas por Proyecto'!DK354&gt;0),Desplegable!$B$444,IF(AND('Metas por Proyecto'!DJ354&gt;0,'Metas por Proyecto'!DK354=0),Desplegable!$B$445,IF(AND('Metas por Proyecto'!DJ354&gt;0,'Metas por Proyecto'!DK354&gt;0),((DK354*100)/DJ354))))))</f>
        <v/>
      </c>
      <c r="DN354" s="97">
        <f t="shared" si="224"/>
        <v>1</v>
      </c>
      <c r="DO354" s="97">
        <f t="shared" si="225"/>
        <v>1</v>
      </c>
      <c r="DP354" s="63">
        <f>IF(AND(DN354=0,DO354=0),"",IF(AND(DN354=0,DO354&lt;&gt;0),Desplegable!$B$444,(DO354*100/DN354)))</f>
        <v>100</v>
      </c>
      <c r="DQ354" s="97">
        <f t="shared" si="232"/>
        <v>1</v>
      </c>
      <c r="DR354" s="97">
        <f t="shared" si="233"/>
        <v>0</v>
      </c>
      <c r="DS354" s="97">
        <f t="shared" si="234"/>
        <v>1</v>
      </c>
      <c r="DT354" s="63">
        <f t="shared" si="235"/>
        <v>100</v>
      </c>
      <c r="DU354" s="97"/>
    </row>
    <row r="355" spans="1:125" s="65" customFormat="1" ht="225">
      <c r="A355" s="53">
        <v>354</v>
      </c>
      <c r="B355" s="84" t="s">
        <v>1017</v>
      </c>
      <c r="C355" s="54" t="s">
        <v>946</v>
      </c>
      <c r="D355" s="55" t="s">
        <v>89</v>
      </c>
      <c r="E355" s="55" t="s">
        <v>1027</v>
      </c>
      <c r="F355" s="56" t="s">
        <v>111</v>
      </c>
      <c r="G355" s="55" t="s">
        <v>115</v>
      </c>
      <c r="H355" s="56" t="s">
        <v>291</v>
      </c>
      <c r="I355" s="55" t="s">
        <v>993</v>
      </c>
      <c r="J355" s="56" t="s">
        <v>252</v>
      </c>
      <c r="K355" s="55" t="s">
        <v>1028</v>
      </c>
      <c r="L355" s="56" t="s">
        <v>245</v>
      </c>
      <c r="M355" s="56" t="s">
        <v>411</v>
      </c>
      <c r="N355" s="59" t="s">
        <v>66</v>
      </c>
      <c r="O355" s="56" t="s">
        <v>154</v>
      </c>
      <c r="P355" s="57" t="s">
        <v>462</v>
      </c>
      <c r="Q355" s="57" t="s">
        <v>467</v>
      </c>
      <c r="R355" s="58" t="s">
        <v>474</v>
      </c>
      <c r="S355" s="59" t="s">
        <v>159</v>
      </c>
      <c r="T355" s="59" t="s">
        <v>417</v>
      </c>
      <c r="U355" s="60" t="s">
        <v>429</v>
      </c>
      <c r="V355" s="60" t="s">
        <v>447</v>
      </c>
      <c r="W355" s="59" t="s">
        <v>159</v>
      </c>
      <c r="X355" s="59"/>
      <c r="Y355" s="56"/>
      <c r="Z355" s="56"/>
      <c r="AA355" s="56"/>
      <c r="AB355" s="56"/>
      <c r="AC355" s="53"/>
      <c r="AD355" s="53"/>
      <c r="AE355" s="53"/>
      <c r="AF355" s="53"/>
      <c r="AG355" s="56"/>
      <c r="AH355" s="60"/>
      <c r="AI355" s="53"/>
      <c r="AJ355" s="61"/>
      <c r="AK355" s="53"/>
      <c r="AL355" s="53"/>
      <c r="AM355" s="222">
        <v>0.18</v>
      </c>
      <c r="AN355" s="97">
        <v>0.18</v>
      </c>
      <c r="AO355" s="97">
        <v>0.18</v>
      </c>
      <c r="AP355" s="97"/>
      <c r="AQ355" s="62">
        <f>IF(AND(AN355=0,AO355=0),Desplegable!$B$446,IF(AND(AN355&lt;&gt;0,AO355=""),Desplegable!$B$446,IF(AND('Metas por Proyecto'!AN355=0,'Metas por Proyecto'!AO355&gt;0),Desplegable!$B$444,IF(AND('Metas por Proyecto'!AN355&gt;0,'Metas por Proyecto'!AO355=0),Desplegable!$B$445,IF(AND('Metas por Proyecto'!AN355&gt;0,'Metas por Proyecto'!AO355&gt;0),((AO355*100)/AN355))))))</f>
        <v>100</v>
      </c>
      <c r="AR355" s="97"/>
      <c r="AS355" s="97"/>
      <c r="AT355" s="97"/>
      <c r="AU355" s="62" t="str">
        <f>IF(AND(AR355=0,AS355=0),Desplegable!$B$446,IF(AND(AR355&lt;&gt;0,AS355=""),Desplegable!$B$446,IF(AND('Metas por Proyecto'!AR355=0,'Metas por Proyecto'!AS355&gt;0),Desplegable!$B$444,IF(AND('Metas por Proyecto'!AR355&gt;0,'Metas por Proyecto'!AS355=0),Desplegable!$B$445,IF(AND('Metas por Proyecto'!AR355&gt;0,'Metas por Proyecto'!AS355&gt;0),((AS355*100)/AR355))))))</f>
        <v/>
      </c>
      <c r="AV355" s="97">
        <f t="shared" si="206"/>
        <v>0.18</v>
      </c>
      <c r="AW355" s="97">
        <f t="shared" si="207"/>
        <v>0.18</v>
      </c>
      <c r="AX355" s="62">
        <f>IF(AND(AV355=0,AW355=0),"",IF(AND(AV355=0,AW355&lt;&gt;0),Desplegable!$B$444,(AW355*100/AV355)))</f>
        <v>100</v>
      </c>
      <c r="AY355" s="97"/>
      <c r="AZ355" s="97"/>
      <c r="BA355" s="97" t="s">
        <v>1305</v>
      </c>
      <c r="BB355" s="62" t="str">
        <f>IF(AND(AY355=0,AZ355=0),Desplegable!$B$446,IF(AND(AY355&lt;&gt;0,AZ355=""),Desplegable!$B$446,IF(AND('Metas por Proyecto'!AY355=0,'Metas por Proyecto'!AZ355&gt;0),Desplegable!$B$444,IF(AND('Metas por Proyecto'!AY355&gt;0,'Metas por Proyecto'!AZ355=0),Desplegable!$B$445,IF(AND('Metas por Proyecto'!AY355&gt;0,'Metas por Proyecto'!AZ355&gt;0),((AZ355*100)/AY355))))))</f>
        <v/>
      </c>
      <c r="BC355" s="97">
        <f t="shared" si="208"/>
        <v>0.18</v>
      </c>
      <c r="BD355" s="97">
        <f t="shared" si="209"/>
        <v>0.18</v>
      </c>
      <c r="BE355" s="62">
        <f>IF(AND(BC355=0,BD355=0),"",IF(AND(BC355=0,BD355&lt;&gt;0),Desplegable!$B$444,(BD355*100/BC355)))</f>
        <v>100</v>
      </c>
      <c r="BF355" s="97"/>
      <c r="BG355" s="97"/>
      <c r="BH355" s="97"/>
      <c r="BI355" s="62" t="str">
        <f>IF(AND(BF355=0,BG355=0),Desplegable!$B$446,IF(AND(BF355&lt;&gt;0,BG355=""),Desplegable!$B$446,IF(AND('Metas por Proyecto'!BF355=0,'Metas por Proyecto'!BG355&gt;0),Desplegable!$B$444,IF(AND('Metas por Proyecto'!BF355&gt;0,'Metas por Proyecto'!BG355=0),Desplegable!$B$445,IF(AND('Metas por Proyecto'!BF355&gt;0,'Metas por Proyecto'!BG355&gt;0),((BG355*100)/BF355))))))</f>
        <v/>
      </c>
      <c r="BJ355" s="97">
        <f t="shared" si="210"/>
        <v>0.18</v>
      </c>
      <c r="BK355" s="97">
        <f t="shared" si="211"/>
        <v>0.18</v>
      </c>
      <c r="BL355" s="62">
        <f>IF(AND(BJ355=0,BK355=0),"",IF(AND(BJ355=0,BK355&lt;&gt;0),Desplegable!$B$444,(BK355*100/BJ355)))</f>
        <v>100</v>
      </c>
      <c r="BM355" s="97"/>
      <c r="BN355" s="97"/>
      <c r="BO355" s="97"/>
      <c r="BP355" s="62" t="str">
        <f>IF(AND(BM355=0,BN355=0),Desplegable!$B$446,IF(AND(BM355&lt;&gt;0,BN355=""),Desplegable!$B$446,IF(AND('Metas por Proyecto'!BM355=0,'Metas por Proyecto'!BN355&gt;0),Desplegable!$B$444,IF(AND('Metas por Proyecto'!BM355&gt;0,'Metas por Proyecto'!BN355=0),Desplegable!$B$445,IF(AND('Metas por Proyecto'!BM355&gt;0,'Metas por Proyecto'!BN355&gt;0),((BN355*100)/BM355))))))</f>
        <v/>
      </c>
      <c r="BQ355" s="97">
        <f t="shared" si="212"/>
        <v>0.18</v>
      </c>
      <c r="BR355" s="97">
        <f t="shared" si="213"/>
        <v>0.18</v>
      </c>
      <c r="BS355" s="62">
        <f>IF(AND(BQ355=0,BR355=0),"",IF(AND(BQ355=0,BR355&lt;&gt;0),Desplegable!$B$444,(BR355*100/BQ355)))</f>
        <v>100</v>
      </c>
      <c r="BT355" s="97"/>
      <c r="BU355" s="97"/>
      <c r="BV355" s="97"/>
      <c r="BW355" s="62" t="str">
        <f>IF(AND(BT355=0,BU355=0),Desplegable!$B$446,IF(AND(BT355&lt;&gt;0,BU355=""),Desplegable!$B$446,IF(AND('Metas por Proyecto'!BT355=0,'Metas por Proyecto'!BU355&gt;0),Desplegable!$B$444,IF(AND('Metas por Proyecto'!BT355&gt;0,'Metas por Proyecto'!BU355=0),Desplegable!$B$445,IF(AND('Metas por Proyecto'!BT355&gt;0,'Metas por Proyecto'!BU355&gt;0),((BU355*100)/BT355))))))</f>
        <v/>
      </c>
      <c r="BX355" s="97">
        <f t="shared" si="214"/>
        <v>0.18</v>
      </c>
      <c r="BY355" s="97">
        <f t="shared" si="215"/>
        <v>0.18</v>
      </c>
      <c r="BZ355" s="62">
        <f>IF(AND(BX355=0,BY355=0),"",IF(AND(BX355=0,BY355&lt;&gt;0),Desplegable!$B$444,(BY355*100/BX355)))</f>
        <v>100</v>
      </c>
      <c r="CA355" s="97"/>
      <c r="CB355" s="97"/>
      <c r="CC355" s="97"/>
      <c r="CD355" s="62" t="str">
        <f>IF(AND(CA355=0,CB355=0),Desplegable!$B$446,IF(AND(CA355&lt;&gt;0,CB355=""),Desplegable!$B$446,IF(AND('Metas por Proyecto'!CA355=0,'Metas por Proyecto'!CB355&gt;0),Desplegable!$B$444,IF(AND('Metas por Proyecto'!CA355&gt;0,'Metas por Proyecto'!CB355=0),Desplegable!$B$445,IF(AND('Metas por Proyecto'!CA355&gt;0,'Metas por Proyecto'!CB355&gt;0),((CB355*100)/CA355))))))</f>
        <v/>
      </c>
      <c r="CE355" s="97">
        <f t="shared" si="216"/>
        <v>0.18</v>
      </c>
      <c r="CF355" s="97">
        <f t="shared" si="217"/>
        <v>0.18</v>
      </c>
      <c r="CG355" s="62">
        <f>IF(AND(CE355=0,CF355=0),"",IF(AND(CE355=0,CF355&lt;&gt;0),Desplegable!$B$444,(CF355*100/CE355)))</f>
        <v>100</v>
      </c>
      <c r="CH355" s="97"/>
      <c r="CI355" s="97"/>
      <c r="CJ355" s="97"/>
      <c r="CK355" s="62" t="str">
        <f>IF(AND(CH355=0,CI355=0),Desplegable!$B$446,IF(AND(CH355&lt;&gt;0,CI355=""),Desplegable!$B$446,IF(AND('Metas por Proyecto'!CH355=0,'Metas por Proyecto'!CI355&gt;0),Desplegable!$B$444,IF(AND('Metas por Proyecto'!CH355&gt;0,'Metas por Proyecto'!CI355=0),Desplegable!$B$445,IF(AND('Metas por Proyecto'!CH355&gt;0,'Metas por Proyecto'!CI355&gt;0),((CI355*100)/CH355))))))</f>
        <v/>
      </c>
      <c r="CL355" s="97">
        <f t="shared" si="218"/>
        <v>0.18</v>
      </c>
      <c r="CM355" s="97">
        <f t="shared" si="219"/>
        <v>0.18</v>
      </c>
      <c r="CN355" s="62">
        <f>IF(AND(CL355=0,CM355=0),"",IF(AND(CL355=0,CM355&lt;&gt;0),Desplegable!$B$444,(CM355*100/CL355)))</f>
        <v>100</v>
      </c>
      <c r="CO355" s="97"/>
      <c r="CP355" s="97"/>
      <c r="CQ355" s="97"/>
      <c r="CR355" s="62" t="str">
        <f>IF(AND(CO355=0,CP355=0),Desplegable!$B$446,IF(AND(CO355&lt;&gt;0,CP355=""),Desplegable!$B$446,IF(AND('Metas por Proyecto'!CO355=0,'Metas por Proyecto'!CP355&gt;0),Desplegable!$B$444,IF(AND('Metas por Proyecto'!CO355&gt;0,'Metas por Proyecto'!CP355=0),Desplegable!$B$445,IF(AND('Metas por Proyecto'!CO355&gt;0,'Metas por Proyecto'!CP355&gt;0),((CP355*100)/CO355))))))</f>
        <v/>
      </c>
      <c r="CS355" s="97">
        <f t="shared" si="220"/>
        <v>0.18</v>
      </c>
      <c r="CT355" s="97">
        <f t="shared" si="221"/>
        <v>0.18</v>
      </c>
      <c r="CU355" s="62">
        <f>IF(AND(CS355=0,CT355=0),"",IF(AND(CS355=0,CT355&lt;&gt;0),Desplegable!$B$444,(CT355*100/CS355)))</f>
        <v>100</v>
      </c>
      <c r="CV355" s="97"/>
      <c r="CW355" s="97"/>
      <c r="CX355" s="97"/>
      <c r="CY355" s="62" t="str">
        <f>IF(AND(CV355=0,CW355=0),Desplegable!$B$446,IF(AND(CV355&lt;&gt;0,CW355=""),Desplegable!$B$446,IF(AND('Metas por Proyecto'!CV355=0,'Metas por Proyecto'!CW355&gt;0),Desplegable!$B$444,IF(AND('Metas por Proyecto'!CV355&gt;0,'Metas por Proyecto'!CW355=0),Desplegable!$B$445,IF(AND('Metas por Proyecto'!CV355&gt;0,'Metas por Proyecto'!CW355&gt;0),((CW355*100)/CV355))))))</f>
        <v/>
      </c>
      <c r="CZ355" s="97">
        <f t="shared" si="222"/>
        <v>0.18</v>
      </c>
      <c r="DA355" s="97">
        <f t="shared" si="223"/>
        <v>0.18</v>
      </c>
      <c r="DB355" s="62">
        <f>IF(AND(CZ355=0,DA355=0),"",IF(AND(CZ355=0,DA355&lt;&gt;0),Desplegable!$B$444,(DA355*100/CZ355)))</f>
        <v>100</v>
      </c>
      <c r="DC355" s="97"/>
      <c r="DD355" s="97"/>
      <c r="DE355" s="97"/>
      <c r="DF355" s="62" t="str">
        <f>IF(AND(DC355=0,DD355=0),Desplegable!$B$446,IF(AND(DC355&lt;&gt;0,DD355=""),Desplegable!$B$446,IF(AND('Metas por Proyecto'!DC355=0,'Metas por Proyecto'!DD355&gt;0),Desplegable!$B$444,IF(AND('Metas por Proyecto'!DC355&gt;0,'Metas por Proyecto'!DD355=0),Desplegable!$B$445,IF(AND('Metas por Proyecto'!DC355&gt;0,'Metas por Proyecto'!DD355&gt;0),((DD355*100)/DC355))))))</f>
        <v/>
      </c>
      <c r="DG355" s="97">
        <f t="shared" si="230"/>
        <v>0.18</v>
      </c>
      <c r="DH355" s="97">
        <f t="shared" si="231"/>
        <v>0.18</v>
      </c>
      <c r="DI355" s="62">
        <f>IF(AND(DG355=0,DH355=0),"",IF(AND(DG355=0,DH355&lt;&gt;0),Desplegable!$B$444,(DH355*100/DG355)))</f>
        <v>100</v>
      </c>
      <c r="DJ355" s="97"/>
      <c r="DK355" s="97"/>
      <c r="DL355" s="97"/>
      <c r="DM355" s="62" t="str">
        <f>IF(AND(DJ355=0,DK355=0),Desplegable!$B$446,IF(AND(DJ355&lt;&gt;0,DK355=""),Desplegable!$B$446,IF(AND('Metas por Proyecto'!DJ355=0,'Metas por Proyecto'!DK355&gt;0),Desplegable!$B$444,IF(AND('Metas por Proyecto'!DJ355&gt;0,'Metas por Proyecto'!DK355=0),Desplegable!$B$445,IF(AND('Metas por Proyecto'!DJ355&gt;0,'Metas por Proyecto'!DK355&gt;0),((DK355*100)/DJ355))))))</f>
        <v/>
      </c>
      <c r="DN355" s="97">
        <f t="shared" si="224"/>
        <v>0.18</v>
      </c>
      <c r="DO355" s="97">
        <f t="shared" si="225"/>
        <v>0.18</v>
      </c>
      <c r="DP355" s="63">
        <f>IF(AND(DN355=0,DO355=0),"",IF(AND(DN355=0,DO355&lt;&gt;0),Desplegable!$B$444,(DO355*100/DN355)))</f>
        <v>100</v>
      </c>
      <c r="DQ355" s="97">
        <f t="shared" si="232"/>
        <v>0.18</v>
      </c>
      <c r="DR355" s="97">
        <f t="shared" si="233"/>
        <v>0</v>
      </c>
      <c r="DS355" s="97">
        <f t="shared" si="234"/>
        <v>0.18</v>
      </c>
      <c r="DT355" s="63">
        <f t="shared" si="235"/>
        <v>100</v>
      </c>
      <c r="DU355" s="97"/>
    </row>
    <row r="356" spans="1:125" s="65" customFormat="1" ht="225">
      <c r="A356" s="53">
        <v>355</v>
      </c>
      <c r="B356" s="84" t="s">
        <v>1018</v>
      </c>
      <c r="C356" s="54" t="s">
        <v>946</v>
      </c>
      <c r="D356" s="55" t="s">
        <v>89</v>
      </c>
      <c r="E356" s="55" t="s">
        <v>1027</v>
      </c>
      <c r="F356" s="56" t="s">
        <v>111</v>
      </c>
      <c r="G356" s="55" t="s">
        <v>115</v>
      </c>
      <c r="H356" s="56" t="s">
        <v>291</v>
      </c>
      <c r="I356" s="55" t="s">
        <v>993</v>
      </c>
      <c r="J356" s="56" t="s">
        <v>252</v>
      </c>
      <c r="K356" s="55" t="s">
        <v>1028</v>
      </c>
      <c r="L356" s="56" t="s">
        <v>245</v>
      </c>
      <c r="M356" s="56" t="s">
        <v>411</v>
      </c>
      <c r="N356" s="59" t="s">
        <v>66</v>
      </c>
      <c r="O356" s="56" t="s">
        <v>154</v>
      </c>
      <c r="P356" s="57" t="s">
        <v>462</v>
      </c>
      <c r="Q356" s="57" t="s">
        <v>467</v>
      </c>
      <c r="R356" s="58" t="s">
        <v>474</v>
      </c>
      <c r="S356" s="59" t="s">
        <v>159</v>
      </c>
      <c r="T356" s="59" t="s">
        <v>417</v>
      </c>
      <c r="U356" s="60" t="s">
        <v>429</v>
      </c>
      <c r="V356" s="60" t="s">
        <v>447</v>
      </c>
      <c r="W356" s="59" t="s">
        <v>159</v>
      </c>
      <c r="X356" s="59"/>
      <c r="Y356" s="56"/>
      <c r="Z356" s="56"/>
      <c r="AA356" s="56"/>
      <c r="AB356" s="56"/>
      <c r="AC356" s="53"/>
      <c r="AD356" s="53"/>
      <c r="AE356" s="53"/>
      <c r="AF356" s="53"/>
      <c r="AG356" s="56"/>
      <c r="AH356" s="60"/>
      <c r="AI356" s="53"/>
      <c r="AJ356" s="61"/>
      <c r="AK356" s="53"/>
      <c r="AL356" s="53"/>
      <c r="AM356" s="222">
        <v>0.87</v>
      </c>
      <c r="AN356" s="97">
        <v>0.87</v>
      </c>
      <c r="AO356" s="97">
        <v>0.87</v>
      </c>
      <c r="AP356" s="97"/>
      <c r="AQ356" s="62">
        <f>IF(AND(AN356=0,AO356=0),Desplegable!$B$446,IF(AND(AN356&lt;&gt;0,AO356=""),Desplegable!$B$446,IF(AND('Metas por Proyecto'!AN356=0,'Metas por Proyecto'!AO356&gt;0),Desplegable!$B$444,IF(AND('Metas por Proyecto'!AN356&gt;0,'Metas por Proyecto'!AO356=0),Desplegable!$B$445,IF(AND('Metas por Proyecto'!AN356&gt;0,'Metas por Proyecto'!AO356&gt;0),((AO356*100)/AN356))))))</f>
        <v>100</v>
      </c>
      <c r="AR356" s="97"/>
      <c r="AS356" s="97"/>
      <c r="AT356" s="97"/>
      <c r="AU356" s="62" t="str">
        <f>IF(AND(AR356=0,AS356=0),Desplegable!$B$446,IF(AND(AR356&lt;&gt;0,AS356=""),Desplegable!$B$446,IF(AND('Metas por Proyecto'!AR356=0,'Metas por Proyecto'!AS356&gt;0),Desplegable!$B$444,IF(AND('Metas por Proyecto'!AR356&gt;0,'Metas por Proyecto'!AS356=0),Desplegable!$B$445,IF(AND('Metas por Proyecto'!AR356&gt;0,'Metas por Proyecto'!AS356&gt;0),((AS356*100)/AR356))))))</f>
        <v/>
      </c>
      <c r="AV356" s="97">
        <f t="shared" ref="AV356:AV420" si="236">SUM(AN356,AR356)</f>
        <v>0.87</v>
      </c>
      <c r="AW356" s="97">
        <f t="shared" ref="AW356:AW420" si="237">SUM(AO356,AS356)</f>
        <v>0.87</v>
      </c>
      <c r="AX356" s="62">
        <f>IF(AND(AV356=0,AW356=0),"",IF(AND(AV356=0,AW356&lt;&gt;0),Desplegable!$B$444,(AW356*100/AV356)))</f>
        <v>100</v>
      </c>
      <c r="AY356" s="97"/>
      <c r="AZ356" s="97"/>
      <c r="BA356" s="97" t="s">
        <v>1305</v>
      </c>
      <c r="BB356" s="62" t="str">
        <f>IF(AND(AY356=0,AZ356=0),Desplegable!$B$446,IF(AND(AY356&lt;&gt;0,AZ356=""),Desplegable!$B$446,IF(AND('Metas por Proyecto'!AY356=0,'Metas por Proyecto'!AZ356&gt;0),Desplegable!$B$444,IF(AND('Metas por Proyecto'!AY356&gt;0,'Metas por Proyecto'!AZ356=0),Desplegable!$B$445,IF(AND('Metas por Proyecto'!AY356&gt;0,'Metas por Proyecto'!AZ356&gt;0),((AZ356*100)/AY356))))))</f>
        <v/>
      </c>
      <c r="BC356" s="97">
        <f t="shared" ref="BC356:BC420" si="238">SUM(AV356+AY356)</f>
        <v>0.87</v>
      </c>
      <c r="BD356" s="97">
        <f t="shared" ref="BD356:BD420" si="239">SUM(AW356+AZ356)</f>
        <v>0.87</v>
      </c>
      <c r="BE356" s="62">
        <f>IF(AND(BC356=0,BD356=0),"",IF(AND(BC356=0,BD356&lt;&gt;0),Desplegable!$B$444,(BD356*100/BC356)))</f>
        <v>100</v>
      </c>
      <c r="BF356" s="97"/>
      <c r="BG356" s="97"/>
      <c r="BH356" s="97"/>
      <c r="BI356" s="62" t="str">
        <f>IF(AND(BF356=0,BG356=0),Desplegable!$B$446,IF(AND(BF356&lt;&gt;0,BG356=""),Desplegable!$B$446,IF(AND('Metas por Proyecto'!BF356=0,'Metas por Proyecto'!BG356&gt;0),Desplegable!$B$444,IF(AND('Metas por Proyecto'!BF356&gt;0,'Metas por Proyecto'!BG356=0),Desplegable!$B$445,IF(AND('Metas por Proyecto'!BF356&gt;0,'Metas por Proyecto'!BG356&gt;0),((BG356*100)/BF356))))))</f>
        <v/>
      </c>
      <c r="BJ356" s="97">
        <f t="shared" ref="BJ356:BJ420" si="240">SUM(BC356+BF356)</f>
        <v>0.87</v>
      </c>
      <c r="BK356" s="97">
        <f t="shared" ref="BK356:BK420" si="241">SUM(BD356+BG356)</f>
        <v>0.87</v>
      </c>
      <c r="BL356" s="62">
        <f>IF(AND(BJ356=0,BK356=0),"",IF(AND(BJ356=0,BK356&lt;&gt;0),Desplegable!$B$444,(BK356*100/BJ356)))</f>
        <v>100</v>
      </c>
      <c r="BM356" s="97"/>
      <c r="BN356" s="97"/>
      <c r="BO356" s="97"/>
      <c r="BP356" s="62" t="str">
        <f>IF(AND(BM356=0,BN356=0),Desplegable!$B$446,IF(AND(BM356&lt;&gt;0,BN356=""),Desplegable!$B$446,IF(AND('Metas por Proyecto'!BM356=0,'Metas por Proyecto'!BN356&gt;0),Desplegable!$B$444,IF(AND('Metas por Proyecto'!BM356&gt;0,'Metas por Proyecto'!BN356=0),Desplegable!$B$445,IF(AND('Metas por Proyecto'!BM356&gt;0,'Metas por Proyecto'!BN356&gt;0),((BN356*100)/BM356))))))</f>
        <v/>
      </c>
      <c r="BQ356" s="97">
        <f t="shared" ref="BQ356:BQ420" si="242">SUM(BJ356+BM356)</f>
        <v>0.87</v>
      </c>
      <c r="BR356" s="97">
        <f t="shared" ref="BR356:BR420" si="243">SUM(BK356+BN356)</f>
        <v>0.87</v>
      </c>
      <c r="BS356" s="62">
        <f>IF(AND(BQ356=0,BR356=0),"",IF(AND(BQ356=0,BR356&lt;&gt;0),Desplegable!$B$444,(BR356*100/BQ356)))</f>
        <v>100</v>
      </c>
      <c r="BT356" s="97"/>
      <c r="BU356" s="97"/>
      <c r="BV356" s="97"/>
      <c r="BW356" s="62" t="str">
        <f>IF(AND(BT356=0,BU356=0),Desplegable!$B$446,IF(AND(BT356&lt;&gt;0,BU356=""),Desplegable!$B$446,IF(AND('Metas por Proyecto'!BT356=0,'Metas por Proyecto'!BU356&gt;0),Desplegable!$B$444,IF(AND('Metas por Proyecto'!BT356&gt;0,'Metas por Proyecto'!BU356=0),Desplegable!$B$445,IF(AND('Metas por Proyecto'!BT356&gt;0,'Metas por Proyecto'!BU356&gt;0),((BU356*100)/BT356))))))</f>
        <v/>
      </c>
      <c r="BX356" s="97">
        <f t="shared" ref="BX356:BX420" si="244">SUM(BQ356+BT356)</f>
        <v>0.87</v>
      </c>
      <c r="BY356" s="97">
        <f t="shared" ref="BY356:BY420" si="245">SUM(BR356+BU356)</f>
        <v>0.87</v>
      </c>
      <c r="BZ356" s="62">
        <f>IF(AND(BX356=0,BY356=0),"",IF(AND(BX356=0,BY356&lt;&gt;0),Desplegable!$B$444,(BY356*100/BX356)))</f>
        <v>100</v>
      </c>
      <c r="CA356" s="97"/>
      <c r="CB356" s="97"/>
      <c r="CC356" s="97"/>
      <c r="CD356" s="62" t="str">
        <f>IF(AND(CA356=0,CB356=0),Desplegable!$B$446,IF(AND(CA356&lt;&gt;0,CB356=""),Desplegable!$B$446,IF(AND('Metas por Proyecto'!CA356=0,'Metas por Proyecto'!CB356&gt;0),Desplegable!$B$444,IF(AND('Metas por Proyecto'!CA356&gt;0,'Metas por Proyecto'!CB356=0),Desplegable!$B$445,IF(AND('Metas por Proyecto'!CA356&gt;0,'Metas por Proyecto'!CB356&gt;0),((CB356*100)/CA356))))))</f>
        <v/>
      </c>
      <c r="CE356" s="97">
        <f t="shared" ref="CE356:CE420" si="246">SUM(BX356+CA356)</f>
        <v>0.87</v>
      </c>
      <c r="CF356" s="97">
        <f t="shared" ref="CF356:CF420" si="247">SUM(BY356+CB356)</f>
        <v>0.87</v>
      </c>
      <c r="CG356" s="62">
        <f>IF(AND(CE356=0,CF356=0),"",IF(AND(CE356=0,CF356&lt;&gt;0),Desplegable!$B$444,(CF356*100/CE356)))</f>
        <v>100</v>
      </c>
      <c r="CH356" s="97"/>
      <c r="CI356" s="97"/>
      <c r="CJ356" s="97"/>
      <c r="CK356" s="62" t="str">
        <f>IF(AND(CH356=0,CI356=0),Desplegable!$B$446,IF(AND(CH356&lt;&gt;0,CI356=""),Desplegable!$B$446,IF(AND('Metas por Proyecto'!CH356=0,'Metas por Proyecto'!CI356&gt;0),Desplegable!$B$444,IF(AND('Metas por Proyecto'!CH356&gt;0,'Metas por Proyecto'!CI356=0),Desplegable!$B$445,IF(AND('Metas por Proyecto'!CH356&gt;0,'Metas por Proyecto'!CI356&gt;0),((CI356*100)/CH356))))))</f>
        <v/>
      </c>
      <c r="CL356" s="97">
        <f t="shared" ref="CL356:CL420" si="248">SUM(CE356+CH356)</f>
        <v>0.87</v>
      </c>
      <c r="CM356" s="97">
        <f t="shared" ref="CM356:CM420" si="249">SUM(CF356+CI356)</f>
        <v>0.87</v>
      </c>
      <c r="CN356" s="62">
        <f>IF(AND(CL356=0,CM356=0),"",IF(AND(CL356=0,CM356&lt;&gt;0),Desplegable!$B$444,(CM356*100/CL356)))</f>
        <v>100</v>
      </c>
      <c r="CO356" s="97"/>
      <c r="CP356" s="97"/>
      <c r="CQ356" s="97"/>
      <c r="CR356" s="62" t="str">
        <f>IF(AND(CO356=0,CP356=0),Desplegable!$B$446,IF(AND(CO356&lt;&gt;0,CP356=""),Desplegable!$B$446,IF(AND('Metas por Proyecto'!CO356=0,'Metas por Proyecto'!CP356&gt;0),Desplegable!$B$444,IF(AND('Metas por Proyecto'!CO356&gt;0,'Metas por Proyecto'!CP356=0),Desplegable!$B$445,IF(AND('Metas por Proyecto'!CO356&gt;0,'Metas por Proyecto'!CP356&gt;0),((CP356*100)/CO356))))))</f>
        <v/>
      </c>
      <c r="CS356" s="97">
        <f t="shared" ref="CS356:CS420" si="250">SUM(CL356+CO356)</f>
        <v>0.87</v>
      </c>
      <c r="CT356" s="97">
        <f t="shared" ref="CT356:CT420" si="251">SUM(CM356+CP356)</f>
        <v>0.87</v>
      </c>
      <c r="CU356" s="62">
        <f>IF(AND(CS356=0,CT356=0),"",IF(AND(CS356=0,CT356&lt;&gt;0),Desplegable!$B$444,(CT356*100/CS356)))</f>
        <v>100</v>
      </c>
      <c r="CV356" s="97"/>
      <c r="CW356" s="97"/>
      <c r="CX356" s="97"/>
      <c r="CY356" s="62" t="str">
        <f>IF(AND(CV356=0,CW356=0),Desplegable!$B$446,IF(AND(CV356&lt;&gt;0,CW356=""),Desplegable!$B$446,IF(AND('Metas por Proyecto'!CV356=0,'Metas por Proyecto'!CW356&gt;0),Desplegable!$B$444,IF(AND('Metas por Proyecto'!CV356&gt;0,'Metas por Proyecto'!CW356=0),Desplegable!$B$445,IF(AND('Metas por Proyecto'!CV356&gt;0,'Metas por Proyecto'!CW356&gt;0),((CW356*100)/CV356))))))</f>
        <v/>
      </c>
      <c r="CZ356" s="97">
        <f t="shared" ref="CZ356:CZ420" si="252">SUM(CS356+CV356)</f>
        <v>0.87</v>
      </c>
      <c r="DA356" s="97">
        <f t="shared" ref="DA356:DA420" si="253">SUM(CT356+CW356)</f>
        <v>0.87</v>
      </c>
      <c r="DB356" s="62">
        <f>IF(AND(CZ356=0,DA356=0),"",IF(AND(CZ356=0,DA356&lt;&gt;0),Desplegable!$B$444,(DA356*100/CZ356)))</f>
        <v>100</v>
      </c>
      <c r="DC356" s="97"/>
      <c r="DD356" s="97"/>
      <c r="DE356" s="97"/>
      <c r="DF356" s="62" t="str">
        <f>IF(AND(DC356=0,DD356=0),Desplegable!$B$446,IF(AND(DC356&lt;&gt;0,DD356=""),Desplegable!$B$446,IF(AND('Metas por Proyecto'!DC356=0,'Metas por Proyecto'!DD356&gt;0),Desplegable!$B$444,IF(AND('Metas por Proyecto'!DC356&gt;0,'Metas por Proyecto'!DD356=0),Desplegable!$B$445,IF(AND('Metas por Proyecto'!DC356&gt;0,'Metas por Proyecto'!DD356&gt;0),((DD356*100)/DC356))))))</f>
        <v/>
      </c>
      <c r="DG356" s="97">
        <f t="shared" si="230"/>
        <v>0.87</v>
      </c>
      <c r="DH356" s="97">
        <f t="shared" si="231"/>
        <v>0.87</v>
      </c>
      <c r="DI356" s="62">
        <f>IF(AND(DG356=0,DH356=0),"",IF(AND(DG356=0,DH356&lt;&gt;0),Desplegable!$B$444,(DH356*100/DG356)))</f>
        <v>100</v>
      </c>
      <c r="DJ356" s="97"/>
      <c r="DK356" s="97"/>
      <c r="DL356" s="97"/>
      <c r="DM356" s="62" t="str">
        <f>IF(AND(DJ356=0,DK356=0),Desplegable!$B$446,IF(AND(DJ356&lt;&gt;0,DK356=""),Desplegable!$B$446,IF(AND('Metas por Proyecto'!DJ356=0,'Metas por Proyecto'!DK356&gt;0),Desplegable!$B$444,IF(AND('Metas por Proyecto'!DJ356&gt;0,'Metas por Proyecto'!DK356=0),Desplegable!$B$445,IF(AND('Metas por Proyecto'!DJ356&gt;0,'Metas por Proyecto'!DK356&gt;0),((DK356*100)/DJ356))))))</f>
        <v/>
      </c>
      <c r="DN356" s="97">
        <f t="shared" ref="DN356:DN420" si="254">SUM(DG356+DJ356)</f>
        <v>0.87</v>
      </c>
      <c r="DO356" s="97">
        <f t="shared" ref="DO356:DO420" si="255">SUM(DH356+DK356)</f>
        <v>0.87</v>
      </c>
      <c r="DP356" s="63">
        <f>IF(AND(DN356=0,DO356=0),"",IF(AND(DN356=0,DO356&lt;&gt;0),Desplegable!$B$444,(DO356*100/DN356)))</f>
        <v>100</v>
      </c>
      <c r="DQ356" s="97">
        <f t="shared" si="232"/>
        <v>0.87</v>
      </c>
      <c r="DR356" s="97">
        <f t="shared" si="233"/>
        <v>0</v>
      </c>
      <c r="DS356" s="97">
        <f t="shared" si="234"/>
        <v>0.87</v>
      </c>
      <c r="DT356" s="63">
        <f t="shared" si="235"/>
        <v>100</v>
      </c>
      <c r="DU356" s="97"/>
    </row>
    <row r="357" spans="1:125" s="65" customFormat="1" ht="225">
      <c r="A357" s="53">
        <v>356</v>
      </c>
      <c r="B357" s="84" t="s">
        <v>1019</v>
      </c>
      <c r="C357" s="54" t="s">
        <v>946</v>
      </c>
      <c r="D357" s="55" t="s">
        <v>89</v>
      </c>
      <c r="E357" s="55" t="s">
        <v>1027</v>
      </c>
      <c r="F357" s="56" t="s">
        <v>111</v>
      </c>
      <c r="G357" s="55" t="s">
        <v>115</v>
      </c>
      <c r="H357" s="56" t="s">
        <v>291</v>
      </c>
      <c r="I357" s="55" t="s">
        <v>993</v>
      </c>
      <c r="J357" s="56" t="s">
        <v>252</v>
      </c>
      <c r="K357" s="55" t="s">
        <v>1028</v>
      </c>
      <c r="L357" s="56" t="s">
        <v>245</v>
      </c>
      <c r="M357" s="56" t="s">
        <v>411</v>
      </c>
      <c r="N357" s="59" t="s">
        <v>66</v>
      </c>
      <c r="O357" s="56" t="s">
        <v>154</v>
      </c>
      <c r="P357" s="57" t="s">
        <v>462</v>
      </c>
      <c r="Q357" s="57" t="s">
        <v>467</v>
      </c>
      <c r="R357" s="58" t="s">
        <v>474</v>
      </c>
      <c r="S357" s="59" t="s">
        <v>159</v>
      </c>
      <c r="T357" s="59" t="s">
        <v>417</v>
      </c>
      <c r="U357" s="60" t="s">
        <v>429</v>
      </c>
      <c r="V357" s="60" t="s">
        <v>447</v>
      </c>
      <c r="W357" s="59" t="s">
        <v>159</v>
      </c>
      <c r="X357" s="59"/>
      <c r="Y357" s="56"/>
      <c r="Z357" s="56"/>
      <c r="AA357" s="56"/>
      <c r="AB357" s="56"/>
      <c r="AC357" s="53"/>
      <c r="AD357" s="53"/>
      <c r="AE357" s="53"/>
      <c r="AF357" s="53"/>
      <c r="AG357" s="56"/>
      <c r="AH357" s="60"/>
      <c r="AI357" s="53"/>
      <c r="AJ357" s="61"/>
      <c r="AK357" s="53"/>
      <c r="AL357" s="53"/>
      <c r="AM357" s="222">
        <v>1.59</v>
      </c>
      <c r="AN357" s="97">
        <v>1.59</v>
      </c>
      <c r="AO357" s="97">
        <v>1.59</v>
      </c>
      <c r="AP357" s="97"/>
      <c r="AQ357" s="62">
        <f>IF(AND(AN357=0,AO357=0),Desplegable!$B$446,IF(AND(AN357&lt;&gt;0,AO357=""),Desplegable!$B$446,IF(AND('Metas por Proyecto'!AN357=0,'Metas por Proyecto'!AO357&gt;0),Desplegable!$B$444,IF(AND('Metas por Proyecto'!AN357&gt;0,'Metas por Proyecto'!AO357=0),Desplegable!$B$445,IF(AND('Metas por Proyecto'!AN357&gt;0,'Metas por Proyecto'!AO357&gt;0),((AO357*100)/AN357))))))</f>
        <v>100</v>
      </c>
      <c r="AR357" s="97"/>
      <c r="AS357" s="97">
        <v>0</v>
      </c>
      <c r="AT357" s="97"/>
      <c r="AU357" s="62" t="str">
        <f>IF(AND(AR357=0,AS357=0),Desplegable!$B$446,IF(AND(AR357&lt;&gt;0,AS357=""),Desplegable!$B$446,IF(AND('Metas por Proyecto'!AR357=0,'Metas por Proyecto'!AS357&gt;0),Desplegable!$B$444,IF(AND('Metas por Proyecto'!AR357&gt;0,'Metas por Proyecto'!AS357=0),Desplegable!$B$445,IF(AND('Metas por Proyecto'!AR357&gt;0,'Metas por Proyecto'!AS357&gt;0),((AS357*100)/AR357))))))</f>
        <v/>
      </c>
      <c r="AV357" s="97">
        <f t="shared" si="236"/>
        <v>1.59</v>
      </c>
      <c r="AW357" s="97">
        <f t="shared" si="237"/>
        <v>1.59</v>
      </c>
      <c r="AX357" s="62">
        <f>IF(AND(AV357=0,AW357=0),"",IF(AND(AV357=0,AW357&lt;&gt;0),Desplegable!$B$444,(AW357*100/AV357)))</f>
        <v>100</v>
      </c>
      <c r="AY357" s="97"/>
      <c r="AZ357" s="97">
        <v>0</v>
      </c>
      <c r="BA357" s="97" t="s">
        <v>1305</v>
      </c>
      <c r="BB357" s="62" t="str">
        <f>IF(AND(AY357=0,AZ357=0),Desplegable!$B$446,IF(AND(AY357&lt;&gt;0,AZ357=""),Desplegable!$B$446,IF(AND('Metas por Proyecto'!AY357=0,'Metas por Proyecto'!AZ357&gt;0),Desplegable!$B$444,IF(AND('Metas por Proyecto'!AY357&gt;0,'Metas por Proyecto'!AZ357=0),Desplegable!$B$445,IF(AND('Metas por Proyecto'!AY357&gt;0,'Metas por Proyecto'!AZ357&gt;0),((AZ357*100)/AY357))))))</f>
        <v/>
      </c>
      <c r="BC357" s="97">
        <f t="shared" si="238"/>
        <v>1.59</v>
      </c>
      <c r="BD357" s="97">
        <f t="shared" si="239"/>
        <v>1.59</v>
      </c>
      <c r="BE357" s="62">
        <f>IF(AND(BC357=0,BD357=0),"",IF(AND(BC357=0,BD357&lt;&gt;0),Desplegable!$B$444,(BD357*100/BC357)))</f>
        <v>100</v>
      </c>
      <c r="BF357" s="97"/>
      <c r="BG357" s="97"/>
      <c r="BH357" s="97"/>
      <c r="BI357" s="62" t="str">
        <f>IF(AND(BF357=0,BG357=0),Desplegable!$B$446,IF(AND(BF357&lt;&gt;0,BG357=""),Desplegable!$B$446,IF(AND('Metas por Proyecto'!BF357=0,'Metas por Proyecto'!BG357&gt;0),Desplegable!$B$444,IF(AND('Metas por Proyecto'!BF357&gt;0,'Metas por Proyecto'!BG357=0),Desplegable!$B$445,IF(AND('Metas por Proyecto'!BF357&gt;0,'Metas por Proyecto'!BG357&gt;0),((BG357*100)/BF357))))))</f>
        <v/>
      </c>
      <c r="BJ357" s="97">
        <f t="shared" si="240"/>
        <v>1.59</v>
      </c>
      <c r="BK357" s="97">
        <f t="shared" si="241"/>
        <v>1.59</v>
      </c>
      <c r="BL357" s="62">
        <f>IF(AND(BJ357=0,BK357=0),"",IF(AND(BJ357=0,BK357&lt;&gt;0),Desplegable!$B$444,(BK357*100/BJ357)))</f>
        <v>100</v>
      </c>
      <c r="BM357" s="97"/>
      <c r="BN357" s="97"/>
      <c r="BO357" s="97"/>
      <c r="BP357" s="62" t="str">
        <f>IF(AND(BM357=0,BN357=0),Desplegable!$B$446,IF(AND(BM357&lt;&gt;0,BN357=""),Desplegable!$B$446,IF(AND('Metas por Proyecto'!BM357=0,'Metas por Proyecto'!BN357&gt;0),Desplegable!$B$444,IF(AND('Metas por Proyecto'!BM357&gt;0,'Metas por Proyecto'!BN357=0),Desplegable!$B$445,IF(AND('Metas por Proyecto'!BM357&gt;0,'Metas por Proyecto'!BN357&gt;0),((BN357*100)/BM357))))))</f>
        <v/>
      </c>
      <c r="BQ357" s="97">
        <f t="shared" si="242"/>
        <v>1.59</v>
      </c>
      <c r="BR357" s="97">
        <f t="shared" si="243"/>
        <v>1.59</v>
      </c>
      <c r="BS357" s="62">
        <f>IF(AND(BQ357=0,BR357=0),"",IF(AND(BQ357=0,BR357&lt;&gt;0),Desplegable!$B$444,(BR357*100/BQ357)))</f>
        <v>100</v>
      </c>
      <c r="BT357" s="97"/>
      <c r="BU357" s="97"/>
      <c r="BV357" s="97"/>
      <c r="BW357" s="62" t="str">
        <f>IF(AND(BT357=0,BU357=0),Desplegable!$B$446,IF(AND(BT357&lt;&gt;0,BU357=""),Desplegable!$B$446,IF(AND('Metas por Proyecto'!BT357=0,'Metas por Proyecto'!BU357&gt;0),Desplegable!$B$444,IF(AND('Metas por Proyecto'!BT357&gt;0,'Metas por Proyecto'!BU357=0),Desplegable!$B$445,IF(AND('Metas por Proyecto'!BT357&gt;0,'Metas por Proyecto'!BU357&gt;0),((BU357*100)/BT357))))))</f>
        <v/>
      </c>
      <c r="BX357" s="97">
        <f t="shared" si="244"/>
        <v>1.59</v>
      </c>
      <c r="BY357" s="97">
        <f t="shared" si="245"/>
        <v>1.59</v>
      </c>
      <c r="BZ357" s="62">
        <f>IF(AND(BX357=0,BY357=0),"",IF(AND(BX357=0,BY357&lt;&gt;0),Desplegable!$B$444,(BY357*100/BX357)))</f>
        <v>100</v>
      </c>
      <c r="CA357" s="97"/>
      <c r="CB357" s="97"/>
      <c r="CC357" s="97"/>
      <c r="CD357" s="62" t="str">
        <f>IF(AND(CA357=0,CB357=0),Desplegable!$B$446,IF(AND(CA357&lt;&gt;0,CB357=""),Desplegable!$B$446,IF(AND('Metas por Proyecto'!CA357=0,'Metas por Proyecto'!CB357&gt;0),Desplegable!$B$444,IF(AND('Metas por Proyecto'!CA357&gt;0,'Metas por Proyecto'!CB357=0),Desplegable!$B$445,IF(AND('Metas por Proyecto'!CA357&gt;0,'Metas por Proyecto'!CB357&gt;0),((CB357*100)/CA357))))))</f>
        <v/>
      </c>
      <c r="CE357" s="97">
        <f t="shared" si="246"/>
        <v>1.59</v>
      </c>
      <c r="CF357" s="97">
        <f t="shared" si="247"/>
        <v>1.59</v>
      </c>
      <c r="CG357" s="62">
        <f>IF(AND(CE357=0,CF357=0),"",IF(AND(CE357=0,CF357&lt;&gt;0),Desplegable!$B$444,(CF357*100/CE357)))</f>
        <v>100</v>
      </c>
      <c r="CH357" s="97"/>
      <c r="CI357" s="97"/>
      <c r="CJ357" s="97"/>
      <c r="CK357" s="62" t="str">
        <f>IF(AND(CH357=0,CI357=0),Desplegable!$B$446,IF(AND(CH357&lt;&gt;0,CI357=""),Desplegable!$B$446,IF(AND('Metas por Proyecto'!CH357=0,'Metas por Proyecto'!CI357&gt;0),Desplegable!$B$444,IF(AND('Metas por Proyecto'!CH357&gt;0,'Metas por Proyecto'!CI357=0),Desplegable!$B$445,IF(AND('Metas por Proyecto'!CH357&gt;0,'Metas por Proyecto'!CI357&gt;0),((CI357*100)/CH357))))))</f>
        <v/>
      </c>
      <c r="CL357" s="97">
        <f t="shared" si="248"/>
        <v>1.59</v>
      </c>
      <c r="CM357" s="97">
        <f t="shared" si="249"/>
        <v>1.59</v>
      </c>
      <c r="CN357" s="62">
        <f>IF(AND(CL357=0,CM357=0),"",IF(AND(CL357=0,CM357&lt;&gt;0),Desplegable!$B$444,(CM357*100/CL357)))</f>
        <v>100</v>
      </c>
      <c r="CO357" s="97"/>
      <c r="CP357" s="97"/>
      <c r="CQ357" s="97"/>
      <c r="CR357" s="62" t="str">
        <f>IF(AND(CO357=0,CP357=0),Desplegable!$B$446,IF(AND(CO357&lt;&gt;0,CP357=""),Desplegable!$B$446,IF(AND('Metas por Proyecto'!CO357=0,'Metas por Proyecto'!CP357&gt;0),Desplegable!$B$444,IF(AND('Metas por Proyecto'!CO357&gt;0,'Metas por Proyecto'!CP357=0),Desplegable!$B$445,IF(AND('Metas por Proyecto'!CO357&gt;0,'Metas por Proyecto'!CP357&gt;0),((CP357*100)/CO357))))))</f>
        <v/>
      </c>
      <c r="CS357" s="97">
        <f t="shared" si="250"/>
        <v>1.59</v>
      </c>
      <c r="CT357" s="97">
        <f t="shared" si="251"/>
        <v>1.59</v>
      </c>
      <c r="CU357" s="62">
        <f>IF(AND(CS357=0,CT357=0),"",IF(AND(CS357=0,CT357&lt;&gt;0),Desplegable!$B$444,(CT357*100/CS357)))</f>
        <v>100</v>
      </c>
      <c r="CV357" s="97"/>
      <c r="CW357" s="97"/>
      <c r="CX357" s="97"/>
      <c r="CY357" s="62" t="str">
        <f>IF(AND(CV357=0,CW357=0),Desplegable!$B$446,IF(AND(CV357&lt;&gt;0,CW357=""),Desplegable!$B$446,IF(AND('Metas por Proyecto'!CV357=0,'Metas por Proyecto'!CW357&gt;0),Desplegable!$B$444,IF(AND('Metas por Proyecto'!CV357&gt;0,'Metas por Proyecto'!CW357=0),Desplegable!$B$445,IF(AND('Metas por Proyecto'!CV357&gt;0,'Metas por Proyecto'!CW357&gt;0),((CW357*100)/CV357))))))</f>
        <v/>
      </c>
      <c r="CZ357" s="97">
        <f t="shared" si="252"/>
        <v>1.59</v>
      </c>
      <c r="DA357" s="97">
        <f t="shared" si="253"/>
        <v>1.59</v>
      </c>
      <c r="DB357" s="62">
        <f>IF(AND(CZ357=0,DA357=0),"",IF(AND(CZ357=0,DA357&lt;&gt;0),Desplegable!$B$444,(DA357*100/CZ357)))</f>
        <v>100</v>
      </c>
      <c r="DC357" s="97"/>
      <c r="DD357" s="97"/>
      <c r="DE357" s="97"/>
      <c r="DF357" s="62" t="str">
        <f>IF(AND(DC357=0,DD357=0),Desplegable!$B$446,IF(AND(DC357&lt;&gt;0,DD357=""),Desplegable!$B$446,IF(AND('Metas por Proyecto'!DC357=0,'Metas por Proyecto'!DD357&gt;0),Desplegable!$B$444,IF(AND('Metas por Proyecto'!DC357&gt;0,'Metas por Proyecto'!DD357=0),Desplegable!$B$445,IF(AND('Metas por Proyecto'!DC357&gt;0,'Metas por Proyecto'!DD357&gt;0),((DD357*100)/DC357))))))</f>
        <v/>
      </c>
      <c r="DG357" s="97">
        <f t="shared" si="230"/>
        <v>1.59</v>
      </c>
      <c r="DH357" s="97">
        <f t="shared" si="231"/>
        <v>1.59</v>
      </c>
      <c r="DI357" s="62">
        <f>IF(AND(DG357=0,DH357=0),"",IF(AND(DG357=0,DH357&lt;&gt;0),Desplegable!$B$444,(DH357*100/DG357)))</f>
        <v>100</v>
      </c>
      <c r="DJ357" s="97"/>
      <c r="DK357" s="97"/>
      <c r="DL357" s="97"/>
      <c r="DM357" s="62" t="str">
        <f>IF(AND(DJ357=0,DK357=0),Desplegable!$B$446,IF(AND(DJ357&lt;&gt;0,DK357=""),Desplegable!$B$446,IF(AND('Metas por Proyecto'!DJ357=0,'Metas por Proyecto'!DK357&gt;0),Desplegable!$B$444,IF(AND('Metas por Proyecto'!DJ357&gt;0,'Metas por Proyecto'!DK357=0),Desplegable!$B$445,IF(AND('Metas por Proyecto'!DJ357&gt;0,'Metas por Proyecto'!DK357&gt;0),((DK357*100)/DJ357))))))</f>
        <v/>
      </c>
      <c r="DN357" s="97">
        <f t="shared" si="254"/>
        <v>1.59</v>
      </c>
      <c r="DO357" s="97">
        <f t="shared" si="255"/>
        <v>1.59</v>
      </c>
      <c r="DP357" s="63">
        <f>IF(AND(DN357=0,DO357=0),"",IF(AND(DN357=0,DO357&lt;&gt;0),Desplegable!$B$444,(DO357*100/DN357)))</f>
        <v>100</v>
      </c>
      <c r="DQ357" s="97">
        <f t="shared" si="232"/>
        <v>1.59</v>
      </c>
      <c r="DR357" s="97">
        <f t="shared" si="233"/>
        <v>0</v>
      </c>
      <c r="DS357" s="97">
        <f t="shared" si="234"/>
        <v>1.59</v>
      </c>
      <c r="DT357" s="63">
        <f t="shared" si="235"/>
        <v>100</v>
      </c>
      <c r="DU357" s="97"/>
    </row>
    <row r="358" spans="1:125" s="65" customFormat="1" ht="225">
      <c r="A358" s="53">
        <v>357</v>
      </c>
      <c r="B358" s="84" t="s">
        <v>1020</v>
      </c>
      <c r="C358" s="54" t="s">
        <v>946</v>
      </c>
      <c r="D358" s="55" t="s">
        <v>89</v>
      </c>
      <c r="E358" s="55" t="s">
        <v>1027</v>
      </c>
      <c r="F358" s="56" t="s">
        <v>111</v>
      </c>
      <c r="G358" s="55" t="s">
        <v>115</v>
      </c>
      <c r="H358" s="56" t="s">
        <v>291</v>
      </c>
      <c r="I358" s="55" t="s">
        <v>993</v>
      </c>
      <c r="J358" s="56" t="s">
        <v>252</v>
      </c>
      <c r="K358" s="55" t="s">
        <v>1028</v>
      </c>
      <c r="L358" s="56" t="s">
        <v>245</v>
      </c>
      <c r="M358" s="56" t="s">
        <v>411</v>
      </c>
      <c r="N358" s="59" t="s">
        <v>66</v>
      </c>
      <c r="O358" s="56" t="s">
        <v>154</v>
      </c>
      <c r="P358" s="57" t="s">
        <v>462</v>
      </c>
      <c r="Q358" s="57" t="s">
        <v>467</v>
      </c>
      <c r="R358" s="58" t="s">
        <v>474</v>
      </c>
      <c r="S358" s="59" t="s">
        <v>159</v>
      </c>
      <c r="T358" s="59" t="s">
        <v>417</v>
      </c>
      <c r="U358" s="60" t="s">
        <v>429</v>
      </c>
      <c r="V358" s="60" t="s">
        <v>447</v>
      </c>
      <c r="W358" s="59" t="s">
        <v>159</v>
      </c>
      <c r="X358" s="59"/>
      <c r="Y358" s="56"/>
      <c r="Z358" s="56"/>
      <c r="AA358" s="56"/>
      <c r="AB358" s="56"/>
      <c r="AC358" s="53"/>
      <c r="AD358" s="53"/>
      <c r="AE358" s="53"/>
      <c r="AF358" s="53"/>
      <c r="AG358" s="56"/>
      <c r="AH358" s="60"/>
      <c r="AI358" s="53"/>
      <c r="AJ358" s="61"/>
      <c r="AK358" s="53"/>
      <c r="AL358" s="53"/>
      <c r="AM358" s="222">
        <v>2.4900000000000002</v>
      </c>
      <c r="AN358" s="97">
        <v>2.4900000000000002</v>
      </c>
      <c r="AO358" s="97">
        <v>2.4900000000000002</v>
      </c>
      <c r="AP358" s="97"/>
      <c r="AQ358" s="62">
        <f>IF(AND(AN358=0,AO358=0),Desplegable!$B$446,IF(AND(AN358&lt;&gt;0,AO358=""),Desplegable!$B$446,IF(AND('Metas por Proyecto'!AN358=0,'Metas por Proyecto'!AO358&gt;0),Desplegable!$B$444,IF(AND('Metas por Proyecto'!AN358&gt;0,'Metas por Proyecto'!AO358=0),Desplegable!$B$445,IF(AND('Metas por Proyecto'!AN358&gt;0,'Metas por Proyecto'!AO358&gt;0),((AO358*100)/AN358))))))</f>
        <v>100</v>
      </c>
      <c r="AR358" s="97"/>
      <c r="AS358" s="97">
        <v>0</v>
      </c>
      <c r="AT358" s="97"/>
      <c r="AU358" s="62" t="str">
        <f>IF(AND(AR358=0,AS358=0),Desplegable!$B$446,IF(AND(AR358&lt;&gt;0,AS358=""),Desplegable!$B$446,IF(AND('Metas por Proyecto'!AR358=0,'Metas por Proyecto'!AS358&gt;0),Desplegable!$B$444,IF(AND('Metas por Proyecto'!AR358&gt;0,'Metas por Proyecto'!AS358=0),Desplegable!$B$445,IF(AND('Metas por Proyecto'!AR358&gt;0,'Metas por Proyecto'!AS358&gt;0),((AS358*100)/AR358))))))</f>
        <v/>
      </c>
      <c r="AV358" s="97">
        <f t="shared" si="236"/>
        <v>2.4900000000000002</v>
      </c>
      <c r="AW358" s="97">
        <f t="shared" si="237"/>
        <v>2.4900000000000002</v>
      </c>
      <c r="AX358" s="62">
        <f>IF(AND(AV358=0,AW358=0),"",IF(AND(AV358=0,AW358&lt;&gt;0),Desplegable!$B$444,(AW358*100/AV358)))</f>
        <v>100</v>
      </c>
      <c r="AY358" s="97"/>
      <c r="AZ358" s="97">
        <v>0</v>
      </c>
      <c r="BA358" s="97" t="s">
        <v>1305</v>
      </c>
      <c r="BB358" s="62" t="str">
        <f>IF(AND(AY358=0,AZ358=0),Desplegable!$B$446,IF(AND(AY358&lt;&gt;0,AZ358=""),Desplegable!$B$446,IF(AND('Metas por Proyecto'!AY358=0,'Metas por Proyecto'!AZ358&gt;0),Desplegable!$B$444,IF(AND('Metas por Proyecto'!AY358&gt;0,'Metas por Proyecto'!AZ358=0),Desplegable!$B$445,IF(AND('Metas por Proyecto'!AY358&gt;0,'Metas por Proyecto'!AZ358&gt;0),((AZ358*100)/AY358))))))</f>
        <v/>
      </c>
      <c r="BC358" s="97">
        <f t="shared" si="238"/>
        <v>2.4900000000000002</v>
      </c>
      <c r="BD358" s="97">
        <f t="shared" si="239"/>
        <v>2.4900000000000002</v>
      </c>
      <c r="BE358" s="62">
        <f>IF(AND(BC358=0,BD358=0),"",IF(AND(BC358=0,BD358&lt;&gt;0),Desplegable!$B$444,(BD358*100/BC358)))</f>
        <v>100</v>
      </c>
      <c r="BF358" s="97"/>
      <c r="BG358" s="97"/>
      <c r="BH358" s="97"/>
      <c r="BI358" s="62" t="str">
        <f>IF(AND(BF358=0,BG358=0),Desplegable!$B$446,IF(AND(BF358&lt;&gt;0,BG358=""),Desplegable!$B$446,IF(AND('Metas por Proyecto'!BF358=0,'Metas por Proyecto'!BG358&gt;0),Desplegable!$B$444,IF(AND('Metas por Proyecto'!BF358&gt;0,'Metas por Proyecto'!BG358=0),Desplegable!$B$445,IF(AND('Metas por Proyecto'!BF358&gt;0,'Metas por Proyecto'!BG358&gt;0),((BG358*100)/BF358))))))</f>
        <v/>
      </c>
      <c r="BJ358" s="97">
        <f t="shared" si="240"/>
        <v>2.4900000000000002</v>
      </c>
      <c r="BK358" s="97">
        <f t="shared" si="241"/>
        <v>2.4900000000000002</v>
      </c>
      <c r="BL358" s="62">
        <f>IF(AND(BJ358=0,BK358=0),"",IF(AND(BJ358=0,BK358&lt;&gt;0),Desplegable!$B$444,(BK358*100/BJ358)))</f>
        <v>100</v>
      </c>
      <c r="BM358" s="97"/>
      <c r="BN358" s="97"/>
      <c r="BO358" s="97"/>
      <c r="BP358" s="62" t="str">
        <f>IF(AND(BM358=0,BN358=0),Desplegable!$B$446,IF(AND(BM358&lt;&gt;0,BN358=""),Desplegable!$B$446,IF(AND('Metas por Proyecto'!BM358=0,'Metas por Proyecto'!BN358&gt;0),Desplegable!$B$444,IF(AND('Metas por Proyecto'!BM358&gt;0,'Metas por Proyecto'!BN358=0),Desplegable!$B$445,IF(AND('Metas por Proyecto'!BM358&gt;0,'Metas por Proyecto'!BN358&gt;0),((BN358*100)/BM358))))))</f>
        <v/>
      </c>
      <c r="BQ358" s="97">
        <f t="shared" si="242"/>
        <v>2.4900000000000002</v>
      </c>
      <c r="BR358" s="97">
        <f t="shared" si="243"/>
        <v>2.4900000000000002</v>
      </c>
      <c r="BS358" s="62">
        <f>IF(AND(BQ358=0,BR358=0),"",IF(AND(BQ358=0,BR358&lt;&gt;0),Desplegable!$B$444,(BR358*100/BQ358)))</f>
        <v>100</v>
      </c>
      <c r="BT358" s="97"/>
      <c r="BU358" s="97"/>
      <c r="BV358" s="97"/>
      <c r="BW358" s="62" t="str">
        <f>IF(AND(BT358=0,BU358=0),Desplegable!$B$446,IF(AND(BT358&lt;&gt;0,BU358=""),Desplegable!$B$446,IF(AND('Metas por Proyecto'!BT358=0,'Metas por Proyecto'!BU358&gt;0),Desplegable!$B$444,IF(AND('Metas por Proyecto'!BT358&gt;0,'Metas por Proyecto'!BU358=0),Desplegable!$B$445,IF(AND('Metas por Proyecto'!BT358&gt;0,'Metas por Proyecto'!BU358&gt;0),((BU358*100)/BT358))))))</f>
        <v/>
      </c>
      <c r="BX358" s="97">
        <f t="shared" si="244"/>
        <v>2.4900000000000002</v>
      </c>
      <c r="BY358" s="97">
        <f t="shared" si="245"/>
        <v>2.4900000000000002</v>
      </c>
      <c r="BZ358" s="62">
        <f>IF(AND(BX358=0,BY358=0),"",IF(AND(BX358=0,BY358&lt;&gt;0),Desplegable!$B$444,(BY358*100/BX358)))</f>
        <v>100</v>
      </c>
      <c r="CA358" s="97"/>
      <c r="CB358" s="97"/>
      <c r="CC358" s="97"/>
      <c r="CD358" s="62" t="str">
        <f>IF(AND(CA358=0,CB358=0),Desplegable!$B$446,IF(AND(CA358&lt;&gt;0,CB358=""),Desplegable!$B$446,IF(AND('Metas por Proyecto'!CA358=0,'Metas por Proyecto'!CB358&gt;0),Desplegable!$B$444,IF(AND('Metas por Proyecto'!CA358&gt;0,'Metas por Proyecto'!CB358=0),Desplegable!$B$445,IF(AND('Metas por Proyecto'!CA358&gt;0,'Metas por Proyecto'!CB358&gt;0),((CB358*100)/CA358))))))</f>
        <v/>
      </c>
      <c r="CE358" s="97">
        <f t="shared" si="246"/>
        <v>2.4900000000000002</v>
      </c>
      <c r="CF358" s="97">
        <f t="shared" si="247"/>
        <v>2.4900000000000002</v>
      </c>
      <c r="CG358" s="62">
        <f>IF(AND(CE358=0,CF358=0),"",IF(AND(CE358=0,CF358&lt;&gt;0),Desplegable!$B$444,(CF358*100/CE358)))</f>
        <v>100</v>
      </c>
      <c r="CH358" s="97"/>
      <c r="CI358" s="97"/>
      <c r="CJ358" s="97"/>
      <c r="CK358" s="62" t="str">
        <f>IF(AND(CH358=0,CI358=0),Desplegable!$B$446,IF(AND(CH358&lt;&gt;0,CI358=""),Desplegable!$B$446,IF(AND('Metas por Proyecto'!CH358=0,'Metas por Proyecto'!CI358&gt;0),Desplegable!$B$444,IF(AND('Metas por Proyecto'!CH358&gt;0,'Metas por Proyecto'!CI358=0),Desplegable!$B$445,IF(AND('Metas por Proyecto'!CH358&gt;0,'Metas por Proyecto'!CI358&gt;0),((CI358*100)/CH358))))))</f>
        <v/>
      </c>
      <c r="CL358" s="97">
        <f t="shared" si="248"/>
        <v>2.4900000000000002</v>
      </c>
      <c r="CM358" s="97">
        <f t="shared" si="249"/>
        <v>2.4900000000000002</v>
      </c>
      <c r="CN358" s="62">
        <f>IF(AND(CL358=0,CM358=0),"",IF(AND(CL358=0,CM358&lt;&gt;0),Desplegable!$B$444,(CM358*100/CL358)))</f>
        <v>100</v>
      </c>
      <c r="CO358" s="97"/>
      <c r="CP358" s="97"/>
      <c r="CQ358" s="97"/>
      <c r="CR358" s="62" t="str">
        <f>IF(AND(CO358=0,CP358=0),Desplegable!$B$446,IF(AND(CO358&lt;&gt;0,CP358=""),Desplegable!$B$446,IF(AND('Metas por Proyecto'!CO358=0,'Metas por Proyecto'!CP358&gt;0),Desplegable!$B$444,IF(AND('Metas por Proyecto'!CO358&gt;0,'Metas por Proyecto'!CP358=0),Desplegable!$B$445,IF(AND('Metas por Proyecto'!CO358&gt;0,'Metas por Proyecto'!CP358&gt;0),((CP358*100)/CO358))))))</f>
        <v/>
      </c>
      <c r="CS358" s="97">
        <f t="shared" si="250"/>
        <v>2.4900000000000002</v>
      </c>
      <c r="CT358" s="97">
        <f t="shared" si="251"/>
        <v>2.4900000000000002</v>
      </c>
      <c r="CU358" s="62">
        <f>IF(AND(CS358=0,CT358=0),"",IF(AND(CS358=0,CT358&lt;&gt;0),Desplegable!$B$444,(CT358*100/CS358)))</f>
        <v>100</v>
      </c>
      <c r="CV358" s="97"/>
      <c r="CW358" s="97"/>
      <c r="CX358" s="97"/>
      <c r="CY358" s="62" t="str">
        <f>IF(AND(CV358=0,CW358=0),Desplegable!$B$446,IF(AND(CV358&lt;&gt;0,CW358=""),Desplegable!$B$446,IF(AND('Metas por Proyecto'!CV358=0,'Metas por Proyecto'!CW358&gt;0),Desplegable!$B$444,IF(AND('Metas por Proyecto'!CV358&gt;0,'Metas por Proyecto'!CW358=0),Desplegable!$B$445,IF(AND('Metas por Proyecto'!CV358&gt;0,'Metas por Proyecto'!CW358&gt;0),((CW358*100)/CV358))))))</f>
        <v/>
      </c>
      <c r="CZ358" s="97">
        <f t="shared" si="252"/>
        <v>2.4900000000000002</v>
      </c>
      <c r="DA358" s="97">
        <f t="shared" si="253"/>
        <v>2.4900000000000002</v>
      </c>
      <c r="DB358" s="62">
        <f>IF(AND(CZ358=0,DA358=0),"",IF(AND(CZ358=0,DA358&lt;&gt;0),Desplegable!$B$444,(DA358*100/CZ358)))</f>
        <v>100</v>
      </c>
      <c r="DC358" s="97"/>
      <c r="DD358" s="97"/>
      <c r="DE358" s="97"/>
      <c r="DF358" s="62" t="str">
        <f>IF(AND(DC358=0,DD358=0),Desplegable!$B$446,IF(AND(DC358&lt;&gt;0,DD358=""),Desplegable!$B$446,IF(AND('Metas por Proyecto'!DC358=0,'Metas por Proyecto'!DD358&gt;0),Desplegable!$B$444,IF(AND('Metas por Proyecto'!DC358&gt;0,'Metas por Proyecto'!DD358=0),Desplegable!$B$445,IF(AND('Metas por Proyecto'!DC358&gt;0,'Metas por Proyecto'!DD358&gt;0),((DD358*100)/DC358))))))</f>
        <v/>
      </c>
      <c r="DG358" s="97">
        <f t="shared" si="230"/>
        <v>2.4900000000000002</v>
      </c>
      <c r="DH358" s="97">
        <f t="shared" si="231"/>
        <v>2.4900000000000002</v>
      </c>
      <c r="DI358" s="62">
        <f>IF(AND(DG358=0,DH358=0),"",IF(AND(DG358=0,DH358&lt;&gt;0),Desplegable!$B$444,(DH358*100/DG358)))</f>
        <v>100</v>
      </c>
      <c r="DJ358" s="97"/>
      <c r="DK358" s="97"/>
      <c r="DL358" s="97"/>
      <c r="DM358" s="62" t="str">
        <f>IF(AND(DJ358=0,DK358=0),Desplegable!$B$446,IF(AND(DJ358&lt;&gt;0,DK358=""),Desplegable!$B$446,IF(AND('Metas por Proyecto'!DJ358=0,'Metas por Proyecto'!DK358&gt;0),Desplegable!$B$444,IF(AND('Metas por Proyecto'!DJ358&gt;0,'Metas por Proyecto'!DK358=0),Desplegable!$B$445,IF(AND('Metas por Proyecto'!DJ358&gt;0,'Metas por Proyecto'!DK358&gt;0),((DK358*100)/DJ358))))))</f>
        <v/>
      </c>
      <c r="DN358" s="97">
        <f t="shared" si="254"/>
        <v>2.4900000000000002</v>
      </c>
      <c r="DO358" s="97">
        <f t="shared" si="255"/>
        <v>2.4900000000000002</v>
      </c>
      <c r="DP358" s="63">
        <f>IF(AND(DN358=0,DO358=0),"",IF(AND(DN358=0,DO358&lt;&gt;0),Desplegable!$B$444,(DO358*100/DN358)))</f>
        <v>100</v>
      </c>
      <c r="DQ358" s="97">
        <f t="shared" si="232"/>
        <v>2.4900000000000002</v>
      </c>
      <c r="DR358" s="97">
        <f t="shared" si="233"/>
        <v>0</v>
      </c>
      <c r="DS358" s="97">
        <f t="shared" si="234"/>
        <v>2.4900000000000002</v>
      </c>
      <c r="DT358" s="63">
        <f t="shared" si="235"/>
        <v>100</v>
      </c>
      <c r="DU358" s="97"/>
    </row>
    <row r="359" spans="1:125" s="65" customFormat="1" ht="225">
      <c r="A359" s="53">
        <v>358</v>
      </c>
      <c r="B359" s="84" t="s">
        <v>1021</v>
      </c>
      <c r="C359" s="54" t="s">
        <v>946</v>
      </c>
      <c r="D359" s="55" t="s">
        <v>89</v>
      </c>
      <c r="E359" s="55" t="s">
        <v>1027</v>
      </c>
      <c r="F359" s="56" t="s">
        <v>111</v>
      </c>
      <c r="G359" s="55" t="s">
        <v>115</v>
      </c>
      <c r="H359" s="56" t="s">
        <v>291</v>
      </c>
      <c r="I359" s="55" t="s">
        <v>993</v>
      </c>
      <c r="J359" s="56" t="s">
        <v>252</v>
      </c>
      <c r="K359" s="55" t="s">
        <v>1028</v>
      </c>
      <c r="L359" s="56" t="s">
        <v>245</v>
      </c>
      <c r="M359" s="56" t="s">
        <v>411</v>
      </c>
      <c r="N359" s="59" t="s">
        <v>66</v>
      </c>
      <c r="O359" s="56" t="s">
        <v>154</v>
      </c>
      <c r="P359" s="57" t="s">
        <v>462</v>
      </c>
      <c r="Q359" s="57" t="s">
        <v>467</v>
      </c>
      <c r="R359" s="58" t="s">
        <v>474</v>
      </c>
      <c r="S359" s="59" t="s">
        <v>159</v>
      </c>
      <c r="T359" s="59" t="s">
        <v>417</v>
      </c>
      <c r="U359" s="60" t="s">
        <v>429</v>
      </c>
      <c r="V359" s="60" t="s">
        <v>447</v>
      </c>
      <c r="W359" s="59" t="s">
        <v>159</v>
      </c>
      <c r="X359" s="59"/>
      <c r="Y359" s="56"/>
      <c r="Z359" s="56"/>
      <c r="AA359" s="56"/>
      <c r="AB359" s="56"/>
      <c r="AC359" s="53"/>
      <c r="AD359" s="53"/>
      <c r="AE359" s="53"/>
      <c r="AF359" s="53"/>
      <c r="AG359" s="56"/>
      <c r="AH359" s="60"/>
      <c r="AI359" s="53"/>
      <c r="AJ359" s="61"/>
      <c r="AK359" s="53"/>
      <c r="AL359" s="53"/>
      <c r="AM359" s="222">
        <v>3.17</v>
      </c>
      <c r="AN359" s="97">
        <v>3.17</v>
      </c>
      <c r="AO359" s="97">
        <v>3.17</v>
      </c>
      <c r="AP359" s="97"/>
      <c r="AQ359" s="62">
        <f>IF(AND(AN359=0,AO359=0),Desplegable!$B$446,IF(AND(AN359&lt;&gt;0,AO359=""),Desplegable!$B$446,IF(AND('Metas por Proyecto'!AN359=0,'Metas por Proyecto'!AO359&gt;0),Desplegable!$B$444,IF(AND('Metas por Proyecto'!AN359&gt;0,'Metas por Proyecto'!AO359=0),Desplegable!$B$445,IF(AND('Metas por Proyecto'!AN359&gt;0,'Metas por Proyecto'!AO359&gt;0),((AO359*100)/AN359))))))</f>
        <v>100</v>
      </c>
      <c r="AR359" s="97"/>
      <c r="AS359" s="97">
        <v>0</v>
      </c>
      <c r="AT359" s="97"/>
      <c r="AU359" s="62" t="str">
        <f>IF(AND(AR359=0,AS359=0),Desplegable!$B$446,IF(AND(AR359&lt;&gt;0,AS359=""),Desplegable!$B$446,IF(AND('Metas por Proyecto'!AR359=0,'Metas por Proyecto'!AS359&gt;0),Desplegable!$B$444,IF(AND('Metas por Proyecto'!AR359&gt;0,'Metas por Proyecto'!AS359=0),Desplegable!$B$445,IF(AND('Metas por Proyecto'!AR359&gt;0,'Metas por Proyecto'!AS359&gt;0),((AS359*100)/AR359))))))</f>
        <v/>
      </c>
      <c r="AV359" s="97">
        <f t="shared" si="236"/>
        <v>3.17</v>
      </c>
      <c r="AW359" s="97">
        <f t="shared" si="237"/>
        <v>3.17</v>
      </c>
      <c r="AX359" s="62">
        <f>IF(AND(AV359=0,AW359=0),"",IF(AND(AV359=0,AW359&lt;&gt;0),Desplegable!$B$444,(AW359*100/AV359)))</f>
        <v>100</v>
      </c>
      <c r="AY359" s="97"/>
      <c r="AZ359" s="97">
        <v>0</v>
      </c>
      <c r="BA359" s="97" t="s">
        <v>1305</v>
      </c>
      <c r="BB359" s="62" t="str">
        <f>IF(AND(AY359=0,AZ359=0),Desplegable!$B$446,IF(AND(AY359&lt;&gt;0,AZ359=""),Desplegable!$B$446,IF(AND('Metas por Proyecto'!AY359=0,'Metas por Proyecto'!AZ359&gt;0),Desplegable!$B$444,IF(AND('Metas por Proyecto'!AY359&gt;0,'Metas por Proyecto'!AZ359=0),Desplegable!$B$445,IF(AND('Metas por Proyecto'!AY359&gt;0,'Metas por Proyecto'!AZ359&gt;0),((AZ359*100)/AY359))))))</f>
        <v/>
      </c>
      <c r="BC359" s="97">
        <f t="shared" si="238"/>
        <v>3.17</v>
      </c>
      <c r="BD359" s="97">
        <f t="shared" si="239"/>
        <v>3.17</v>
      </c>
      <c r="BE359" s="62">
        <f>IF(AND(BC359=0,BD359=0),"",IF(AND(BC359=0,BD359&lt;&gt;0),Desplegable!$B$444,(BD359*100/BC359)))</f>
        <v>100</v>
      </c>
      <c r="BF359" s="97"/>
      <c r="BG359" s="97"/>
      <c r="BH359" s="97"/>
      <c r="BI359" s="62" t="str">
        <f>IF(AND(BF359=0,BG359=0),Desplegable!$B$446,IF(AND(BF359&lt;&gt;0,BG359=""),Desplegable!$B$446,IF(AND('Metas por Proyecto'!BF359=0,'Metas por Proyecto'!BG359&gt;0),Desplegable!$B$444,IF(AND('Metas por Proyecto'!BF359&gt;0,'Metas por Proyecto'!BG359=0),Desplegable!$B$445,IF(AND('Metas por Proyecto'!BF359&gt;0,'Metas por Proyecto'!BG359&gt;0),((BG359*100)/BF359))))))</f>
        <v/>
      </c>
      <c r="BJ359" s="97">
        <f t="shared" si="240"/>
        <v>3.17</v>
      </c>
      <c r="BK359" s="97">
        <f t="shared" si="241"/>
        <v>3.17</v>
      </c>
      <c r="BL359" s="62">
        <f>IF(AND(BJ359=0,BK359=0),"",IF(AND(BJ359=0,BK359&lt;&gt;0),Desplegable!$B$444,(BK359*100/BJ359)))</f>
        <v>100</v>
      </c>
      <c r="BM359" s="97"/>
      <c r="BN359" s="97"/>
      <c r="BO359" s="97"/>
      <c r="BP359" s="62" t="str">
        <f>IF(AND(BM359=0,BN359=0),Desplegable!$B$446,IF(AND(BM359&lt;&gt;0,BN359=""),Desplegable!$B$446,IF(AND('Metas por Proyecto'!BM359=0,'Metas por Proyecto'!BN359&gt;0),Desplegable!$B$444,IF(AND('Metas por Proyecto'!BM359&gt;0,'Metas por Proyecto'!BN359=0),Desplegable!$B$445,IF(AND('Metas por Proyecto'!BM359&gt;0,'Metas por Proyecto'!BN359&gt;0),((BN359*100)/BM359))))))</f>
        <v/>
      </c>
      <c r="BQ359" s="97">
        <f t="shared" si="242"/>
        <v>3.17</v>
      </c>
      <c r="BR359" s="97">
        <f t="shared" si="243"/>
        <v>3.17</v>
      </c>
      <c r="BS359" s="62">
        <f>IF(AND(BQ359=0,BR359=0),"",IF(AND(BQ359=0,BR359&lt;&gt;0),Desplegable!$B$444,(BR359*100/BQ359)))</f>
        <v>100</v>
      </c>
      <c r="BT359" s="97"/>
      <c r="BU359" s="97"/>
      <c r="BV359" s="97"/>
      <c r="BW359" s="62" t="str">
        <f>IF(AND(BT359=0,BU359=0),Desplegable!$B$446,IF(AND(BT359&lt;&gt;0,BU359=""),Desplegable!$B$446,IF(AND('Metas por Proyecto'!BT359=0,'Metas por Proyecto'!BU359&gt;0),Desplegable!$B$444,IF(AND('Metas por Proyecto'!BT359&gt;0,'Metas por Proyecto'!BU359=0),Desplegable!$B$445,IF(AND('Metas por Proyecto'!BT359&gt;0,'Metas por Proyecto'!BU359&gt;0),((BU359*100)/BT359))))))</f>
        <v/>
      </c>
      <c r="BX359" s="97">
        <f t="shared" si="244"/>
        <v>3.17</v>
      </c>
      <c r="BY359" s="97">
        <f t="shared" si="245"/>
        <v>3.17</v>
      </c>
      <c r="BZ359" s="62">
        <f>IF(AND(BX359=0,BY359=0),"",IF(AND(BX359=0,BY359&lt;&gt;0),Desplegable!$B$444,(BY359*100/BX359)))</f>
        <v>100</v>
      </c>
      <c r="CA359" s="97"/>
      <c r="CB359" s="97"/>
      <c r="CC359" s="97"/>
      <c r="CD359" s="62" t="str">
        <f>IF(AND(CA359=0,CB359=0),Desplegable!$B$446,IF(AND(CA359&lt;&gt;0,CB359=""),Desplegable!$B$446,IF(AND('Metas por Proyecto'!CA359=0,'Metas por Proyecto'!CB359&gt;0),Desplegable!$B$444,IF(AND('Metas por Proyecto'!CA359&gt;0,'Metas por Proyecto'!CB359=0),Desplegable!$B$445,IF(AND('Metas por Proyecto'!CA359&gt;0,'Metas por Proyecto'!CB359&gt;0),((CB359*100)/CA359))))))</f>
        <v/>
      </c>
      <c r="CE359" s="97">
        <f t="shared" si="246"/>
        <v>3.17</v>
      </c>
      <c r="CF359" s="97">
        <f t="shared" si="247"/>
        <v>3.17</v>
      </c>
      <c r="CG359" s="62">
        <f>IF(AND(CE359=0,CF359=0),"",IF(AND(CE359=0,CF359&lt;&gt;0),Desplegable!$B$444,(CF359*100/CE359)))</f>
        <v>100</v>
      </c>
      <c r="CH359" s="97"/>
      <c r="CI359" s="97"/>
      <c r="CJ359" s="97"/>
      <c r="CK359" s="62" t="str">
        <f>IF(AND(CH359=0,CI359=0),Desplegable!$B$446,IF(AND(CH359&lt;&gt;0,CI359=""),Desplegable!$B$446,IF(AND('Metas por Proyecto'!CH359=0,'Metas por Proyecto'!CI359&gt;0),Desplegable!$B$444,IF(AND('Metas por Proyecto'!CH359&gt;0,'Metas por Proyecto'!CI359=0),Desplegable!$B$445,IF(AND('Metas por Proyecto'!CH359&gt;0,'Metas por Proyecto'!CI359&gt;0),((CI359*100)/CH359))))))</f>
        <v/>
      </c>
      <c r="CL359" s="97">
        <f t="shared" si="248"/>
        <v>3.17</v>
      </c>
      <c r="CM359" s="97">
        <f t="shared" si="249"/>
        <v>3.17</v>
      </c>
      <c r="CN359" s="62">
        <f>IF(AND(CL359=0,CM359=0),"",IF(AND(CL359=0,CM359&lt;&gt;0),Desplegable!$B$444,(CM359*100/CL359)))</f>
        <v>100</v>
      </c>
      <c r="CO359" s="97"/>
      <c r="CP359" s="97"/>
      <c r="CQ359" s="97"/>
      <c r="CR359" s="62" t="str">
        <f>IF(AND(CO359=0,CP359=0),Desplegable!$B$446,IF(AND(CO359&lt;&gt;0,CP359=""),Desplegable!$B$446,IF(AND('Metas por Proyecto'!CO359=0,'Metas por Proyecto'!CP359&gt;0),Desplegable!$B$444,IF(AND('Metas por Proyecto'!CO359&gt;0,'Metas por Proyecto'!CP359=0),Desplegable!$B$445,IF(AND('Metas por Proyecto'!CO359&gt;0,'Metas por Proyecto'!CP359&gt;0),((CP359*100)/CO359))))))</f>
        <v/>
      </c>
      <c r="CS359" s="97">
        <f t="shared" si="250"/>
        <v>3.17</v>
      </c>
      <c r="CT359" s="97">
        <f t="shared" si="251"/>
        <v>3.17</v>
      </c>
      <c r="CU359" s="62">
        <f>IF(AND(CS359=0,CT359=0),"",IF(AND(CS359=0,CT359&lt;&gt;0),Desplegable!$B$444,(CT359*100/CS359)))</f>
        <v>100</v>
      </c>
      <c r="CV359" s="97"/>
      <c r="CW359" s="97"/>
      <c r="CX359" s="97"/>
      <c r="CY359" s="62" t="str">
        <f>IF(AND(CV359=0,CW359=0),Desplegable!$B$446,IF(AND(CV359&lt;&gt;0,CW359=""),Desplegable!$B$446,IF(AND('Metas por Proyecto'!CV359=0,'Metas por Proyecto'!CW359&gt;0),Desplegable!$B$444,IF(AND('Metas por Proyecto'!CV359&gt;0,'Metas por Proyecto'!CW359=0),Desplegable!$B$445,IF(AND('Metas por Proyecto'!CV359&gt;0,'Metas por Proyecto'!CW359&gt;0),((CW359*100)/CV359))))))</f>
        <v/>
      </c>
      <c r="CZ359" s="97">
        <f t="shared" si="252"/>
        <v>3.17</v>
      </c>
      <c r="DA359" s="97">
        <f t="shared" si="253"/>
        <v>3.17</v>
      </c>
      <c r="DB359" s="62">
        <f>IF(AND(CZ359=0,DA359=0),"",IF(AND(CZ359=0,DA359&lt;&gt;0),Desplegable!$B$444,(DA359*100/CZ359)))</f>
        <v>100</v>
      </c>
      <c r="DC359" s="97"/>
      <c r="DD359" s="97"/>
      <c r="DE359" s="97"/>
      <c r="DF359" s="62" t="str">
        <f>IF(AND(DC359=0,DD359=0),Desplegable!$B$446,IF(AND(DC359&lt;&gt;0,DD359=""),Desplegable!$B$446,IF(AND('Metas por Proyecto'!DC359=0,'Metas por Proyecto'!DD359&gt;0),Desplegable!$B$444,IF(AND('Metas por Proyecto'!DC359&gt;0,'Metas por Proyecto'!DD359=0),Desplegable!$B$445,IF(AND('Metas por Proyecto'!DC359&gt;0,'Metas por Proyecto'!DD359&gt;0),((DD359*100)/DC359))))))</f>
        <v/>
      </c>
      <c r="DG359" s="97">
        <f t="shared" si="230"/>
        <v>3.17</v>
      </c>
      <c r="DH359" s="97">
        <f t="shared" si="231"/>
        <v>3.17</v>
      </c>
      <c r="DI359" s="62">
        <f>IF(AND(DG359=0,DH359=0),"",IF(AND(DG359=0,DH359&lt;&gt;0),Desplegable!$B$444,(DH359*100/DG359)))</f>
        <v>100</v>
      </c>
      <c r="DJ359" s="97"/>
      <c r="DK359" s="97"/>
      <c r="DL359" s="97"/>
      <c r="DM359" s="62" t="str">
        <f>IF(AND(DJ359=0,DK359=0),Desplegable!$B$446,IF(AND(DJ359&lt;&gt;0,DK359=""),Desplegable!$B$446,IF(AND('Metas por Proyecto'!DJ359=0,'Metas por Proyecto'!DK359&gt;0),Desplegable!$B$444,IF(AND('Metas por Proyecto'!DJ359&gt;0,'Metas por Proyecto'!DK359=0),Desplegable!$B$445,IF(AND('Metas por Proyecto'!DJ359&gt;0,'Metas por Proyecto'!DK359&gt;0),((DK359*100)/DJ359))))))</f>
        <v/>
      </c>
      <c r="DN359" s="97">
        <f t="shared" si="254"/>
        <v>3.17</v>
      </c>
      <c r="DO359" s="97">
        <f t="shared" si="255"/>
        <v>3.17</v>
      </c>
      <c r="DP359" s="63">
        <f>IF(AND(DN359=0,DO359=0),"",IF(AND(DN359=0,DO359&lt;&gt;0),Desplegable!$B$444,(DO359*100/DN359)))</f>
        <v>100</v>
      </c>
      <c r="DQ359" s="97">
        <f t="shared" si="232"/>
        <v>3.17</v>
      </c>
      <c r="DR359" s="97">
        <f t="shared" si="233"/>
        <v>0</v>
      </c>
      <c r="DS359" s="97">
        <f t="shared" si="234"/>
        <v>3.17</v>
      </c>
      <c r="DT359" s="63">
        <f t="shared" si="235"/>
        <v>100</v>
      </c>
      <c r="DU359" s="97"/>
    </row>
    <row r="360" spans="1:125" s="65" customFormat="1" ht="225">
      <c r="A360" s="53">
        <v>359</v>
      </c>
      <c r="B360" s="84" t="s">
        <v>1022</v>
      </c>
      <c r="C360" s="54" t="s">
        <v>1026</v>
      </c>
      <c r="D360" s="55" t="s">
        <v>80</v>
      </c>
      <c r="E360" s="55" t="s">
        <v>1027</v>
      </c>
      <c r="F360" s="56" t="s">
        <v>111</v>
      </c>
      <c r="G360" s="55" t="s">
        <v>115</v>
      </c>
      <c r="H360" s="56" t="s">
        <v>291</v>
      </c>
      <c r="I360" s="55" t="s">
        <v>993</v>
      </c>
      <c r="J360" s="56" t="s">
        <v>252</v>
      </c>
      <c r="K360" s="55" t="s">
        <v>1028</v>
      </c>
      <c r="L360" s="56" t="s">
        <v>245</v>
      </c>
      <c r="M360" s="56" t="s">
        <v>411</v>
      </c>
      <c r="N360" s="59" t="s">
        <v>66</v>
      </c>
      <c r="O360" s="56" t="s">
        <v>154</v>
      </c>
      <c r="P360" s="57" t="s">
        <v>462</v>
      </c>
      <c r="Q360" s="57" t="s">
        <v>467</v>
      </c>
      <c r="R360" s="58" t="s">
        <v>474</v>
      </c>
      <c r="S360" s="59" t="s">
        <v>159</v>
      </c>
      <c r="T360" s="59" t="s">
        <v>417</v>
      </c>
      <c r="U360" s="60" t="s">
        <v>429</v>
      </c>
      <c r="V360" s="60" t="s">
        <v>447</v>
      </c>
      <c r="W360" s="59" t="s">
        <v>159</v>
      </c>
      <c r="X360" s="59"/>
      <c r="Y360" s="56"/>
      <c r="Z360" s="56"/>
      <c r="AA360" s="56"/>
      <c r="AB360" s="56"/>
      <c r="AC360" s="53"/>
      <c r="AD360" s="53"/>
      <c r="AE360" s="53"/>
      <c r="AF360" s="53"/>
      <c r="AG360" s="56"/>
      <c r="AH360" s="60"/>
      <c r="AI360" s="53"/>
      <c r="AJ360" s="61"/>
      <c r="AK360" s="53"/>
      <c r="AL360" s="53"/>
      <c r="AM360" s="222">
        <v>2</v>
      </c>
      <c r="AN360" s="97">
        <v>2</v>
      </c>
      <c r="AO360" s="97">
        <v>2</v>
      </c>
      <c r="AP360" s="97"/>
      <c r="AQ360" s="62">
        <f>IF(AND(AN360=0,AO360=0),Desplegable!$B$446,IF(AND(AN360&lt;&gt;0,AO360=""),Desplegable!$B$446,IF(AND('Metas por Proyecto'!AN360=0,'Metas por Proyecto'!AO360&gt;0),Desplegable!$B$444,IF(AND('Metas por Proyecto'!AN360&gt;0,'Metas por Proyecto'!AO360=0),Desplegable!$B$445,IF(AND('Metas por Proyecto'!AN360&gt;0,'Metas por Proyecto'!AO360&gt;0),((AO360*100)/AN360))))))</f>
        <v>100</v>
      </c>
      <c r="AR360" s="97"/>
      <c r="AS360" s="97">
        <v>0</v>
      </c>
      <c r="AT360" s="97"/>
      <c r="AU360" s="62" t="str">
        <f>IF(AND(AR360=0,AS360=0),Desplegable!$B$446,IF(AND(AR360&lt;&gt;0,AS360=""),Desplegable!$B$446,IF(AND('Metas por Proyecto'!AR360=0,'Metas por Proyecto'!AS360&gt;0),Desplegable!$B$444,IF(AND('Metas por Proyecto'!AR360&gt;0,'Metas por Proyecto'!AS360=0),Desplegable!$B$445,IF(AND('Metas por Proyecto'!AR360&gt;0,'Metas por Proyecto'!AS360&gt;0),((AS360*100)/AR360))))))</f>
        <v/>
      </c>
      <c r="AV360" s="97">
        <f t="shared" si="236"/>
        <v>2</v>
      </c>
      <c r="AW360" s="97">
        <f t="shared" si="237"/>
        <v>2</v>
      </c>
      <c r="AX360" s="62">
        <f>IF(AND(AV360=0,AW360=0),"",IF(AND(AV360=0,AW360&lt;&gt;0),Desplegable!$B$444,(AW360*100/AV360)))</f>
        <v>100</v>
      </c>
      <c r="AY360" s="97"/>
      <c r="AZ360" s="97">
        <v>0</v>
      </c>
      <c r="BA360" s="97"/>
      <c r="BB360" s="62" t="str">
        <f>IF(AND(AY360=0,AZ360=0),Desplegable!$B$446,IF(AND(AY360&lt;&gt;0,AZ360=""),Desplegable!$B$446,IF(AND('Metas por Proyecto'!AY360=0,'Metas por Proyecto'!AZ360&gt;0),Desplegable!$B$444,IF(AND('Metas por Proyecto'!AY360&gt;0,'Metas por Proyecto'!AZ360=0),Desplegable!$B$445,IF(AND('Metas por Proyecto'!AY360&gt;0,'Metas por Proyecto'!AZ360&gt;0),((AZ360*100)/AY360))))))</f>
        <v/>
      </c>
      <c r="BC360" s="97">
        <f t="shared" si="238"/>
        <v>2</v>
      </c>
      <c r="BD360" s="97">
        <f t="shared" si="239"/>
        <v>2</v>
      </c>
      <c r="BE360" s="62">
        <f>IF(AND(BC360=0,BD360=0),"",IF(AND(BC360=0,BD360&lt;&gt;0),Desplegable!$B$444,(BD360*100/BC360)))</f>
        <v>100</v>
      </c>
      <c r="BF360" s="97"/>
      <c r="BG360" s="97"/>
      <c r="BH360" s="97"/>
      <c r="BI360" s="62" t="str">
        <f>IF(AND(BF360=0,BG360=0),Desplegable!$B$446,IF(AND(BF360&lt;&gt;0,BG360=""),Desplegable!$B$446,IF(AND('Metas por Proyecto'!BF360=0,'Metas por Proyecto'!BG360&gt;0),Desplegable!$B$444,IF(AND('Metas por Proyecto'!BF360&gt;0,'Metas por Proyecto'!BG360=0),Desplegable!$B$445,IF(AND('Metas por Proyecto'!BF360&gt;0,'Metas por Proyecto'!BG360&gt;0),((BG360*100)/BF360))))))</f>
        <v/>
      </c>
      <c r="BJ360" s="97">
        <f t="shared" si="240"/>
        <v>2</v>
      </c>
      <c r="BK360" s="97">
        <f t="shared" si="241"/>
        <v>2</v>
      </c>
      <c r="BL360" s="62">
        <f>IF(AND(BJ360=0,BK360=0),"",IF(AND(BJ360=0,BK360&lt;&gt;0),Desplegable!$B$444,(BK360*100/BJ360)))</f>
        <v>100</v>
      </c>
      <c r="BM360" s="97"/>
      <c r="BN360" s="97"/>
      <c r="BO360" s="97"/>
      <c r="BP360" s="62" t="str">
        <f>IF(AND(BM360=0,BN360=0),Desplegable!$B$446,IF(AND(BM360&lt;&gt;0,BN360=""),Desplegable!$B$446,IF(AND('Metas por Proyecto'!BM360=0,'Metas por Proyecto'!BN360&gt;0),Desplegable!$B$444,IF(AND('Metas por Proyecto'!BM360&gt;0,'Metas por Proyecto'!BN360=0),Desplegable!$B$445,IF(AND('Metas por Proyecto'!BM360&gt;0,'Metas por Proyecto'!BN360&gt;0),((BN360*100)/BM360))))))</f>
        <v/>
      </c>
      <c r="BQ360" s="97">
        <f t="shared" si="242"/>
        <v>2</v>
      </c>
      <c r="BR360" s="97">
        <f t="shared" si="243"/>
        <v>2</v>
      </c>
      <c r="BS360" s="62">
        <f>IF(AND(BQ360=0,BR360=0),"",IF(AND(BQ360=0,BR360&lt;&gt;0),Desplegable!$B$444,(BR360*100/BQ360)))</f>
        <v>100</v>
      </c>
      <c r="BT360" s="97"/>
      <c r="BU360" s="97"/>
      <c r="BV360" s="97"/>
      <c r="BW360" s="62" t="str">
        <f>IF(AND(BT360=0,BU360=0),Desplegable!$B$446,IF(AND(BT360&lt;&gt;0,BU360=""),Desplegable!$B$446,IF(AND('Metas por Proyecto'!BT360=0,'Metas por Proyecto'!BU360&gt;0),Desplegable!$B$444,IF(AND('Metas por Proyecto'!BT360&gt;0,'Metas por Proyecto'!BU360=0),Desplegable!$B$445,IF(AND('Metas por Proyecto'!BT360&gt;0,'Metas por Proyecto'!BU360&gt;0),((BU360*100)/BT360))))))</f>
        <v/>
      </c>
      <c r="BX360" s="97">
        <f t="shared" si="244"/>
        <v>2</v>
      </c>
      <c r="BY360" s="97">
        <f t="shared" si="245"/>
        <v>2</v>
      </c>
      <c r="BZ360" s="62">
        <f>IF(AND(BX360=0,BY360=0),"",IF(AND(BX360=0,BY360&lt;&gt;0),Desplegable!$B$444,(BY360*100/BX360)))</f>
        <v>100</v>
      </c>
      <c r="CA360" s="97"/>
      <c r="CB360" s="97"/>
      <c r="CC360" s="97"/>
      <c r="CD360" s="62" t="str">
        <f>IF(AND(CA360=0,CB360=0),Desplegable!$B$446,IF(AND(CA360&lt;&gt;0,CB360=""),Desplegable!$B$446,IF(AND('Metas por Proyecto'!CA360=0,'Metas por Proyecto'!CB360&gt;0),Desplegable!$B$444,IF(AND('Metas por Proyecto'!CA360&gt;0,'Metas por Proyecto'!CB360=0),Desplegable!$B$445,IF(AND('Metas por Proyecto'!CA360&gt;0,'Metas por Proyecto'!CB360&gt;0),((CB360*100)/CA360))))))</f>
        <v/>
      </c>
      <c r="CE360" s="97">
        <f t="shared" si="246"/>
        <v>2</v>
      </c>
      <c r="CF360" s="97">
        <f t="shared" si="247"/>
        <v>2</v>
      </c>
      <c r="CG360" s="62">
        <f>IF(AND(CE360=0,CF360=0),"",IF(AND(CE360=0,CF360&lt;&gt;0),Desplegable!$B$444,(CF360*100/CE360)))</f>
        <v>100</v>
      </c>
      <c r="CH360" s="97"/>
      <c r="CI360" s="97"/>
      <c r="CJ360" s="97"/>
      <c r="CK360" s="62" t="str">
        <f>IF(AND(CH360=0,CI360=0),Desplegable!$B$446,IF(AND(CH360&lt;&gt;0,CI360=""),Desplegable!$B$446,IF(AND('Metas por Proyecto'!CH360=0,'Metas por Proyecto'!CI360&gt;0),Desplegable!$B$444,IF(AND('Metas por Proyecto'!CH360&gt;0,'Metas por Proyecto'!CI360=0),Desplegable!$B$445,IF(AND('Metas por Proyecto'!CH360&gt;0,'Metas por Proyecto'!CI360&gt;0),((CI360*100)/CH360))))))</f>
        <v/>
      </c>
      <c r="CL360" s="97">
        <f t="shared" si="248"/>
        <v>2</v>
      </c>
      <c r="CM360" s="97">
        <f t="shared" si="249"/>
        <v>2</v>
      </c>
      <c r="CN360" s="62">
        <f>IF(AND(CL360=0,CM360=0),"",IF(AND(CL360=0,CM360&lt;&gt;0),Desplegable!$B$444,(CM360*100/CL360)))</f>
        <v>100</v>
      </c>
      <c r="CO360" s="97"/>
      <c r="CP360" s="97"/>
      <c r="CQ360" s="97"/>
      <c r="CR360" s="62" t="str">
        <f>IF(AND(CO360=0,CP360=0),Desplegable!$B$446,IF(AND(CO360&lt;&gt;0,CP360=""),Desplegable!$B$446,IF(AND('Metas por Proyecto'!CO360=0,'Metas por Proyecto'!CP360&gt;0),Desplegable!$B$444,IF(AND('Metas por Proyecto'!CO360&gt;0,'Metas por Proyecto'!CP360=0),Desplegable!$B$445,IF(AND('Metas por Proyecto'!CO360&gt;0,'Metas por Proyecto'!CP360&gt;0),((CP360*100)/CO360))))))</f>
        <v/>
      </c>
      <c r="CS360" s="97">
        <f t="shared" si="250"/>
        <v>2</v>
      </c>
      <c r="CT360" s="97">
        <f t="shared" si="251"/>
        <v>2</v>
      </c>
      <c r="CU360" s="62">
        <f>IF(AND(CS360=0,CT360=0),"",IF(AND(CS360=0,CT360&lt;&gt;0),Desplegable!$B$444,(CT360*100/CS360)))</f>
        <v>100</v>
      </c>
      <c r="CV360" s="97"/>
      <c r="CW360" s="97"/>
      <c r="CX360" s="97"/>
      <c r="CY360" s="62" t="str">
        <f>IF(AND(CV360=0,CW360=0),Desplegable!$B$446,IF(AND(CV360&lt;&gt;0,CW360=""),Desplegable!$B$446,IF(AND('Metas por Proyecto'!CV360=0,'Metas por Proyecto'!CW360&gt;0),Desplegable!$B$444,IF(AND('Metas por Proyecto'!CV360&gt;0,'Metas por Proyecto'!CW360=0),Desplegable!$B$445,IF(AND('Metas por Proyecto'!CV360&gt;0,'Metas por Proyecto'!CW360&gt;0),((CW360*100)/CV360))))))</f>
        <v/>
      </c>
      <c r="CZ360" s="97">
        <f t="shared" si="252"/>
        <v>2</v>
      </c>
      <c r="DA360" s="97">
        <f t="shared" si="253"/>
        <v>2</v>
      </c>
      <c r="DB360" s="62">
        <f>IF(AND(CZ360=0,DA360=0),"",IF(AND(CZ360=0,DA360&lt;&gt;0),Desplegable!$B$444,(DA360*100/CZ360)))</f>
        <v>100</v>
      </c>
      <c r="DC360" s="97"/>
      <c r="DD360" s="97"/>
      <c r="DE360" s="97"/>
      <c r="DF360" s="62" t="str">
        <f>IF(AND(DC360=0,DD360=0),Desplegable!$B$446,IF(AND(DC360&lt;&gt;0,DD360=""),Desplegable!$B$446,IF(AND('Metas por Proyecto'!DC360=0,'Metas por Proyecto'!DD360&gt;0),Desplegable!$B$444,IF(AND('Metas por Proyecto'!DC360&gt;0,'Metas por Proyecto'!DD360=0),Desplegable!$B$445,IF(AND('Metas por Proyecto'!DC360&gt;0,'Metas por Proyecto'!DD360&gt;0),((DD360*100)/DC360))))))</f>
        <v/>
      </c>
      <c r="DG360" s="97">
        <f t="shared" si="230"/>
        <v>2</v>
      </c>
      <c r="DH360" s="97">
        <f t="shared" si="231"/>
        <v>2</v>
      </c>
      <c r="DI360" s="62">
        <f>IF(AND(DG360=0,DH360=0),"",IF(AND(DG360=0,DH360&lt;&gt;0),Desplegable!$B$444,(DH360*100/DG360)))</f>
        <v>100</v>
      </c>
      <c r="DJ360" s="97"/>
      <c r="DK360" s="97"/>
      <c r="DL360" s="97"/>
      <c r="DM360" s="62" t="str">
        <f>IF(AND(DJ360=0,DK360=0),Desplegable!$B$446,IF(AND(DJ360&lt;&gt;0,DK360=""),Desplegable!$B$446,IF(AND('Metas por Proyecto'!DJ360=0,'Metas por Proyecto'!DK360&gt;0),Desplegable!$B$444,IF(AND('Metas por Proyecto'!DJ360&gt;0,'Metas por Proyecto'!DK360=0),Desplegable!$B$445,IF(AND('Metas por Proyecto'!DJ360&gt;0,'Metas por Proyecto'!DK360&gt;0),((DK360*100)/DJ360))))))</f>
        <v/>
      </c>
      <c r="DN360" s="97">
        <f t="shared" si="254"/>
        <v>2</v>
      </c>
      <c r="DO360" s="97">
        <f t="shared" si="255"/>
        <v>2</v>
      </c>
      <c r="DP360" s="63">
        <f>IF(AND(DN360=0,DO360=0),"",IF(AND(DN360=0,DO360&lt;&gt;0),Desplegable!$B$444,(DO360*100/DN360)))</f>
        <v>100</v>
      </c>
      <c r="DQ360" s="97">
        <f t="shared" si="232"/>
        <v>2</v>
      </c>
      <c r="DR360" s="97">
        <f t="shared" si="233"/>
        <v>0</v>
      </c>
      <c r="DS360" s="97">
        <f t="shared" si="234"/>
        <v>2</v>
      </c>
      <c r="DT360" s="63">
        <f t="shared" si="235"/>
        <v>100</v>
      </c>
      <c r="DU360" s="97"/>
    </row>
    <row r="361" spans="1:125" s="65" customFormat="1" ht="225">
      <c r="A361" s="53">
        <v>360</v>
      </c>
      <c r="B361" s="84" t="s">
        <v>1023</v>
      </c>
      <c r="C361" s="54" t="s">
        <v>1026</v>
      </c>
      <c r="D361" s="55" t="s">
        <v>80</v>
      </c>
      <c r="E361" s="55" t="s">
        <v>1027</v>
      </c>
      <c r="F361" s="56" t="s">
        <v>111</v>
      </c>
      <c r="G361" s="55" t="s">
        <v>115</v>
      </c>
      <c r="H361" s="56" t="s">
        <v>291</v>
      </c>
      <c r="I361" s="55" t="s">
        <v>993</v>
      </c>
      <c r="J361" s="56" t="s">
        <v>252</v>
      </c>
      <c r="K361" s="55" t="s">
        <v>1028</v>
      </c>
      <c r="L361" s="56" t="s">
        <v>245</v>
      </c>
      <c r="M361" s="56" t="s">
        <v>411</v>
      </c>
      <c r="N361" s="59" t="s">
        <v>66</v>
      </c>
      <c r="O361" s="56" t="s">
        <v>154</v>
      </c>
      <c r="P361" s="57" t="s">
        <v>462</v>
      </c>
      <c r="Q361" s="57" t="s">
        <v>467</v>
      </c>
      <c r="R361" s="58" t="s">
        <v>474</v>
      </c>
      <c r="S361" s="59" t="s">
        <v>159</v>
      </c>
      <c r="T361" s="59" t="s">
        <v>417</v>
      </c>
      <c r="U361" s="60" t="s">
        <v>429</v>
      </c>
      <c r="V361" s="60" t="s">
        <v>447</v>
      </c>
      <c r="W361" s="59" t="s">
        <v>159</v>
      </c>
      <c r="X361" s="59"/>
      <c r="Y361" s="56"/>
      <c r="Z361" s="56"/>
      <c r="AA361" s="56"/>
      <c r="AB361" s="56"/>
      <c r="AC361" s="53"/>
      <c r="AD361" s="53"/>
      <c r="AE361" s="53"/>
      <c r="AF361" s="53"/>
      <c r="AG361" s="56"/>
      <c r="AH361" s="60"/>
      <c r="AI361" s="53"/>
      <c r="AJ361" s="61"/>
      <c r="AK361" s="53"/>
      <c r="AL361" s="53"/>
      <c r="AM361" s="222">
        <v>5</v>
      </c>
      <c r="AN361" s="97">
        <v>5</v>
      </c>
      <c r="AO361" s="97">
        <v>5</v>
      </c>
      <c r="AP361" s="97"/>
      <c r="AQ361" s="62">
        <f>IF(AND(AN361=0,AO361=0),Desplegable!$B$446,IF(AND(AN361&lt;&gt;0,AO361=""),Desplegable!$B$446,IF(AND('Metas por Proyecto'!AN361=0,'Metas por Proyecto'!AO361&gt;0),Desplegable!$B$444,IF(AND('Metas por Proyecto'!AN361&gt;0,'Metas por Proyecto'!AO361=0),Desplegable!$B$445,IF(AND('Metas por Proyecto'!AN361&gt;0,'Metas por Proyecto'!AO361&gt;0),((AO361*100)/AN361))))))</f>
        <v>100</v>
      </c>
      <c r="AR361" s="97"/>
      <c r="AS361" s="97">
        <v>0</v>
      </c>
      <c r="AT361" s="97"/>
      <c r="AU361" s="62" t="str">
        <f>IF(AND(AR361=0,AS361=0),Desplegable!$B$446,IF(AND(AR361&lt;&gt;0,AS361=""),Desplegable!$B$446,IF(AND('Metas por Proyecto'!AR361=0,'Metas por Proyecto'!AS361&gt;0),Desplegable!$B$444,IF(AND('Metas por Proyecto'!AR361&gt;0,'Metas por Proyecto'!AS361=0),Desplegable!$B$445,IF(AND('Metas por Proyecto'!AR361&gt;0,'Metas por Proyecto'!AS361&gt;0),((AS361*100)/AR361))))))</f>
        <v/>
      </c>
      <c r="AV361" s="97">
        <f t="shared" si="236"/>
        <v>5</v>
      </c>
      <c r="AW361" s="97">
        <f t="shared" si="237"/>
        <v>5</v>
      </c>
      <c r="AX361" s="62">
        <f>IF(AND(AV361=0,AW361=0),"",IF(AND(AV361=0,AW361&lt;&gt;0),Desplegable!$B$444,(AW361*100/AV361)))</f>
        <v>100</v>
      </c>
      <c r="AY361" s="97"/>
      <c r="AZ361" s="97">
        <v>0</v>
      </c>
      <c r="BA361" s="97"/>
      <c r="BB361" s="62" t="str">
        <f>IF(AND(AY361=0,AZ361=0),Desplegable!$B$446,IF(AND(AY361&lt;&gt;0,AZ361=""),Desplegable!$B$446,IF(AND('Metas por Proyecto'!AY361=0,'Metas por Proyecto'!AZ361&gt;0),Desplegable!$B$444,IF(AND('Metas por Proyecto'!AY361&gt;0,'Metas por Proyecto'!AZ361=0),Desplegable!$B$445,IF(AND('Metas por Proyecto'!AY361&gt;0,'Metas por Proyecto'!AZ361&gt;0),((AZ361*100)/AY361))))))</f>
        <v/>
      </c>
      <c r="BC361" s="97">
        <f t="shared" si="238"/>
        <v>5</v>
      </c>
      <c r="BD361" s="97">
        <f t="shared" si="239"/>
        <v>5</v>
      </c>
      <c r="BE361" s="62">
        <f>IF(AND(BC361=0,BD361=0),"",IF(AND(BC361=0,BD361&lt;&gt;0),Desplegable!$B$444,(BD361*100/BC361)))</f>
        <v>100</v>
      </c>
      <c r="BF361" s="97"/>
      <c r="BG361" s="97"/>
      <c r="BH361" s="97"/>
      <c r="BI361" s="62" t="str">
        <f>IF(AND(BF361=0,BG361=0),Desplegable!$B$446,IF(AND(BF361&lt;&gt;0,BG361=""),Desplegable!$B$446,IF(AND('Metas por Proyecto'!BF361=0,'Metas por Proyecto'!BG361&gt;0),Desplegable!$B$444,IF(AND('Metas por Proyecto'!BF361&gt;0,'Metas por Proyecto'!BG361=0),Desplegable!$B$445,IF(AND('Metas por Proyecto'!BF361&gt;0,'Metas por Proyecto'!BG361&gt;0),((BG361*100)/BF361))))))</f>
        <v/>
      </c>
      <c r="BJ361" s="97">
        <f t="shared" si="240"/>
        <v>5</v>
      </c>
      <c r="BK361" s="97">
        <f t="shared" si="241"/>
        <v>5</v>
      </c>
      <c r="BL361" s="62">
        <f>IF(AND(BJ361=0,BK361=0),"",IF(AND(BJ361=0,BK361&lt;&gt;0),Desplegable!$B$444,(BK361*100/BJ361)))</f>
        <v>100</v>
      </c>
      <c r="BM361" s="97"/>
      <c r="BN361" s="97"/>
      <c r="BO361" s="97"/>
      <c r="BP361" s="62" t="str">
        <f>IF(AND(BM361=0,BN361=0),Desplegable!$B$446,IF(AND(BM361&lt;&gt;0,BN361=""),Desplegable!$B$446,IF(AND('Metas por Proyecto'!BM361=0,'Metas por Proyecto'!BN361&gt;0),Desplegable!$B$444,IF(AND('Metas por Proyecto'!BM361&gt;0,'Metas por Proyecto'!BN361=0),Desplegable!$B$445,IF(AND('Metas por Proyecto'!BM361&gt;0,'Metas por Proyecto'!BN361&gt;0),((BN361*100)/BM361))))))</f>
        <v/>
      </c>
      <c r="BQ361" s="97">
        <f t="shared" si="242"/>
        <v>5</v>
      </c>
      <c r="BR361" s="97">
        <f t="shared" si="243"/>
        <v>5</v>
      </c>
      <c r="BS361" s="62">
        <f>IF(AND(BQ361=0,BR361=0),"",IF(AND(BQ361=0,BR361&lt;&gt;0),Desplegable!$B$444,(BR361*100/BQ361)))</f>
        <v>100</v>
      </c>
      <c r="BT361" s="97"/>
      <c r="BU361" s="97"/>
      <c r="BV361" s="97"/>
      <c r="BW361" s="62" t="str">
        <f>IF(AND(BT361=0,BU361=0),Desplegable!$B$446,IF(AND(BT361&lt;&gt;0,BU361=""),Desplegable!$B$446,IF(AND('Metas por Proyecto'!BT361=0,'Metas por Proyecto'!BU361&gt;0),Desplegable!$B$444,IF(AND('Metas por Proyecto'!BT361&gt;0,'Metas por Proyecto'!BU361=0),Desplegable!$B$445,IF(AND('Metas por Proyecto'!BT361&gt;0,'Metas por Proyecto'!BU361&gt;0),((BU361*100)/BT361))))))</f>
        <v/>
      </c>
      <c r="BX361" s="97">
        <f t="shared" si="244"/>
        <v>5</v>
      </c>
      <c r="BY361" s="97">
        <f t="shared" si="245"/>
        <v>5</v>
      </c>
      <c r="BZ361" s="62">
        <f>IF(AND(BX361=0,BY361=0),"",IF(AND(BX361=0,BY361&lt;&gt;0),Desplegable!$B$444,(BY361*100/BX361)))</f>
        <v>100</v>
      </c>
      <c r="CA361" s="97"/>
      <c r="CB361" s="97"/>
      <c r="CC361" s="97"/>
      <c r="CD361" s="62" t="str">
        <f>IF(AND(CA361=0,CB361=0),Desplegable!$B$446,IF(AND(CA361&lt;&gt;0,CB361=""),Desplegable!$B$446,IF(AND('Metas por Proyecto'!CA361=0,'Metas por Proyecto'!CB361&gt;0),Desplegable!$B$444,IF(AND('Metas por Proyecto'!CA361&gt;0,'Metas por Proyecto'!CB361=0),Desplegable!$B$445,IF(AND('Metas por Proyecto'!CA361&gt;0,'Metas por Proyecto'!CB361&gt;0),((CB361*100)/CA361))))))</f>
        <v/>
      </c>
      <c r="CE361" s="97">
        <f t="shared" si="246"/>
        <v>5</v>
      </c>
      <c r="CF361" s="97">
        <f t="shared" si="247"/>
        <v>5</v>
      </c>
      <c r="CG361" s="62">
        <f>IF(AND(CE361=0,CF361=0),"",IF(AND(CE361=0,CF361&lt;&gt;0),Desplegable!$B$444,(CF361*100/CE361)))</f>
        <v>100</v>
      </c>
      <c r="CH361" s="97"/>
      <c r="CI361" s="97"/>
      <c r="CJ361" s="97"/>
      <c r="CK361" s="62" t="str">
        <f>IF(AND(CH361=0,CI361=0),Desplegable!$B$446,IF(AND(CH361&lt;&gt;0,CI361=""),Desplegable!$B$446,IF(AND('Metas por Proyecto'!CH361=0,'Metas por Proyecto'!CI361&gt;0),Desplegable!$B$444,IF(AND('Metas por Proyecto'!CH361&gt;0,'Metas por Proyecto'!CI361=0),Desplegable!$B$445,IF(AND('Metas por Proyecto'!CH361&gt;0,'Metas por Proyecto'!CI361&gt;0),((CI361*100)/CH361))))))</f>
        <v/>
      </c>
      <c r="CL361" s="97">
        <f t="shared" si="248"/>
        <v>5</v>
      </c>
      <c r="CM361" s="97">
        <f t="shared" si="249"/>
        <v>5</v>
      </c>
      <c r="CN361" s="62">
        <f>IF(AND(CL361=0,CM361=0),"",IF(AND(CL361=0,CM361&lt;&gt;0),Desplegable!$B$444,(CM361*100/CL361)))</f>
        <v>100</v>
      </c>
      <c r="CO361" s="97"/>
      <c r="CP361" s="97"/>
      <c r="CQ361" s="97"/>
      <c r="CR361" s="62" t="str">
        <f>IF(AND(CO361=0,CP361=0),Desplegable!$B$446,IF(AND(CO361&lt;&gt;0,CP361=""),Desplegable!$B$446,IF(AND('Metas por Proyecto'!CO361=0,'Metas por Proyecto'!CP361&gt;0),Desplegable!$B$444,IF(AND('Metas por Proyecto'!CO361&gt;0,'Metas por Proyecto'!CP361=0),Desplegable!$B$445,IF(AND('Metas por Proyecto'!CO361&gt;0,'Metas por Proyecto'!CP361&gt;0),((CP361*100)/CO361))))))</f>
        <v/>
      </c>
      <c r="CS361" s="97">
        <f t="shared" si="250"/>
        <v>5</v>
      </c>
      <c r="CT361" s="97">
        <f t="shared" si="251"/>
        <v>5</v>
      </c>
      <c r="CU361" s="62">
        <f>IF(AND(CS361=0,CT361=0),"",IF(AND(CS361=0,CT361&lt;&gt;0),Desplegable!$B$444,(CT361*100/CS361)))</f>
        <v>100</v>
      </c>
      <c r="CV361" s="97"/>
      <c r="CW361" s="97"/>
      <c r="CX361" s="97"/>
      <c r="CY361" s="62" t="str">
        <f>IF(AND(CV361=0,CW361=0),Desplegable!$B$446,IF(AND(CV361&lt;&gt;0,CW361=""),Desplegable!$B$446,IF(AND('Metas por Proyecto'!CV361=0,'Metas por Proyecto'!CW361&gt;0),Desplegable!$B$444,IF(AND('Metas por Proyecto'!CV361&gt;0,'Metas por Proyecto'!CW361=0),Desplegable!$B$445,IF(AND('Metas por Proyecto'!CV361&gt;0,'Metas por Proyecto'!CW361&gt;0),((CW361*100)/CV361))))))</f>
        <v/>
      </c>
      <c r="CZ361" s="97">
        <f t="shared" si="252"/>
        <v>5</v>
      </c>
      <c r="DA361" s="97">
        <f t="shared" si="253"/>
        <v>5</v>
      </c>
      <c r="DB361" s="62">
        <f>IF(AND(CZ361=0,DA361=0),"",IF(AND(CZ361=0,DA361&lt;&gt;0),Desplegable!$B$444,(DA361*100/CZ361)))</f>
        <v>100</v>
      </c>
      <c r="DC361" s="97"/>
      <c r="DD361" s="97"/>
      <c r="DE361" s="97"/>
      <c r="DF361" s="62" t="str">
        <f>IF(AND(DC361=0,DD361=0),Desplegable!$B$446,IF(AND(DC361&lt;&gt;0,DD361=""),Desplegable!$B$446,IF(AND('Metas por Proyecto'!DC361=0,'Metas por Proyecto'!DD361&gt;0),Desplegable!$B$444,IF(AND('Metas por Proyecto'!DC361&gt;0,'Metas por Proyecto'!DD361=0),Desplegable!$B$445,IF(AND('Metas por Proyecto'!DC361&gt;0,'Metas por Proyecto'!DD361&gt;0),((DD361*100)/DC361))))))</f>
        <v/>
      </c>
      <c r="DG361" s="97">
        <f t="shared" si="230"/>
        <v>5</v>
      </c>
      <c r="DH361" s="97">
        <f t="shared" si="231"/>
        <v>5</v>
      </c>
      <c r="DI361" s="62">
        <f>IF(AND(DG361=0,DH361=0),"",IF(AND(DG361=0,DH361&lt;&gt;0),Desplegable!$B$444,(DH361*100/DG361)))</f>
        <v>100</v>
      </c>
      <c r="DJ361" s="97"/>
      <c r="DK361" s="97"/>
      <c r="DL361" s="97"/>
      <c r="DM361" s="62" t="str">
        <f>IF(AND(DJ361=0,DK361=0),Desplegable!$B$446,IF(AND(DJ361&lt;&gt;0,DK361=""),Desplegable!$B$446,IF(AND('Metas por Proyecto'!DJ361=0,'Metas por Proyecto'!DK361&gt;0),Desplegable!$B$444,IF(AND('Metas por Proyecto'!DJ361&gt;0,'Metas por Proyecto'!DK361=0),Desplegable!$B$445,IF(AND('Metas por Proyecto'!DJ361&gt;0,'Metas por Proyecto'!DK361&gt;0),((DK361*100)/DJ361))))))</f>
        <v/>
      </c>
      <c r="DN361" s="97">
        <f t="shared" si="254"/>
        <v>5</v>
      </c>
      <c r="DO361" s="97">
        <f t="shared" si="255"/>
        <v>5</v>
      </c>
      <c r="DP361" s="63">
        <f>IF(AND(DN361=0,DO361=0),"",IF(AND(DN361=0,DO361&lt;&gt;0),Desplegable!$B$444,(DO361*100/DN361)))</f>
        <v>100</v>
      </c>
      <c r="DQ361" s="97">
        <f t="shared" si="232"/>
        <v>5</v>
      </c>
      <c r="DR361" s="97">
        <f t="shared" si="233"/>
        <v>0</v>
      </c>
      <c r="DS361" s="97">
        <f t="shared" si="234"/>
        <v>5</v>
      </c>
      <c r="DT361" s="63">
        <f t="shared" si="235"/>
        <v>100</v>
      </c>
      <c r="DU361" s="97"/>
    </row>
    <row r="362" spans="1:125" s="65" customFormat="1" ht="375">
      <c r="A362" s="53">
        <v>361</v>
      </c>
      <c r="B362" s="84" t="s">
        <v>1024</v>
      </c>
      <c r="C362" s="54" t="s">
        <v>1026</v>
      </c>
      <c r="D362" s="55" t="s">
        <v>80</v>
      </c>
      <c r="E362" s="55" t="s">
        <v>1027</v>
      </c>
      <c r="F362" s="56" t="s">
        <v>111</v>
      </c>
      <c r="G362" s="55" t="s">
        <v>115</v>
      </c>
      <c r="H362" s="56" t="s">
        <v>291</v>
      </c>
      <c r="I362" s="55" t="s">
        <v>993</v>
      </c>
      <c r="J362" s="56" t="s">
        <v>252</v>
      </c>
      <c r="K362" s="55" t="s">
        <v>1028</v>
      </c>
      <c r="L362" s="56" t="s">
        <v>245</v>
      </c>
      <c r="M362" s="56" t="s">
        <v>411</v>
      </c>
      <c r="N362" s="59" t="s">
        <v>66</v>
      </c>
      <c r="O362" s="56" t="s">
        <v>154</v>
      </c>
      <c r="P362" s="57" t="s">
        <v>462</v>
      </c>
      <c r="Q362" s="57" t="s">
        <v>467</v>
      </c>
      <c r="R362" s="58" t="s">
        <v>474</v>
      </c>
      <c r="S362" s="59" t="s">
        <v>159</v>
      </c>
      <c r="T362" s="59" t="s">
        <v>417</v>
      </c>
      <c r="U362" s="60" t="s">
        <v>429</v>
      </c>
      <c r="V362" s="60" t="s">
        <v>447</v>
      </c>
      <c r="W362" s="59" t="s">
        <v>159</v>
      </c>
      <c r="X362" s="59"/>
      <c r="Y362" s="56"/>
      <c r="Z362" s="56"/>
      <c r="AA362" s="56"/>
      <c r="AB362" s="56"/>
      <c r="AC362" s="53"/>
      <c r="AD362" s="53"/>
      <c r="AE362" s="53"/>
      <c r="AF362" s="53"/>
      <c r="AG362" s="56"/>
      <c r="AH362" s="60"/>
      <c r="AI362" s="53"/>
      <c r="AJ362" s="61"/>
      <c r="AK362" s="53"/>
      <c r="AL362" s="53"/>
      <c r="AM362" s="222">
        <v>10</v>
      </c>
      <c r="AN362" s="97">
        <v>0.7</v>
      </c>
      <c r="AO362" s="97">
        <v>1.58</v>
      </c>
      <c r="AP362" s="97"/>
      <c r="AQ362" s="62">
        <f>IF(AND(AN362=0,AO362=0),Desplegable!$B$446,IF(AND(AN362&lt;&gt;0,AO362=""),Desplegable!$B$446,IF(AND('Metas por Proyecto'!AN362=0,'Metas por Proyecto'!AO362&gt;0),Desplegable!$B$444,IF(AND('Metas por Proyecto'!AN362&gt;0,'Metas por Proyecto'!AO362=0),Desplegable!$B$445,IF(AND('Metas por Proyecto'!AN362&gt;0,'Metas por Proyecto'!AO362&gt;0),((AO362*100)/AN362))))))</f>
        <v>225.71428571428572</v>
      </c>
      <c r="AR362" s="97">
        <v>0.7</v>
      </c>
      <c r="AS362" s="97">
        <v>1.94</v>
      </c>
      <c r="AT362" s="97"/>
      <c r="AU362" s="62">
        <f>IF(AND(AR362=0,AS362=0),Desplegable!$B$446,IF(AND(AR362&lt;&gt;0,AS362=""),Desplegable!$B$446,IF(AND('Metas por Proyecto'!AR362=0,'Metas por Proyecto'!AS362&gt;0),Desplegable!$B$444,IF(AND('Metas por Proyecto'!AR362&gt;0,'Metas por Proyecto'!AS362=0),Desplegable!$B$445,IF(AND('Metas por Proyecto'!AR362&gt;0,'Metas por Proyecto'!AS362&gt;0),((AS362*100)/AR362))))))</f>
        <v>277.14285714285717</v>
      </c>
      <c r="AV362" s="97">
        <f t="shared" si="236"/>
        <v>1.4</v>
      </c>
      <c r="AW362" s="97">
        <f t="shared" si="237"/>
        <v>3.52</v>
      </c>
      <c r="AX362" s="62">
        <f>IF(AND(AV362=0,AW362=0),"",IF(AND(AV362=0,AW362&lt;&gt;0),Desplegable!$B$444,(AW362*100/AV362)))</f>
        <v>251.42857142857144</v>
      </c>
      <c r="AY362" s="97">
        <v>0.7</v>
      </c>
      <c r="AZ362" s="97">
        <v>1.28</v>
      </c>
      <c r="BA362" s="97" t="s">
        <v>1306</v>
      </c>
      <c r="BB362" s="62">
        <f>IF(AND(AY362=0,AZ362=0),Desplegable!$B$446,IF(AND(AY362&lt;&gt;0,AZ362=""),Desplegable!$B$446,IF(AND('Metas por Proyecto'!AY362=0,'Metas por Proyecto'!AZ362&gt;0),Desplegable!$B$444,IF(AND('Metas por Proyecto'!AY362&gt;0,'Metas por Proyecto'!AZ362=0),Desplegable!$B$445,IF(AND('Metas por Proyecto'!AY362&gt;0,'Metas por Proyecto'!AZ362&gt;0),((AZ362*100)/AY362))))))</f>
        <v>182.85714285714286</v>
      </c>
      <c r="BC362" s="97">
        <f t="shared" si="238"/>
        <v>2.0999999999999996</v>
      </c>
      <c r="BD362" s="97">
        <f t="shared" si="239"/>
        <v>4.8</v>
      </c>
      <c r="BE362" s="62">
        <f>IF(AND(BC362=0,BD362=0),"",IF(AND(BC362=0,BD362&lt;&gt;0),Desplegable!$B$444,(BD362*100/BC362)))</f>
        <v>228.57142857142861</v>
      </c>
      <c r="BF362" s="97">
        <v>0.7</v>
      </c>
      <c r="BG362" s="97"/>
      <c r="BH362" s="97"/>
      <c r="BI362" s="62" t="str">
        <f>IF(AND(BF362=0,BG362=0),Desplegable!$B$446,IF(AND(BF362&lt;&gt;0,BG362=""),Desplegable!$B$446,IF(AND('Metas por Proyecto'!BF362=0,'Metas por Proyecto'!BG362&gt;0),Desplegable!$B$444,IF(AND('Metas por Proyecto'!BF362&gt;0,'Metas por Proyecto'!BG362=0),Desplegable!$B$445,IF(AND('Metas por Proyecto'!BF362&gt;0,'Metas por Proyecto'!BG362&gt;0),((BG362*100)/BF362))))))</f>
        <v/>
      </c>
      <c r="BJ362" s="97">
        <f t="shared" si="240"/>
        <v>2.8</v>
      </c>
      <c r="BK362" s="97">
        <f t="shared" si="241"/>
        <v>4.8</v>
      </c>
      <c r="BL362" s="62">
        <f>IF(AND(BJ362=0,BK362=0),"",IF(AND(BJ362=0,BK362&lt;&gt;0),Desplegable!$B$444,(BK362*100/BJ362)))</f>
        <v>171.42857142857144</v>
      </c>
      <c r="BM362" s="97">
        <v>0.7</v>
      </c>
      <c r="BN362" s="97"/>
      <c r="BO362" s="97"/>
      <c r="BP362" s="62" t="str">
        <f>IF(AND(BM362=0,BN362=0),Desplegable!$B$446,IF(AND(BM362&lt;&gt;0,BN362=""),Desplegable!$B$446,IF(AND('Metas por Proyecto'!BM362=0,'Metas por Proyecto'!BN362&gt;0),Desplegable!$B$444,IF(AND('Metas por Proyecto'!BM362&gt;0,'Metas por Proyecto'!BN362=0),Desplegable!$B$445,IF(AND('Metas por Proyecto'!BM362&gt;0,'Metas por Proyecto'!BN362&gt;0),((BN362*100)/BM362))))))</f>
        <v/>
      </c>
      <c r="BQ362" s="97">
        <f t="shared" si="242"/>
        <v>3.5</v>
      </c>
      <c r="BR362" s="97">
        <f t="shared" si="243"/>
        <v>4.8</v>
      </c>
      <c r="BS362" s="62">
        <f>IF(AND(BQ362=0,BR362=0),"",IF(AND(BQ362=0,BR362&lt;&gt;0),Desplegable!$B$444,(BR362*100/BQ362)))</f>
        <v>137.14285714285714</v>
      </c>
      <c r="BT362" s="97">
        <v>0.7</v>
      </c>
      <c r="BU362" s="97"/>
      <c r="BV362" s="97"/>
      <c r="BW362" s="62" t="str">
        <f>IF(AND(BT362=0,BU362=0),Desplegable!$B$446,IF(AND(BT362&lt;&gt;0,BU362=""),Desplegable!$B$446,IF(AND('Metas por Proyecto'!BT362=0,'Metas por Proyecto'!BU362&gt;0),Desplegable!$B$444,IF(AND('Metas por Proyecto'!BT362&gt;0,'Metas por Proyecto'!BU362=0),Desplegable!$B$445,IF(AND('Metas por Proyecto'!BT362&gt;0,'Metas por Proyecto'!BU362&gt;0),((BU362*100)/BT362))))))</f>
        <v/>
      </c>
      <c r="BX362" s="97">
        <f t="shared" si="244"/>
        <v>4.2</v>
      </c>
      <c r="BY362" s="97">
        <f t="shared" si="245"/>
        <v>4.8</v>
      </c>
      <c r="BZ362" s="62">
        <f>IF(AND(BX362=0,BY362=0),"",IF(AND(BX362=0,BY362&lt;&gt;0),Desplegable!$B$444,(BY362*100/BX362)))</f>
        <v>114.28571428571428</v>
      </c>
      <c r="CA362" s="97">
        <v>0.7</v>
      </c>
      <c r="CB362" s="97"/>
      <c r="CC362" s="97"/>
      <c r="CD362" s="62" t="str">
        <f>IF(AND(CA362=0,CB362=0),Desplegable!$B$446,IF(AND(CA362&lt;&gt;0,CB362=""),Desplegable!$B$446,IF(AND('Metas por Proyecto'!CA362=0,'Metas por Proyecto'!CB362&gt;0),Desplegable!$B$444,IF(AND('Metas por Proyecto'!CA362&gt;0,'Metas por Proyecto'!CB362=0),Desplegable!$B$445,IF(AND('Metas por Proyecto'!CA362&gt;0,'Metas por Proyecto'!CB362&gt;0),((CB362*100)/CA362))))))</f>
        <v/>
      </c>
      <c r="CE362" s="97">
        <f t="shared" si="246"/>
        <v>4.9000000000000004</v>
      </c>
      <c r="CF362" s="97">
        <f t="shared" si="247"/>
        <v>4.8</v>
      </c>
      <c r="CG362" s="62">
        <f>IF(AND(CE362=0,CF362=0),"",IF(AND(CE362=0,CF362&lt;&gt;0),Desplegable!$B$444,(CF362*100/CE362)))</f>
        <v>97.959183673469383</v>
      </c>
      <c r="CH362" s="97">
        <v>0.7</v>
      </c>
      <c r="CI362" s="97"/>
      <c r="CJ362" s="97"/>
      <c r="CK362" s="62" t="str">
        <f>IF(AND(CH362=0,CI362=0),Desplegable!$B$446,IF(AND(CH362&lt;&gt;0,CI362=""),Desplegable!$B$446,IF(AND('Metas por Proyecto'!CH362=0,'Metas por Proyecto'!CI362&gt;0),Desplegable!$B$444,IF(AND('Metas por Proyecto'!CH362&gt;0,'Metas por Proyecto'!CI362=0),Desplegable!$B$445,IF(AND('Metas por Proyecto'!CH362&gt;0,'Metas por Proyecto'!CI362&gt;0),((CI362*100)/CH362))))))</f>
        <v/>
      </c>
      <c r="CL362" s="97">
        <f t="shared" si="248"/>
        <v>5.6000000000000005</v>
      </c>
      <c r="CM362" s="97">
        <f t="shared" si="249"/>
        <v>4.8</v>
      </c>
      <c r="CN362" s="62">
        <f>IF(AND(CL362=0,CM362=0),"",IF(AND(CL362=0,CM362&lt;&gt;0),Desplegable!$B$444,(CM362*100/CL362)))</f>
        <v>85.714285714285708</v>
      </c>
      <c r="CO362" s="97">
        <v>0.7</v>
      </c>
      <c r="CP362" s="97"/>
      <c r="CQ362" s="97"/>
      <c r="CR362" s="62" t="str">
        <f>IF(AND(CO362=0,CP362=0),Desplegable!$B$446,IF(AND(CO362&lt;&gt;0,CP362=""),Desplegable!$B$446,IF(AND('Metas por Proyecto'!CO362=0,'Metas por Proyecto'!CP362&gt;0),Desplegable!$B$444,IF(AND('Metas por Proyecto'!CO362&gt;0,'Metas por Proyecto'!CP362=0),Desplegable!$B$445,IF(AND('Metas por Proyecto'!CO362&gt;0,'Metas por Proyecto'!CP362&gt;0),((CP362*100)/CO362))))))</f>
        <v/>
      </c>
      <c r="CS362" s="97">
        <f t="shared" si="250"/>
        <v>6.3000000000000007</v>
      </c>
      <c r="CT362" s="97">
        <f t="shared" si="251"/>
        <v>4.8</v>
      </c>
      <c r="CU362" s="62">
        <f>IF(AND(CS362=0,CT362=0),"",IF(AND(CS362=0,CT362&lt;&gt;0),Desplegable!$B$444,(CT362*100/CS362)))</f>
        <v>76.190476190476176</v>
      </c>
      <c r="CV362" s="97">
        <v>0.7</v>
      </c>
      <c r="CW362" s="97"/>
      <c r="CX362" s="97"/>
      <c r="CY362" s="62" t="str">
        <f>IF(AND(CV362=0,CW362=0),Desplegable!$B$446,IF(AND(CV362&lt;&gt;0,CW362=""),Desplegable!$B$446,IF(AND('Metas por Proyecto'!CV362=0,'Metas por Proyecto'!CW362&gt;0),Desplegable!$B$444,IF(AND('Metas por Proyecto'!CV362&gt;0,'Metas por Proyecto'!CW362=0),Desplegable!$B$445,IF(AND('Metas por Proyecto'!CV362&gt;0,'Metas por Proyecto'!CW362&gt;0),((CW362*100)/CV362))))))</f>
        <v/>
      </c>
      <c r="CZ362" s="97">
        <f t="shared" si="252"/>
        <v>7.0000000000000009</v>
      </c>
      <c r="DA362" s="97">
        <f t="shared" si="253"/>
        <v>4.8</v>
      </c>
      <c r="DB362" s="62">
        <f>IF(AND(CZ362=0,DA362=0),"",IF(AND(CZ362=0,DA362&lt;&gt;0),Desplegable!$B$444,(DA362*100/CZ362)))</f>
        <v>68.571428571428569</v>
      </c>
      <c r="DC362" s="97">
        <v>0.7</v>
      </c>
      <c r="DD362" s="97"/>
      <c r="DE362" s="97"/>
      <c r="DF362" s="62" t="str">
        <f>IF(AND(DC362=0,DD362=0),Desplegable!$B$446,IF(AND(DC362&lt;&gt;0,DD362=""),Desplegable!$B$446,IF(AND('Metas por Proyecto'!DC362=0,'Metas por Proyecto'!DD362&gt;0),Desplegable!$B$444,IF(AND('Metas por Proyecto'!DC362&gt;0,'Metas por Proyecto'!DD362=0),Desplegable!$B$445,IF(AND('Metas por Proyecto'!DC362&gt;0,'Metas por Proyecto'!DD362&gt;0),((DD362*100)/DC362))))))</f>
        <v/>
      </c>
      <c r="DG362" s="97">
        <f t="shared" si="230"/>
        <v>7.7000000000000011</v>
      </c>
      <c r="DH362" s="97">
        <f t="shared" si="231"/>
        <v>4.8</v>
      </c>
      <c r="DI362" s="62">
        <f>IF(AND(DG362=0,DH362=0),"",IF(AND(DG362=0,DH362&lt;&gt;0),Desplegable!$B$444,(DH362*100/DG362)))</f>
        <v>62.33766233766233</v>
      </c>
      <c r="DJ362" s="97">
        <v>0.7</v>
      </c>
      <c r="DK362" s="97"/>
      <c r="DL362" s="97"/>
      <c r="DM362" s="62" t="str">
        <f>IF(AND(DJ362=0,DK362=0),Desplegable!$B$446,IF(AND(DJ362&lt;&gt;0,DK362=""),Desplegable!$B$446,IF(AND('Metas por Proyecto'!DJ362=0,'Metas por Proyecto'!DK362&gt;0),Desplegable!$B$444,IF(AND('Metas por Proyecto'!DJ362&gt;0,'Metas por Proyecto'!DK362=0),Desplegable!$B$445,IF(AND('Metas por Proyecto'!DJ362&gt;0,'Metas por Proyecto'!DK362&gt;0),((DK362*100)/DJ362))))))</f>
        <v/>
      </c>
      <c r="DN362" s="97">
        <f t="shared" si="254"/>
        <v>8.4</v>
      </c>
      <c r="DO362" s="97">
        <f t="shared" si="255"/>
        <v>4.8</v>
      </c>
      <c r="DP362" s="63">
        <f>IF(AND(DN362=0,DO362=0),"",IF(AND(DN362=0,DO362&lt;&gt;0),Desplegable!$B$444,(DO362*100/DN362)))</f>
        <v>57.142857142857139</v>
      </c>
      <c r="DQ362" s="97">
        <f t="shared" si="232"/>
        <v>8.4</v>
      </c>
      <c r="DR362" s="97">
        <f t="shared" si="233"/>
        <v>1.5999999999999996</v>
      </c>
      <c r="DS362" s="97">
        <f t="shared" si="234"/>
        <v>4.8</v>
      </c>
      <c r="DT362" s="63">
        <f t="shared" si="235"/>
        <v>57.142857142857139</v>
      </c>
      <c r="DU362" s="97"/>
    </row>
    <row r="363" spans="1:125" s="65" customFormat="1" ht="225">
      <c r="A363" s="53">
        <v>362</v>
      </c>
      <c r="B363" s="84" t="s">
        <v>1029</v>
      </c>
      <c r="C363" s="54" t="s">
        <v>878</v>
      </c>
      <c r="D363" s="55" t="s">
        <v>81</v>
      </c>
      <c r="E363" s="55" t="s">
        <v>1034</v>
      </c>
      <c r="F363" s="56" t="s">
        <v>111</v>
      </c>
      <c r="G363" s="55" t="s">
        <v>115</v>
      </c>
      <c r="H363" s="56" t="s">
        <v>291</v>
      </c>
      <c r="I363" s="55" t="s">
        <v>993</v>
      </c>
      <c r="J363" s="56" t="s">
        <v>252</v>
      </c>
      <c r="K363" s="55" t="s">
        <v>1028</v>
      </c>
      <c r="L363" s="56" t="s">
        <v>1450</v>
      </c>
      <c r="M363" s="56" t="s">
        <v>411</v>
      </c>
      <c r="N363" s="59" t="s">
        <v>66</v>
      </c>
      <c r="O363" s="56" t="s">
        <v>154</v>
      </c>
      <c r="P363" s="57" t="s">
        <v>462</v>
      </c>
      <c r="Q363" s="57" t="s">
        <v>467</v>
      </c>
      <c r="R363" s="58" t="s">
        <v>474</v>
      </c>
      <c r="S363" s="59" t="s">
        <v>159</v>
      </c>
      <c r="T363" s="59" t="s">
        <v>417</v>
      </c>
      <c r="U363" s="60" t="s">
        <v>429</v>
      </c>
      <c r="V363" s="60" t="s">
        <v>447</v>
      </c>
      <c r="W363" s="59" t="s">
        <v>159</v>
      </c>
      <c r="X363" s="59"/>
      <c r="Y363" s="56"/>
      <c r="Z363" s="56"/>
      <c r="AA363" s="56"/>
      <c r="AB363" s="56"/>
      <c r="AC363" s="53"/>
      <c r="AD363" s="53"/>
      <c r="AE363" s="53"/>
      <c r="AF363" s="53"/>
      <c r="AG363" s="56"/>
      <c r="AH363" s="60"/>
      <c r="AI363" s="53"/>
      <c r="AJ363" s="61"/>
      <c r="AK363" s="53"/>
      <c r="AL363" s="53"/>
      <c r="AM363" s="222">
        <v>1</v>
      </c>
      <c r="AN363" s="97"/>
      <c r="AO363" s="97"/>
      <c r="AP363" s="97"/>
      <c r="AQ363" s="62" t="str">
        <f>IF(AND(AN363=0,AO363=0),Desplegable!$B$446,IF(AND(AN363&lt;&gt;0,AO363=""),Desplegable!$B$446,IF(AND('Metas por Proyecto'!AN363=0,'Metas por Proyecto'!AO363&gt;0),Desplegable!$B$444,IF(AND('Metas por Proyecto'!AN363&gt;0,'Metas por Proyecto'!AO363=0),Desplegable!$B$445,IF(AND('Metas por Proyecto'!AN363&gt;0,'Metas por Proyecto'!AO363&gt;0),((AO363*100)/AN363))))))</f>
        <v/>
      </c>
      <c r="AR363" s="97"/>
      <c r="AS363" s="97"/>
      <c r="AT363" s="97"/>
      <c r="AU363" s="62" t="str">
        <f>IF(AND(AR363=0,AS363=0),Desplegable!$B$446,IF(AND(AR363&lt;&gt;0,AS363=""),Desplegable!$B$446,IF(AND('Metas por Proyecto'!AR363=0,'Metas por Proyecto'!AS363&gt;0),Desplegable!$B$444,IF(AND('Metas por Proyecto'!AR363&gt;0,'Metas por Proyecto'!AS363=0),Desplegable!$B$445,IF(AND('Metas por Proyecto'!AR363&gt;0,'Metas por Proyecto'!AS363&gt;0),((AS363*100)/AR363))))))</f>
        <v/>
      </c>
      <c r="AV363" s="97">
        <f t="shared" si="236"/>
        <v>0</v>
      </c>
      <c r="AW363" s="97">
        <f t="shared" si="237"/>
        <v>0</v>
      </c>
      <c r="AX363" s="62" t="str">
        <f>IF(AND(AV363=0,AW363=0),"",IF(AND(AV363=0,AW363&lt;&gt;0),Desplegable!$B$444,(AW363*100/AV363)))</f>
        <v/>
      </c>
      <c r="AY363" s="97"/>
      <c r="AZ363" s="97"/>
      <c r="BA363" s="97"/>
      <c r="BB363" s="62" t="str">
        <f>IF(AND(AY363=0,AZ363=0),Desplegable!$B$446,IF(AND(AY363&lt;&gt;0,AZ363=""),Desplegable!$B$446,IF(AND('Metas por Proyecto'!AY363=0,'Metas por Proyecto'!AZ363&gt;0),Desplegable!$B$444,IF(AND('Metas por Proyecto'!AY363&gt;0,'Metas por Proyecto'!AZ363=0),Desplegable!$B$445,IF(AND('Metas por Proyecto'!AY363&gt;0,'Metas por Proyecto'!AZ363&gt;0),((AZ363*100)/AY363))))))</f>
        <v/>
      </c>
      <c r="BC363" s="97">
        <f t="shared" si="238"/>
        <v>0</v>
      </c>
      <c r="BD363" s="97">
        <f t="shared" si="239"/>
        <v>0</v>
      </c>
      <c r="BE363" s="62" t="str">
        <f>IF(AND(BC363=0,BD363=0),"",IF(AND(BC363=0,BD363&lt;&gt;0),Desplegable!$B$444,(BD363*100/BC363)))</f>
        <v/>
      </c>
      <c r="BF363" s="97"/>
      <c r="BG363" s="97"/>
      <c r="BH363" s="97"/>
      <c r="BI363" s="62" t="str">
        <f>IF(AND(BF363=0,BG363=0),Desplegable!$B$446,IF(AND(BF363&lt;&gt;0,BG363=""),Desplegable!$B$446,IF(AND('Metas por Proyecto'!BF363=0,'Metas por Proyecto'!BG363&gt;0),Desplegable!$B$444,IF(AND('Metas por Proyecto'!BF363&gt;0,'Metas por Proyecto'!BG363=0),Desplegable!$B$445,IF(AND('Metas por Proyecto'!BF363&gt;0,'Metas por Proyecto'!BG363&gt;0),((BG363*100)/BF363))))))</f>
        <v/>
      </c>
      <c r="BJ363" s="97">
        <f t="shared" si="240"/>
        <v>0</v>
      </c>
      <c r="BK363" s="97">
        <f t="shared" si="241"/>
        <v>0</v>
      </c>
      <c r="BL363" s="62" t="str">
        <f>IF(AND(BJ363=0,BK363=0),"",IF(AND(BJ363=0,BK363&lt;&gt;0),Desplegable!$B$444,(BK363*100/BJ363)))</f>
        <v/>
      </c>
      <c r="BM363" s="97"/>
      <c r="BN363" s="97"/>
      <c r="BO363" s="97"/>
      <c r="BP363" s="62" t="str">
        <f>IF(AND(BM363=0,BN363=0),Desplegable!$B$446,IF(AND(BM363&lt;&gt;0,BN363=""),Desplegable!$B$446,IF(AND('Metas por Proyecto'!BM363=0,'Metas por Proyecto'!BN363&gt;0),Desplegable!$B$444,IF(AND('Metas por Proyecto'!BM363&gt;0,'Metas por Proyecto'!BN363=0),Desplegable!$B$445,IF(AND('Metas por Proyecto'!BM363&gt;0,'Metas por Proyecto'!BN363&gt;0),((BN363*100)/BM363))))))</f>
        <v/>
      </c>
      <c r="BQ363" s="97">
        <f t="shared" si="242"/>
        <v>0</v>
      </c>
      <c r="BR363" s="97">
        <f t="shared" si="243"/>
        <v>0</v>
      </c>
      <c r="BS363" s="62" t="str">
        <f>IF(AND(BQ363=0,BR363=0),"",IF(AND(BQ363=0,BR363&lt;&gt;0),Desplegable!$B$444,(BR363*100/BQ363)))</f>
        <v/>
      </c>
      <c r="BT363" s="97"/>
      <c r="BU363" s="97"/>
      <c r="BV363" s="97"/>
      <c r="BW363" s="62" t="str">
        <f>IF(AND(BT363=0,BU363=0),Desplegable!$B$446,IF(AND(BT363&lt;&gt;0,BU363=""),Desplegable!$B$446,IF(AND('Metas por Proyecto'!BT363=0,'Metas por Proyecto'!BU363&gt;0),Desplegable!$B$444,IF(AND('Metas por Proyecto'!BT363&gt;0,'Metas por Proyecto'!BU363=0),Desplegable!$B$445,IF(AND('Metas por Proyecto'!BT363&gt;0,'Metas por Proyecto'!BU363&gt;0),((BU363*100)/BT363))))))</f>
        <v/>
      </c>
      <c r="BX363" s="97">
        <f t="shared" si="244"/>
        <v>0</v>
      </c>
      <c r="BY363" s="97">
        <f t="shared" si="245"/>
        <v>0</v>
      </c>
      <c r="BZ363" s="62" t="str">
        <f>IF(AND(BX363=0,BY363=0),"",IF(AND(BX363=0,BY363&lt;&gt;0),Desplegable!$B$444,(BY363*100/BX363)))</f>
        <v/>
      </c>
      <c r="CA363" s="97"/>
      <c r="CB363" s="97"/>
      <c r="CC363" s="97"/>
      <c r="CD363" s="62" t="str">
        <f>IF(AND(CA363=0,CB363=0),Desplegable!$B$446,IF(AND(CA363&lt;&gt;0,CB363=""),Desplegable!$B$446,IF(AND('Metas por Proyecto'!CA363=0,'Metas por Proyecto'!CB363&gt;0),Desplegable!$B$444,IF(AND('Metas por Proyecto'!CA363&gt;0,'Metas por Proyecto'!CB363=0),Desplegable!$B$445,IF(AND('Metas por Proyecto'!CA363&gt;0,'Metas por Proyecto'!CB363&gt;0),((CB363*100)/CA363))))))</f>
        <v/>
      </c>
      <c r="CE363" s="97">
        <f t="shared" si="246"/>
        <v>0</v>
      </c>
      <c r="CF363" s="97">
        <f t="shared" si="247"/>
        <v>0</v>
      </c>
      <c r="CG363" s="62" t="str">
        <f>IF(AND(CE363=0,CF363=0),"",IF(AND(CE363=0,CF363&lt;&gt;0),Desplegable!$B$444,(CF363*100/CE363)))</f>
        <v/>
      </c>
      <c r="CH363" s="97"/>
      <c r="CI363" s="97"/>
      <c r="CJ363" s="97"/>
      <c r="CK363" s="62" t="str">
        <f>IF(AND(CH363=0,CI363=0),Desplegable!$B$446,IF(AND(CH363&lt;&gt;0,CI363=""),Desplegable!$B$446,IF(AND('Metas por Proyecto'!CH363=0,'Metas por Proyecto'!CI363&gt;0),Desplegable!$B$444,IF(AND('Metas por Proyecto'!CH363&gt;0,'Metas por Proyecto'!CI363=0),Desplegable!$B$445,IF(AND('Metas por Proyecto'!CH363&gt;0,'Metas por Proyecto'!CI363&gt;0),((CI363*100)/CH363))))))</f>
        <v/>
      </c>
      <c r="CL363" s="97">
        <f t="shared" si="248"/>
        <v>0</v>
      </c>
      <c r="CM363" s="97">
        <f t="shared" si="249"/>
        <v>0</v>
      </c>
      <c r="CN363" s="62" t="str">
        <f>IF(AND(CL363=0,CM363=0),"",IF(AND(CL363=0,CM363&lt;&gt;0),Desplegable!$B$444,(CM363*100/CL363)))</f>
        <v/>
      </c>
      <c r="CO363" s="97"/>
      <c r="CP363" s="97"/>
      <c r="CQ363" s="97"/>
      <c r="CR363" s="62" t="str">
        <f>IF(AND(CO363=0,CP363=0),Desplegable!$B$446,IF(AND(CO363&lt;&gt;0,CP363=""),Desplegable!$B$446,IF(AND('Metas por Proyecto'!CO363=0,'Metas por Proyecto'!CP363&gt;0),Desplegable!$B$444,IF(AND('Metas por Proyecto'!CO363&gt;0,'Metas por Proyecto'!CP363=0),Desplegable!$B$445,IF(AND('Metas por Proyecto'!CO363&gt;0,'Metas por Proyecto'!CP363&gt;0),((CP363*100)/CO363))))))</f>
        <v/>
      </c>
      <c r="CS363" s="97">
        <f t="shared" si="250"/>
        <v>0</v>
      </c>
      <c r="CT363" s="97">
        <f t="shared" si="251"/>
        <v>0</v>
      </c>
      <c r="CU363" s="62" t="str">
        <f>IF(AND(CS363=0,CT363=0),"",IF(AND(CS363=0,CT363&lt;&gt;0),Desplegable!$B$444,(CT363*100/CS363)))</f>
        <v/>
      </c>
      <c r="CV363" s="97"/>
      <c r="CW363" s="97"/>
      <c r="CX363" s="97"/>
      <c r="CY363" s="62" t="str">
        <f>IF(AND(CV363=0,CW363=0),Desplegable!$B$446,IF(AND(CV363&lt;&gt;0,CW363=""),Desplegable!$B$446,IF(AND('Metas por Proyecto'!CV363=0,'Metas por Proyecto'!CW363&gt;0),Desplegable!$B$444,IF(AND('Metas por Proyecto'!CV363&gt;0,'Metas por Proyecto'!CW363=0),Desplegable!$B$445,IF(AND('Metas por Proyecto'!CV363&gt;0,'Metas por Proyecto'!CW363&gt;0),((CW363*100)/CV363))))))</f>
        <v/>
      </c>
      <c r="CZ363" s="97">
        <f t="shared" si="252"/>
        <v>0</v>
      </c>
      <c r="DA363" s="97">
        <f t="shared" si="253"/>
        <v>0</v>
      </c>
      <c r="DB363" s="62" t="str">
        <f>IF(AND(CZ363=0,DA363=0),"",IF(AND(CZ363=0,DA363&lt;&gt;0),Desplegable!$B$444,(DA363*100/CZ363)))</f>
        <v/>
      </c>
      <c r="DC363" s="97">
        <v>1</v>
      </c>
      <c r="DD363" s="97"/>
      <c r="DE363" s="97"/>
      <c r="DF363" s="62" t="str">
        <f>IF(AND(DC363=0,DD363=0),Desplegable!$B$446,IF(AND(DC363&lt;&gt;0,DD363=""),Desplegable!$B$446,IF(AND('Metas por Proyecto'!DC363=0,'Metas por Proyecto'!DD363&gt;0),Desplegable!$B$444,IF(AND('Metas por Proyecto'!DC363&gt;0,'Metas por Proyecto'!DD363=0),Desplegable!$B$445,IF(AND('Metas por Proyecto'!DC363&gt;0,'Metas por Proyecto'!DD363&gt;0),((DD363*100)/DC363))))))</f>
        <v/>
      </c>
      <c r="DG363" s="97">
        <f t="shared" si="230"/>
        <v>1</v>
      </c>
      <c r="DH363" s="97">
        <f t="shared" si="231"/>
        <v>0</v>
      </c>
      <c r="DI363" s="62">
        <f>IF(AND(DG363=0,DH363=0),"",IF(AND(DG363=0,DH363&lt;&gt;0),Desplegable!$B$444,(DH363*100/DG363)))</f>
        <v>0</v>
      </c>
      <c r="DJ363" s="97"/>
      <c r="DK363" s="97"/>
      <c r="DL363" s="97"/>
      <c r="DM363" s="62" t="str">
        <f>IF(AND(DJ363=0,DK363=0),Desplegable!$B$446,IF(AND(DJ363&lt;&gt;0,DK363=""),Desplegable!$B$446,IF(AND('Metas por Proyecto'!DJ363=0,'Metas por Proyecto'!DK363&gt;0),Desplegable!$B$444,IF(AND('Metas por Proyecto'!DJ363&gt;0,'Metas por Proyecto'!DK363=0),Desplegable!$B$445,IF(AND('Metas por Proyecto'!DJ363&gt;0,'Metas por Proyecto'!DK363&gt;0),((DK363*100)/DJ363))))))</f>
        <v/>
      </c>
      <c r="DN363" s="97">
        <f t="shared" si="254"/>
        <v>1</v>
      </c>
      <c r="DO363" s="97">
        <f t="shared" si="255"/>
        <v>0</v>
      </c>
      <c r="DP363" s="63">
        <f>IF(AND(DN363=0,DO363=0),"",IF(AND(DN363=0,DO363&lt;&gt;0),Desplegable!$B$444,(DO363*100/DN363)))</f>
        <v>0</v>
      </c>
      <c r="DQ363" s="97">
        <f t="shared" si="232"/>
        <v>1</v>
      </c>
      <c r="DR363" s="97">
        <f t="shared" si="233"/>
        <v>0</v>
      </c>
      <c r="DS363" s="97">
        <f t="shared" si="234"/>
        <v>0</v>
      </c>
      <c r="DT363" s="63">
        <f t="shared" si="235"/>
        <v>0</v>
      </c>
      <c r="DU363" s="97"/>
    </row>
    <row r="364" spans="1:125" s="65" customFormat="1" ht="225">
      <c r="A364" s="53">
        <v>363</v>
      </c>
      <c r="B364" s="84" t="s">
        <v>1030</v>
      </c>
      <c r="C364" s="54" t="s">
        <v>878</v>
      </c>
      <c r="D364" s="55" t="s">
        <v>81</v>
      </c>
      <c r="E364" s="55" t="s">
        <v>1034</v>
      </c>
      <c r="F364" s="56" t="s">
        <v>111</v>
      </c>
      <c r="G364" s="55" t="s">
        <v>115</v>
      </c>
      <c r="H364" s="56" t="s">
        <v>291</v>
      </c>
      <c r="I364" s="55" t="s">
        <v>993</v>
      </c>
      <c r="J364" s="56" t="s">
        <v>252</v>
      </c>
      <c r="K364" s="55" t="s">
        <v>1028</v>
      </c>
      <c r="L364" s="56" t="s">
        <v>1450</v>
      </c>
      <c r="M364" s="56" t="s">
        <v>411</v>
      </c>
      <c r="N364" s="59" t="s">
        <v>66</v>
      </c>
      <c r="O364" s="56" t="s">
        <v>154</v>
      </c>
      <c r="P364" s="57" t="s">
        <v>462</v>
      </c>
      <c r="Q364" s="57" t="s">
        <v>467</v>
      </c>
      <c r="R364" s="58" t="s">
        <v>474</v>
      </c>
      <c r="S364" s="59" t="s">
        <v>159</v>
      </c>
      <c r="T364" s="59" t="s">
        <v>417</v>
      </c>
      <c r="U364" s="60" t="s">
        <v>429</v>
      </c>
      <c r="V364" s="60" t="s">
        <v>447</v>
      </c>
      <c r="W364" s="59" t="s">
        <v>159</v>
      </c>
      <c r="X364" s="59"/>
      <c r="Y364" s="56"/>
      <c r="Z364" s="56"/>
      <c r="AA364" s="56"/>
      <c r="AB364" s="56"/>
      <c r="AC364" s="53"/>
      <c r="AD364" s="53"/>
      <c r="AE364" s="53"/>
      <c r="AF364" s="53"/>
      <c r="AG364" s="56"/>
      <c r="AH364" s="60"/>
      <c r="AI364" s="53"/>
      <c r="AJ364" s="61"/>
      <c r="AK364" s="53"/>
      <c r="AL364" s="53"/>
      <c r="AM364" s="222">
        <v>1</v>
      </c>
      <c r="AN364" s="97"/>
      <c r="AO364" s="97"/>
      <c r="AP364" s="97"/>
      <c r="AQ364" s="62" t="str">
        <f>IF(AND(AN364=0,AO364=0),Desplegable!$B$446,IF(AND(AN364&lt;&gt;0,AO364=""),Desplegable!$B$446,IF(AND('Metas por Proyecto'!AN364=0,'Metas por Proyecto'!AO364&gt;0),Desplegable!$B$444,IF(AND('Metas por Proyecto'!AN364&gt;0,'Metas por Proyecto'!AO364=0),Desplegable!$B$445,IF(AND('Metas por Proyecto'!AN364&gt;0,'Metas por Proyecto'!AO364&gt;0),((AO364*100)/AN364))))))</f>
        <v/>
      </c>
      <c r="AR364" s="97"/>
      <c r="AS364" s="97"/>
      <c r="AT364" s="97"/>
      <c r="AU364" s="62" t="str">
        <f>IF(AND(AR364=0,AS364=0),Desplegable!$B$446,IF(AND(AR364&lt;&gt;0,AS364=""),Desplegable!$B$446,IF(AND('Metas por Proyecto'!AR364=0,'Metas por Proyecto'!AS364&gt;0),Desplegable!$B$444,IF(AND('Metas por Proyecto'!AR364&gt;0,'Metas por Proyecto'!AS364=0),Desplegable!$B$445,IF(AND('Metas por Proyecto'!AR364&gt;0,'Metas por Proyecto'!AS364&gt;0),((AS364*100)/AR364))))))</f>
        <v/>
      </c>
      <c r="AV364" s="97">
        <f t="shared" si="236"/>
        <v>0</v>
      </c>
      <c r="AW364" s="97">
        <f t="shared" si="237"/>
        <v>0</v>
      </c>
      <c r="AX364" s="62" t="str">
        <f>IF(AND(AV364=0,AW364=0),"",IF(AND(AV364=0,AW364&lt;&gt;0),Desplegable!$B$444,(AW364*100/AV364)))</f>
        <v/>
      </c>
      <c r="AY364" s="97"/>
      <c r="AZ364" s="97"/>
      <c r="BA364" s="97"/>
      <c r="BB364" s="62" t="str">
        <f>IF(AND(AY364=0,AZ364=0),Desplegable!$B$446,IF(AND(AY364&lt;&gt;0,AZ364=""),Desplegable!$B$446,IF(AND('Metas por Proyecto'!AY364=0,'Metas por Proyecto'!AZ364&gt;0),Desplegable!$B$444,IF(AND('Metas por Proyecto'!AY364&gt;0,'Metas por Proyecto'!AZ364=0),Desplegable!$B$445,IF(AND('Metas por Proyecto'!AY364&gt;0,'Metas por Proyecto'!AZ364&gt;0),((AZ364*100)/AY364))))))</f>
        <v/>
      </c>
      <c r="BC364" s="97">
        <f t="shared" si="238"/>
        <v>0</v>
      </c>
      <c r="BD364" s="97">
        <f t="shared" si="239"/>
        <v>0</v>
      </c>
      <c r="BE364" s="62" t="str">
        <f>IF(AND(BC364=0,BD364=0),"",IF(AND(BC364=0,BD364&lt;&gt;0),Desplegable!$B$444,(BD364*100/BC364)))</f>
        <v/>
      </c>
      <c r="BF364" s="97"/>
      <c r="BG364" s="97"/>
      <c r="BH364" s="97"/>
      <c r="BI364" s="62" t="str">
        <f>IF(AND(BF364=0,BG364=0),Desplegable!$B$446,IF(AND(BF364&lt;&gt;0,BG364=""),Desplegable!$B$446,IF(AND('Metas por Proyecto'!BF364=0,'Metas por Proyecto'!BG364&gt;0),Desplegable!$B$444,IF(AND('Metas por Proyecto'!BF364&gt;0,'Metas por Proyecto'!BG364=0),Desplegable!$B$445,IF(AND('Metas por Proyecto'!BF364&gt;0,'Metas por Proyecto'!BG364&gt;0),((BG364*100)/BF364))))))</f>
        <v/>
      </c>
      <c r="BJ364" s="97">
        <f t="shared" si="240"/>
        <v>0</v>
      </c>
      <c r="BK364" s="97">
        <f t="shared" si="241"/>
        <v>0</v>
      </c>
      <c r="BL364" s="62" t="str">
        <f>IF(AND(BJ364=0,BK364=0),"",IF(AND(BJ364=0,BK364&lt;&gt;0),Desplegable!$B$444,(BK364*100/BJ364)))</f>
        <v/>
      </c>
      <c r="BM364" s="97"/>
      <c r="BN364" s="97"/>
      <c r="BO364" s="97"/>
      <c r="BP364" s="62" t="str">
        <f>IF(AND(BM364=0,BN364=0),Desplegable!$B$446,IF(AND(BM364&lt;&gt;0,BN364=""),Desplegable!$B$446,IF(AND('Metas por Proyecto'!BM364=0,'Metas por Proyecto'!BN364&gt;0),Desplegable!$B$444,IF(AND('Metas por Proyecto'!BM364&gt;0,'Metas por Proyecto'!BN364=0),Desplegable!$B$445,IF(AND('Metas por Proyecto'!BM364&gt;0,'Metas por Proyecto'!BN364&gt;0),((BN364*100)/BM364))))))</f>
        <v/>
      </c>
      <c r="BQ364" s="97">
        <f t="shared" si="242"/>
        <v>0</v>
      </c>
      <c r="BR364" s="97">
        <f t="shared" si="243"/>
        <v>0</v>
      </c>
      <c r="BS364" s="62" t="str">
        <f>IF(AND(BQ364=0,BR364=0),"",IF(AND(BQ364=0,BR364&lt;&gt;0),Desplegable!$B$444,(BR364*100/BQ364)))</f>
        <v/>
      </c>
      <c r="BT364" s="97"/>
      <c r="BU364" s="97"/>
      <c r="BV364" s="97"/>
      <c r="BW364" s="62" t="str">
        <f>IF(AND(BT364=0,BU364=0),Desplegable!$B$446,IF(AND(BT364&lt;&gt;0,BU364=""),Desplegable!$B$446,IF(AND('Metas por Proyecto'!BT364=0,'Metas por Proyecto'!BU364&gt;0),Desplegable!$B$444,IF(AND('Metas por Proyecto'!BT364&gt;0,'Metas por Proyecto'!BU364=0),Desplegable!$B$445,IF(AND('Metas por Proyecto'!BT364&gt;0,'Metas por Proyecto'!BU364&gt;0),((BU364*100)/BT364))))))</f>
        <v/>
      </c>
      <c r="BX364" s="97">
        <f t="shared" si="244"/>
        <v>0</v>
      </c>
      <c r="BY364" s="97">
        <f t="shared" si="245"/>
        <v>0</v>
      </c>
      <c r="BZ364" s="62" t="str">
        <f>IF(AND(BX364=0,BY364=0),"",IF(AND(BX364=0,BY364&lt;&gt;0),Desplegable!$B$444,(BY364*100/BX364)))</f>
        <v/>
      </c>
      <c r="CA364" s="97"/>
      <c r="CB364" s="97"/>
      <c r="CC364" s="97"/>
      <c r="CD364" s="62" t="str">
        <f>IF(AND(CA364=0,CB364=0),Desplegable!$B$446,IF(AND(CA364&lt;&gt;0,CB364=""),Desplegable!$B$446,IF(AND('Metas por Proyecto'!CA364=0,'Metas por Proyecto'!CB364&gt;0),Desplegable!$B$444,IF(AND('Metas por Proyecto'!CA364&gt;0,'Metas por Proyecto'!CB364=0),Desplegable!$B$445,IF(AND('Metas por Proyecto'!CA364&gt;0,'Metas por Proyecto'!CB364&gt;0),((CB364*100)/CA364))))))</f>
        <v/>
      </c>
      <c r="CE364" s="97">
        <f t="shared" si="246"/>
        <v>0</v>
      </c>
      <c r="CF364" s="97">
        <f t="shared" si="247"/>
        <v>0</v>
      </c>
      <c r="CG364" s="62" t="str">
        <f>IF(AND(CE364=0,CF364=0),"",IF(AND(CE364=0,CF364&lt;&gt;0),Desplegable!$B$444,(CF364*100/CE364)))</f>
        <v/>
      </c>
      <c r="CH364" s="97"/>
      <c r="CI364" s="97"/>
      <c r="CJ364" s="97"/>
      <c r="CK364" s="62" t="str">
        <f>IF(AND(CH364=0,CI364=0),Desplegable!$B$446,IF(AND(CH364&lt;&gt;0,CI364=""),Desplegable!$B$446,IF(AND('Metas por Proyecto'!CH364=0,'Metas por Proyecto'!CI364&gt;0),Desplegable!$B$444,IF(AND('Metas por Proyecto'!CH364&gt;0,'Metas por Proyecto'!CI364=0),Desplegable!$B$445,IF(AND('Metas por Proyecto'!CH364&gt;0,'Metas por Proyecto'!CI364&gt;0),((CI364*100)/CH364))))))</f>
        <v/>
      </c>
      <c r="CL364" s="97">
        <f t="shared" si="248"/>
        <v>0</v>
      </c>
      <c r="CM364" s="97">
        <f t="shared" si="249"/>
        <v>0</v>
      </c>
      <c r="CN364" s="62" t="str">
        <f>IF(AND(CL364=0,CM364=0),"",IF(AND(CL364=0,CM364&lt;&gt;0),Desplegable!$B$444,(CM364*100/CL364)))</f>
        <v/>
      </c>
      <c r="CO364" s="97"/>
      <c r="CP364" s="97"/>
      <c r="CQ364" s="97"/>
      <c r="CR364" s="62" t="str">
        <f>IF(AND(CO364=0,CP364=0),Desplegable!$B$446,IF(AND(CO364&lt;&gt;0,CP364=""),Desplegable!$B$446,IF(AND('Metas por Proyecto'!CO364=0,'Metas por Proyecto'!CP364&gt;0),Desplegable!$B$444,IF(AND('Metas por Proyecto'!CO364&gt;0,'Metas por Proyecto'!CP364=0),Desplegable!$B$445,IF(AND('Metas por Proyecto'!CO364&gt;0,'Metas por Proyecto'!CP364&gt;0),((CP364*100)/CO364))))))</f>
        <v/>
      </c>
      <c r="CS364" s="97">
        <f t="shared" si="250"/>
        <v>0</v>
      </c>
      <c r="CT364" s="97">
        <f t="shared" si="251"/>
        <v>0</v>
      </c>
      <c r="CU364" s="62" t="str">
        <f>IF(AND(CS364=0,CT364=0),"",IF(AND(CS364=0,CT364&lt;&gt;0),Desplegable!$B$444,(CT364*100/CS364)))</f>
        <v/>
      </c>
      <c r="CV364" s="97"/>
      <c r="CW364" s="97"/>
      <c r="CX364" s="97"/>
      <c r="CY364" s="62" t="str">
        <f>IF(AND(CV364=0,CW364=0),Desplegable!$B$446,IF(AND(CV364&lt;&gt;0,CW364=""),Desplegable!$B$446,IF(AND('Metas por Proyecto'!CV364=0,'Metas por Proyecto'!CW364&gt;0),Desplegable!$B$444,IF(AND('Metas por Proyecto'!CV364&gt;0,'Metas por Proyecto'!CW364=0),Desplegable!$B$445,IF(AND('Metas por Proyecto'!CV364&gt;0,'Metas por Proyecto'!CW364&gt;0),((CW364*100)/CV364))))))</f>
        <v/>
      </c>
      <c r="CZ364" s="97">
        <f t="shared" si="252"/>
        <v>0</v>
      </c>
      <c r="DA364" s="97">
        <f t="shared" si="253"/>
        <v>0</v>
      </c>
      <c r="DB364" s="62" t="str">
        <f>IF(AND(CZ364=0,DA364=0),"",IF(AND(CZ364=0,DA364&lt;&gt;0),Desplegable!$B$444,(DA364*100/CZ364)))</f>
        <v/>
      </c>
      <c r="DC364" s="97">
        <v>1</v>
      </c>
      <c r="DD364" s="97"/>
      <c r="DE364" s="97"/>
      <c r="DF364" s="62" t="str">
        <f>IF(AND(DC364=0,DD364=0),Desplegable!$B$446,IF(AND(DC364&lt;&gt;0,DD364=""),Desplegable!$B$446,IF(AND('Metas por Proyecto'!DC364=0,'Metas por Proyecto'!DD364&gt;0),Desplegable!$B$444,IF(AND('Metas por Proyecto'!DC364&gt;0,'Metas por Proyecto'!DD364=0),Desplegable!$B$445,IF(AND('Metas por Proyecto'!DC364&gt;0,'Metas por Proyecto'!DD364&gt;0),((DD364*100)/DC364))))))</f>
        <v/>
      </c>
      <c r="DG364" s="97">
        <f t="shared" si="230"/>
        <v>1</v>
      </c>
      <c r="DH364" s="97">
        <f t="shared" si="231"/>
        <v>0</v>
      </c>
      <c r="DI364" s="62">
        <f>IF(AND(DG364=0,DH364=0),"",IF(AND(DG364=0,DH364&lt;&gt;0),Desplegable!$B$444,(DH364*100/DG364)))</f>
        <v>0</v>
      </c>
      <c r="DJ364" s="97"/>
      <c r="DK364" s="97"/>
      <c r="DL364" s="97"/>
      <c r="DM364" s="62" t="str">
        <f>IF(AND(DJ364=0,DK364=0),Desplegable!$B$446,IF(AND(DJ364&lt;&gt;0,DK364=""),Desplegable!$B$446,IF(AND('Metas por Proyecto'!DJ364=0,'Metas por Proyecto'!DK364&gt;0),Desplegable!$B$444,IF(AND('Metas por Proyecto'!DJ364&gt;0,'Metas por Proyecto'!DK364=0),Desplegable!$B$445,IF(AND('Metas por Proyecto'!DJ364&gt;0,'Metas por Proyecto'!DK364&gt;0),((DK364*100)/DJ364))))))</f>
        <v/>
      </c>
      <c r="DN364" s="97">
        <f t="shared" si="254"/>
        <v>1</v>
      </c>
      <c r="DO364" s="97">
        <f t="shared" si="255"/>
        <v>0</v>
      </c>
      <c r="DP364" s="63">
        <f>IF(AND(DN364=0,DO364=0),"",IF(AND(DN364=0,DO364&lt;&gt;0),Desplegable!$B$444,(DO364*100/DN364)))</f>
        <v>0</v>
      </c>
      <c r="DQ364" s="97">
        <f t="shared" si="232"/>
        <v>1</v>
      </c>
      <c r="DR364" s="97">
        <f t="shared" si="233"/>
        <v>0</v>
      </c>
      <c r="DS364" s="97">
        <f t="shared" si="234"/>
        <v>0</v>
      </c>
      <c r="DT364" s="63">
        <f t="shared" si="235"/>
        <v>0</v>
      </c>
      <c r="DU364" s="97"/>
    </row>
    <row r="365" spans="1:125" s="65" customFormat="1" ht="225">
      <c r="A365" s="53">
        <v>364</v>
      </c>
      <c r="B365" s="84" t="s">
        <v>1031</v>
      </c>
      <c r="C365" s="54" t="s">
        <v>878</v>
      </c>
      <c r="D365" s="55" t="s">
        <v>81</v>
      </c>
      <c r="E365" s="55" t="s">
        <v>1034</v>
      </c>
      <c r="F365" s="56" t="s">
        <v>111</v>
      </c>
      <c r="G365" s="55" t="s">
        <v>115</v>
      </c>
      <c r="H365" s="56" t="s">
        <v>291</v>
      </c>
      <c r="I365" s="55" t="s">
        <v>993</v>
      </c>
      <c r="J365" s="56" t="s">
        <v>252</v>
      </c>
      <c r="K365" s="55" t="s">
        <v>1028</v>
      </c>
      <c r="L365" s="56" t="s">
        <v>1450</v>
      </c>
      <c r="M365" s="56" t="s">
        <v>411</v>
      </c>
      <c r="N365" s="59" t="s">
        <v>121</v>
      </c>
      <c r="O365" s="56" t="s">
        <v>154</v>
      </c>
      <c r="P365" s="57" t="s">
        <v>462</v>
      </c>
      <c r="Q365" s="57" t="s">
        <v>467</v>
      </c>
      <c r="R365" s="58" t="s">
        <v>474</v>
      </c>
      <c r="S365" s="59" t="s">
        <v>159</v>
      </c>
      <c r="T365" s="59" t="s">
        <v>417</v>
      </c>
      <c r="U365" s="60" t="s">
        <v>429</v>
      </c>
      <c r="V365" s="60" t="s">
        <v>447</v>
      </c>
      <c r="W365" s="59" t="s">
        <v>159</v>
      </c>
      <c r="X365" s="59"/>
      <c r="Y365" s="56"/>
      <c r="Z365" s="56"/>
      <c r="AA365" s="56"/>
      <c r="AB365" s="56"/>
      <c r="AC365" s="53"/>
      <c r="AD365" s="53"/>
      <c r="AE365" s="53"/>
      <c r="AF365" s="53"/>
      <c r="AG365" s="56"/>
      <c r="AH365" s="60"/>
      <c r="AI365" s="53"/>
      <c r="AJ365" s="61"/>
      <c r="AK365" s="53"/>
      <c r="AL365" s="53"/>
      <c r="AM365" s="222">
        <v>1</v>
      </c>
      <c r="AN365" s="97"/>
      <c r="AO365" s="97"/>
      <c r="AP365" s="97"/>
      <c r="AQ365" s="62" t="str">
        <f>IF(AND(AN365=0,AO365=0),Desplegable!$B$446,IF(AND(AN365&lt;&gt;0,AO365=""),Desplegable!$B$446,IF(AND('Metas por Proyecto'!AN365=0,'Metas por Proyecto'!AO365&gt;0),Desplegable!$B$444,IF(AND('Metas por Proyecto'!AN365&gt;0,'Metas por Proyecto'!AO365=0),Desplegable!$B$445,IF(AND('Metas por Proyecto'!AN365&gt;0,'Metas por Proyecto'!AO365&gt;0),((AO365*100)/AN365))))))</f>
        <v/>
      </c>
      <c r="AR365" s="97"/>
      <c r="AS365" s="97"/>
      <c r="AT365" s="97"/>
      <c r="AU365" s="62" t="str">
        <f>IF(AND(AR365=0,AS365=0),Desplegable!$B$446,IF(AND(AR365&lt;&gt;0,AS365=""),Desplegable!$B$446,IF(AND('Metas por Proyecto'!AR365=0,'Metas por Proyecto'!AS365&gt;0),Desplegable!$B$444,IF(AND('Metas por Proyecto'!AR365&gt;0,'Metas por Proyecto'!AS365=0),Desplegable!$B$445,IF(AND('Metas por Proyecto'!AR365&gt;0,'Metas por Proyecto'!AS365&gt;0),((AS365*100)/AR365))))))</f>
        <v/>
      </c>
      <c r="AV365" s="97">
        <f t="shared" si="236"/>
        <v>0</v>
      </c>
      <c r="AW365" s="97">
        <f t="shared" si="237"/>
        <v>0</v>
      </c>
      <c r="AX365" s="62" t="str">
        <f>IF(AND(AV365=0,AW365=0),"",IF(AND(AV365=0,AW365&lt;&gt;0),Desplegable!$B$444,(AW365*100/AV365)))</f>
        <v/>
      </c>
      <c r="AY365" s="97"/>
      <c r="AZ365" s="97"/>
      <c r="BA365" s="97"/>
      <c r="BB365" s="62" t="str">
        <f>IF(AND(AY365=0,AZ365=0),Desplegable!$B$446,IF(AND(AY365&lt;&gt;0,AZ365=""),Desplegable!$B$446,IF(AND('Metas por Proyecto'!AY365=0,'Metas por Proyecto'!AZ365&gt;0),Desplegable!$B$444,IF(AND('Metas por Proyecto'!AY365&gt;0,'Metas por Proyecto'!AZ365=0),Desplegable!$B$445,IF(AND('Metas por Proyecto'!AY365&gt;0,'Metas por Proyecto'!AZ365&gt;0),((AZ365*100)/AY365))))))</f>
        <v/>
      </c>
      <c r="BC365" s="97">
        <f t="shared" si="238"/>
        <v>0</v>
      </c>
      <c r="BD365" s="97">
        <f t="shared" si="239"/>
        <v>0</v>
      </c>
      <c r="BE365" s="62" t="str">
        <f>IF(AND(BC365=0,BD365=0),"",IF(AND(BC365=0,BD365&lt;&gt;0),Desplegable!$B$444,(BD365*100/BC365)))</f>
        <v/>
      </c>
      <c r="BF365" s="97"/>
      <c r="BG365" s="97"/>
      <c r="BH365" s="97"/>
      <c r="BI365" s="62" t="str">
        <f>IF(AND(BF365=0,BG365=0),Desplegable!$B$446,IF(AND(BF365&lt;&gt;0,BG365=""),Desplegable!$B$446,IF(AND('Metas por Proyecto'!BF365=0,'Metas por Proyecto'!BG365&gt;0),Desplegable!$B$444,IF(AND('Metas por Proyecto'!BF365&gt;0,'Metas por Proyecto'!BG365=0),Desplegable!$B$445,IF(AND('Metas por Proyecto'!BF365&gt;0,'Metas por Proyecto'!BG365&gt;0),((BG365*100)/BF365))))))</f>
        <v/>
      </c>
      <c r="BJ365" s="97">
        <f t="shared" si="240"/>
        <v>0</v>
      </c>
      <c r="BK365" s="97">
        <f t="shared" si="241"/>
        <v>0</v>
      </c>
      <c r="BL365" s="62" t="str">
        <f>IF(AND(BJ365=0,BK365=0),"",IF(AND(BJ365=0,BK365&lt;&gt;0),Desplegable!$B$444,(BK365*100/BJ365)))</f>
        <v/>
      </c>
      <c r="BM365" s="97"/>
      <c r="BN365" s="97"/>
      <c r="BO365" s="97"/>
      <c r="BP365" s="62" t="str">
        <f>IF(AND(BM365=0,BN365=0),Desplegable!$B$446,IF(AND(BM365&lt;&gt;0,BN365=""),Desplegable!$B$446,IF(AND('Metas por Proyecto'!BM365=0,'Metas por Proyecto'!BN365&gt;0),Desplegable!$B$444,IF(AND('Metas por Proyecto'!BM365&gt;0,'Metas por Proyecto'!BN365=0),Desplegable!$B$445,IF(AND('Metas por Proyecto'!BM365&gt;0,'Metas por Proyecto'!BN365&gt;0),((BN365*100)/BM365))))))</f>
        <v/>
      </c>
      <c r="BQ365" s="97">
        <f t="shared" si="242"/>
        <v>0</v>
      </c>
      <c r="BR365" s="97">
        <f t="shared" si="243"/>
        <v>0</v>
      </c>
      <c r="BS365" s="62" t="str">
        <f>IF(AND(BQ365=0,BR365=0),"",IF(AND(BQ365=0,BR365&lt;&gt;0),Desplegable!$B$444,(BR365*100/BQ365)))</f>
        <v/>
      </c>
      <c r="BT365" s="97"/>
      <c r="BU365" s="97"/>
      <c r="BV365" s="97"/>
      <c r="BW365" s="62" t="str">
        <f>IF(AND(BT365=0,BU365=0),Desplegable!$B$446,IF(AND(BT365&lt;&gt;0,BU365=""),Desplegable!$B$446,IF(AND('Metas por Proyecto'!BT365=0,'Metas por Proyecto'!BU365&gt;0),Desplegable!$B$444,IF(AND('Metas por Proyecto'!BT365&gt;0,'Metas por Proyecto'!BU365=0),Desplegable!$B$445,IF(AND('Metas por Proyecto'!BT365&gt;0,'Metas por Proyecto'!BU365&gt;0),((BU365*100)/BT365))))))</f>
        <v/>
      </c>
      <c r="BX365" s="97">
        <f t="shared" si="244"/>
        <v>0</v>
      </c>
      <c r="BY365" s="97">
        <f t="shared" si="245"/>
        <v>0</v>
      </c>
      <c r="BZ365" s="62" t="str">
        <f>IF(AND(BX365=0,BY365=0),"",IF(AND(BX365=0,BY365&lt;&gt;0),Desplegable!$B$444,(BY365*100/BX365)))</f>
        <v/>
      </c>
      <c r="CA365" s="97"/>
      <c r="CB365" s="97"/>
      <c r="CC365" s="97"/>
      <c r="CD365" s="62" t="str">
        <f>IF(AND(CA365=0,CB365=0),Desplegable!$B$446,IF(AND(CA365&lt;&gt;0,CB365=""),Desplegable!$B$446,IF(AND('Metas por Proyecto'!CA365=0,'Metas por Proyecto'!CB365&gt;0),Desplegable!$B$444,IF(AND('Metas por Proyecto'!CA365&gt;0,'Metas por Proyecto'!CB365=0),Desplegable!$B$445,IF(AND('Metas por Proyecto'!CA365&gt;0,'Metas por Proyecto'!CB365&gt;0),((CB365*100)/CA365))))))</f>
        <v/>
      </c>
      <c r="CE365" s="97">
        <f t="shared" si="246"/>
        <v>0</v>
      </c>
      <c r="CF365" s="97">
        <f t="shared" si="247"/>
        <v>0</v>
      </c>
      <c r="CG365" s="62" t="str">
        <f>IF(AND(CE365=0,CF365=0),"",IF(AND(CE365=0,CF365&lt;&gt;0),Desplegable!$B$444,(CF365*100/CE365)))</f>
        <v/>
      </c>
      <c r="CH365" s="97"/>
      <c r="CI365" s="97"/>
      <c r="CJ365" s="97"/>
      <c r="CK365" s="62" t="str">
        <f>IF(AND(CH365=0,CI365=0),Desplegable!$B$446,IF(AND(CH365&lt;&gt;0,CI365=""),Desplegable!$B$446,IF(AND('Metas por Proyecto'!CH365=0,'Metas por Proyecto'!CI365&gt;0),Desplegable!$B$444,IF(AND('Metas por Proyecto'!CH365&gt;0,'Metas por Proyecto'!CI365=0),Desplegable!$B$445,IF(AND('Metas por Proyecto'!CH365&gt;0,'Metas por Proyecto'!CI365&gt;0),((CI365*100)/CH365))))))</f>
        <v/>
      </c>
      <c r="CL365" s="97">
        <f t="shared" si="248"/>
        <v>0</v>
      </c>
      <c r="CM365" s="97">
        <f t="shared" si="249"/>
        <v>0</v>
      </c>
      <c r="CN365" s="62" t="str">
        <f>IF(AND(CL365=0,CM365=0),"",IF(AND(CL365=0,CM365&lt;&gt;0),Desplegable!$B$444,(CM365*100/CL365)))</f>
        <v/>
      </c>
      <c r="CO365" s="97"/>
      <c r="CP365" s="97"/>
      <c r="CQ365" s="97"/>
      <c r="CR365" s="62" t="str">
        <f>IF(AND(CO365=0,CP365=0),Desplegable!$B$446,IF(AND(CO365&lt;&gt;0,CP365=""),Desplegable!$B$446,IF(AND('Metas por Proyecto'!CO365=0,'Metas por Proyecto'!CP365&gt;0),Desplegable!$B$444,IF(AND('Metas por Proyecto'!CO365&gt;0,'Metas por Proyecto'!CP365=0),Desplegable!$B$445,IF(AND('Metas por Proyecto'!CO365&gt;0,'Metas por Proyecto'!CP365&gt;0),((CP365*100)/CO365))))))</f>
        <v/>
      </c>
      <c r="CS365" s="97">
        <f t="shared" si="250"/>
        <v>0</v>
      </c>
      <c r="CT365" s="97">
        <f t="shared" si="251"/>
        <v>0</v>
      </c>
      <c r="CU365" s="62" t="str">
        <f>IF(AND(CS365=0,CT365=0),"",IF(AND(CS365=0,CT365&lt;&gt;0),Desplegable!$B$444,(CT365*100/CS365)))</f>
        <v/>
      </c>
      <c r="CV365" s="97"/>
      <c r="CW365" s="97"/>
      <c r="CX365" s="97"/>
      <c r="CY365" s="62" t="str">
        <f>IF(AND(CV365=0,CW365=0),Desplegable!$B$446,IF(AND(CV365&lt;&gt;0,CW365=""),Desplegable!$B$446,IF(AND('Metas por Proyecto'!CV365=0,'Metas por Proyecto'!CW365&gt;0),Desplegable!$B$444,IF(AND('Metas por Proyecto'!CV365&gt;0,'Metas por Proyecto'!CW365=0),Desplegable!$B$445,IF(AND('Metas por Proyecto'!CV365&gt;0,'Metas por Proyecto'!CW365&gt;0),((CW365*100)/CV365))))))</f>
        <v/>
      </c>
      <c r="CZ365" s="97">
        <f t="shared" si="252"/>
        <v>0</v>
      </c>
      <c r="DA365" s="97">
        <f t="shared" si="253"/>
        <v>0</v>
      </c>
      <c r="DB365" s="62" t="str">
        <f>IF(AND(CZ365=0,DA365=0),"",IF(AND(CZ365=0,DA365&lt;&gt;0),Desplegable!$B$444,(DA365*100/CZ365)))</f>
        <v/>
      </c>
      <c r="DC365" s="97"/>
      <c r="DD365" s="97"/>
      <c r="DE365" s="97"/>
      <c r="DF365" s="62" t="str">
        <f>IF(AND(DC365=0,DD365=0),Desplegable!$B$446,IF(AND(DC365&lt;&gt;0,DD365=""),Desplegable!$B$446,IF(AND('Metas por Proyecto'!DC365=0,'Metas por Proyecto'!DD365&gt;0),Desplegable!$B$444,IF(AND('Metas por Proyecto'!DC365&gt;0,'Metas por Proyecto'!DD365=0),Desplegable!$B$445,IF(AND('Metas por Proyecto'!DC365&gt;0,'Metas por Proyecto'!DD365&gt;0),((DD365*100)/DC365))))))</f>
        <v/>
      </c>
      <c r="DG365" s="97">
        <f t="shared" si="230"/>
        <v>0</v>
      </c>
      <c r="DH365" s="97">
        <f t="shared" si="231"/>
        <v>0</v>
      </c>
      <c r="DI365" s="62" t="str">
        <f>IF(AND(DG365=0,DH365=0),"",IF(AND(DG365=0,DH365&lt;&gt;0),Desplegable!$B$444,(DH365*100/DG365)))</f>
        <v/>
      </c>
      <c r="DJ365" s="97">
        <v>1</v>
      </c>
      <c r="DK365" s="97"/>
      <c r="DL365" s="97"/>
      <c r="DM365" s="62" t="str">
        <f>IF(AND(DJ365=0,DK365=0),Desplegable!$B$446,IF(AND(DJ365&lt;&gt;0,DK365=""),Desplegable!$B$446,IF(AND('Metas por Proyecto'!DJ365=0,'Metas por Proyecto'!DK365&gt;0),Desplegable!$B$444,IF(AND('Metas por Proyecto'!DJ365&gt;0,'Metas por Proyecto'!DK365=0),Desplegable!$B$445,IF(AND('Metas por Proyecto'!DJ365&gt;0,'Metas por Proyecto'!DK365&gt;0),((DK365*100)/DJ365))))))</f>
        <v/>
      </c>
      <c r="DN365" s="97">
        <f t="shared" si="254"/>
        <v>1</v>
      </c>
      <c r="DO365" s="97">
        <f t="shared" si="255"/>
        <v>0</v>
      </c>
      <c r="DP365" s="63">
        <f>IF(AND(DN365=0,DO365=0),"",IF(AND(DN365=0,DO365&lt;&gt;0),Desplegable!$B$444,(DO365*100/DN365)))</f>
        <v>0</v>
      </c>
      <c r="DQ365" s="97">
        <f t="shared" si="232"/>
        <v>1</v>
      </c>
      <c r="DR365" s="97">
        <f t="shared" si="233"/>
        <v>0</v>
      </c>
      <c r="DS365" s="97">
        <f t="shared" si="234"/>
        <v>0</v>
      </c>
      <c r="DT365" s="63">
        <f t="shared" si="235"/>
        <v>0</v>
      </c>
      <c r="DU365" s="97"/>
    </row>
    <row r="366" spans="1:125" s="65" customFormat="1" ht="225">
      <c r="A366" s="53">
        <v>365</v>
      </c>
      <c r="B366" s="84" t="s">
        <v>1032</v>
      </c>
      <c r="C366" s="54" t="s">
        <v>878</v>
      </c>
      <c r="D366" s="55" t="s">
        <v>81</v>
      </c>
      <c r="E366" s="55" t="s">
        <v>1034</v>
      </c>
      <c r="F366" s="56" t="s">
        <v>111</v>
      </c>
      <c r="G366" s="55" t="s">
        <v>115</v>
      </c>
      <c r="H366" s="56" t="s">
        <v>291</v>
      </c>
      <c r="I366" s="55" t="s">
        <v>993</v>
      </c>
      <c r="J366" s="56" t="s">
        <v>252</v>
      </c>
      <c r="K366" s="55" t="s">
        <v>1028</v>
      </c>
      <c r="L366" s="56" t="s">
        <v>1450</v>
      </c>
      <c r="M366" s="56" t="s">
        <v>411</v>
      </c>
      <c r="N366" s="59" t="s">
        <v>121</v>
      </c>
      <c r="O366" s="56" t="s">
        <v>154</v>
      </c>
      <c r="P366" s="57" t="s">
        <v>462</v>
      </c>
      <c r="Q366" s="57" t="s">
        <v>467</v>
      </c>
      <c r="R366" s="58" t="s">
        <v>474</v>
      </c>
      <c r="S366" s="59" t="s">
        <v>159</v>
      </c>
      <c r="T366" s="59" t="s">
        <v>417</v>
      </c>
      <c r="U366" s="60" t="s">
        <v>429</v>
      </c>
      <c r="V366" s="60" t="s">
        <v>447</v>
      </c>
      <c r="W366" s="59" t="s">
        <v>159</v>
      </c>
      <c r="X366" s="59"/>
      <c r="Y366" s="56"/>
      <c r="Z366" s="56"/>
      <c r="AA366" s="56"/>
      <c r="AB366" s="56"/>
      <c r="AC366" s="53"/>
      <c r="AD366" s="53"/>
      <c r="AE366" s="53"/>
      <c r="AF366" s="53"/>
      <c r="AG366" s="56"/>
      <c r="AH366" s="60"/>
      <c r="AI366" s="53"/>
      <c r="AJ366" s="61"/>
      <c r="AK366" s="53"/>
      <c r="AL366" s="53"/>
      <c r="AM366" s="222">
        <v>1</v>
      </c>
      <c r="AN366" s="97"/>
      <c r="AO366" s="97"/>
      <c r="AP366" s="97"/>
      <c r="AQ366" s="62" t="str">
        <f>IF(AND(AN366=0,AO366=0),Desplegable!$B$446,IF(AND(AN366&lt;&gt;0,AO366=""),Desplegable!$B$446,IF(AND('Metas por Proyecto'!AN366=0,'Metas por Proyecto'!AO366&gt;0),Desplegable!$B$444,IF(AND('Metas por Proyecto'!AN366&gt;0,'Metas por Proyecto'!AO366=0),Desplegable!$B$445,IF(AND('Metas por Proyecto'!AN366&gt;0,'Metas por Proyecto'!AO366&gt;0),((AO366*100)/AN366))))))</f>
        <v/>
      </c>
      <c r="AR366" s="97"/>
      <c r="AS366" s="97"/>
      <c r="AT366" s="97"/>
      <c r="AU366" s="62" t="str">
        <f>IF(AND(AR366=0,AS366=0),Desplegable!$B$446,IF(AND(AR366&lt;&gt;0,AS366=""),Desplegable!$B$446,IF(AND('Metas por Proyecto'!AR366=0,'Metas por Proyecto'!AS366&gt;0),Desplegable!$B$444,IF(AND('Metas por Proyecto'!AR366&gt;0,'Metas por Proyecto'!AS366=0),Desplegable!$B$445,IF(AND('Metas por Proyecto'!AR366&gt;0,'Metas por Proyecto'!AS366&gt;0),((AS366*100)/AR366))))))</f>
        <v/>
      </c>
      <c r="AV366" s="97">
        <f t="shared" si="236"/>
        <v>0</v>
      </c>
      <c r="AW366" s="97">
        <f t="shared" si="237"/>
        <v>0</v>
      </c>
      <c r="AX366" s="62" t="str">
        <f>IF(AND(AV366=0,AW366=0),"",IF(AND(AV366=0,AW366&lt;&gt;0),Desplegable!$B$444,(AW366*100/AV366)))</f>
        <v/>
      </c>
      <c r="AY366" s="97"/>
      <c r="AZ366" s="97"/>
      <c r="BA366" s="97"/>
      <c r="BB366" s="62" t="str">
        <f>IF(AND(AY366=0,AZ366=0),Desplegable!$B$446,IF(AND(AY366&lt;&gt;0,AZ366=""),Desplegable!$B$446,IF(AND('Metas por Proyecto'!AY366=0,'Metas por Proyecto'!AZ366&gt;0),Desplegable!$B$444,IF(AND('Metas por Proyecto'!AY366&gt;0,'Metas por Proyecto'!AZ366=0),Desplegable!$B$445,IF(AND('Metas por Proyecto'!AY366&gt;0,'Metas por Proyecto'!AZ366&gt;0),((AZ366*100)/AY366))))))</f>
        <v/>
      </c>
      <c r="BC366" s="97">
        <f t="shared" si="238"/>
        <v>0</v>
      </c>
      <c r="BD366" s="97">
        <f t="shared" si="239"/>
        <v>0</v>
      </c>
      <c r="BE366" s="62" t="str">
        <f>IF(AND(BC366=0,BD366=0),"",IF(AND(BC366=0,BD366&lt;&gt;0),Desplegable!$B$444,(BD366*100/BC366)))</f>
        <v/>
      </c>
      <c r="BF366" s="97"/>
      <c r="BG366" s="97"/>
      <c r="BH366" s="97"/>
      <c r="BI366" s="62" t="str">
        <f>IF(AND(BF366=0,BG366=0),Desplegable!$B$446,IF(AND(BF366&lt;&gt;0,BG366=""),Desplegable!$B$446,IF(AND('Metas por Proyecto'!BF366=0,'Metas por Proyecto'!BG366&gt;0),Desplegable!$B$444,IF(AND('Metas por Proyecto'!BF366&gt;0,'Metas por Proyecto'!BG366=0),Desplegable!$B$445,IF(AND('Metas por Proyecto'!BF366&gt;0,'Metas por Proyecto'!BG366&gt;0),((BG366*100)/BF366))))))</f>
        <v/>
      </c>
      <c r="BJ366" s="97">
        <f t="shared" si="240"/>
        <v>0</v>
      </c>
      <c r="BK366" s="97">
        <f t="shared" si="241"/>
        <v>0</v>
      </c>
      <c r="BL366" s="62" t="str">
        <f>IF(AND(BJ366=0,BK366=0),"",IF(AND(BJ366=0,BK366&lt;&gt;0),Desplegable!$B$444,(BK366*100/BJ366)))</f>
        <v/>
      </c>
      <c r="BM366" s="97"/>
      <c r="BN366" s="97"/>
      <c r="BO366" s="97"/>
      <c r="BP366" s="62" t="str">
        <f>IF(AND(BM366=0,BN366=0),Desplegable!$B$446,IF(AND(BM366&lt;&gt;0,BN366=""),Desplegable!$B$446,IF(AND('Metas por Proyecto'!BM366=0,'Metas por Proyecto'!BN366&gt;0),Desplegable!$B$444,IF(AND('Metas por Proyecto'!BM366&gt;0,'Metas por Proyecto'!BN366=0),Desplegable!$B$445,IF(AND('Metas por Proyecto'!BM366&gt;0,'Metas por Proyecto'!BN366&gt;0),((BN366*100)/BM366))))))</f>
        <v/>
      </c>
      <c r="BQ366" s="97">
        <f t="shared" si="242"/>
        <v>0</v>
      </c>
      <c r="BR366" s="97">
        <f t="shared" si="243"/>
        <v>0</v>
      </c>
      <c r="BS366" s="62" t="str">
        <f>IF(AND(BQ366=0,BR366=0),"",IF(AND(BQ366=0,BR366&lt;&gt;0),Desplegable!$B$444,(BR366*100/BQ366)))</f>
        <v/>
      </c>
      <c r="BT366" s="97"/>
      <c r="BU366" s="97"/>
      <c r="BV366" s="97"/>
      <c r="BW366" s="62" t="str">
        <f>IF(AND(BT366=0,BU366=0),Desplegable!$B$446,IF(AND(BT366&lt;&gt;0,BU366=""),Desplegable!$B$446,IF(AND('Metas por Proyecto'!BT366=0,'Metas por Proyecto'!BU366&gt;0),Desplegable!$B$444,IF(AND('Metas por Proyecto'!BT366&gt;0,'Metas por Proyecto'!BU366=0),Desplegable!$B$445,IF(AND('Metas por Proyecto'!BT366&gt;0,'Metas por Proyecto'!BU366&gt;0),((BU366*100)/BT366))))))</f>
        <v/>
      </c>
      <c r="BX366" s="97">
        <f t="shared" si="244"/>
        <v>0</v>
      </c>
      <c r="BY366" s="97">
        <f t="shared" si="245"/>
        <v>0</v>
      </c>
      <c r="BZ366" s="62" t="str">
        <f>IF(AND(BX366=0,BY366=0),"",IF(AND(BX366=0,BY366&lt;&gt;0),Desplegable!$B$444,(BY366*100/BX366)))</f>
        <v/>
      </c>
      <c r="CA366" s="97"/>
      <c r="CB366" s="97"/>
      <c r="CC366" s="97"/>
      <c r="CD366" s="62" t="str">
        <f>IF(AND(CA366=0,CB366=0),Desplegable!$B$446,IF(AND(CA366&lt;&gt;0,CB366=""),Desplegable!$B$446,IF(AND('Metas por Proyecto'!CA366=0,'Metas por Proyecto'!CB366&gt;0),Desplegable!$B$444,IF(AND('Metas por Proyecto'!CA366&gt;0,'Metas por Proyecto'!CB366=0),Desplegable!$B$445,IF(AND('Metas por Proyecto'!CA366&gt;0,'Metas por Proyecto'!CB366&gt;0),((CB366*100)/CA366))))))</f>
        <v/>
      </c>
      <c r="CE366" s="97">
        <f t="shared" si="246"/>
        <v>0</v>
      </c>
      <c r="CF366" s="97">
        <f t="shared" si="247"/>
        <v>0</v>
      </c>
      <c r="CG366" s="62" t="str">
        <f>IF(AND(CE366=0,CF366=0),"",IF(AND(CE366=0,CF366&lt;&gt;0),Desplegable!$B$444,(CF366*100/CE366)))</f>
        <v/>
      </c>
      <c r="CH366" s="97"/>
      <c r="CI366" s="97"/>
      <c r="CJ366" s="97"/>
      <c r="CK366" s="62" t="str">
        <f>IF(AND(CH366=0,CI366=0),Desplegable!$B$446,IF(AND(CH366&lt;&gt;0,CI366=""),Desplegable!$B$446,IF(AND('Metas por Proyecto'!CH366=0,'Metas por Proyecto'!CI366&gt;0),Desplegable!$B$444,IF(AND('Metas por Proyecto'!CH366&gt;0,'Metas por Proyecto'!CI366=0),Desplegable!$B$445,IF(AND('Metas por Proyecto'!CH366&gt;0,'Metas por Proyecto'!CI366&gt;0),((CI366*100)/CH366))))))</f>
        <v/>
      </c>
      <c r="CL366" s="97">
        <f t="shared" si="248"/>
        <v>0</v>
      </c>
      <c r="CM366" s="97">
        <f t="shared" si="249"/>
        <v>0</v>
      </c>
      <c r="CN366" s="62" t="str">
        <f>IF(AND(CL366=0,CM366=0),"",IF(AND(CL366=0,CM366&lt;&gt;0),Desplegable!$B$444,(CM366*100/CL366)))</f>
        <v/>
      </c>
      <c r="CO366" s="97"/>
      <c r="CP366" s="97"/>
      <c r="CQ366" s="97"/>
      <c r="CR366" s="62" t="str">
        <f>IF(AND(CO366=0,CP366=0),Desplegable!$B$446,IF(AND(CO366&lt;&gt;0,CP366=""),Desplegable!$B$446,IF(AND('Metas por Proyecto'!CO366=0,'Metas por Proyecto'!CP366&gt;0),Desplegable!$B$444,IF(AND('Metas por Proyecto'!CO366&gt;0,'Metas por Proyecto'!CP366=0),Desplegable!$B$445,IF(AND('Metas por Proyecto'!CO366&gt;0,'Metas por Proyecto'!CP366&gt;0),((CP366*100)/CO366))))))</f>
        <v/>
      </c>
      <c r="CS366" s="97">
        <f t="shared" si="250"/>
        <v>0</v>
      </c>
      <c r="CT366" s="97">
        <f t="shared" si="251"/>
        <v>0</v>
      </c>
      <c r="CU366" s="62" t="str">
        <f>IF(AND(CS366=0,CT366=0),"",IF(AND(CS366=0,CT366&lt;&gt;0),Desplegable!$B$444,(CT366*100/CS366)))</f>
        <v/>
      </c>
      <c r="CV366" s="97"/>
      <c r="CW366" s="97"/>
      <c r="CX366" s="97"/>
      <c r="CY366" s="62" t="str">
        <f>IF(AND(CV366=0,CW366=0),Desplegable!$B$446,IF(AND(CV366&lt;&gt;0,CW366=""),Desplegable!$B$446,IF(AND('Metas por Proyecto'!CV366=0,'Metas por Proyecto'!CW366&gt;0),Desplegable!$B$444,IF(AND('Metas por Proyecto'!CV366&gt;0,'Metas por Proyecto'!CW366=0),Desplegable!$B$445,IF(AND('Metas por Proyecto'!CV366&gt;0,'Metas por Proyecto'!CW366&gt;0),((CW366*100)/CV366))))))</f>
        <v/>
      </c>
      <c r="CZ366" s="97">
        <f t="shared" si="252"/>
        <v>0</v>
      </c>
      <c r="DA366" s="97">
        <f t="shared" si="253"/>
        <v>0</v>
      </c>
      <c r="DB366" s="62" t="str">
        <f>IF(AND(CZ366=0,DA366=0),"",IF(AND(CZ366=0,DA366&lt;&gt;0),Desplegable!$B$444,(DA366*100/CZ366)))</f>
        <v/>
      </c>
      <c r="DC366" s="97"/>
      <c r="DD366" s="97"/>
      <c r="DE366" s="97"/>
      <c r="DF366" s="62" t="str">
        <f>IF(AND(DC366=0,DD366=0),Desplegable!$B$446,IF(AND(DC366&lt;&gt;0,DD366=""),Desplegable!$B$446,IF(AND('Metas por Proyecto'!DC366=0,'Metas por Proyecto'!DD366&gt;0),Desplegable!$B$444,IF(AND('Metas por Proyecto'!DC366&gt;0,'Metas por Proyecto'!DD366=0),Desplegable!$B$445,IF(AND('Metas por Proyecto'!DC366&gt;0,'Metas por Proyecto'!DD366&gt;0),((DD366*100)/DC366))))))</f>
        <v/>
      </c>
      <c r="DG366" s="97">
        <f t="shared" si="230"/>
        <v>0</v>
      </c>
      <c r="DH366" s="97">
        <f t="shared" si="231"/>
        <v>0</v>
      </c>
      <c r="DI366" s="62" t="str">
        <f>IF(AND(DG366=0,DH366=0),"",IF(AND(DG366=0,DH366&lt;&gt;0),Desplegable!$B$444,(DH366*100/DG366)))</f>
        <v/>
      </c>
      <c r="DJ366" s="97">
        <v>1</v>
      </c>
      <c r="DK366" s="97"/>
      <c r="DL366" s="97"/>
      <c r="DM366" s="62" t="str">
        <f>IF(AND(DJ366=0,DK366=0),Desplegable!$B$446,IF(AND(DJ366&lt;&gt;0,DK366=""),Desplegable!$B$446,IF(AND('Metas por Proyecto'!DJ366=0,'Metas por Proyecto'!DK366&gt;0),Desplegable!$B$444,IF(AND('Metas por Proyecto'!DJ366&gt;0,'Metas por Proyecto'!DK366=0),Desplegable!$B$445,IF(AND('Metas por Proyecto'!DJ366&gt;0,'Metas por Proyecto'!DK366&gt;0),((DK366*100)/DJ366))))))</f>
        <v/>
      </c>
      <c r="DN366" s="97">
        <f t="shared" si="254"/>
        <v>1</v>
      </c>
      <c r="DO366" s="97">
        <f t="shared" si="255"/>
        <v>0</v>
      </c>
      <c r="DP366" s="63">
        <f>IF(AND(DN366=0,DO366=0),"",IF(AND(DN366=0,DO366&lt;&gt;0),Desplegable!$B$444,(DO366*100/DN366)))</f>
        <v>0</v>
      </c>
      <c r="DQ366" s="97">
        <f t="shared" si="232"/>
        <v>1</v>
      </c>
      <c r="DR366" s="97">
        <f t="shared" si="233"/>
        <v>0</v>
      </c>
      <c r="DS366" s="97">
        <f t="shared" si="234"/>
        <v>0</v>
      </c>
      <c r="DT366" s="63">
        <f t="shared" si="235"/>
        <v>0</v>
      </c>
      <c r="DU366" s="97"/>
    </row>
    <row r="367" spans="1:125" s="65" customFormat="1" ht="225">
      <c r="A367" s="53">
        <v>366</v>
      </c>
      <c r="B367" s="84" t="s">
        <v>987</v>
      </c>
      <c r="C367" s="54" t="s">
        <v>1033</v>
      </c>
      <c r="D367" s="55" t="s">
        <v>80</v>
      </c>
      <c r="E367" s="55" t="s">
        <v>1034</v>
      </c>
      <c r="F367" s="56" t="s">
        <v>111</v>
      </c>
      <c r="G367" s="55" t="s">
        <v>115</v>
      </c>
      <c r="H367" s="56" t="s">
        <v>291</v>
      </c>
      <c r="I367" s="55" t="s">
        <v>993</v>
      </c>
      <c r="J367" s="56" t="s">
        <v>252</v>
      </c>
      <c r="K367" s="55" t="s">
        <v>1028</v>
      </c>
      <c r="L367" s="56" t="s">
        <v>1450</v>
      </c>
      <c r="M367" s="56" t="s">
        <v>411</v>
      </c>
      <c r="N367" s="59" t="s">
        <v>144</v>
      </c>
      <c r="O367" s="56" t="s">
        <v>154</v>
      </c>
      <c r="P367" s="57" t="s">
        <v>462</v>
      </c>
      <c r="Q367" s="57" t="s">
        <v>467</v>
      </c>
      <c r="R367" s="58" t="s">
        <v>474</v>
      </c>
      <c r="S367" s="59" t="s">
        <v>159</v>
      </c>
      <c r="T367" s="59" t="s">
        <v>417</v>
      </c>
      <c r="U367" s="60" t="s">
        <v>429</v>
      </c>
      <c r="V367" s="60" t="s">
        <v>447</v>
      </c>
      <c r="W367" s="59" t="s">
        <v>159</v>
      </c>
      <c r="X367" s="59"/>
      <c r="Y367" s="56"/>
      <c r="Z367" s="56"/>
      <c r="AA367" s="56"/>
      <c r="AB367" s="56"/>
      <c r="AC367" s="53"/>
      <c r="AD367" s="53"/>
      <c r="AE367" s="53"/>
      <c r="AF367" s="53"/>
      <c r="AG367" s="56"/>
      <c r="AH367" s="60"/>
      <c r="AI367" s="53"/>
      <c r="AJ367" s="61"/>
      <c r="AK367" s="53"/>
      <c r="AL367" s="53"/>
      <c r="AM367" s="222">
        <v>0.31119999999999998</v>
      </c>
      <c r="AN367" s="97">
        <v>2.5000000000000001E-2</v>
      </c>
      <c r="AO367" s="97">
        <v>1.09E-2</v>
      </c>
      <c r="AP367" s="97"/>
      <c r="AQ367" s="62">
        <f>IF(AND(AN367=0,AO367=0),Desplegable!$B$446,IF(AND(AN367&lt;&gt;0,AO367=""),Desplegable!$B$446,IF(AND('Metas por Proyecto'!AN367=0,'Metas por Proyecto'!AO367&gt;0),Desplegable!$B$444,IF(AND('Metas por Proyecto'!AN367&gt;0,'Metas por Proyecto'!AO367=0),Desplegable!$B$445,IF(AND('Metas por Proyecto'!AN367&gt;0,'Metas por Proyecto'!AO367&gt;0),((AO367*100)/AN367))))))</f>
        <v>43.6</v>
      </c>
      <c r="AR367" s="97">
        <v>2.5000000000000001E-2</v>
      </c>
      <c r="AS367" s="97">
        <v>1.84E-2</v>
      </c>
      <c r="AT367" s="97"/>
      <c r="AU367" s="62">
        <f>IF(AND(AR367=0,AS367=0),Desplegable!$B$446,IF(AND(AR367&lt;&gt;0,AS367=""),Desplegable!$B$446,IF(AND('Metas por Proyecto'!AR367=0,'Metas por Proyecto'!AS367&gt;0),Desplegable!$B$444,IF(AND('Metas por Proyecto'!AR367&gt;0,'Metas por Proyecto'!AS367=0),Desplegable!$B$445,IF(AND('Metas por Proyecto'!AR367&gt;0,'Metas por Proyecto'!AS367&gt;0),((AS367*100)/AR367))))))</f>
        <v>73.599999999999994</v>
      </c>
      <c r="AV367" s="97">
        <f t="shared" si="236"/>
        <v>0.05</v>
      </c>
      <c r="AW367" s="97">
        <f t="shared" si="237"/>
        <v>2.93E-2</v>
      </c>
      <c r="AX367" s="62">
        <f>IF(AND(AV367=0,AW367=0),"",IF(AND(AV367=0,AW367&lt;&gt;0),Desplegable!$B$444,(AW367*100/AV367)))</f>
        <v>58.6</v>
      </c>
      <c r="AY367" s="97">
        <v>2.5000000000000001E-2</v>
      </c>
      <c r="AZ367" s="97">
        <v>1.9900000000000001E-2</v>
      </c>
      <c r="BA367" s="97"/>
      <c r="BB367" s="62">
        <f>IF(AND(AY367=0,AZ367=0),Desplegable!$B$446,IF(AND(AY367&lt;&gt;0,AZ367=""),Desplegable!$B$446,IF(AND('Metas por Proyecto'!AY367=0,'Metas por Proyecto'!AZ367&gt;0),Desplegable!$B$444,IF(AND('Metas por Proyecto'!AY367&gt;0,'Metas por Proyecto'!AZ367=0),Desplegable!$B$445,IF(AND('Metas por Proyecto'!AY367&gt;0,'Metas por Proyecto'!AZ367&gt;0),((AZ367*100)/AY367))))))</f>
        <v>79.600000000000009</v>
      </c>
      <c r="BC367" s="97">
        <f t="shared" si="238"/>
        <v>7.5000000000000011E-2</v>
      </c>
      <c r="BD367" s="97">
        <f t="shared" si="239"/>
        <v>4.9200000000000001E-2</v>
      </c>
      <c r="BE367" s="62">
        <f>IF(AND(BC367=0,BD367=0),"",IF(AND(BC367=0,BD367&lt;&gt;0),Desplegable!$B$444,(BD367*100/BC367)))</f>
        <v>65.599999999999994</v>
      </c>
      <c r="BF367" s="97">
        <v>2.5000000000000001E-2</v>
      </c>
      <c r="BG367" s="97"/>
      <c r="BH367" s="97"/>
      <c r="BI367" s="62" t="str">
        <f>IF(AND(BF367=0,BG367=0),Desplegable!$B$446,IF(AND(BF367&lt;&gt;0,BG367=""),Desplegable!$B$446,IF(AND('Metas por Proyecto'!BF367=0,'Metas por Proyecto'!BG367&gt;0),Desplegable!$B$444,IF(AND('Metas por Proyecto'!BF367&gt;0,'Metas por Proyecto'!BG367=0),Desplegable!$B$445,IF(AND('Metas por Proyecto'!BF367&gt;0,'Metas por Proyecto'!BG367&gt;0),((BG367*100)/BF367))))))</f>
        <v/>
      </c>
      <c r="BJ367" s="97">
        <f t="shared" si="240"/>
        <v>0.1</v>
      </c>
      <c r="BK367" s="97">
        <f t="shared" si="241"/>
        <v>4.9200000000000001E-2</v>
      </c>
      <c r="BL367" s="62">
        <f>IF(AND(BJ367=0,BK367=0),"",IF(AND(BJ367=0,BK367&lt;&gt;0),Desplegable!$B$444,(BK367*100/BJ367)))</f>
        <v>49.199999999999996</v>
      </c>
      <c r="BM367" s="97">
        <v>2.5000000000000001E-2</v>
      </c>
      <c r="BN367" s="97"/>
      <c r="BO367" s="97"/>
      <c r="BP367" s="62" t="str">
        <f>IF(AND(BM367=0,BN367=0),Desplegable!$B$446,IF(AND(BM367&lt;&gt;0,BN367=""),Desplegable!$B$446,IF(AND('Metas por Proyecto'!BM367=0,'Metas por Proyecto'!BN367&gt;0),Desplegable!$B$444,IF(AND('Metas por Proyecto'!BM367&gt;0,'Metas por Proyecto'!BN367=0),Desplegable!$B$445,IF(AND('Metas por Proyecto'!BM367&gt;0,'Metas por Proyecto'!BN367&gt;0),((BN367*100)/BM367))))))</f>
        <v/>
      </c>
      <c r="BQ367" s="97">
        <f t="shared" si="242"/>
        <v>0.125</v>
      </c>
      <c r="BR367" s="97">
        <f t="shared" si="243"/>
        <v>4.9200000000000001E-2</v>
      </c>
      <c r="BS367" s="62">
        <f>IF(AND(BQ367=0,BR367=0),"",IF(AND(BQ367=0,BR367&lt;&gt;0),Desplegable!$B$444,(BR367*100/BQ367)))</f>
        <v>39.36</v>
      </c>
      <c r="BT367" s="97">
        <v>2.5000000000000001E-2</v>
      </c>
      <c r="BU367" s="97"/>
      <c r="BV367" s="97"/>
      <c r="BW367" s="62" t="str">
        <f>IF(AND(BT367=0,BU367=0),Desplegable!$B$446,IF(AND(BT367&lt;&gt;0,BU367=""),Desplegable!$B$446,IF(AND('Metas por Proyecto'!BT367=0,'Metas por Proyecto'!BU367&gt;0),Desplegable!$B$444,IF(AND('Metas por Proyecto'!BT367&gt;0,'Metas por Proyecto'!BU367=0),Desplegable!$B$445,IF(AND('Metas por Proyecto'!BT367&gt;0,'Metas por Proyecto'!BU367&gt;0),((BU367*100)/BT367))))))</f>
        <v/>
      </c>
      <c r="BX367" s="97">
        <f t="shared" si="244"/>
        <v>0.15</v>
      </c>
      <c r="BY367" s="97">
        <f t="shared" si="245"/>
        <v>4.9200000000000001E-2</v>
      </c>
      <c r="BZ367" s="62">
        <f>IF(AND(BX367=0,BY367=0),"",IF(AND(BX367=0,BY367&lt;&gt;0),Desplegable!$B$444,(BY367*100/BX367)))</f>
        <v>32.800000000000004</v>
      </c>
      <c r="CA367" s="97">
        <v>2.5000000000000001E-2</v>
      </c>
      <c r="CB367" s="97"/>
      <c r="CC367" s="97"/>
      <c r="CD367" s="62" t="str">
        <f>IF(AND(CA367=0,CB367=0),Desplegable!$B$446,IF(AND(CA367&lt;&gt;0,CB367=""),Desplegable!$B$446,IF(AND('Metas por Proyecto'!CA367=0,'Metas por Proyecto'!CB367&gt;0),Desplegable!$B$444,IF(AND('Metas por Proyecto'!CA367&gt;0,'Metas por Proyecto'!CB367=0),Desplegable!$B$445,IF(AND('Metas por Proyecto'!CA367&gt;0,'Metas por Proyecto'!CB367&gt;0),((CB367*100)/CA367))))))</f>
        <v/>
      </c>
      <c r="CE367" s="97">
        <f t="shared" si="246"/>
        <v>0.17499999999999999</v>
      </c>
      <c r="CF367" s="97">
        <f t="shared" si="247"/>
        <v>4.9200000000000001E-2</v>
      </c>
      <c r="CG367" s="62">
        <f>IF(AND(CE367=0,CF367=0),"",IF(AND(CE367=0,CF367&lt;&gt;0),Desplegable!$B$444,(CF367*100/CE367)))</f>
        <v>28.114285714285717</v>
      </c>
      <c r="CH367" s="97">
        <v>2.5000000000000001E-2</v>
      </c>
      <c r="CI367" s="97"/>
      <c r="CJ367" s="97"/>
      <c r="CK367" s="62" t="str">
        <f>IF(AND(CH367=0,CI367=0),Desplegable!$B$446,IF(AND(CH367&lt;&gt;0,CI367=""),Desplegable!$B$446,IF(AND('Metas por Proyecto'!CH367=0,'Metas por Proyecto'!CI367&gt;0),Desplegable!$B$444,IF(AND('Metas por Proyecto'!CH367&gt;0,'Metas por Proyecto'!CI367=0),Desplegable!$B$445,IF(AND('Metas por Proyecto'!CH367&gt;0,'Metas por Proyecto'!CI367&gt;0),((CI367*100)/CH367))))))</f>
        <v/>
      </c>
      <c r="CL367" s="97">
        <f t="shared" si="248"/>
        <v>0.19999999999999998</v>
      </c>
      <c r="CM367" s="97">
        <f t="shared" si="249"/>
        <v>4.9200000000000001E-2</v>
      </c>
      <c r="CN367" s="62">
        <f>IF(AND(CL367=0,CM367=0),"",IF(AND(CL367=0,CM367&lt;&gt;0),Desplegable!$B$444,(CM367*100/CL367)))</f>
        <v>24.6</v>
      </c>
      <c r="CO367" s="97">
        <v>2.5000000000000001E-2</v>
      </c>
      <c r="CP367" s="97"/>
      <c r="CQ367" s="97"/>
      <c r="CR367" s="62" t="str">
        <f>IF(AND(CO367=0,CP367=0),Desplegable!$B$446,IF(AND(CO367&lt;&gt;0,CP367=""),Desplegable!$B$446,IF(AND('Metas por Proyecto'!CO367=0,'Metas por Proyecto'!CP367&gt;0),Desplegable!$B$444,IF(AND('Metas por Proyecto'!CO367&gt;0,'Metas por Proyecto'!CP367=0),Desplegable!$B$445,IF(AND('Metas por Proyecto'!CO367&gt;0,'Metas por Proyecto'!CP367&gt;0),((CP367*100)/CO367))))))</f>
        <v/>
      </c>
      <c r="CS367" s="97">
        <f t="shared" si="250"/>
        <v>0.22499999999999998</v>
      </c>
      <c r="CT367" s="97">
        <f t="shared" si="251"/>
        <v>4.9200000000000001E-2</v>
      </c>
      <c r="CU367" s="62">
        <f>IF(AND(CS367=0,CT367=0),"",IF(AND(CS367=0,CT367&lt;&gt;0),Desplegable!$B$444,(CT367*100/CS367)))</f>
        <v>21.866666666666667</v>
      </c>
      <c r="CV367" s="97">
        <v>2.5000000000000001E-2</v>
      </c>
      <c r="CW367" s="97"/>
      <c r="CX367" s="97"/>
      <c r="CY367" s="62" t="str">
        <f>IF(AND(CV367=0,CW367=0),Desplegable!$B$446,IF(AND(CV367&lt;&gt;0,CW367=""),Desplegable!$B$446,IF(AND('Metas por Proyecto'!CV367=0,'Metas por Proyecto'!CW367&gt;0),Desplegable!$B$444,IF(AND('Metas por Proyecto'!CV367&gt;0,'Metas por Proyecto'!CW367=0),Desplegable!$B$445,IF(AND('Metas por Proyecto'!CV367&gt;0,'Metas por Proyecto'!CW367&gt;0),((CW367*100)/CV367))))))</f>
        <v/>
      </c>
      <c r="CZ367" s="97">
        <f t="shared" si="252"/>
        <v>0.24999999999999997</v>
      </c>
      <c r="DA367" s="97">
        <f t="shared" si="253"/>
        <v>4.9200000000000001E-2</v>
      </c>
      <c r="DB367" s="62">
        <f>IF(AND(CZ367=0,DA367=0),"",IF(AND(CZ367=0,DA367&lt;&gt;0),Desplegable!$B$444,(DA367*100/CZ367)))</f>
        <v>19.680000000000003</v>
      </c>
      <c r="DC367" s="97">
        <v>2.5000000000000001E-2</v>
      </c>
      <c r="DD367" s="97"/>
      <c r="DE367" s="97"/>
      <c r="DF367" s="62" t="str">
        <f>IF(AND(DC367=0,DD367=0),Desplegable!$B$446,IF(AND(DC367&lt;&gt;0,DD367=""),Desplegable!$B$446,IF(AND('Metas por Proyecto'!DC367=0,'Metas por Proyecto'!DD367&gt;0),Desplegable!$B$444,IF(AND('Metas por Proyecto'!DC367&gt;0,'Metas por Proyecto'!DD367=0),Desplegable!$B$445,IF(AND('Metas por Proyecto'!DC367&gt;0,'Metas por Proyecto'!DD367&gt;0),((DD367*100)/DC367))))))</f>
        <v/>
      </c>
      <c r="DG367" s="97">
        <f t="shared" si="230"/>
        <v>0.27499999999999997</v>
      </c>
      <c r="DH367" s="97">
        <f t="shared" si="231"/>
        <v>4.9200000000000001E-2</v>
      </c>
      <c r="DI367" s="62">
        <f>IF(AND(DG367=0,DH367=0),"",IF(AND(DG367=0,DH367&lt;&gt;0),Desplegable!$B$444,(DH367*100/DG367)))</f>
        <v>17.890909090909094</v>
      </c>
      <c r="DJ367" s="97">
        <v>3.6200000000000003E-2</v>
      </c>
      <c r="DK367" s="97"/>
      <c r="DL367" s="97"/>
      <c r="DM367" s="62" t="str">
        <f>IF(AND(DJ367=0,DK367=0),Desplegable!$B$446,IF(AND(DJ367&lt;&gt;0,DK367=""),Desplegable!$B$446,IF(AND('Metas por Proyecto'!DJ367=0,'Metas por Proyecto'!DK367&gt;0),Desplegable!$B$444,IF(AND('Metas por Proyecto'!DJ367&gt;0,'Metas por Proyecto'!DK367=0),Desplegable!$B$445,IF(AND('Metas por Proyecto'!DJ367&gt;0,'Metas por Proyecto'!DK367&gt;0),((DK367*100)/DJ367))))))</f>
        <v/>
      </c>
      <c r="DN367" s="97">
        <f t="shared" si="254"/>
        <v>0.31119999999999998</v>
      </c>
      <c r="DO367" s="97">
        <f t="shared" si="255"/>
        <v>4.9200000000000001E-2</v>
      </c>
      <c r="DP367" s="63">
        <f>IF(AND(DN367=0,DO367=0),"",IF(AND(DN367=0,DO367&lt;&gt;0),Desplegable!$B$444,(DO367*100/DN367)))</f>
        <v>15.809768637532134</v>
      </c>
      <c r="DQ367" s="97">
        <f t="shared" si="232"/>
        <v>0.31119999999999998</v>
      </c>
      <c r="DR367" s="97">
        <f t="shared" si="233"/>
        <v>0</v>
      </c>
      <c r="DS367" s="97">
        <f t="shared" si="234"/>
        <v>4.9200000000000001E-2</v>
      </c>
      <c r="DT367" s="63">
        <f t="shared" si="235"/>
        <v>15.809768637532134</v>
      </c>
      <c r="DU367" s="97"/>
    </row>
    <row r="368" spans="1:125" s="65" customFormat="1" ht="206.25">
      <c r="A368" s="53">
        <v>367</v>
      </c>
      <c r="B368" s="84" t="s">
        <v>1035</v>
      </c>
      <c r="C368" s="54" t="s">
        <v>1038</v>
      </c>
      <c r="D368" s="55" t="s">
        <v>89</v>
      </c>
      <c r="E368" s="55" t="s">
        <v>1040</v>
      </c>
      <c r="F368" s="56" t="s">
        <v>111</v>
      </c>
      <c r="G368" s="55" t="s">
        <v>115</v>
      </c>
      <c r="H368" s="56" t="s">
        <v>291</v>
      </c>
      <c r="I368" s="55" t="s">
        <v>993</v>
      </c>
      <c r="J368" s="56" t="s">
        <v>252</v>
      </c>
      <c r="K368" s="55" t="s">
        <v>1028</v>
      </c>
      <c r="L368" s="56" t="s">
        <v>1448</v>
      </c>
      <c r="M368" s="56" t="s">
        <v>411</v>
      </c>
      <c r="N368" s="59" t="s">
        <v>108</v>
      </c>
      <c r="O368" s="56" t="s">
        <v>154</v>
      </c>
      <c r="P368" s="57" t="s">
        <v>462</v>
      </c>
      <c r="Q368" s="57" t="s">
        <v>467</v>
      </c>
      <c r="R368" s="58" t="s">
        <v>475</v>
      </c>
      <c r="S368" s="59" t="s">
        <v>159</v>
      </c>
      <c r="T368" s="59" t="s">
        <v>417</v>
      </c>
      <c r="U368" s="60" t="s">
        <v>429</v>
      </c>
      <c r="V368" s="60" t="s">
        <v>447</v>
      </c>
      <c r="W368" s="59" t="s">
        <v>159</v>
      </c>
      <c r="X368" s="59"/>
      <c r="Y368" s="56"/>
      <c r="Z368" s="56"/>
      <c r="AA368" s="56"/>
      <c r="AB368" s="56"/>
      <c r="AC368" s="53"/>
      <c r="AD368" s="53"/>
      <c r="AE368" s="53"/>
      <c r="AF368" s="53"/>
      <c r="AG368" s="56"/>
      <c r="AH368" s="60"/>
      <c r="AI368" s="53"/>
      <c r="AJ368" s="61"/>
      <c r="AK368" s="53"/>
      <c r="AL368" s="53"/>
      <c r="AM368" s="222">
        <v>39.799999999999997</v>
      </c>
      <c r="AN368" s="97"/>
      <c r="AO368" s="97">
        <v>23.88</v>
      </c>
      <c r="AP368" s="97"/>
      <c r="AQ368" s="62">
        <f>IF(AND(AN368=0,AO368=0),Desplegable!$B$446,IF(AND(AN368&lt;&gt;0,AO368=""),Desplegable!$B$446,IF(AND('Metas por Proyecto'!AN368=0,'Metas por Proyecto'!AO368&gt;0),Desplegable!$B$444,IF(AND('Metas por Proyecto'!AN368&gt;0,'Metas por Proyecto'!AO368=0),Desplegable!$B$445,IF(AND('Metas por Proyecto'!AN368&gt;0,'Metas por Proyecto'!AO368&gt;0),((AO368*100)/AN368))))))</f>
        <v>100</v>
      </c>
      <c r="AR368" s="97"/>
      <c r="AS368" s="97">
        <v>11.94</v>
      </c>
      <c r="AT368" s="97"/>
      <c r="AU368" s="62">
        <f>IF(AND(AR368=0,AS368=0),Desplegable!$B$446,IF(AND(AR368&lt;&gt;0,AS368=""),Desplegable!$B$446,IF(AND('Metas por Proyecto'!AR368=0,'Metas por Proyecto'!AS368&gt;0),Desplegable!$B$444,IF(AND('Metas por Proyecto'!AR368&gt;0,'Metas por Proyecto'!AS368=0),Desplegable!$B$445,IF(AND('Metas por Proyecto'!AR368&gt;0,'Metas por Proyecto'!AS368&gt;0),((AS368*100)/AR368))))))</f>
        <v>100</v>
      </c>
      <c r="AV368" s="97">
        <f t="shared" si="236"/>
        <v>0</v>
      </c>
      <c r="AW368" s="97">
        <f t="shared" si="237"/>
        <v>35.82</v>
      </c>
      <c r="AX368" s="62">
        <f>IF(AND(AV368=0,AW368=0),"",IF(AND(AV368=0,AW368&lt;&gt;0),Desplegable!$B$444,(AW368*100/AV368)))</f>
        <v>100</v>
      </c>
      <c r="AY368" s="97"/>
      <c r="AZ368" s="97"/>
      <c r="BA368" s="97"/>
      <c r="BB368" s="62" t="str">
        <f>IF(AND(AY368=0,AZ368=0),Desplegable!$B$446,IF(AND(AY368&lt;&gt;0,AZ368=""),Desplegable!$B$446,IF(AND('Metas por Proyecto'!AY368=0,'Metas por Proyecto'!AZ368&gt;0),Desplegable!$B$444,IF(AND('Metas por Proyecto'!AY368&gt;0,'Metas por Proyecto'!AZ368=0),Desplegable!$B$445,IF(AND('Metas por Proyecto'!AY368&gt;0,'Metas por Proyecto'!AZ368&gt;0),((AZ368*100)/AY368))))))</f>
        <v/>
      </c>
      <c r="BC368" s="97">
        <f t="shared" si="238"/>
        <v>0</v>
      </c>
      <c r="BD368" s="97">
        <f t="shared" si="239"/>
        <v>35.82</v>
      </c>
      <c r="BE368" s="62">
        <f>IF(AND(BC368=0,BD368=0),"",IF(AND(BC368=0,BD368&lt;&gt;0),Desplegable!$B$444,(BD368*100/BC368)))</f>
        <v>100</v>
      </c>
      <c r="BF368" s="97">
        <v>39.799999999999997</v>
      </c>
      <c r="BG368" s="97"/>
      <c r="BH368" s="97"/>
      <c r="BI368" s="62" t="str">
        <f>IF(AND(BF368=0,BG368=0),Desplegable!$B$446,IF(AND(BF368&lt;&gt;0,BG368=""),Desplegable!$B$446,IF(AND('Metas por Proyecto'!BF368=0,'Metas por Proyecto'!BG368&gt;0),Desplegable!$B$444,IF(AND('Metas por Proyecto'!BF368&gt;0,'Metas por Proyecto'!BG368=0),Desplegable!$B$445,IF(AND('Metas por Proyecto'!BF368&gt;0,'Metas por Proyecto'!BG368&gt;0),((BG368*100)/BF368))))))</f>
        <v/>
      </c>
      <c r="BJ368" s="97">
        <f t="shared" si="240"/>
        <v>39.799999999999997</v>
      </c>
      <c r="BK368" s="97">
        <f t="shared" si="241"/>
        <v>35.82</v>
      </c>
      <c r="BL368" s="62">
        <f>IF(AND(BJ368=0,BK368=0),"",IF(AND(BJ368=0,BK368&lt;&gt;0),Desplegable!$B$444,(BK368*100/BJ368)))</f>
        <v>90</v>
      </c>
      <c r="BM368" s="97"/>
      <c r="BN368" s="97"/>
      <c r="BO368" s="97"/>
      <c r="BP368" s="62" t="str">
        <f>IF(AND(BM368=0,BN368=0),Desplegable!$B$446,IF(AND(BM368&lt;&gt;0,BN368=""),Desplegable!$B$446,IF(AND('Metas por Proyecto'!BM368=0,'Metas por Proyecto'!BN368&gt;0),Desplegable!$B$444,IF(AND('Metas por Proyecto'!BM368&gt;0,'Metas por Proyecto'!BN368=0),Desplegable!$B$445,IF(AND('Metas por Proyecto'!BM368&gt;0,'Metas por Proyecto'!BN368&gt;0),((BN368*100)/BM368))))))</f>
        <v/>
      </c>
      <c r="BQ368" s="97">
        <f t="shared" si="242"/>
        <v>39.799999999999997</v>
      </c>
      <c r="BR368" s="97">
        <f t="shared" si="243"/>
        <v>35.82</v>
      </c>
      <c r="BS368" s="62">
        <f>IF(AND(BQ368=0,BR368=0),"",IF(AND(BQ368=0,BR368&lt;&gt;0),Desplegable!$B$444,(BR368*100/BQ368)))</f>
        <v>90</v>
      </c>
      <c r="BT368" s="97"/>
      <c r="BU368" s="97"/>
      <c r="BV368" s="97"/>
      <c r="BW368" s="62" t="str">
        <f>IF(AND(BT368=0,BU368=0),Desplegable!$B$446,IF(AND(BT368&lt;&gt;0,BU368=""),Desplegable!$B$446,IF(AND('Metas por Proyecto'!BT368=0,'Metas por Proyecto'!BU368&gt;0),Desplegable!$B$444,IF(AND('Metas por Proyecto'!BT368&gt;0,'Metas por Proyecto'!BU368=0),Desplegable!$B$445,IF(AND('Metas por Proyecto'!BT368&gt;0,'Metas por Proyecto'!BU368&gt;0),((BU368*100)/BT368))))))</f>
        <v/>
      </c>
      <c r="BX368" s="97">
        <f t="shared" si="244"/>
        <v>39.799999999999997</v>
      </c>
      <c r="BY368" s="97">
        <f t="shared" si="245"/>
        <v>35.82</v>
      </c>
      <c r="BZ368" s="62">
        <f>IF(AND(BX368=0,BY368=0),"",IF(AND(BX368=0,BY368&lt;&gt;0),Desplegable!$B$444,(BY368*100/BX368)))</f>
        <v>90</v>
      </c>
      <c r="CA368" s="97"/>
      <c r="CB368" s="97"/>
      <c r="CC368" s="97"/>
      <c r="CD368" s="62" t="str">
        <f>IF(AND(CA368=0,CB368=0),Desplegable!$B$446,IF(AND(CA368&lt;&gt;0,CB368=""),Desplegable!$B$446,IF(AND('Metas por Proyecto'!CA368=0,'Metas por Proyecto'!CB368&gt;0),Desplegable!$B$444,IF(AND('Metas por Proyecto'!CA368&gt;0,'Metas por Proyecto'!CB368=0),Desplegable!$B$445,IF(AND('Metas por Proyecto'!CA368&gt;0,'Metas por Proyecto'!CB368&gt;0),((CB368*100)/CA368))))))</f>
        <v/>
      </c>
      <c r="CE368" s="97">
        <f t="shared" si="246"/>
        <v>39.799999999999997</v>
      </c>
      <c r="CF368" s="97">
        <f t="shared" si="247"/>
        <v>35.82</v>
      </c>
      <c r="CG368" s="62">
        <f>IF(AND(CE368=0,CF368=0),"",IF(AND(CE368=0,CF368&lt;&gt;0),Desplegable!$B$444,(CF368*100/CE368)))</f>
        <v>90</v>
      </c>
      <c r="CH368" s="97"/>
      <c r="CI368" s="97"/>
      <c r="CJ368" s="97"/>
      <c r="CK368" s="62" t="str">
        <f>IF(AND(CH368=0,CI368=0),Desplegable!$B$446,IF(AND(CH368&lt;&gt;0,CI368=""),Desplegable!$B$446,IF(AND('Metas por Proyecto'!CH368=0,'Metas por Proyecto'!CI368&gt;0),Desplegable!$B$444,IF(AND('Metas por Proyecto'!CH368&gt;0,'Metas por Proyecto'!CI368=0),Desplegable!$B$445,IF(AND('Metas por Proyecto'!CH368&gt;0,'Metas por Proyecto'!CI368&gt;0),((CI368*100)/CH368))))))</f>
        <v/>
      </c>
      <c r="CL368" s="97">
        <f t="shared" si="248"/>
        <v>39.799999999999997</v>
      </c>
      <c r="CM368" s="97">
        <f t="shared" si="249"/>
        <v>35.82</v>
      </c>
      <c r="CN368" s="62">
        <f>IF(AND(CL368=0,CM368=0),"",IF(AND(CL368=0,CM368&lt;&gt;0),Desplegable!$B$444,(CM368*100/CL368)))</f>
        <v>90</v>
      </c>
      <c r="CO368" s="97"/>
      <c r="CP368" s="97"/>
      <c r="CQ368" s="97"/>
      <c r="CR368" s="62" t="str">
        <f>IF(AND(CO368=0,CP368=0),Desplegable!$B$446,IF(AND(CO368&lt;&gt;0,CP368=""),Desplegable!$B$446,IF(AND('Metas por Proyecto'!CO368=0,'Metas por Proyecto'!CP368&gt;0),Desplegable!$B$444,IF(AND('Metas por Proyecto'!CO368&gt;0,'Metas por Proyecto'!CP368=0),Desplegable!$B$445,IF(AND('Metas por Proyecto'!CO368&gt;0,'Metas por Proyecto'!CP368&gt;0),((CP368*100)/CO368))))))</f>
        <v/>
      </c>
      <c r="CS368" s="97">
        <f t="shared" si="250"/>
        <v>39.799999999999997</v>
      </c>
      <c r="CT368" s="97">
        <f t="shared" si="251"/>
        <v>35.82</v>
      </c>
      <c r="CU368" s="62">
        <f>IF(AND(CS368=0,CT368=0),"",IF(AND(CS368=0,CT368&lt;&gt;0),Desplegable!$B$444,(CT368*100/CS368)))</f>
        <v>90</v>
      </c>
      <c r="CV368" s="97"/>
      <c r="CW368" s="97"/>
      <c r="CX368" s="97"/>
      <c r="CY368" s="62" t="str">
        <f>IF(AND(CV368=0,CW368=0),Desplegable!$B$446,IF(AND(CV368&lt;&gt;0,CW368=""),Desplegable!$B$446,IF(AND('Metas por Proyecto'!CV368=0,'Metas por Proyecto'!CW368&gt;0),Desplegable!$B$444,IF(AND('Metas por Proyecto'!CV368&gt;0,'Metas por Proyecto'!CW368=0),Desplegable!$B$445,IF(AND('Metas por Proyecto'!CV368&gt;0,'Metas por Proyecto'!CW368&gt;0),((CW368*100)/CV368))))))</f>
        <v/>
      </c>
      <c r="CZ368" s="97">
        <f t="shared" si="252"/>
        <v>39.799999999999997</v>
      </c>
      <c r="DA368" s="97">
        <f t="shared" si="253"/>
        <v>35.82</v>
      </c>
      <c r="DB368" s="62">
        <f>IF(AND(CZ368=0,DA368=0),"",IF(AND(CZ368=0,DA368&lt;&gt;0),Desplegable!$B$444,(DA368*100/CZ368)))</f>
        <v>90</v>
      </c>
      <c r="DC368" s="97"/>
      <c r="DD368" s="97"/>
      <c r="DE368" s="97"/>
      <c r="DF368" s="62" t="str">
        <f>IF(AND(DC368=0,DD368=0),Desplegable!$B$446,IF(AND(DC368&lt;&gt;0,DD368=""),Desplegable!$B$446,IF(AND('Metas por Proyecto'!DC368=0,'Metas por Proyecto'!DD368&gt;0),Desplegable!$B$444,IF(AND('Metas por Proyecto'!DC368&gt;0,'Metas por Proyecto'!DD368=0),Desplegable!$B$445,IF(AND('Metas por Proyecto'!DC368&gt;0,'Metas por Proyecto'!DD368&gt;0),((DD368*100)/DC368))))))</f>
        <v/>
      </c>
      <c r="DG368" s="97">
        <f t="shared" si="230"/>
        <v>39.799999999999997</v>
      </c>
      <c r="DH368" s="97">
        <f t="shared" si="231"/>
        <v>35.82</v>
      </c>
      <c r="DI368" s="62">
        <f>IF(AND(DG368=0,DH368=0),"",IF(AND(DG368=0,DH368&lt;&gt;0),Desplegable!$B$444,(DH368*100/DG368)))</f>
        <v>90</v>
      </c>
      <c r="DJ368" s="97"/>
      <c r="DK368" s="97"/>
      <c r="DL368" s="97"/>
      <c r="DM368" s="62" t="str">
        <f>IF(AND(DJ368=0,DK368=0),Desplegable!$B$446,IF(AND(DJ368&lt;&gt;0,DK368=""),Desplegable!$B$446,IF(AND('Metas por Proyecto'!DJ368=0,'Metas por Proyecto'!DK368&gt;0),Desplegable!$B$444,IF(AND('Metas por Proyecto'!DJ368&gt;0,'Metas por Proyecto'!DK368=0),Desplegable!$B$445,IF(AND('Metas por Proyecto'!DJ368&gt;0,'Metas por Proyecto'!DK368&gt;0),((DK368*100)/DJ368))))))</f>
        <v/>
      </c>
      <c r="DN368" s="97">
        <f t="shared" si="254"/>
        <v>39.799999999999997</v>
      </c>
      <c r="DO368" s="97">
        <f t="shared" si="255"/>
        <v>35.82</v>
      </c>
      <c r="DP368" s="63">
        <f>IF(AND(DN368=0,DO368=0),"",IF(AND(DN368=0,DO368&lt;&gt;0),Desplegable!$B$444,(DO368*100/DN368)))</f>
        <v>90</v>
      </c>
      <c r="DQ368" s="97">
        <f t="shared" si="232"/>
        <v>39.799999999999997</v>
      </c>
      <c r="DR368" s="97">
        <f t="shared" si="233"/>
        <v>0</v>
      </c>
      <c r="DS368" s="97">
        <f t="shared" si="234"/>
        <v>35.82</v>
      </c>
      <c r="DT368" s="63">
        <f t="shared" si="235"/>
        <v>90</v>
      </c>
      <c r="DU368" s="97"/>
    </row>
    <row r="369" spans="1:125" s="65" customFormat="1" ht="225">
      <c r="A369" s="53">
        <v>368</v>
      </c>
      <c r="B369" s="84" t="s">
        <v>1036</v>
      </c>
      <c r="C369" s="54" t="s">
        <v>878</v>
      </c>
      <c r="D369" s="55" t="s">
        <v>81</v>
      </c>
      <c r="E369" s="55" t="s">
        <v>1040</v>
      </c>
      <c r="F369" s="56" t="s">
        <v>111</v>
      </c>
      <c r="G369" s="55" t="s">
        <v>115</v>
      </c>
      <c r="H369" s="56" t="s">
        <v>291</v>
      </c>
      <c r="I369" s="55" t="s">
        <v>993</v>
      </c>
      <c r="J369" s="56" t="s">
        <v>252</v>
      </c>
      <c r="K369" s="55" t="s">
        <v>1028</v>
      </c>
      <c r="L369" s="56" t="s">
        <v>1448</v>
      </c>
      <c r="M369" s="56" t="s">
        <v>411</v>
      </c>
      <c r="N369" s="59" t="s">
        <v>108</v>
      </c>
      <c r="O369" s="56" t="s">
        <v>154</v>
      </c>
      <c r="P369" s="57" t="s">
        <v>462</v>
      </c>
      <c r="Q369" s="57" t="s">
        <v>467</v>
      </c>
      <c r="R369" s="58" t="s">
        <v>474</v>
      </c>
      <c r="S369" s="59" t="s">
        <v>159</v>
      </c>
      <c r="T369" s="59" t="s">
        <v>417</v>
      </c>
      <c r="U369" s="60" t="s">
        <v>429</v>
      </c>
      <c r="V369" s="60" t="s">
        <v>447</v>
      </c>
      <c r="W369" s="59" t="s">
        <v>159</v>
      </c>
      <c r="X369" s="59"/>
      <c r="Y369" s="56"/>
      <c r="Z369" s="56"/>
      <c r="AA369" s="56"/>
      <c r="AB369" s="56"/>
      <c r="AC369" s="53"/>
      <c r="AD369" s="53"/>
      <c r="AE369" s="53"/>
      <c r="AF369" s="53"/>
      <c r="AG369" s="56"/>
      <c r="AH369" s="60"/>
      <c r="AI369" s="53"/>
      <c r="AJ369" s="61"/>
      <c r="AK369" s="53"/>
      <c r="AL369" s="53"/>
      <c r="AM369" s="222">
        <v>1</v>
      </c>
      <c r="AN369" s="97"/>
      <c r="AO369" s="97">
        <v>0</v>
      </c>
      <c r="AP369" s="97"/>
      <c r="AQ369" s="62" t="str">
        <f>IF(AND(AN369=0,AO369=0),Desplegable!$B$446,IF(AND(AN369&lt;&gt;0,AO369=""),Desplegable!$B$446,IF(AND('Metas por Proyecto'!AN369=0,'Metas por Proyecto'!AO369&gt;0),Desplegable!$B$444,IF(AND('Metas por Proyecto'!AN369&gt;0,'Metas por Proyecto'!AO369=0),Desplegable!$B$445,IF(AND('Metas por Proyecto'!AN369&gt;0,'Metas por Proyecto'!AO369&gt;0),((AO369*100)/AN369))))))</f>
        <v/>
      </c>
      <c r="AR369" s="97"/>
      <c r="AS369" s="97">
        <v>0</v>
      </c>
      <c r="AT369" s="97"/>
      <c r="AU369" s="62" t="str">
        <f>IF(AND(AR369=0,AS369=0),Desplegable!$B$446,IF(AND(AR369&lt;&gt;0,AS369=""),Desplegable!$B$446,IF(AND('Metas por Proyecto'!AR369=0,'Metas por Proyecto'!AS369&gt;0),Desplegable!$B$444,IF(AND('Metas por Proyecto'!AR369&gt;0,'Metas por Proyecto'!AS369=0),Desplegable!$B$445,IF(AND('Metas por Proyecto'!AR369&gt;0,'Metas por Proyecto'!AS369&gt;0),((AS369*100)/AR369))))))</f>
        <v/>
      </c>
      <c r="AV369" s="97">
        <f t="shared" si="236"/>
        <v>0</v>
      </c>
      <c r="AW369" s="97">
        <f t="shared" si="237"/>
        <v>0</v>
      </c>
      <c r="AX369" s="62" t="str">
        <f>IF(AND(AV369=0,AW369=0),"",IF(AND(AV369=0,AW369&lt;&gt;0),Desplegable!$B$444,(AW369*100/AV369)))</f>
        <v/>
      </c>
      <c r="AY369" s="97"/>
      <c r="AZ369" s="97"/>
      <c r="BA369" s="97"/>
      <c r="BB369" s="62" t="str">
        <f>IF(AND(AY369=0,AZ369=0),Desplegable!$B$446,IF(AND(AY369&lt;&gt;0,AZ369=""),Desplegable!$B$446,IF(AND('Metas por Proyecto'!AY369=0,'Metas por Proyecto'!AZ369&gt;0),Desplegable!$B$444,IF(AND('Metas por Proyecto'!AY369&gt;0,'Metas por Proyecto'!AZ369=0),Desplegable!$B$445,IF(AND('Metas por Proyecto'!AY369&gt;0,'Metas por Proyecto'!AZ369&gt;0),((AZ369*100)/AY369))))))</f>
        <v/>
      </c>
      <c r="BC369" s="97">
        <f t="shared" si="238"/>
        <v>0</v>
      </c>
      <c r="BD369" s="97">
        <f t="shared" si="239"/>
        <v>0</v>
      </c>
      <c r="BE369" s="62" t="str">
        <f>IF(AND(BC369=0,BD369=0),"",IF(AND(BC369=0,BD369&lt;&gt;0),Desplegable!$B$444,(BD369*100/BC369)))</f>
        <v/>
      </c>
      <c r="BF369" s="97"/>
      <c r="BG369" s="97"/>
      <c r="BH369" s="97"/>
      <c r="BI369" s="62" t="str">
        <f>IF(AND(BF369=0,BG369=0),Desplegable!$B$446,IF(AND(BF369&lt;&gt;0,BG369=""),Desplegable!$B$446,IF(AND('Metas por Proyecto'!BF369=0,'Metas por Proyecto'!BG369&gt;0),Desplegable!$B$444,IF(AND('Metas por Proyecto'!BF369&gt;0,'Metas por Proyecto'!BG369=0),Desplegable!$B$445,IF(AND('Metas por Proyecto'!BF369&gt;0,'Metas por Proyecto'!BG369&gt;0),((BG369*100)/BF369))))))</f>
        <v/>
      </c>
      <c r="BJ369" s="97">
        <f t="shared" si="240"/>
        <v>0</v>
      </c>
      <c r="BK369" s="97">
        <f t="shared" si="241"/>
        <v>0</v>
      </c>
      <c r="BL369" s="62" t="str">
        <f>IF(AND(BJ369=0,BK369=0),"",IF(AND(BJ369=0,BK369&lt;&gt;0),Desplegable!$B$444,(BK369*100/BJ369)))</f>
        <v/>
      </c>
      <c r="BM369" s="97"/>
      <c r="BN369" s="97"/>
      <c r="BO369" s="97"/>
      <c r="BP369" s="62" t="str">
        <f>IF(AND(BM369=0,BN369=0),Desplegable!$B$446,IF(AND(BM369&lt;&gt;0,BN369=""),Desplegable!$B$446,IF(AND('Metas por Proyecto'!BM369=0,'Metas por Proyecto'!BN369&gt;0),Desplegable!$B$444,IF(AND('Metas por Proyecto'!BM369&gt;0,'Metas por Proyecto'!BN369=0),Desplegable!$B$445,IF(AND('Metas por Proyecto'!BM369&gt;0,'Metas por Proyecto'!BN369&gt;0),((BN369*100)/BM369))))))</f>
        <v/>
      </c>
      <c r="BQ369" s="97">
        <f t="shared" si="242"/>
        <v>0</v>
      </c>
      <c r="BR369" s="97">
        <f t="shared" si="243"/>
        <v>0</v>
      </c>
      <c r="BS369" s="62" t="str">
        <f>IF(AND(BQ369=0,BR369=0),"",IF(AND(BQ369=0,BR369&lt;&gt;0),Desplegable!$B$444,(BR369*100/BQ369)))</f>
        <v/>
      </c>
      <c r="BT369" s="97"/>
      <c r="BU369" s="97"/>
      <c r="BV369" s="97"/>
      <c r="BW369" s="62" t="str">
        <f>IF(AND(BT369=0,BU369=0),Desplegable!$B$446,IF(AND(BT369&lt;&gt;0,BU369=""),Desplegable!$B$446,IF(AND('Metas por Proyecto'!BT369=0,'Metas por Proyecto'!BU369&gt;0),Desplegable!$B$444,IF(AND('Metas por Proyecto'!BT369&gt;0,'Metas por Proyecto'!BU369=0),Desplegable!$B$445,IF(AND('Metas por Proyecto'!BT369&gt;0,'Metas por Proyecto'!BU369&gt;0),((BU369*100)/BT369))))))</f>
        <v/>
      </c>
      <c r="BX369" s="97">
        <f t="shared" si="244"/>
        <v>0</v>
      </c>
      <c r="BY369" s="97">
        <f t="shared" si="245"/>
        <v>0</v>
      </c>
      <c r="BZ369" s="62" t="str">
        <f>IF(AND(BX369=0,BY369=0),"",IF(AND(BX369=0,BY369&lt;&gt;0),Desplegable!$B$444,(BY369*100/BX369)))</f>
        <v/>
      </c>
      <c r="CA369" s="97"/>
      <c r="CB369" s="97"/>
      <c r="CC369" s="97"/>
      <c r="CD369" s="62" t="str">
        <f>IF(AND(CA369=0,CB369=0),Desplegable!$B$446,IF(AND(CA369&lt;&gt;0,CB369=""),Desplegable!$B$446,IF(AND('Metas por Proyecto'!CA369=0,'Metas por Proyecto'!CB369&gt;0),Desplegable!$B$444,IF(AND('Metas por Proyecto'!CA369&gt;0,'Metas por Proyecto'!CB369=0),Desplegable!$B$445,IF(AND('Metas por Proyecto'!CA369&gt;0,'Metas por Proyecto'!CB369&gt;0),((CB369*100)/CA369))))))</f>
        <v/>
      </c>
      <c r="CE369" s="97">
        <f t="shared" si="246"/>
        <v>0</v>
      </c>
      <c r="CF369" s="97">
        <f t="shared" si="247"/>
        <v>0</v>
      </c>
      <c r="CG369" s="62" t="str">
        <f>IF(AND(CE369=0,CF369=0),"",IF(AND(CE369=0,CF369&lt;&gt;0),Desplegable!$B$444,(CF369*100/CE369)))</f>
        <v/>
      </c>
      <c r="CH369" s="97"/>
      <c r="CI369" s="97"/>
      <c r="CJ369" s="97"/>
      <c r="CK369" s="62" t="str">
        <f>IF(AND(CH369=0,CI369=0),Desplegable!$B$446,IF(AND(CH369&lt;&gt;0,CI369=""),Desplegable!$B$446,IF(AND('Metas por Proyecto'!CH369=0,'Metas por Proyecto'!CI369&gt;0),Desplegable!$B$444,IF(AND('Metas por Proyecto'!CH369&gt;0,'Metas por Proyecto'!CI369=0),Desplegable!$B$445,IF(AND('Metas por Proyecto'!CH369&gt;0,'Metas por Proyecto'!CI369&gt;0),((CI369*100)/CH369))))))</f>
        <v/>
      </c>
      <c r="CL369" s="97">
        <f t="shared" si="248"/>
        <v>0</v>
      </c>
      <c r="CM369" s="97">
        <f t="shared" si="249"/>
        <v>0</v>
      </c>
      <c r="CN369" s="62" t="str">
        <f>IF(AND(CL369=0,CM369=0),"",IF(AND(CL369=0,CM369&lt;&gt;0),Desplegable!$B$444,(CM369*100/CL369)))</f>
        <v/>
      </c>
      <c r="CO369" s="97"/>
      <c r="CP369" s="97"/>
      <c r="CQ369" s="97"/>
      <c r="CR369" s="62" t="str">
        <f>IF(AND(CO369=0,CP369=0),Desplegable!$B$446,IF(AND(CO369&lt;&gt;0,CP369=""),Desplegable!$B$446,IF(AND('Metas por Proyecto'!CO369=0,'Metas por Proyecto'!CP369&gt;0),Desplegable!$B$444,IF(AND('Metas por Proyecto'!CO369&gt;0,'Metas por Proyecto'!CP369=0),Desplegable!$B$445,IF(AND('Metas por Proyecto'!CO369&gt;0,'Metas por Proyecto'!CP369&gt;0),((CP369*100)/CO369))))))</f>
        <v/>
      </c>
      <c r="CS369" s="97">
        <f t="shared" si="250"/>
        <v>0</v>
      </c>
      <c r="CT369" s="97">
        <f t="shared" si="251"/>
        <v>0</v>
      </c>
      <c r="CU369" s="62" t="str">
        <f>IF(AND(CS369=0,CT369=0),"",IF(AND(CS369=0,CT369&lt;&gt;0),Desplegable!$B$444,(CT369*100/CS369)))</f>
        <v/>
      </c>
      <c r="CV369" s="97"/>
      <c r="CW369" s="97"/>
      <c r="CX369" s="97"/>
      <c r="CY369" s="62" t="str">
        <f>IF(AND(CV369=0,CW369=0),Desplegable!$B$446,IF(AND(CV369&lt;&gt;0,CW369=""),Desplegable!$B$446,IF(AND('Metas por Proyecto'!CV369=0,'Metas por Proyecto'!CW369&gt;0),Desplegable!$B$444,IF(AND('Metas por Proyecto'!CV369&gt;0,'Metas por Proyecto'!CW369=0),Desplegable!$B$445,IF(AND('Metas por Proyecto'!CV369&gt;0,'Metas por Proyecto'!CW369&gt;0),((CW369*100)/CV369))))))</f>
        <v/>
      </c>
      <c r="CZ369" s="97">
        <f t="shared" si="252"/>
        <v>0</v>
      </c>
      <c r="DA369" s="97">
        <f t="shared" si="253"/>
        <v>0</v>
      </c>
      <c r="DB369" s="62" t="str">
        <f>IF(AND(CZ369=0,DA369=0),"",IF(AND(CZ369=0,DA369&lt;&gt;0),Desplegable!$B$444,(DA369*100/CZ369)))</f>
        <v/>
      </c>
      <c r="DC369" s="97"/>
      <c r="DD369" s="97"/>
      <c r="DE369" s="97"/>
      <c r="DF369" s="62" t="str">
        <f>IF(AND(DC369=0,DD369=0),Desplegable!$B$446,IF(AND(DC369&lt;&gt;0,DD369=""),Desplegable!$B$446,IF(AND('Metas por Proyecto'!DC369=0,'Metas por Proyecto'!DD369&gt;0),Desplegable!$B$444,IF(AND('Metas por Proyecto'!DC369&gt;0,'Metas por Proyecto'!DD369=0),Desplegable!$B$445,IF(AND('Metas por Proyecto'!DC369&gt;0,'Metas por Proyecto'!DD369&gt;0),((DD369*100)/DC369))))))</f>
        <v/>
      </c>
      <c r="DG369" s="97">
        <f t="shared" si="230"/>
        <v>0</v>
      </c>
      <c r="DH369" s="97">
        <f t="shared" si="231"/>
        <v>0</v>
      </c>
      <c r="DI369" s="62" t="str">
        <f>IF(AND(DG369=0,DH369=0),"",IF(AND(DG369=0,DH369&lt;&gt;0),Desplegable!$B$444,(DH369*100/DG369)))</f>
        <v/>
      </c>
      <c r="DJ369" s="97">
        <v>1</v>
      </c>
      <c r="DK369" s="97"/>
      <c r="DL369" s="97"/>
      <c r="DM369" s="62" t="str">
        <f>IF(AND(DJ369=0,DK369=0),Desplegable!$B$446,IF(AND(DJ369&lt;&gt;0,DK369=""),Desplegable!$B$446,IF(AND('Metas por Proyecto'!DJ369=0,'Metas por Proyecto'!DK369&gt;0),Desplegable!$B$444,IF(AND('Metas por Proyecto'!DJ369&gt;0,'Metas por Proyecto'!DK369=0),Desplegable!$B$445,IF(AND('Metas por Proyecto'!DJ369&gt;0,'Metas por Proyecto'!DK369&gt;0),((DK369*100)/DJ369))))))</f>
        <v/>
      </c>
      <c r="DN369" s="97">
        <f t="shared" si="254"/>
        <v>1</v>
      </c>
      <c r="DO369" s="97">
        <f t="shared" si="255"/>
        <v>0</v>
      </c>
      <c r="DP369" s="63">
        <f>IF(AND(DN369=0,DO369=0),"",IF(AND(DN369=0,DO369&lt;&gt;0),Desplegable!$B$444,(DO369*100/DN369)))</f>
        <v>0</v>
      </c>
      <c r="DQ369" s="97">
        <f t="shared" si="232"/>
        <v>1</v>
      </c>
      <c r="DR369" s="97">
        <f t="shared" si="233"/>
        <v>0</v>
      </c>
      <c r="DS369" s="97">
        <f t="shared" si="234"/>
        <v>0</v>
      </c>
      <c r="DT369" s="63">
        <f t="shared" si="235"/>
        <v>0</v>
      </c>
      <c r="DU369" s="97"/>
    </row>
    <row r="370" spans="1:125" s="65" customFormat="1" ht="225">
      <c r="A370" s="53">
        <v>369</v>
      </c>
      <c r="B370" s="84" t="s">
        <v>1037</v>
      </c>
      <c r="C370" s="54" t="s">
        <v>1039</v>
      </c>
      <c r="D370" s="55" t="s">
        <v>79</v>
      </c>
      <c r="E370" s="55" t="s">
        <v>1040</v>
      </c>
      <c r="F370" s="56" t="s">
        <v>111</v>
      </c>
      <c r="G370" s="55" t="s">
        <v>115</v>
      </c>
      <c r="H370" s="56" t="s">
        <v>291</v>
      </c>
      <c r="I370" s="55" t="s">
        <v>993</v>
      </c>
      <c r="J370" s="56" t="s">
        <v>252</v>
      </c>
      <c r="K370" s="55" t="s">
        <v>1028</v>
      </c>
      <c r="L370" s="56" t="s">
        <v>1448</v>
      </c>
      <c r="M370" s="56" t="s">
        <v>411</v>
      </c>
      <c r="N370" s="59" t="s">
        <v>144</v>
      </c>
      <c r="O370" s="56" t="s">
        <v>154</v>
      </c>
      <c r="P370" s="57" t="s">
        <v>462</v>
      </c>
      <c r="Q370" s="57" t="s">
        <v>467</v>
      </c>
      <c r="R370" s="58" t="s">
        <v>474</v>
      </c>
      <c r="S370" s="59" t="s">
        <v>159</v>
      </c>
      <c r="T370" s="59" t="s">
        <v>417</v>
      </c>
      <c r="U370" s="60" t="s">
        <v>429</v>
      </c>
      <c r="V370" s="60" t="s">
        <v>447</v>
      </c>
      <c r="W370" s="59" t="s">
        <v>159</v>
      </c>
      <c r="X370" s="59"/>
      <c r="Y370" s="56"/>
      <c r="Z370" s="56"/>
      <c r="AA370" s="56"/>
      <c r="AB370" s="56"/>
      <c r="AC370" s="53"/>
      <c r="AD370" s="53"/>
      <c r="AE370" s="53"/>
      <c r="AF370" s="53"/>
      <c r="AG370" s="56"/>
      <c r="AH370" s="60"/>
      <c r="AI370" s="53"/>
      <c r="AJ370" s="61"/>
      <c r="AK370" s="53"/>
      <c r="AL370" s="53"/>
      <c r="AM370" s="222">
        <v>1</v>
      </c>
      <c r="AN370" s="97"/>
      <c r="AO370" s="97">
        <v>0</v>
      </c>
      <c r="AP370" s="97"/>
      <c r="AQ370" s="62" t="str">
        <f>IF(AND(AN370=0,AO370=0),Desplegable!$B$446,IF(AND(AN370&lt;&gt;0,AO370=""),Desplegable!$B$446,IF(AND('Metas por Proyecto'!AN370=0,'Metas por Proyecto'!AO370&gt;0),Desplegable!$B$444,IF(AND('Metas por Proyecto'!AN370&gt;0,'Metas por Proyecto'!AO370=0),Desplegable!$B$445,IF(AND('Metas por Proyecto'!AN370&gt;0,'Metas por Proyecto'!AO370&gt;0),((AO370*100)/AN370))))))</f>
        <v/>
      </c>
      <c r="AR370" s="97"/>
      <c r="AS370" s="97">
        <v>0</v>
      </c>
      <c r="AT370" s="97"/>
      <c r="AU370" s="62" t="str">
        <f>IF(AND(AR370=0,AS370=0),Desplegable!$B$446,IF(AND(AR370&lt;&gt;0,AS370=""),Desplegable!$B$446,IF(AND('Metas por Proyecto'!AR370=0,'Metas por Proyecto'!AS370&gt;0),Desplegable!$B$444,IF(AND('Metas por Proyecto'!AR370&gt;0,'Metas por Proyecto'!AS370=0),Desplegable!$B$445,IF(AND('Metas por Proyecto'!AR370&gt;0,'Metas por Proyecto'!AS370&gt;0),((AS370*100)/AR370))))))</f>
        <v/>
      </c>
      <c r="AV370" s="97">
        <f t="shared" si="236"/>
        <v>0</v>
      </c>
      <c r="AW370" s="97">
        <f t="shared" si="237"/>
        <v>0</v>
      </c>
      <c r="AX370" s="62" t="str">
        <f>IF(AND(AV370=0,AW370=0),"",IF(AND(AV370=0,AW370&lt;&gt;0),Desplegable!$B$444,(AW370*100/AV370)))</f>
        <v/>
      </c>
      <c r="AY370" s="97"/>
      <c r="AZ370" s="97"/>
      <c r="BA370" s="97"/>
      <c r="BB370" s="62" t="str">
        <f>IF(AND(AY370=0,AZ370=0),Desplegable!$B$446,IF(AND(AY370&lt;&gt;0,AZ370=""),Desplegable!$B$446,IF(AND('Metas por Proyecto'!AY370=0,'Metas por Proyecto'!AZ370&gt;0),Desplegable!$B$444,IF(AND('Metas por Proyecto'!AY370&gt;0,'Metas por Proyecto'!AZ370=0),Desplegable!$B$445,IF(AND('Metas por Proyecto'!AY370&gt;0,'Metas por Proyecto'!AZ370&gt;0),((AZ370*100)/AY370))))))</f>
        <v/>
      </c>
      <c r="BC370" s="97">
        <f t="shared" si="238"/>
        <v>0</v>
      </c>
      <c r="BD370" s="97">
        <f t="shared" si="239"/>
        <v>0</v>
      </c>
      <c r="BE370" s="62" t="str">
        <f>IF(AND(BC370=0,BD370=0),"",IF(AND(BC370=0,BD370&lt;&gt;0),Desplegable!$B$444,(BD370*100/BC370)))</f>
        <v/>
      </c>
      <c r="BF370" s="97"/>
      <c r="BG370" s="97"/>
      <c r="BH370" s="97"/>
      <c r="BI370" s="62" t="str">
        <f>IF(AND(BF370=0,BG370=0),Desplegable!$B$446,IF(AND(BF370&lt;&gt;0,BG370=""),Desplegable!$B$446,IF(AND('Metas por Proyecto'!BF370=0,'Metas por Proyecto'!BG370&gt;0),Desplegable!$B$444,IF(AND('Metas por Proyecto'!BF370&gt;0,'Metas por Proyecto'!BG370=0),Desplegable!$B$445,IF(AND('Metas por Proyecto'!BF370&gt;0,'Metas por Proyecto'!BG370&gt;0),((BG370*100)/BF370))))))</f>
        <v/>
      </c>
      <c r="BJ370" s="97">
        <f t="shared" si="240"/>
        <v>0</v>
      </c>
      <c r="BK370" s="97">
        <f t="shared" si="241"/>
        <v>0</v>
      </c>
      <c r="BL370" s="62" t="str">
        <f>IF(AND(BJ370=0,BK370=0),"",IF(AND(BJ370=0,BK370&lt;&gt;0),Desplegable!$B$444,(BK370*100/BJ370)))</f>
        <v/>
      </c>
      <c r="BM370" s="97"/>
      <c r="BN370" s="97"/>
      <c r="BO370" s="97"/>
      <c r="BP370" s="62" t="str">
        <f>IF(AND(BM370=0,BN370=0),Desplegable!$B$446,IF(AND(BM370&lt;&gt;0,BN370=""),Desplegable!$B$446,IF(AND('Metas por Proyecto'!BM370=0,'Metas por Proyecto'!BN370&gt;0),Desplegable!$B$444,IF(AND('Metas por Proyecto'!BM370&gt;0,'Metas por Proyecto'!BN370=0),Desplegable!$B$445,IF(AND('Metas por Proyecto'!BM370&gt;0,'Metas por Proyecto'!BN370&gt;0),((BN370*100)/BM370))))))</f>
        <v/>
      </c>
      <c r="BQ370" s="97">
        <f t="shared" si="242"/>
        <v>0</v>
      </c>
      <c r="BR370" s="97">
        <f t="shared" si="243"/>
        <v>0</v>
      </c>
      <c r="BS370" s="62" t="str">
        <f>IF(AND(BQ370=0,BR370=0),"",IF(AND(BQ370=0,BR370&lt;&gt;0),Desplegable!$B$444,(BR370*100/BQ370)))</f>
        <v/>
      </c>
      <c r="BT370" s="97"/>
      <c r="BU370" s="97"/>
      <c r="BV370" s="97"/>
      <c r="BW370" s="62" t="str">
        <f>IF(AND(BT370=0,BU370=0),Desplegable!$B$446,IF(AND(BT370&lt;&gt;0,BU370=""),Desplegable!$B$446,IF(AND('Metas por Proyecto'!BT370=0,'Metas por Proyecto'!BU370&gt;0),Desplegable!$B$444,IF(AND('Metas por Proyecto'!BT370&gt;0,'Metas por Proyecto'!BU370=0),Desplegable!$B$445,IF(AND('Metas por Proyecto'!BT370&gt;0,'Metas por Proyecto'!BU370&gt;0),((BU370*100)/BT370))))))</f>
        <v/>
      </c>
      <c r="BX370" s="97">
        <f t="shared" si="244"/>
        <v>0</v>
      </c>
      <c r="BY370" s="97">
        <f t="shared" si="245"/>
        <v>0</v>
      </c>
      <c r="BZ370" s="62" t="str">
        <f>IF(AND(BX370=0,BY370=0),"",IF(AND(BX370=0,BY370&lt;&gt;0),Desplegable!$B$444,(BY370*100/BX370)))</f>
        <v/>
      </c>
      <c r="CA370" s="97"/>
      <c r="CB370" s="97"/>
      <c r="CC370" s="97"/>
      <c r="CD370" s="62" t="str">
        <f>IF(AND(CA370=0,CB370=0),Desplegable!$B$446,IF(AND(CA370&lt;&gt;0,CB370=""),Desplegable!$B$446,IF(AND('Metas por Proyecto'!CA370=0,'Metas por Proyecto'!CB370&gt;0),Desplegable!$B$444,IF(AND('Metas por Proyecto'!CA370&gt;0,'Metas por Proyecto'!CB370=0),Desplegable!$B$445,IF(AND('Metas por Proyecto'!CA370&gt;0,'Metas por Proyecto'!CB370&gt;0),((CB370*100)/CA370))))))</f>
        <v/>
      </c>
      <c r="CE370" s="97">
        <f t="shared" si="246"/>
        <v>0</v>
      </c>
      <c r="CF370" s="97">
        <f t="shared" si="247"/>
        <v>0</v>
      </c>
      <c r="CG370" s="62" t="str">
        <f>IF(AND(CE370=0,CF370=0),"",IF(AND(CE370=0,CF370&lt;&gt;0),Desplegable!$B$444,(CF370*100/CE370)))</f>
        <v/>
      </c>
      <c r="CH370" s="97"/>
      <c r="CI370" s="97"/>
      <c r="CJ370" s="97"/>
      <c r="CK370" s="62" t="str">
        <f>IF(AND(CH370=0,CI370=0),Desplegable!$B$446,IF(AND(CH370&lt;&gt;0,CI370=""),Desplegable!$B$446,IF(AND('Metas por Proyecto'!CH370=0,'Metas por Proyecto'!CI370&gt;0),Desplegable!$B$444,IF(AND('Metas por Proyecto'!CH370&gt;0,'Metas por Proyecto'!CI370=0),Desplegable!$B$445,IF(AND('Metas por Proyecto'!CH370&gt;0,'Metas por Proyecto'!CI370&gt;0),((CI370*100)/CH370))))))</f>
        <v/>
      </c>
      <c r="CL370" s="97">
        <f t="shared" si="248"/>
        <v>0</v>
      </c>
      <c r="CM370" s="97">
        <f t="shared" si="249"/>
        <v>0</v>
      </c>
      <c r="CN370" s="62" t="str">
        <f>IF(AND(CL370=0,CM370=0),"",IF(AND(CL370=0,CM370&lt;&gt;0),Desplegable!$B$444,(CM370*100/CL370)))</f>
        <v/>
      </c>
      <c r="CO370" s="97"/>
      <c r="CP370" s="97"/>
      <c r="CQ370" s="97"/>
      <c r="CR370" s="62" t="str">
        <f>IF(AND(CO370=0,CP370=0),Desplegable!$B$446,IF(AND(CO370&lt;&gt;0,CP370=""),Desplegable!$B$446,IF(AND('Metas por Proyecto'!CO370=0,'Metas por Proyecto'!CP370&gt;0),Desplegable!$B$444,IF(AND('Metas por Proyecto'!CO370&gt;0,'Metas por Proyecto'!CP370=0),Desplegable!$B$445,IF(AND('Metas por Proyecto'!CO370&gt;0,'Metas por Proyecto'!CP370&gt;0),((CP370*100)/CO370))))))</f>
        <v/>
      </c>
      <c r="CS370" s="97">
        <f t="shared" si="250"/>
        <v>0</v>
      </c>
      <c r="CT370" s="97">
        <f t="shared" si="251"/>
        <v>0</v>
      </c>
      <c r="CU370" s="62" t="str">
        <f>IF(AND(CS370=0,CT370=0),"",IF(AND(CS370=0,CT370&lt;&gt;0),Desplegable!$B$444,(CT370*100/CS370)))</f>
        <v/>
      </c>
      <c r="CV370" s="97"/>
      <c r="CW370" s="97"/>
      <c r="CX370" s="97"/>
      <c r="CY370" s="62" t="str">
        <f>IF(AND(CV370=0,CW370=0),Desplegable!$B$446,IF(AND(CV370&lt;&gt;0,CW370=""),Desplegable!$B$446,IF(AND('Metas por Proyecto'!CV370=0,'Metas por Proyecto'!CW370&gt;0),Desplegable!$B$444,IF(AND('Metas por Proyecto'!CV370&gt;0,'Metas por Proyecto'!CW370=0),Desplegable!$B$445,IF(AND('Metas por Proyecto'!CV370&gt;0,'Metas por Proyecto'!CW370&gt;0),((CW370*100)/CV370))))))</f>
        <v/>
      </c>
      <c r="CZ370" s="97">
        <f t="shared" si="252"/>
        <v>0</v>
      </c>
      <c r="DA370" s="97">
        <f t="shared" si="253"/>
        <v>0</v>
      </c>
      <c r="DB370" s="62" t="str">
        <f>IF(AND(CZ370=0,DA370=0),"",IF(AND(CZ370=0,DA370&lt;&gt;0),Desplegable!$B$444,(DA370*100/CZ370)))</f>
        <v/>
      </c>
      <c r="DC370" s="97"/>
      <c r="DD370" s="97"/>
      <c r="DE370" s="97"/>
      <c r="DF370" s="62" t="str">
        <f>IF(AND(DC370=0,DD370=0),Desplegable!$B$446,IF(AND(DC370&lt;&gt;0,DD370=""),Desplegable!$B$446,IF(AND('Metas por Proyecto'!DC370=0,'Metas por Proyecto'!DD370&gt;0),Desplegable!$B$444,IF(AND('Metas por Proyecto'!DC370&gt;0,'Metas por Proyecto'!DD370=0),Desplegable!$B$445,IF(AND('Metas por Proyecto'!DC370&gt;0,'Metas por Proyecto'!DD370&gt;0),((DD370*100)/DC370))))))</f>
        <v/>
      </c>
      <c r="DG370" s="97">
        <f t="shared" si="230"/>
        <v>0</v>
      </c>
      <c r="DH370" s="97">
        <f t="shared" si="231"/>
        <v>0</v>
      </c>
      <c r="DI370" s="62" t="str">
        <f>IF(AND(DG370=0,DH370=0),"",IF(AND(DG370=0,DH370&lt;&gt;0),Desplegable!$B$444,(DH370*100/DG370)))</f>
        <v/>
      </c>
      <c r="DJ370" s="97">
        <v>1</v>
      </c>
      <c r="DK370" s="97"/>
      <c r="DL370" s="97"/>
      <c r="DM370" s="62" t="str">
        <f>IF(AND(DJ370=0,DK370=0),Desplegable!$B$446,IF(AND(DJ370&lt;&gt;0,DK370=""),Desplegable!$B$446,IF(AND('Metas por Proyecto'!DJ370=0,'Metas por Proyecto'!DK370&gt;0),Desplegable!$B$444,IF(AND('Metas por Proyecto'!DJ370&gt;0,'Metas por Proyecto'!DK370=0),Desplegable!$B$445,IF(AND('Metas por Proyecto'!DJ370&gt;0,'Metas por Proyecto'!DK370&gt;0),((DK370*100)/DJ370))))))</f>
        <v/>
      </c>
      <c r="DN370" s="97">
        <f t="shared" si="254"/>
        <v>1</v>
      </c>
      <c r="DO370" s="97">
        <f t="shared" si="255"/>
        <v>0</v>
      </c>
      <c r="DP370" s="63">
        <f>IF(AND(DN370=0,DO370=0),"",IF(AND(DN370=0,DO370&lt;&gt;0),Desplegable!$B$444,(DO370*100/DN370)))</f>
        <v>0</v>
      </c>
      <c r="DQ370" s="97">
        <f t="shared" si="232"/>
        <v>1</v>
      </c>
      <c r="DR370" s="97">
        <f t="shared" si="233"/>
        <v>0</v>
      </c>
      <c r="DS370" s="97">
        <f t="shared" si="234"/>
        <v>0</v>
      </c>
      <c r="DT370" s="63">
        <f t="shared" si="235"/>
        <v>0</v>
      </c>
      <c r="DU370" s="97"/>
    </row>
    <row r="371" spans="1:125" s="65" customFormat="1" ht="225">
      <c r="A371" s="53">
        <v>370</v>
      </c>
      <c r="B371" s="84" t="s">
        <v>987</v>
      </c>
      <c r="C371" s="54" t="s">
        <v>1026</v>
      </c>
      <c r="D371" s="55" t="s">
        <v>80</v>
      </c>
      <c r="E371" s="55" t="s">
        <v>1040</v>
      </c>
      <c r="F371" s="56" t="s">
        <v>111</v>
      </c>
      <c r="G371" s="55" t="s">
        <v>115</v>
      </c>
      <c r="H371" s="56" t="s">
        <v>291</v>
      </c>
      <c r="I371" s="55" t="s">
        <v>993</v>
      </c>
      <c r="J371" s="56" t="s">
        <v>252</v>
      </c>
      <c r="K371" s="55" t="s">
        <v>1028</v>
      </c>
      <c r="L371" s="56" t="s">
        <v>1448</v>
      </c>
      <c r="M371" s="56" t="s">
        <v>411</v>
      </c>
      <c r="N371" s="59" t="s">
        <v>108</v>
      </c>
      <c r="O371" s="56" t="s">
        <v>154</v>
      </c>
      <c r="P371" s="57" t="s">
        <v>462</v>
      </c>
      <c r="Q371" s="57" t="s">
        <v>467</v>
      </c>
      <c r="R371" s="58" t="s">
        <v>474</v>
      </c>
      <c r="S371" s="59" t="s">
        <v>159</v>
      </c>
      <c r="T371" s="59" t="s">
        <v>417</v>
      </c>
      <c r="U371" s="60" t="s">
        <v>429</v>
      </c>
      <c r="V371" s="60" t="s">
        <v>447</v>
      </c>
      <c r="W371" s="59" t="s">
        <v>159</v>
      </c>
      <c r="X371" s="59"/>
      <c r="Y371" s="56"/>
      <c r="Z371" s="56"/>
      <c r="AA371" s="56"/>
      <c r="AB371" s="56"/>
      <c r="AC371" s="53"/>
      <c r="AD371" s="53"/>
      <c r="AE371" s="53"/>
      <c r="AF371" s="53"/>
      <c r="AG371" s="56"/>
      <c r="AH371" s="60"/>
      <c r="AI371" s="53"/>
      <c r="AJ371" s="61"/>
      <c r="AK371" s="53"/>
      <c r="AL371" s="53"/>
      <c r="AM371" s="222">
        <v>0.3261</v>
      </c>
      <c r="AN371" s="97">
        <v>4.2799999999999998E-2</v>
      </c>
      <c r="AO371" s="97">
        <v>0.1065</v>
      </c>
      <c r="AP371" s="97"/>
      <c r="AQ371" s="62">
        <f>IF(AND(AN371=0,AO371=0),Desplegable!$B$446,IF(AND(AN371&lt;&gt;0,AO371=""),Desplegable!$B$446,IF(AND('Metas por Proyecto'!AN371=0,'Metas por Proyecto'!AO371&gt;0),Desplegable!$B$444,IF(AND('Metas por Proyecto'!AN371&gt;0,'Metas por Proyecto'!AO371=0),Desplegable!$B$445,IF(AND('Metas por Proyecto'!AN371&gt;0,'Metas por Proyecto'!AO371&gt;0),((AO371*100)/AN371))))))</f>
        <v>248.8317757009346</v>
      </c>
      <c r="AR371" s="97">
        <v>5.5599999999999997E-2</v>
      </c>
      <c r="AS371" s="97">
        <v>3.8800000000000001E-2</v>
      </c>
      <c r="AT371" s="97"/>
      <c r="AU371" s="62">
        <f>IF(AND(AR371=0,AS371=0),Desplegable!$B$446,IF(AND(AR371&lt;&gt;0,AS371=""),Desplegable!$B$446,IF(AND('Metas por Proyecto'!AR371=0,'Metas por Proyecto'!AS371&gt;0),Desplegable!$B$444,IF(AND('Metas por Proyecto'!AR371&gt;0,'Metas por Proyecto'!AS371=0),Desplegable!$B$445,IF(AND('Metas por Proyecto'!AR371&gt;0,'Metas por Proyecto'!AS371&gt;0),((AS371*100)/AR371))))))</f>
        <v>69.7841726618705</v>
      </c>
      <c r="AV371" s="97">
        <f t="shared" si="236"/>
        <v>9.8399999999999987E-2</v>
      </c>
      <c r="AW371" s="97">
        <f t="shared" si="237"/>
        <v>0.14529999999999998</v>
      </c>
      <c r="AX371" s="62">
        <f>IF(AND(AV371=0,AW371=0),"",IF(AND(AV371=0,AW371&lt;&gt;0),Desplegable!$B$444,(AW371*100/AV371)))</f>
        <v>147.66260162601625</v>
      </c>
      <c r="AY371" s="97">
        <v>4.9000000000000002E-2</v>
      </c>
      <c r="AZ371" s="97">
        <v>2.7099999999999999E-2</v>
      </c>
      <c r="BA371" s="97"/>
      <c r="BB371" s="62">
        <f>IF(AND(AY371=0,AZ371=0),Desplegable!$B$446,IF(AND(AY371&lt;&gt;0,AZ371=""),Desplegable!$B$446,IF(AND('Metas por Proyecto'!AY371=0,'Metas por Proyecto'!AZ371&gt;0),Desplegable!$B$444,IF(AND('Metas por Proyecto'!AY371&gt;0,'Metas por Proyecto'!AZ371=0),Desplegable!$B$445,IF(AND('Metas por Proyecto'!AY371&gt;0,'Metas por Proyecto'!AZ371&gt;0),((AZ371*100)/AY371))))))</f>
        <v>55.306122448979586</v>
      </c>
      <c r="BC371" s="97">
        <f t="shared" si="238"/>
        <v>0.14739999999999998</v>
      </c>
      <c r="BD371" s="97">
        <f t="shared" si="239"/>
        <v>0.1724</v>
      </c>
      <c r="BE371" s="62">
        <f>IF(AND(BC371=0,BD371=0),"",IF(AND(BC371=0,BD371&lt;&gt;0),Desplegable!$B$444,(BD371*100/BC371)))</f>
        <v>116.9606512890095</v>
      </c>
      <c r="BF371" s="97">
        <v>1.8200000000000001E-2</v>
      </c>
      <c r="BG371" s="97"/>
      <c r="BH371" s="97"/>
      <c r="BI371" s="62" t="str">
        <f>IF(AND(BF371=0,BG371=0),Desplegable!$B$446,IF(AND(BF371&lt;&gt;0,BG371=""),Desplegable!$B$446,IF(AND('Metas por Proyecto'!BF371=0,'Metas por Proyecto'!BG371&gt;0),Desplegable!$B$444,IF(AND('Metas por Proyecto'!BF371&gt;0,'Metas por Proyecto'!BG371=0),Desplegable!$B$445,IF(AND('Metas por Proyecto'!BF371&gt;0,'Metas por Proyecto'!BG371&gt;0),((BG371*100)/BF371))))))</f>
        <v/>
      </c>
      <c r="BJ371" s="97">
        <f t="shared" si="240"/>
        <v>0.16559999999999997</v>
      </c>
      <c r="BK371" s="97">
        <f t="shared" si="241"/>
        <v>0.1724</v>
      </c>
      <c r="BL371" s="62">
        <f>IF(AND(BJ371=0,BK371=0),"",IF(AND(BJ371=0,BK371&lt;&gt;0),Desplegable!$B$444,(BK371*100/BJ371)))</f>
        <v>104.10628019323673</v>
      </c>
      <c r="BM371" s="97">
        <v>2.0500000000000001E-2</v>
      </c>
      <c r="BN371" s="97"/>
      <c r="BO371" s="97"/>
      <c r="BP371" s="62" t="str">
        <f>IF(AND(BM371=0,BN371=0),Desplegable!$B$446,IF(AND(BM371&lt;&gt;0,BN371=""),Desplegable!$B$446,IF(AND('Metas por Proyecto'!BM371=0,'Metas por Proyecto'!BN371&gt;0),Desplegable!$B$444,IF(AND('Metas por Proyecto'!BM371&gt;0,'Metas por Proyecto'!BN371=0),Desplegable!$B$445,IF(AND('Metas por Proyecto'!BM371&gt;0,'Metas por Proyecto'!BN371&gt;0),((BN371*100)/BM371))))))</f>
        <v/>
      </c>
      <c r="BQ371" s="97">
        <f t="shared" si="242"/>
        <v>0.18609999999999996</v>
      </c>
      <c r="BR371" s="97">
        <f t="shared" si="243"/>
        <v>0.1724</v>
      </c>
      <c r="BS371" s="62">
        <f>IF(AND(BQ371=0,BR371=0),"",IF(AND(BQ371=0,BR371&lt;&gt;0),Desplegable!$B$444,(BR371*100/BQ371)))</f>
        <v>92.63836646963999</v>
      </c>
      <c r="BT371" s="97">
        <v>1.7999999999999999E-2</v>
      </c>
      <c r="BU371" s="97"/>
      <c r="BV371" s="97"/>
      <c r="BW371" s="62" t="str">
        <f>IF(AND(BT371=0,BU371=0),Desplegable!$B$446,IF(AND(BT371&lt;&gt;0,BU371=""),Desplegable!$B$446,IF(AND('Metas por Proyecto'!BT371=0,'Metas por Proyecto'!BU371&gt;0),Desplegable!$B$444,IF(AND('Metas por Proyecto'!BT371&gt;0,'Metas por Proyecto'!BU371=0),Desplegable!$B$445,IF(AND('Metas por Proyecto'!BT371&gt;0,'Metas por Proyecto'!BU371&gt;0),((BU371*100)/BT371))))))</f>
        <v/>
      </c>
      <c r="BX371" s="97">
        <f t="shared" si="244"/>
        <v>0.20409999999999995</v>
      </c>
      <c r="BY371" s="97">
        <f t="shared" si="245"/>
        <v>0.1724</v>
      </c>
      <c r="BZ371" s="62">
        <f>IF(AND(BX371=0,BY371=0),"",IF(AND(BX371=0,BY371&lt;&gt;0),Desplegable!$B$444,(BY371*100/BX371)))</f>
        <v>84.46839784419403</v>
      </c>
      <c r="CA371" s="97">
        <v>2.7900000000000001E-2</v>
      </c>
      <c r="CB371" s="97"/>
      <c r="CC371" s="97"/>
      <c r="CD371" s="62" t="str">
        <f>IF(AND(CA371=0,CB371=0),Desplegable!$B$446,IF(AND(CA371&lt;&gt;0,CB371=""),Desplegable!$B$446,IF(AND('Metas por Proyecto'!CA371=0,'Metas por Proyecto'!CB371&gt;0),Desplegable!$B$444,IF(AND('Metas por Proyecto'!CA371&gt;0,'Metas por Proyecto'!CB371=0),Desplegable!$B$445,IF(AND('Metas por Proyecto'!CA371&gt;0,'Metas por Proyecto'!CB371&gt;0),((CB371*100)/CA371))))))</f>
        <v/>
      </c>
      <c r="CE371" s="97">
        <f t="shared" si="246"/>
        <v>0.23199999999999996</v>
      </c>
      <c r="CF371" s="97">
        <f t="shared" si="247"/>
        <v>0.1724</v>
      </c>
      <c r="CG371" s="62">
        <f>IF(AND(CE371=0,CF371=0),"",IF(AND(CE371=0,CF371&lt;&gt;0),Desplegable!$B$444,(CF371*100/CE371)))</f>
        <v>74.310344827586221</v>
      </c>
      <c r="CH371" s="97">
        <v>2.1399999999999999E-2</v>
      </c>
      <c r="CI371" s="97"/>
      <c r="CJ371" s="97"/>
      <c r="CK371" s="62" t="str">
        <f>IF(AND(CH371=0,CI371=0),Desplegable!$B$446,IF(AND(CH371&lt;&gt;0,CI371=""),Desplegable!$B$446,IF(AND('Metas por Proyecto'!CH371=0,'Metas por Proyecto'!CI371&gt;0),Desplegable!$B$444,IF(AND('Metas por Proyecto'!CH371&gt;0,'Metas por Proyecto'!CI371=0),Desplegable!$B$445,IF(AND('Metas por Proyecto'!CH371&gt;0,'Metas por Proyecto'!CI371&gt;0),((CI371*100)/CH371))))))</f>
        <v/>
      </c>
      <c r="CL371" s="97">
        <f t="shared" si="248"/>
        <v>0.25339999999999996</v>
      </c>
      <c r="CM371" s="97">
        <f t="shared" si="249"/>
        <v>0.1724</v>
      </c>
      <c r="CN371" s="62">
        <f>IF(AND(CL371=0,CM371=0),"",IF(AND(CL371=0,CM371&lt;&gt;0),Desplegable!$B$444,(CM371*100/CL371)))</f>
        <v>68.034727703236001</v>
      </c>
      <c r="CO371" s="97">
        <v>1.7999999999999999E-2</v>
      </c>
      <c r="CP371" s="97"/>
      <c r="CQ371" s="97"/>
      <c r="CR371" s="62" t="str">
        <f>IF(AND(CO371=0,CP371=0),Desplegable!$B$446,IF(AND(CO371&lt;&gt;0,CP371=""),Desplegable!$B$446,IF(AND('Metas por Proyecto'!CO371=0,'Metas por Proyecto'!CP371&gt;0),Desplegable!$B$444,IF(AND('Metas por Proyecto'!CO371&gt;0,'Metas por Proyecto'!CP371=0),Desplegable!$B$445,IF(AND('Metas por Proyecto'!CO371&gt;0,'Metas por Proyecto'!CP371&gt;0),((CP371*100)/CO371))))))</f>
        <v/>
      </c>
      <c r="CS371" s="97">
        <f t="shared" si="250"/>
        <v>0.27139999999999997</v>
      </c>
      <c r="CT371" s="97">
        <f t="shared" si="251"/>
        <v>0.1724</v>
      </c>
      <c r="CU371" s="62">
        <f>IF(AND(CS371=0,CT371=0),"",IF(AND(CS371=0,CT371&lt;&gt;0),Desplegable!$B$444,(CT371*100/CS371)))</f>
        <v>63.522476050110541</v>
      </c>
      <c r="CV371" s="97">
        <v>0.02</v>
      </c>
      <c r="CW371" s="97"/>
      <c r="CX371" s="97"/>
      <c r="CY371" s="62" t="str">
        <f>IF(AND(CV371=0,CW371=0),Desplegable!$B$446,IF(AND(CV371&lt;&gt;0,CW371=""),Desplegable!$B$446,IF(AND('Metas por Proyecto'!CV371=0,'Metas por Proyecto'!CW371&gt;0),Desplegable!$B$444,IF(AND('Metas por Proyecto'!CV371&gt;0,'Metas por Proyecto'!CW371=0),Desplegable!$B$445,IF(AND('Metas por Proyecto'!CV371&gt;0,'Metas por Proyecto'!CW371&gt;0),((CW371*100)/CV371))))))</f>
        <v/>
      </c>
      <c r="CZ371" s="97">
        <f t="shared" si="252"/>
        <v>0.29139999999999999</v>
      </c>
      <c r="DA371" s="97">
        <f t="shared" si="253"/>
        <v>0.1724</v>
      </c>
      <c r="DB371" s="62">
        <f>IF(AND(CZ371=0,DA371=0),"",IF(AND(CZ371=0,DA371&lt;&gt;0),Desplegable!$B$444,(DA371*100/CZ371)))</f>
        <v>59.16266300617707</v>
      </c>
      <c r="DC371" s="97">
        <v>1.7500000000000002E-2</v>
      </c>
      <c r="DD371" s="97"/>
      <c r="DE371" s="97"/>
      <c r="DF371" s="62" t="str">
        <f>IF(AND(DC371=0,DD371=0),Desplegable!$B$446,IF(AND(DC371&lt;&gt;0,DD371=""),Desplegable!$B$446,IF(AND('Metas por Proyecto'!DC371=0,'Metas por Proyecto'!DD371&gt;0),Desplegable!$B$444,IF(AND('Metas por Proyecto'!DC371&gt;0,'Metas por Proyecto'!DD371=0),Desplegable!$B$445,IF(AND('Metas por Proyecto'!DC371&gt;0,'Metas por Proyecto'!DD371&gt;0),((DD371*100)/DC371))))))</f>
        <v/>
      </c>
      <c r="DG371" s="97">
        <f t="shared" si="230"/>
        <v>0.30890000000000001</v>
      </c>
      <c r="DH371" s="97">
        <f t="shared" si="231"/>
        <v>0.1724</v>
      </c>
      <c r="DI371" s="62">
        <f>IF(AND(DG371=0,DH371=0),"",IF(AND(DG371=0,DH371&lt;&gt;0),Desplegable!$B$444,(DH371*100/DG371)))</f>
        <v>55.810942052444148</v>
      </c>
      <c r="DJ371" s="97">
        <v>1.72E-2</v>
      </c>
      <c r="DK371" s="97"/>
      <c r="DL371" s="97"/>
      <c r="DM371" s="62" t="str">
        <f>IF(AND(DJ371=0,DK371=0),Desplegable!$B$446,IF(AND(DJ371&lt;&gt;0,DK371=""),Desplegable!$B$446,IF(AND('Metas por Proyecto'!DJ371=0,'Metas por Proyecto'!DK371&gt;0),Desplegable!$B$444,IF(AND('Metas por Proyecto'!DJ371&gt;0,'Metas por Proyecto'!DK371=0),Desplegable!$B$445,IF(AND('Metas por Proyecto'!DJ371&gt;0,'Metas por Proyecto'!DK371&gt;0),((DK371*100)/DJ371))))))</f>
        <v/>
      </c>
      <c r="DN371" s="97">
        <f t="shared" si="254"/>
        <v>0.3261</v>
      </c>
      <c r="DO371" s="97">
        <f t="shared" si="255"/>
        <v>0.1724</v>
      </c>
      <c r="DP371" s="63">
        <f>IF(AND(DN371=0,DO371=0),"",IF(AND(DN371=0,DO371&lt;&gt;0),Desplegable!$B$444,(DO371*100/DN371)))</f>
        <v>52.867218644587545</v>
      </c>
      <c r="DQ371" s="97">
        <f t="shared" si="232"/>
        <v>0.3261</v>
      </c>
      <c r="DR371" s="97">
        <f t="shared" si="233"/>
        <v>0</v>
      </c>
      <c r="DS371" s="97">
        <f t="shared" si="234"/>
        <v>0.1724</v>
      </c>
      <c r="DT371" s="63">
        <f t="shared" si="235"/>
        <v>52.867218644587545</v>
      </c>
      <c r="DU371" s="97"/>
    </row>
    <row r="372" spans="1:125" s="65" customFormat="1" ht="225">
      <c r="A372" s="53">
        <v>371</v>
      </c>
      <c r="B372" s="84" t="s">
        <v>1041</v>
      </c>
      <c r="C372" s="54" t="s">
        <v>1046</v>
      </c>
      <c r="D372" s="55" t="s">
        <v>79</v>
      </c>
      <c r="E372" s="55" t="s">
        <v>1049</v>
      </c>
      <c r="F372" s="56" t="s">
        <v>111</v>
      </c>
      <c r="G372" s="55" t="s">
        <v>115</v>
      </c>
      <c r="H372" s="56" t="s">
        <v>291</v>
      </c>
      <c r="I372" s="55" t="s">
        <v>993</v>
      </c>
      <c r="J372" s="56" t="s">
        <v>252</v>
      </c>
      <c r="K372" s="55" t="s">
        <v>1028</v>
      </c>
      <c r="L372" s="56" t="s">
        <v>246</v>
      </c>
      <c r="M372" s="56" t="s">
        <v>411</v>
      </c>
      <c r="N372" s="59" t="s">
        <v>133</v>
      </c>
      <c r="O372" s="56" t="s">
        <v>154</v>
      </c>
      <c r="P372" s="57" t="s">
        <v>462</v>
      </c>
      <c r="Q372" s="57" t="s">
        <v>467</v>
      </c>
      <c r="R372" s="58" t="s">
        <v>474</v>
      </c>
      <c r="S372" s="59" t="s">
        <v>159</v>
      </c>
      <c r="T372" s="59" t="s">
        <v>417</v>
      </c>
      <c r="U372" s="60" t="s">
        <v>429</v>
      </c>
      <c r="V372" s="60" t="s">
        <v>447</v>
      </c>
      <c r="W372" s="59" t="s">
        <v>159</v>
      </c>
      <c r="X372" s="59"/>
      <c r="Y372" s="56"/>
      <c r="Z372" s="56"/>
      <c r="AA372" s="56"/>
      <c r="AB372" s="56"/>
      <c r="AC372" s="53"/>
      <c r="AD372" s="53"/>
      <c r="AE372" s="53"/>
      <c r="AF372" s="53"/>
      <c r="AG372" s="56"/>
      <c r="AH372" s="60"/>
      <c r="AI372" s="53"/>
      <c r="AJ372" s="61"/>
      <c r="AK372" s="53"/>
      <c r="AL372" s="53"/>
      <c r="AM372" s="222">
        <v>1</v>
      </c>
      <c r="AN372" s="97"/>
      <c r="AO372" s="97"/>
      <c r="AP372" s="97"/>
      <c r="AQ372" s="62" t="str">
        <f>IF(AND(AN372=0,AO372=0),Desplegable!$B$446,IF(AND(AN372&lt;&gt;0,AO372=""),Desplegable!$B$446,IF(AND('Metas por Proyecto'!AN372=0,'Metas por Proyecto'!AO372&gt;0),Desplegable!$B$444,IF(AND('Metas por Proyecto'!AN372&gt;0,'Metas por Proyecto'!AO372=0),Desplegable!$B$445,IF(AND('Metas por Proyecto'!AN372&gt;0,'Metas por Proyecto'!AO372&gt;0),((AO372*100)/AN372))))))</f>
        <v/>
      </c>
      <c r="AR372" s="97"/>
      <c r="AS372" s="97"/>
      <c r="AT372" s="97"/>
      <c r="AU372" s="62" t="str">
        <f>IF(AND(AR372=0,AS372=0),Desplegable!$B$446,IF(AND(AR372&lt;&gt;0,AS372=""),Desplegable!$B$446,IF(AND('Metas por Proyecto'!AR372=0,'Metas por Proyecto'!AS372&gt;0),Desplegable!$B$444,IF(AND('Metas por Proyecto'!AR372&gt;0,'Metas por Proyecto'!AS372=0),Desplegable!$B$445,IF(AND('Metas por Proyecto'!AR372&gt;0,'Metas por Proyecto'!AS372&gt;0),((AS372*100)/AR372))))))</f>
        <v/>
      </c>
      <c r="AV372" s="97">
        <f t="shared" si="236"/>
        <v>0</v>
      </c>
      <c r="AW372" s="97">
        <f t="shared" si="237"/>
        <v>0</v>
      </c>
      <c r="AX372" s="62" t="str">
        <f>IF(AND(AV372=0,AW372=0),"",IF(AND(AV372=0,AW372&lt;&gt;0),Desplegable!$B$444,(AW372*100/AV372)))</f>
        <v/>
      </c>
      <c r="AY372" s="97"/>
      <c r="AZ372" s="97">
        <v>1</v>
      </c>
      <c r="BA372" s="97" t="s">
        <v>1307</v>
      </c>
      <c r="BB372" s="62">
        <f>IF(AND(AY372=0,AZ372=0),Desplegable!$B$446,IF(AND(AY372&lt;&gt;0,AZ372=""),Desplegable!$B$446,IF(AND('Metas por Proyecto'!AY372=0,'Metas por Proyecto'!AZ372&gt;0),Desplegable!$B$444,IF(AND('Metas por Proyecto'!AY372&gt;0,'Metas por Proyecto'!AZ372=0),Desplegable!$B$445,IF(AND('Metas por Proyecto'!AY372&gt;0,'Metas por Proyecto'!AZ372&gt;0),((AZ372*100)/AY372))))))</f>
        <v>100</v>
      </c>
      <c r="BC372" s="97">
        <f t="shared" si="238"/>
        <v>0</v>
      </c>
      <c r="BD372" s="97">
        <f t="shared" si="239"/>
        <v>1</v>
      </c>
      <c r="BE372" s="62">
        <f>IF(AND(BC372=0,BD372=0),"",IF(AND(BC372=0,BD372&lt;&gt;0),Desplegable!$B$444,(BD372*100/BC372)))</f>
        <v>100</v>
      </c>
      <c r="BF372" s="97"/>
      <c r="BG372" s="97"/>
      <c r="BH372" s="97"/>
      <c r="BI372" s="62" t="str">
        <f>IF(AND(BF372=0,BG372=0),Desplegable!$B$446,IF(AND(BF372&lt;&gt;0,BG372=""),Desplegable!$B$446,IF(AND('Metas por Proyecto'!BF372=0,'Metas por Proyecto'!BG372&gt;0),Desplegable!$B$444,IF(AND('Metas por Proyecto'!BF372&gt;0,'Metas por Proyecto'!BG372=0),Desplegable!$B$445,IF(AND('Metas por Proyecto'!BF372&gt;0,'Metas por Proyecto'!BG372&gt;0),((BG372*100)/BF372))))))</f>
        <v/>
      </c>
      <c r="BJ372" s="97">
        <f t="shared" si="240"/>
        <v>0</v>
      </c>
      <c r="BK372" s="97">
        <f t="shared" si="241"/>
        <v>1</v>
      </c>
      <c r="BL372" s="62">
        <f>IF(AND(BJ372=0,BK372=0),"",IF(AND(BJ372=0,BK372&lt;&gt;0),Desplegable!$B$444,(BK372*100/BJ372)))</f>
        <v>100</v>
      </c>
      <c r="BM372" s="97"/>
      <c r="BN372" s="97"/>
      <c r="BO372" s="97"/>
      <c r="BP372" s="62" t="str">
        <f>IF(AND(BM372=0,BN372=0),Desplegable!$B$446,IF(AND(BM372&lt;&gt;0,BN372=""),Desplegable!$B$446,IF(AND('Metas por Proyecto'!BM372=0,'Metas por Proyecto'!BN372&gt;0),Desplegable!$B$444,IF(AND('Metas por Proyecto'!BM372&gt;0,'Metas por Proyecto'!BN372=0),Desplegable!$B$445,IF(AND('Metas por Proyecto'!BM372&gt;0,'Metas por Proyecto'!BN372&gt;0),((BN372*100)/BM372))))))</f>
        <v/>
      </c>
      <c r="BQ372" s="97">
        <f t="shared" si="242"/>
        <v>0</v>
      </c>
      <c r="BR372" s="97">
        <f t="shared" si="243"/>
        <v>1</v>
      </c>
      <c r="BS372" s="62">
        <f>IF(AND(BQ372=0,BR372=0),"",IF(AND(BQ372=0,BR372&lt;&gt;0),Desplegable!$B$444,(BR372*100/BQ372)))</f>
        <v>100</v>
      </c>
      <c r="BT372" s="97"/>
      <c r="BU372" s="97"/>
      <c r="BV372" s="97"/>
      <c r="BW372" s="62" t="str">
        <f>IF(AND(BT372=0,BU372=0),Desplegable!$B$446,IF(AND(BT372&lt;&gt;0,BU372=""),Desplegable!$B$446,IF(AND('Metas por Proyecto'!BT372=0,'Metas por Proyecto'!BU372&gt;0),Desplegable!$B$444,IF(AND('Metas por Proyecto'!BT372&gt;0,'Metas por Proyecto'!BU372=0),Desplegable!$B$445,IF(AND('Metas por Proyecto'!BT372&gt;0,'Metas por Proyecto'!BU372&gt;0),((BU372*100)/BT372))))))</f>
        <v/>
      </c>
      <c r="BX372" s="97">
        <f t="shared" si="244"/>
        <v>0</v>
      </c>
      <c r="BY372" s="97">
        <f t="shared" si="245"/>
        <v>1</v>
      </c>
      <c r="BZ372" s="62">
        <f>IF(AND(BX372=0,BY372=0),"",IF(AND(BX372=0,BY372&lt;&gt;0),Desplegable!$B$444,(BY372*100/BX372)))</f>
        <v>100</v>
      </c>
      <c r="CA372" s="97"/>
      <c r="CB372" s="97"/>
      <c r="CC372" s="97"/>
      <c r="CD372" s="62" t="str">
        <f>IF(AND(CA372=0,CB372=0),Desplegable!$B$446,IF(AND(CA372&lt;&gt;0,CB372=""),Desplegable!$B$446,IF(AND('Metas por Proyecto'!CA372=0,'Metas por Proyecto'!CB372&gt;0),Desplegable!$B$444,IF(AND('Metas por Proyecto'!CA372&gt;0,'Metas por Proyecto'!CB372=0),Desplegable!$B$445,IF(AND('Metas por Proyecto'!CA372&gt;0,'Metas por Proyecto'!CB372&gt;0),((CB372*100)/CA372))))))</f>
        <v/>
      </c>
      <c r="CE372" s="97">
        <f t="shared" si="246"/>
        <v>0</v>
      </c>
      <c r="CF372" s="97">
        <f t="shared" si="247"/>
        <v>1</v>
      </c>
      <c r="CG372" s="62">
        <f>IF(AND(CE372=0,CF372=0),"",IF(AND(CE372=0,CF372&lt;&gt;0),Desplegable!$B$444,(CF372*100/CE372)))</f>
        <v>100</v>
      </c>
      <c r="CH372" s="97"/>
      <c r="CI372" s="97"/>
      <c r="CJ372" s="97"/>
      <c r="CK372" s="62" t="str">
        <f>IF(AND(CH372=0,CI372=0),Desplegable!$B$446,IF(AND(CH372&lt;&gt;0,CI372=""),Desplegable!$B$446,IF(AND('Metas por Proyecto'!CH372=0,'Metas por Proyecto'!CI372&gt;0),Desplegable!$B$444,IF(AND('Metas por Proyecto'!CH372&gt;0,'Metas por Proyecto'!CI372=0),Desplegable!$B$445,IF(AND('Metas por Proyecto'!CH372&gt;0,'Metas por Proyecto'!CI372&gt;0),((CI372*100)/CH372))))))</f>
        <v/>
      </c>
      <c r="CL372" s="97">
        <f t="shared" si="248"/>
        <v>0</v>
      </c>
      <c r="CM372" s="97">
        <f t="shared" si="249"/>
        <v>1</v>
      </c>
      <c r="CN372" s="62">
        <f>IF(AND(CL372=0,CM372=0),"",IF(AND(CL372=0,CM372&lt;&gt;0),Desplegable!$B$444,(CM372*100/CL372)))</f>
        <v>100</v>
      </c>
      <c r="CO372" s="97"/>
      <c r="CP372" s="97"/>
      <c r="CQ372" s="97"/>
      <c r="CR372" s="62" t="str">
        <f>IF(AND(CO372=0,CP372=0),Desplegable!$B$446,IF(AND(CO372&lt;&gt;0,CP372=""),Desplegable!$B$446,IF(AND('Metas por Proyecto'!CO372=0,'Metas por Proyecto'!CP372&gt;0),Desplegable!$B$444,IF(AND('Metas por Proyecto'!CO372&gt;0,'Metas por Proyecto'!CP372=0),Desplegable!$B$445,IF(AND('Metas por Proyecto'!CO372&gt;0,'Metas por Proyecto'!CP372&gt;0),((CP372*100)/CO372))))))</f>
        <v/>
      </c>
      <c r="CS372" s="97">
        <f t="shared" si="250"/>
        <v>0</v>
      </c>
      <c r="CT372" s="97">
        <f t="shared" si="251"/>
        <v>1</v>
      </c>
      <c r="CU372" s="62">
        <f>IF(AND(CS372=0,CT372=0),"",IF(AND(CS372=0,CT372&lt;&gt;0),Desplegable!$B$444,(CT372*100/CS372)))</f>
        <v>100</v>
      </c>
      <c r="CV372" s="97"/>
      <c r="CW372" s="97"/>
      <c r="CX372" s="97"/>
      <c r="CY372" s="62" t="str">
        <f>IF(AND(CV372=0,CW372=0),Desplegable!$B$446,IF(AND(CV372&lt;&gt;0,CW372=""),Desplegable!$B$446,IF(AND('Metas por Proyecto'!CV372=0,'Metas por Proyecto'!CW372&gt;0),Desplegable!$B$444,IF(AND('Metas por Proyecto'!CV372&gt;0,'Metas por Proyecto'!CW372=0),Desplegable!$B$445,IF(AND('Metas por Proyecto'!CV372&gt;0,'Metas por Proyecto'!CW372&gt;0),((CW372*100)/CV372))))))</f>
        <v/>
      </c>
      <c r="CZ372" s="97">
        <f t="shared" si="252"/>
        <v>0</v>
      </c>
      <c r="DA372" s="97">
        <f t="shared" si="253"/>
        <v>1</v>
      </c>
      <c r="DB372" s="62">
        <f>IF(AND(CZ372=0,DA372=0),"",IF(AND(CZ372=0,DA372&lt;&gt;0),Desplegable!$B$444,(DA372*100/CZ372)))</f>
        <v>100</v>
      </c>
      <c r="DC372" s="97"/>
      <c r="DD372" s="97"/>
      <c r="DE372" s="97"/>
      <c r="DF372" s="62" t="str">
        <f>IF(AND(DC372=0,DD372=0),Desplegable!$B$446,IF(AND(DC372&lt;&gt;0,DD372=""),Desplegable!$B$446,IF(AND('Metas por Proyecto'!DC372=0,'Metas por Proyecto'!DD372&gt;0),Desplegable!$B$444,IF(AND('Metas por Proyecto'!DC372&gt;0,'Metas por Proyecto'!DD372=0),Desplegable!$B$445,IF(AND('Metas por Proyecto'!DC372&gt;0,'Metas por Proyecto'!DD372&gt;0),((DD372*100)/DC372))))))</f>
        <v/>
      </c>
      <c r="DG372" s="97">
        <f t="shared" si="230"/>
        <v>0</v>
      </c>
      <c r="DH372" s="97">
        <f t="shared" si="231"/>
        <v>1</v>
      </c>
      <c r="DI372" s="62">
        <f>IF(AND(DG372=0,DH372=0),"",IF(AND(DG372=0,DH372&lt;&gt;0),Desplegable!$B$444,(DH372*100/DG372)))</f>
        <v>100</v>
      </c>
      <c r="DJ372" s="97"/>
      <c r="DK372" s="97"/>
      <c r="DL372" s="97"/>
      <c r="DM372" s="62" t="str">
        <f>IF(AND(DJ372=0,DK372=0),Desplegable!$B$446,IF(AND(DJ372&lt;&gt;0,DK372=""),Desplegable!$B$446,IF(AND('Metas por Proyecto'!DJ372=0,'Metas por Proyecto'!DK372&gt;0),Desplegable!$B$444,IF(AND('Metas por Proyecto'!DJ372&gt;0,'Metas por Proyecto'!DK372=0),Desplegable!$B$445,IF(AND('Metas por Proyecto'!DJ372&gt;0,'Metas por Proyecto'!DK372&gt;0),((DK372*100)/DJ372))))))</f>
        <v/>
      </c>
      <c r="DN372" s="97">
        <f t="shared" si="254"/>
        <v>0</v>
      </c>
      <c r="DO372" s="97">
        <f t="shared" si="255"/>
        <v>1</v>
      </c>
      <c r="DP372" s="63">
        <f>IF(AND(DN372=0,DO372=0),"",IF(AND(DN372=0,DO372&lt;&gt;0),Desplegable!$B$444,(DO372*100/DN372)))</f>
        <v>100</v>
      </c>
      <c r="DQ372" s="97">
        <f t="shared" si="232"/>
        <v>0</v>
      </c>
      <c r="DR372" s="97">
        <f t="shared" si="233"/>
        <v>1</v>
      </c>
      <c r="DS372" s="97">
        <f t="shared" si="234"/>
        <v>1</v>
      </c>
      <c r="DT372" s="63">
        <f t="shared" si="235"/>
        <v>100</v>
      </c>
      <c r="DU372" s="97"/>
    </row>
    <row r="373" spans="1:125" s="65" customFormat="1" ht="225">
      <c r="A373" s="53">
        <v>372</v>
      </c>
      <c r="B373" s="84" t="s">
        <v>1042</v>
      </c>
      <c r="C373" s="54" t="s">
        <v>1047</v>
      </c>
      <c r="D373" s="55" t="s">
        <v>76</v>
      </c>
      <c r="E373" s="55" t="s">
        <v>1049</v>
      </c>
      <c r="F373" s="56" t="s">
        <v>111</v>
      </c>
      <c r="G373" s="55" t="s">
        <v>115</v>
      </c>
      <c r="H373" s="56" t="s">
        <v>291</v>
      </c>
      <c r="I373" s="55" t="s">
        <v>993</v>
      </c>
      <c r="J373" s="56" t="s">
        <v>252</v>
      </c>
      <c r="K373" s="55" t="s">
        <v>1028</v>
      </c>
      <c r="L373" s="56" t="s">
        <v>246</v>
      </c>
      <c r="M373" s="56" t="s">
        <v>411</v>
      </c>
      <c r="N373" s="59" t="s">
        <v>133</v>
      </c>
      <c r="O373" s="56" t="s">
        <v>154</v>
      </c>
      <c r="P373" s="57" t="s">
        <v>462</v>
      </c>
      <c r="Q373" s="57" t="s">
        <v>467</v>
      </c>
      <c r="R373" s="58" t="s">
        <v>474</v>
      </c>
      <c r="S373" s="59" t="s">
        <v>159</v>
      </c>
      <c r="T373" s="59" t="s">
        <v>417</v>
      </c>
      <c r="U373" s="60" t="s">
        <v>429</v>
      </c>
      <c r="V373" s="60" t="s">
        <v>447</v>
      </c>
      <c r="W373" s="59" t="s">
        <v>159</v>
      </c>
      <c r="X373" s="59"/>
      <c r="Y373" s="56"/>
      <c r="Z373" s="56"/>
      <c r="AA373" s="56"/>
      <c r="AB373" s="56"/>
      <c r="AC373" s="53"/>
      <c r="AD373" s="53"/>
      <c r="AE373" s="53"/>
      <c r="AF373" s="53"/>
      <c r="AG373" s="56"/>
      <c r="AH373" s="60"/>
      <c r="AI373" s="53"/>
      <c r="AJ373" s="61"/>
      <c r="AK373" s="53"/>
      <c r="AL373" s="53"/>
      <c r="AM373" s="222">
        <v>1</v>
      </c>
      <c r="AN373" s="97"/>
      <c r="AO373" s="97"/>
      <c r="AP373" s="97"/>
      <c r="AQ373" s="62" t="str">
        <f>IF(AND(AN373=0,AO373=0),Desplegable!$B$446,IF(AND(AN373&lt;&gt;0,AO373=""),Desplegable!$B$446,IF(AND('Metas por Proyecto'!AN373=0,'Metas por Proyecto'!AO373&gt;0),Desplegable!$B$444,IF(AND('Metas por Proyecto'!AN373&gt;0,'Metas por Proyecto'!AO373=0),Desplegable!$B$445,IF(AND('Metas por Proyecto'!AN373&gt;0,'Metas por Proyecto'!AO373&gt;0),((AO373*100)/AN373))))))</f>
        <v/>
      </c>
      <c r="AR373" s="97"/>
      <c r="AS373" s="97"/>
      <c r="AT373" s="97"/>
      <c r="AU373" s="62" t="str">
        <f>IF(AND(AR373=0,AS373=0),Desplegable!$B$446,IF(AND(AR373&lt;&gt;0,AS373=""),Desplegable!$B$446,IF(AND('Metas por Proyecto'!AR373=0,'Metas por Proyecto'!AS373&gt;0),Desplegable!$B$444,IF(AND('Metas por Proyecto'!AR373&gt;0,'Metas por Proyecto'!AS373=0),Desplegable!$B$445,IF(AND('Metas por Proyecto'!AR373&gt;0,'Metas por Proyecto'!AS373&gt;0),((AS373*100)/AR373))))))</f>
        <v/>
      </c>
      <c r="AV373" s="97">
        <f t="shared" si="236"/>
        <v>0</v>
      </c>
      <c r="AW373" s="97">
        <f t="shared" si="237"/>
        <v>0</v>
      </c>
      <c r="AX373" s="62" t="str">
        <f>IF(AND(AV373=0,AW373=0),"",IF(AND(AV373=0,AW373&lt;&gt;0),Desplegable!$B$444,(AW373*100/AV373)))</f>
        <v/>
      </c>
      <c r="AY373" s="97">
        <v>1</v>
      </c>
      <c r="AZ373" s="97">
        <v>1</v>
      </c>
      <c r="BA373" s="97" t="s">
        <v>1308</v>
      </c>
      <c r="BB373" s="62">
        <f>IF(AND(AY373=0,AZ373=0),Desplegable!$B$446,IF(AND(AY373&lt;&gt;0,AZ373=""),Desplegable!$B$446,IF(AND('Metas por Proyecto'!AY373=0,'Metas por Proyecto'!AZ373&gt;0),Desplegable!$B$444,IF(AND('Metas por Proyecto'!AY373&gt;0,'Metas por Proyecto'!AZ373=0),Desplegable!$B$445,IF(AND('Metas por Proyecto'!AY373&gt;0,'Metas por Proyecto'!AZ373&gt;0),((AZ373*100)/AY373))))))</f>
        <v>100</v>
      </c>
      <c r="BC373" s="97">
        <f t="shared" si="238"/>
        <v>1</v>
      </c>
      <c r="BD373" s="97">
        <f t="shared" si="239"/>
        <v>1</v>
      </c>
      <c r="BE373" s="62">
        <f>IF(AND(BC373=0,BD373=0),"",IF(AND(BC373=0,BD373&lt;&gt;0),Desplegable!$B$444,(BD373*100/BC373)))</f>
        <v>100</v>
      </c>
      <c r="BF373" s="97"/>
      <c r="BG373" s="97"/>
      <c r="BH373" s="97"/>
      <c r="BI373" s="62" t="str">
        <f>IF(AND(BF373=0,BG373=0),Desplegable!$B$446,IF(AND(BF373&lt;&gt;0,BG373=""),Desplegable!$B$446,IF(AND('Metas por Proyecto'!BF373=0,'Metas por Proyecto'!BG373&gt;0),Desplegable!$B$444,IF(AND('Metas por Proyecto'!BF373&gt;0,'Metas por Proyecto'!BG373=0),Desplegable!$B$445,IF(AND('Metas por Proyecto'!BF373&gt;0,'Metas por Proyecto'!BG373&gt;0),((BG373*100)/BF373))))))</f>
        <v/>
      </c>
      <c r="BJ373" s="97">
        <f t="shared" si="240"/>
        <v>1</v>
      </c>
      <c r="BK373" s="97">
        <f t="shared" si="241"/>
        <v>1</v>
      </c>
      <c r="BL373" s="62">
        <f>IF(AND(BJ373=0,BK373=0),"",IF(AND(BJ373=0,BK373&lt;&gt;0),Desplegable!$B$444,(BK373*100/BJ373)))</f>
        <v>100</v>
      </c>
      <c r="BM373" s="97"/>
      <c r="BN373" s="97"/>
      <c r="BO373" s="97"/>
      <c r="BP373" s="62" t="str">
        <f>IF(AND(BM373=0,BN373=0),Desplegable!$B$446,IF(AND(BM373&lt;&gt;0,BN373=""),Desplegable!$B$446,IF(AND('Metas por Proyecto'!BM373=0,'Metas por Proyecto'!BN373&gt;0),Desplegable!$B$444,IF(AND('Metas por Proyecto'!BM373&gt;0,'Metas por Proyecto'!BN373=0),Desplegable!$B$445,IF(AND('Metas por Proyecto'!BM373&gt;0,'Metas por Proyecto'!BN373&gt;0),((BN373*100)/BM373))))))</f>
        <v/>
      </c>
      <c r="BQ373" s="97">
        <f t="shared" si="242"/>
        <v>1</v>
      </c>
      <c r="BR373" s="97">
        <f t="shared" si="243"/>
        <v>1</v>
      </c>
      <c r="BS373" s="62">
        <f>IF(AND(BQ373=0,BR373=0),"",IF(AND(BQ373=0,BR373&lt;&gt;0),Desplegable!$B$444,(BR373*100/BQ373)))</f>
        <v>100</v>
      </c>
      <c r="BT373" s="97"/>
      <c r="BU373" s="97"/>
      <c r="BV373" s="97"/>
      <c r="BW373" s="62" t="str">
        <f>IF(AND(BT373=0,BU373=0),Desplegable!$B$446,IF(AND(BT373&lt;&gt;0,BU373=""),Desplegable!$B$446,IF(AND('Metas por Proyecto'!BT373=0,'Metas por Proyecto'!BU373&gt;0),Desplegable!$B$444,IF(AND('Metas por Proyecto'!BT373&gt;0,'Metas por Proyecto'!BU373=0),Desplegable!$B$445,IF(AND('Metas por Proyecto'!BT373&gt;0,'Metas por Proyecto'!BU373&gt;0),((BU373*100)/BT373))))))</f>
        <v/>
      </c>
      <c r="BX373" s="97">
        <f t="shared" si="244"/>
        <v>1</v>
      </c>
      <c r="BY373" s="97">
        <f t="shared" si="245"/>
        <v>1</v>
      </c>
      <c r="BZ373" s="62">
        <f>IF(AND(BX373=0,BY373=0),"",IF(AND(BX373=0,BY373&lt;&gt;0),Desplegable!$B$444,(BY373*100/BX373)))</f>
        <v>100</v>
      </c>
      <c r="CA373" s="97"/>
      <c r="CB373" s="97"/>
      <c r="CC373" s="97"/>
      <c r="CD373" s="62" t="str">
        <f>IF(AND(CA373=0,CB373=0),Desplegable!$B$446,IF(AND(CA373&lt;&gt;0,CB373=""),Desplegable!$B$446,IF(AND('Metas por Proyecto'!CA373=0,'Metas por Proyecto'!CB373&gt;0),Desplegable!$B$444,IF(AND('Metas por Proyecto'!CA373&gt;0,'Metas por Proyecto'!CB373=0),Desplegable!$B$445,IF(AND('Metas por Proyecto'!CA373&gt;0,'Metas por Proyecto'!CB373&gt;0),((CB373*100)/CA373))))))</f>
        <v/>
      </c>
      <c r="CE373" s="97">
        <f t="shared" si="246"/>
        <v>1</v>
      </c>
      <c r="CF373" s="97">
        <f t="shared" si="247"/>
        <v>1</v>
      </c>
      <c r="CG373" s="62">
        <f>IF(AND(CE373=0,CF373=0),"",IF(AND(CE373=0,CF373&lt;&gt;0),Desplegable!$B$444,(CF373*100/CE373)))</f>
        <v>100</v>
      </c>
      <c r="CH373" s="97"/>
      <c r="CI373" s="97"/>
      <c r="CJ373" s="97"/>
      <c r="CK373" s="62" t="str">
        <f>IF(AND(CH373=0,CI373=0),Desplegable!$B$446,IF(AND(CH373&lt;&gt;0,CI373=""),Desplegable!$B$446,IF(AND('Metas por Proyecto'!CH373=0,'Metas por Proyecto'!CI373&gt;0),Desplegable!$B$444,IF(AND('Metas por Proyecto'!CH373&gt;0,'Metas por Proyecto'!CI373=0),Desplegable!$B$445,IF(AND('Metas por Proyecto'!CH373&gt;0,'Metas por Proyecto'!CI373&gt;0),((CI373*100)/CH373))))))</f>
        <v/>
      </c>
      <c r="CL373" s="97">
        <f t="shared" si="248"/>
        <v>1</v>
      </c>
      <c r="CM373" s="97">
        <f t="shared" si="249"/>
        <v>1</v>
      </c>
      <c r="CN373" s="62">
        <f>IF(AND(CL373=0,CM373=0),"",IF(AND(CL373=0,CM373&lt;&gt;0),Desplegable!$B$444,(CM373*100/CL373)))</f>
        <v>100</v>
      </c>
      <c r="CO373" s="97"/>
      <c r="CP373" s="97"/>
      <c r="CQ373" s="97"/>
      <c r="CR373" s="62" t="str">
        <f>IF(AND(CO373=0,CP373=0),Desplegable!$B$446,IF(AND(CO373&lt;&gt;0,CP373=""),Desplegable!$B$446,IF(AND('Metas por Proyecto'!CO373=0,'Metas por Proyecto'!CP373&gt;0),Desplegable!$B$444,IF(AND('Metas por Proyecto'!CO373&gt;0,'Metas por Proyecto'!CP373=0),Desplegable!$B$445,IF(AND('Metas por Proyecto'!CO373&gt;0,'Metas por Proyecto'!CP373&gt;0),((CP373*100)/CO373))))))</f>
        <v/>
      </c>
      <c r="CS373" s="97">
        <f t="shared" si="250"/>
        <v>1</v>
      </c>
      <c r="CT373" s="97">
        <f t="shared" si="251"/>
        <v>1</v>
      </c>
      <c r="CU373" s="62">
        <f>IF(AND(CS373=0,CT373=0),"",IF(AND(CS373=0,CT373&lt;&gt;0),Desplegable!$B$444,(CT373*100/CS373)))</f>
        <v>100</v>
      </c>
      <c r="CV373" s="97"/>
      <c r="CW373" s="97"/>
      <c r="CX373" s="97"/>
      <c r="CY373" s="62" t="str">
        <f>IF(AND(CV373=0,CW373=0),Desplegable!$B$446,IF(AND(CV373&lt;&gt;0,CW373=""),Desplegable!$B$446,IF(AND('Metas por Proyecto'!CV373=0,'Metas por Proyecto'!CW373&gt;0),Desplegable!$B$444,IF(AND('Metas por Proyecto'!CV373&gt;0,'Metas por Proyecto'!CW373=0),Desplegable!$B$445,IF(AND('Metas por Proyecto'!CV373&gt;0,'Metas por Proyecto'!CW373&gt;0),((CW373*100)/CV373))))))</f>
        <v/>
      </c>
      <c r="CZ373" s="97">
        <f t="shared" si="252"/>
        <v>1</v>
      </c>
      <c r="DA373" s="97">
        <f t="shared" si="253"/>
        <v>1</v>
      </c>
      <c r="DB373" s="62">
        <f>IF(AND(CZ373=0,DA373=0),"",IF(AND(CZ373=0,DA373&lt;&gt;0),Desplegable!$B$444,(DA373*100/CZ373)))</f>
        <v>100</v>
      </c>
      <c r="DC373" s="97"/>
      <c r="DD373" s="97"/>
      <c r="DE373" s="97"/>
      <c r="DF373" s="62" t="str">
        <f>IF(AND(DC373=0,DD373=0),Desplegable!$B$446,IF(AND(DC373&lt;&gt;0,DD373=""),Desplegable!$B$446,IF(AND('Metas por Proyecto'!DC373=0,'Metas por Proyecto'!DD373&gt;0),Desplegable!$B$444,IF(AND('Metas por Proyecto'!DC373&gt;0,'Metas por Proyecto'!DD373=0),Desplegable!$B$445,IF(AND('Metas por Proyecto'!DC373&gt;0,'Metas por Proyecto'!DD373&gt;0),((DD373*100)/DC373))))))</f>
        <v/>
      </c>
      <c r="DG373" s="97">
        <f t="shared" ref="DG373:DG437" si="256">SUM(CZ373+DC373)</f>
        <v>1</v>
      </c>
      <c r="DH373" s="97">
        <f t="shared" ref="DH373:DH437" si="257">SUM(DA373+DD373)</f>
        <v>1</v>
      </c>
      <c r="DI373" s="62">
        <f>IF(AND(DG373=0,DH373=0),"",IF(AND(DG373=0,DH373&lt;&gt;0),Desplegable!$B$444,(DH373*100/DG373)))</f>
        <v>100</v>
      </c>
      <c r="DJ373" s="97"/>
      <c r="DK373" s="97"/>
      <c r="DL373" s="97"/>
      <c r="DM373" s="62" t="str">
        <f>IF(AND(DJ373=0,DK373=0),Desplegable!$B$446,IF(AND(DJ373&lt;&gt;0,DK373=""),Desplegable!$B$446,IF(AND('Metas por Proyecto'!DJ373=0,'Metas por Proyecto'!DK373&gt;0),Desplegable!$B$444,IF(AND('Metas por Proyecto'!DJ373&gt;0,'Metas por Proyecto'!DK373=0),Desplegable!$B$445,IF(AND('Metas por Proyecto'!DJ373&gt;0,'Metas por Proyecto'!DK373&gt;0),((DK373*100)/DJ373))))))</f>
        <v/>
      </c>
      <c r="DN373" s="97">
        <f t="shared" si="254"/>
        <v>1</v>
      </c>
      <c r="DO373" s="97">
        <f t="shared" si="255"/>
        <v>1</v>
      </c>
      <c r="DP373" s="63">
        <f>IF(AND(DN373=0,DO373=0),"",IF(AND(DN373=0,DO373&lt;&gt;0),Desplegable!$B$444,(DO373*100/DN373)))</f>
        <v>100</v>
      </c>
      <c r="DQ373" s="97">
        <f t="shared" si="232"/>
        <v>1</v>
      </c>
      <c r="DR373" s="97">
        <f t="shared" si="233"/>
        <v>0</v>
      </c>
      <c r="DS373" s="97">
        <f t="shared" si="234"/>
        <v>1</v>
      </c>
      <c r="DT373" s="63">
        <f t="shared" si="235"/>
        <v>100</v>
      </c>
      <c r="DU373" s="97"/>
    </row>
    <row r="374" spans="1:125" s="65" customFormat="1" ht="225">
      <c r="A374" s="53">
        <v>373</v>
      </c>
      <c r="B374" s="84" t="s">
        <v>1043</v>
      </c>
      <c r="C374" s="54" t="s">
        <v>1038</v>
      </c>
      <c r="D374" s="55" t="s">
        <v>89</v>
      </c>
      <c r="E374" s="55" t="s">
        <v>1049</v>
      </c>
      <c r="F374" s="56" t="s">
        <v>111</v>
      </c>
      <c r="G374" s="55" t="s">
        <v>115</v>
      </c>
      <c r="H374" s="56" t="s">
        <v>291</v>
      </c>
      <c r="I374" s="55" t="s">
        <v>993</v>
      </c>
      <c r="J374" s="56" t="s">
        <v>252</v>
      </c>
      <c r="K374" s="55" t="s">
        <v>1028</v>
      </c>
      <c r="L374" s="56" t="s">
        <v>246</v>
      </c>
      <c r="M374" s="56" t="s">
        <v>411</v>
      </c>
      <c r="N374" s="59" t="s">
        <v>133</v>
      </c>
      <c r="O374" s="56" t="s">
        <v>154</v>
      </c>
      <c r="P374" s="57" t="s">
        <v>462</v>
      </c>
      <c r="Q374" s="57" t="s">
        <v>467</v>
      </c>
      <c r="R374" s="58" t="s">
        <v>474</v>
      </c>
      <c r="S374" s="59" t="s">
        <v>159</v>
      </c>
      <c r="T374" s="59" t="s">
        <v>417</v>
      </c>
      <c r="U374" s="60" t="s">
        <v>429</v>
      </c>
      <c r="V374" s="60" t="s">
        <v>447</v>
      </c>
      <c r="W374" s="59" t="s">
        <v>159</v>
      </c>
      <c r="X374" s="59"/>
      <c r="Y374" s="56"/>
      <c r="Z374" s="56"/>
      <c r="AA374" s="56"/>
      <c r="AB374" s="56"/>
      <c r="AC374" s="53"/>
      <c r="AD374" s="53"/>
      <c r="AE374" s="53"/>
      <c r="AF374" s="53"/>
      <c r="AG374" s="56"/>
      <c r="AH374" s="60"/>
      <c r="AI374" s="53"/>
      <c r="AJ374" s="61"/>
      <c r="AK374" s="53"/>
      <c r="AL374" s="53"/>
      <c r="AM374" s="222">
        <v>51</v>
      </c>
      <c r="AN374" s="97"/>
      <c r="AO374" s="97"/>
      <c r="AP374" s="97"/>
      <c r="AQ374" s="62" t="str">
        <f>IF(AND(AN374=0,AO374=0),Desplegable!$B$446,IF(AND(AN374&lt;&gt;0,AO374=""),Desplegable!$B$446,IF(AND('Metas por Proyecto'!AN374=0,'Metas por Proyecto'!AO374&gt;0),Desplegable!$B$444,IF(AND('Metas por Proyecto'!AN374&gt;0,'Metas por Proyecto'!AO374=0),Desplegable!$B$445,IF(AND('Metas por Proyecto'!AN374&gt;0,'Metas por Proyecto'!AO374&gt;0),((AO374*100)/AN374))))))</f>
        <v/>
      </c>
      <c r="AR374" s="97"/>
      <c r="AS374" s="97"/>
      <c r="AT374" s="97"/>
      <c r="AU374" s="62" t="str">
        <f>IF(AND(AR374=0,AS374=0),Desplegable!$B$446,IF(AND(AR374&lt;&gt;0,AS374=""),Desplegable!$B$446,IF(AND('Metas por Proyecto'!AR374=0,'Metas por Proyecto'!AS374&gt;0),Desplegable!$B$444,IF(AND('Metas por Proyecto'!AR374&gt;0,'Metas por Proyecto'!AS374=0),Desplegable!$B$445,IF(AND('Metas por Proyecto'!AR374&gt;0,'Metas por Proyecto'!AS374&gt;0),((AS374*100)/AR374))))))</f>
        <v/>
      </c>
      <c r="AV374" s="97">
        <f t="shared" si="236"/>
        <v>0</v>
      </c>
      <c r="AW374" s="97">
        <f t="shared" si="237"/>
        <v>0</v>
      </c>
      <c r="AX374" s="62" t="str">
        <f>IF(AND(AV374=0,AW374=0),"",IF(AND(AV374=0,AW374&lt;&gt;0),Desplegable!$B$444,(AW374*100/AV374)))</f>
        <v/>
      </c>
      <c r="AY374" s="97"/>
      <c r="AZ374" s="97"/>
      <c r="BA374" s="97" t="s">
        <v>1309</v>
      </c>
      <c r="BB374" s="62" t="str">
        <f>IF(AND(AY374=0,AZ374=0),Desplegable!$B$446,IF(AND(AY374&lt;&gt;0,AZ374=""),Desplegable!$B$446,IF(AND('Metas por Proyecto'!AY374=0,'Metas por Proyecto'!AZ374&gt;0),Desplegable!$B$444,IF(AND('Metas por Proyecto'!AY374&gt;0,'Metas por Proyecto'!AZ374=0),Desplegable!$B$445,IF(AND('Metas por Proyecto'!AY374&gt;0,'Metas por Proyecto'!AZ374&gt;0),((AZ374*100)/AY374))))))</f>
        <v/>
      </c>
      <c r="BC374" s="97">
        <f t="shared" si="238"/>
        <v>0</v>
      </c>
      <c r="BD374" s="97">
        <f t="shared" si="239"/>
        <v>0</v>
      </c>
      <c r="BE374" s="62" t="str">
        <f>IF(AND(BC374=0,BD374=0),"",IF(AND(BC374=0,BD374&lt;&gt;0),Desplegable!$B$444,(BD374*100/BC374)))</f>
        <v/>
      </c>
      <c r="BF374" s="97"/>
      <c r="BG374" s="97"/>
      <c r="BH374" s="97"/>
      <c r="BI374" s="62" t="str">
        <f>IF(AND(BF374=0,BG374=0),Desplegable!$B$446,IF(AND(BF374&lt;&gt;0,BG374=""),Desplegable!$B$446,IF(AND('Metas por Proyecto'!BF374=0,'Metas por Proyecto'!BG374&gt;0),Desplegable!$B$444,IF(AND('Metas por Proyecto'!BF374&gt;0,'Metas por Proyecto'!BG374=0),Desplegable!$B$445,IF(AND('Metas por Proyecto'!BF374&gt;0,'Metas por Proyecto'!BG374&gt;0),((BG374*100)/BF374))))))</f>
        <v/>
      </c>
      <c r="BJ374" s="97">
        <f t="shared" si="240"/>
        <v>0</v>
      </c>
      <c r="BK374" s="97">
        <f t="shared" si="241"/>
        <v>0</v>
      </c>
      <c r="BL374" s="62" t="str">
        <f>IF(AND(BJ374=0,BK374=0),"",IF(AND(BJ374=0,BK374&lt;&gt;0),Desplegable!$B$444,(BK374*100/BJ374)))</f>
        <v/>
      </c>
      <c r="BM374" s="97"/>
      <c r="BN374" s="97"/>
      <c r="BO374" s="97"/>
      <c r="BP374" s="62" t="str">
        <f>IF(AND(BM374=0,BN374=0),Desplegable!$B$446,IF(AND(BM374&lt;&gt;0,BN374=""),Desplegable!$B$446,IF(AND('Metas por Proyecto'!BM374=0,'Metas por Proyecto'!BN374&gt;0),Desplegable!$B$444,IF(AND('Metas por Proyecto'!BM374&gt;0,'Metas por Proyecto'!BN374=0),Desplegable!$B$445,IF(AND('Metas por Proyecto'!BM374&gt;0,'Metas por Proyecto'!BN374&gt;0),((BN374*100)/BM374))))))</f>
        <v/>
      </c>
      <c r="BQ374" s="97">
        <f t="shared" si="242"/>
        <v>0</v>
      </c>
      <c r="BR374" s="97">
        <f t="shared" si="243"/>
        <v>0</v>
      </c>
      <c r="BS374" s="62" t="str">
        <f>IF(AND(BQ374=0,BR374=0),"",IF(AND(BQ374=0,BR374&lt;&gt;0),Desplegable!$B$444,(BR374*100/BQ374)))</f>
        <v/>
      </c>
      <c r="BT374" s="97"/>
      <c r="BU374" s="97"/>
      <c r="BV374" s="97"/>
      <c r="BW374" s="62" t="str">
        <f>IF(AND(BT374=0,BU374=0),Desplegable!$B$446,IF(AND(BT374&lt;&gt;0,BU374=""),Desplegable!$B$446,IF(AND('Metas por Proyecto'!BT374=0,'Metas por Proyecto'!BU374&gt;0),Desplegable!$B$444,IF(AND('Metas por Proyecto'!BT374&gt;0,'Metas por Proyecto'!BU374=0),Desplegable!$B$445,IF(AND('Metas por Proyecto'!BT374&gt;0,'Metas por Proyecto'!BU374&gt;0),((BU374*100)/BT374))))))</f>
        <v/>
      </c>
      <c r="BX374" s="97">
        <f t="shared" si="244"/>
        <v>0</v>
      </c>
      <c r="BY374" s="97">
        <f t="shared" si="245"/>
        <v>0</v>
      </c>
      <c r="BZ374" s="62" t="str">
        <f>IF(AND(BX374=0,BY374=0),"",IF(AND(BX374=0,BY374&lt;&gt;0),Desplegable!$B$444,(BY374*100/BX374)))</f>
        <v/>
      </c>
      <c r="CA374" s="97"/>
      <c r="CB374" s="97"/>
      <c r="CC374" s="97"/>
      <c r="CD374" s="62" t="str">
        <f>IF(AND(CA374=0,CB374=0),Desplegable!$B$446,IF(AND(CA374&lt;&gt;0,CB374=""),Desplegable!$B$446,IF(AND('Metas por Proyecto'!CA374=0,'Metas por Proyecto'!CB374&gt;0),Desplegable!$B$444,IF(AND('Metas por Proyecto'!CA374&gt;0,'Metas por Proyecto'!CB374=0),Desplegable!$B$445,IF(AND('Metas por Proyecto'!CA374&gt;0,'Metas por Proyecto'!CB374&gt;0),((CB374*100)/CA374))))))</f>
        <v/>
      </c>
      <c r="CE374" s="97">
        <f t="shared" si="246"/>
        <v>0</v>
      </c>
      <c r="CF374" s="97">
        <f t="shared" si="247"/>
        <v>0</v>
      </c>
      <c r="CG374" s="62" t="str">
        <f>IF(AND(CE374=0,CF374=0),"",IF(AND(CE374=0,CF374&lt;&gt;0),Desplegable!$B$444,(CF374*100/CE374)))</f>
        <v/>
      </c>
      <c r="CH374" s="97"/>
      <c r="CI374" s="97"/>
      <c r="CJ374" s="97"/>
      <c r="CK374" s="62" t="str">
        <f>IF(AND(CH374=0,CI374=0),Desplegable!$B$446,IF(AND(CH374&lt;&gt;0,CI374=""),Desplegable!$B$446,IF(AND('Metas por Proyecto'!CH374=0,'Metas por Proyecto'!CI374&gt;0),Desplegable!$B$444,IF(AND('Metas por Proyecto'!CH374&gt;0,'Metas por Proyecto'!CI374=0),Desplegable!$B$445,IF(AND('Metas por Proyecto'!CH374&gt;0,'Metas por Proyecto'!CI374&gt;0),((CI374*100)/CH374))))))</f>
        <v/>
      </c>
      <c r="CL374" s="97">
        <f t="shared" si="248"/>
        <v>0</v>
      </c>
      <c r="CM374" s="97">
        <f t="shared" si="249"/>
        <v>0</v>
      </c>
      <c r="CN374" s="62" t="str">
        <f>IF(AND(CL374=0,CM374=0),"",IF(AND(CL374=0,CM374&lt;&gt;0),Desplegable!$B$444,(CM374*100/CL374)))</f>
        <v/>
      </c>
      <c r="CO374" s="97"/>
      <c r="CP374" s="97"/>
      <c r="CQ374" s="97"/>
      <c r="CR374" s="62" t="str">
        <f>IF(AND(CO374=0,CP374=0),Desplegable!$B$446,IF(AND(CO374&lt;&gt;0,CP374=""),Desplegable!$B$446,IF(AND('Metas por Proyecto'!CO374=0,'Metas por Proyecto'!CP374&gt;0),Desplegable!$B$444,IF(AND('Metas por Proyecto'!CO374&gt;0,'Metas por Proyecto'!CP374=0),Desplegable!$B$445,IF(AND('Metas por Proyecto'!CO374&gt;0,'Metas por Proyecto'!CP374&gt;0),((CP374*100)/CO374))))))</f>
        <v/>
      </c>
      <c r="CS374" s="97">
        <f t="shared" si="250"/>
        <v>0</v>
      </c>
      <c r="CT374" s="97">
        <f t="shared" si="251"/>
        <v>0</v>
      </c>
      <c r="CU374" s="62" t="str">
        <f>IF(AND(CS374=0,CT374=0),"",IF(AND(CS374=0,CT374&lt;&gt;0),Desplegable!$B$444,(CT374*100/CS374)))</f>
        <v/>
      </c>
      <c r="CV374" s="97"/>
      <c r="CW374" s="97"/>
      <c r="CX374" s="97"/>
      <c r="CY374" s="62" t="str">
        <f>IF(AND(CV374=0,CW374=0),Desplegable!$B$446,IF(AND(CV374&lt;&gt;0,CW374=""),Desplegable!$B$446,IF(AND('Metas por Proyecto'!CV374=0,'Metas por Proyecto'!CW374&gt;0),Desplegable!$B$444,IF(AND('Metas por Proyecto'!CV374&gt;0,'Metas por Proyecto'!CW374=0),Desplegable!$B$445,IF(AND('Metas por Proyecto'!CV374&gt;0,'Metas por Proyecto'!CW374&gt;0),((CW374*100)/CV374))))))</f>
        <v/>
      </c>
      <c r="CZ374" s="97">
        <f t="shared" si="252"/>
        <v>0</v>
      </c>
      <c r="DA374" s="97">
        <f t="shared" si="253"/>
        <v>0</v>
      </c>
      <c r="DB374" s="62" t="str">
        <f>IF(AND(CZ374=0,DA374=0),"",IF(AND(CZ374=0,DA374&lt;&gt;0),Desplegable!$B$444,(DA374*100/CZ374)))</f>
        <v/>
      </c>
      <c r="DC374" s="97"/>
      <c r="DD374" s="97"/>
      <c r="DE374" s="97"/>
      <c r="DF374" s="62" t="str">
        <f>IF(AND(DC374=0,DD374=0),Desplegable!$B$446,IF(AND(DC374&lt;&gt;0,DD374=""),Desplegable!$B$446,IF(AND('Metas por Proyecto'!DC374=0,'Metas por Proyecto'!DD374&gt;0),Desplegable!$B$444,IF(AND('Metas por Proyecto'!DC374&gt;0,'Metas por Proyecto'!DD374=0),Desplegable!$B$445,IF(AND('Metas por Proyecto'!DC374&gt;0,'Metas por Proyecto'!DD374&gt;0),((DD374*100)/DC374))))))</f>
        <v/>
      </c>
      <c r="DG374" s="97">
        <f t="shared" si="256"/>
        <v>0</v>
      </c>
      <c r="DH374" s="97">
        <f t="shared" si="257"/>
        <v>0</v>
      </c>
      <c r="DI374" s="62" t="str">
        <f>IF(AND(DG374=0,DH374=0),"",IF(AND(DG374=0,DH374&lt;&gt;0),Desplegable!$B$444,(DH374*100/DG374)))</f>
        <v/>
      </c>
      <c r="DJ374" s="97"/>
      <c r="DK374" s="97"/>
      <c r="DL374" s="97"/>
      <c r="DM374" s="62" t="str">
        <f>IF(AND(DJ374=0,DK374=0),Desplegable!$B$446,IF(AND(DJ374&lt;&gt;0,DK374=""),Desplegable!$B$446,IF(AND('Metas por Proyecto'!DJ374=0,'Metas por Proyecto'!DK374&gt;0),Desplegable!$B$444,IF(AND('Metas por Proyecto'!DJ374&gt;0,'Metas por Proyecto'!DK374=0),Desplegable!$B$445,IF(AND('Metas por Proyecto'!DJ374&gt;0,'Metas por Proyecto'!DK374&gt;0),((DK374*100)/DJ374))))))</f>
        <v/>
      </c>
      <c r="DN374" s="97">
        <f t="shared" si="254"/>
        <v>0</v>
      </c>
      <c r="DO374" s="97">
        <f t="shared" si="255"/>
        <v>0</v>
      </c>
      <c r="DP374" s="63" t="str">
        <f>IF(AND(DN374=0,DO374=0),"",IF(AND(DN374=0,DO374&lt;&gt;0),Desplegable!$B$444,(DO374*100/DN374)))</f>
        <v/>
      </c>
      <c r="DQ374" s="97">
        <f t="shared" si="232"/>
        <v>0</v>
      </c>
      <c r="DR374" s="97">
        <f t="shared" si="233"/>
        <v>51</v>
      </c>
      <c r="DS374" s="97">
        <f t="shared" si="234"/>
        <v>0</v>
      </c>
      <c r="DT374" s="63" t="str">
        <f t="shared" si="235"/>
        <v/>
      </c>
      <c r="DU374" s="97"/>
    </row>
    <row r="375" spans="1:125" s="65" customFormat="1" ht="206.25">
      <c r="A375" s="53">
        <v>374</v>
      </c>
      <c r="B375" s="84" t="s">
        <v>1044</v>
      </c>
      <c r="C375" s="54" t="s">
        <v>1038</v>
      </c>
      <c r="D375" s="55" t="s">
        <v>89</v>
      </c>
      <c r="E375" s="55" t="s">
        <v>1049</v>
      </c>
      <c r="F375" s="56" t="s">
        <v>111</v>
      </c>
      <c r="G375" s="55" t="s">
        <v>115</v>
      </c>
      <c r="H375" s="56" t="s">
        <v>291</v>
      </c>
      <c r="I375" s="55" t="s">
        <v>993</v>
      </c>
      <c r="J375" s="56" t="s">
        <v>252</v>
      </c>
      <c r="K375" s="55" t="s">
        <v>1028</v>
      </c>
      <c r="L375" s="56" t="s">
        <v>246</v>
      </c>
      <c r="M375" s="56" t="s">
        <v>411</v>
      </c>
      <c r="N375" s="59" t="s">
        <v>133</v>
      </c>
      <c r="O375" s="56" t="s">
        <v>154</v>
      </c>
      <c r="P375" s="57" t="s">
        <v>462</v>
      </c>
      <c r="Q375" s="57" t="s">
        <v>467</v>
      </c>
      <c r="R375" s="58" t="s">
        <v>475</v>
      </c>
      <c r="S375" s="59" t="s">
        <v>159</v>
      </c>
      <c r="T375" s="59" t="s">
        <v>417</v>
      </c>
      <c r="U375" s="60" t="s">
        <v>429</v>
      </c>
      <c r="V375" s="60" t="s">
        <v>447</v>
      </c>
      <c r="W375" s="59" t="s">
        <v>159</v>
      </c>
      <c r="X375" s="59"/>
      <c r="Y375" s="56"/>
      <c r="Z375" s="56"/>
      <c r="AA375" s="56"/>
      <c r="AB375" s="56"/>
      <c r="AC375" s="53"/>
      <c r="AD375" s="53"/>
      <c r="AE375" s="53"/>
      <c r="AF375" s="53"/>
      <c r="AG375" s="56"/>
      <c r="AH375" s="60"/>
      <c r="AI375" s="53"/>
      <c r="AJ375" s="61"/>
      <c r="AK375" s="53"/>
      <c r="AL375" s="53"/>
      <c r="AM375" s="222">
        <v>11</v>
      </c>
      <c r="AN375" s="97"/>
      <c r="AO375" s="97"/>
      <c r="AP375" s="97"/>
      <c r="AQ375" s="62" t="str">
        <f>IF(AND(AN375=0,AO375=0),Desplegable!$B$446,IF(AND(AN375&lt;&gt;0,AO375=""),Desplegable!$B$446,IF(AND('Metas por Proyecto'!AN375=0,'Metas por Proyecto'!AO375&gt;0),Desplegable!$B$444,IF(AND('Metas por Proyecto'!AN375&gt;0,'Metas por Proyecto'!AO375=0),Desplegable!$B$445,IF(AND('Metas por Proyecto'!AN375&gt;0,'Metas por Proyecto'!AO375&gt;0),((AO375*100)/AN375))))))</f>
        <v/>
      </c>
      <c r="AR375" s="97"/>
      <c r="AS375" s="97"/>
      <c r="AT375" s="97"/>
      <c r="AU375" s="62" t="str">
        <f>IF(AND(AR375=0,AS375=0),Desplegable!$B$446,IF(AND(AR375&lt;&gt;0,AS375=""),Desplegable!$B$446,IF(AND('Metas por Proyecto'!AR375=0,'Metas por Proyecto'!AS375&gt;0),Desplegable!$B$444,IF(AND('Metas por Proyecto'!AR375&gt;0,'Metas por Proyecto'!AS375=0),Desplegable!$B$445,IF(AND('Metas por Proyecto'!AR375&gt;0,'Metas por Proyecto'!AS375&gt;0),((AS375*100)/AR375))))))</f>
        <v/>
      </c>
      <c r="AV375" s="97">
        <f t="shared" si="236"/>
        <v>0</v>
      </c>
      <c r="AW375" s="97">
        <f t="shared" si="237"/>
        <v>0</v>
      </c>
      <c r="AX375" s="62" t="str">
        <f>IF(AND(AV375=0,AW375=0),"",IF(AND(AV375=0,AW375&lt;&gt;0),Desplegable!$B$444,(AW375*100/AV375)))</f>
        <v/>
      </c>
      <c r="AY375" s="97"/>
      <c r="AZ375" s="97"/>
      <c r="BA375" s="97" t="s">
        <v>1309</v>
      </c>
      <c r="BB375" s="62" t="str">
        <f>IF(AND(AY375=0,AZ375=0),Desplegable!$B$446,IF(AND(AY375&lt;&gt;0,AZ375=""),Desplegable!$B$446,IF(AND('Metas por Proyecto'!AY375=0,'Metas por Proyecto'!AZ375&gt;0),Desplegable!$B$444,IF(AND('Metas por Proyecto'!AY375&gt;0,'Metas por Proyecto'!AZ375=0),Desplegable!$B$445,IF(AND('Metas por Proyecto'!AY375&gt;0,'Metas por Proyecto'!AZ375&gt;0),((AZ375*100)/AY375))))))</f>
        <v/>
      </c>
      <c r="BC375" s="97">
        <f t="shared" si="238"/>
        <v>0</v>
      </c>
      <c r="BD375" s="97">
        <f t="shared" si="239"/>
        <v>0</v>
      </c>
      <c r="BE375" s="62" t="str">
        <f>IF(AND(BC375=0,BD375=0),"",IF(AND(BC375=0,BD375&lt;&gt;0),Desplegable!$B$444,(BD375*100/BC375)))</f>
        <v/>
      </c>
      <c r="BF375" s="97"/>
      <c r="BG375" s="97"/>
      <c r="BH375" s="97"/>
      <c r="BI375" s="62" t="str">
        <f>IF(AND(BF375=0,BG375=0),Desplegable!$B$446,IF(AND(BF375&lt;&gt;0,BG375=""),Desplegable!$B$446,IF(AND('Metas por Proyecto'!BF375=0,'Metas por Proyecto'!BG375&gt;0),Desplegable!$B$444,IF(AND('Metas por Proyecto'!BF375&gt;0,'Metas por Proyecto'!BG375=0),Desplegable!$B$445,IF(AND('Metas por Proyecto'!BF375&gt;0,'Metas por Proyecto'!BG375&gt;0),((BG375*100)/BF375))))))</f>
        <v/>
      </c>
      <c r="BJ375" s="97">
        <f t="shared" si="240"/>
        <v>0</v>
      </c>
      <c r="BK375" s="97">
        <f t="shared" si="241"/>
        <v>0</v>
      </c>
      <c r="BL375" s="62" t="str">
        <f>IF(AND(BJ375=0,BK375=0),"",IF(AND(BJ375=0,BK375&lt;&gt;0),Desplegable!$B$444,(BK375*100/BJ375)))</f>
        <v/>
      </c>
      <c r="BM375" s="97"/>
      <c r="BN375" s="97"/>
      <c r="BO375" s="97"/>
      <c r="BP375" s="62" t="str">
        <f>IF(AND(BM375=0,BN375=0),Desplegable!$B$446,IF(AND(BM375&lt;&gt;0,BN375=""),Desplegable!$B$446,IF(AND('Metas por Proyecto'!BM375=0,'Metas por Proyecto'!BN375&gt;0),Desplegable!$B$444,IF(AND('Metas por Proyecto'!BM375&gt;0,'Metas por Proyecto'!BN375=0),Desplegable!$B$445,IF(AND('Metas por Proyecto'!BM375&gt;0,'Metas por Proyecto'!BN375&gt;0),((BN375*100)/BM375))))))</f>
        <v/>
      </c>
      <c r="BQ375" s="97">
        <f t="shared" si="242"/>
        <v>0</v>
      </c>
      <c r="BR375" s="97">
        <f t="shared" si="243"/>
        <v>0</v>
      </c>
      <c r="BS375" s="62" t="str">
        <f>IF(AND(BQ375=0,BR375=0),"",IF(AND(BQ375=0,BR375&lt;&gt;0),Desplegable!$B$444,(BR375*100/BQ375)))</f>
        <v/>
      </c>
      <c r="BT375" s="97"/>
      <c r="BU375" s="97"/>
      <c r="BV375" s="97"/>
      <c r="BW375" s="62" t="str">
        <f>IF(AND(BT375=0,BU375=0),Desplegable!$B$446,IF(AND(BT375&lt;&gt;0,BU375=""),Desplegable!$B$446,IF(AND('Metas por Proyecto'!BT375=0,'Metas por Proyecto'!BU375&gt;0),Desplegable!$B$444,IF(AND('Metas por Proyecto'!BT375&gt;0,'Metas por Proyecto'!BU375=0),Desplegable!$B$445,IF(AND('Metas por Proyecto'!BT375&gt;0,'Metas por Proyecto'!BU375&gt;0),((BU375*100)/BT375))))))</f>
        <v/>
      </c>
      <c r="BX375" s="97">
        <f t="shared" si="244"/>
        <v>0</v>
      </c>
      <c r="BY375" s="97">
        <f t="shared" si="245"/>
        <v>0</v>
      </c>
      <c r="BZ375" s="62" t="str">
        <f>IF(AND(BX375=0,BY375=0),"",IF(AND(BX375=0,BY375&lt;&gt;0),Desplegable!$B$444,(BY375*100/BX375)))</f>
        <v/>
      </c>
      <c r="CA375" s="97">
        <v>11</v>
      </c>
      <c r="CB375" s="97"/>
      <c r="CC375" s="97"/>
      <c r="CD375" s="62" t="str">
        <f>IF(AND(CA375=0,CB375=0),Desplegable!$B$446,IF(AND(CA375&lt;&gt;0,CB375=""),Desplegable!$B$446,IF(AND('Metas por Proyecto'!CA375=0,'Metas por Proyecto'!CB375&gt;0),Desplegable!$B$444,IF(AND('Metas por Proyecto'!CA375&gt;0,'Metas por Proyecto'!CB375=0),Desplegable!$B$445,IF(AND('Metas por Proyecto'!CA375&gt;0,'Metas por Proyecto'!CB375&gt;0),((CB375*100)/CA375))))))</f>
        <v/>
      </c>
      <c r="CE375" s="97">
        <f t="shared" si="246"/>
        <v>11</v>
      </c>
      <c r="CF375" s="97">
        <f t="shared" si="247"/>
        <v>0</v>
      </c>
      <c r="CG375" s="62">
        <f>IF(AND(CE375=0,CF375=0),"",IF(AND(CE375=0,CF375&lt;&gt;0),Desplegable!$B$444,(CF375*100/CE375)))</f>
        <v>0</v>
      </c>
      <c r="CH375" s="97"/>
      <c r="CI375" s="97"/>
      <c r="CJ375" s="97"/>
      <c r="CK375" s="62" t="str">
        <f>IF(AND(CH375=0,CI375=0),Desplegable!$B$446,IF(AND(CH375&lt;&gt;0,CI375=""),Desplegable!$B$446,IF(AND('Metas por Proyecto'!CH375=0,'Metas por Proyecto'!CI375&gt;0),Desplegable!$B$444,IF(AND('Metas por Proyecto'!CH375&gt;0,'Metas por Proyecto'!CI375=0),Desplegable!$B$445,IF(AND('Metas por Proyecto'!CH375&gt;0,'Metas por Proyecto'!CI375&gt;0),((CI375*100)/CH375))))))</f>
        <v/>
      </c>
      <c r="CL375" s="97">
        <f t="shared" si="248"/>
        <v>11</v>
      </c>
      <c r="CM375" s="97">
        <f t="shared" si="249"/>
        <v>0</v>
      </c>
      <c r="CN375" s="62">
        <f>IF(AND(CL375=0,CM375=0),"",IF(AND(CL375=0,CM375&lt;&gt;0),Desplegable!$B$444,(CM375*100/CL375)))</f>
        <v>0</v>
      </c>
      <c r="CO375" s="97"/>
      <c r="CP375" s="97"/>
      <c r="CQ375" s="97"/>
      <c r="CR375" s="62" t="str">
        <f>IF(AND(CO375=0,CP375=0),Desplegable!$B$446,IF(AND(CO375&lt;&gt;0,CP375=""),Desplegable!$B$446,IF(AND('Metas por Proyecto'!CO375=0,'Metas por Proyecto'!CP375&gt;0),Desplegable!$B$444,IF(AND('Metas por Proyecto'!CO375&gt;0,'Metas por Proyecto'!CP375=0),Desplegable!$B$445,IF(AND('Metas por Proyecto'!CO375&gt;0,'Metas por Proyecto'!CP375&gt;0),((CP375*100)/CO375))))))</f>
        <v/>
      </c>
      <c r="CS375" s="97">
        <f t="shared" si="250"/>
        <v>11</v>
      </c>
      <c r="CT375" s="97">
        <f t="shared" si="251"/>
        <v>0</v>
      </c>
      <c r="CU375" s="62">
        <f>IF(AND(CS375=0,CT375=0),"",IF(AND(CS375=0,CT375&lt;&gt;0),Desplegable!$B$444,(CT375*100/CS375)))</f>
        <v>0</v>
      </c>
      <c r="CV375" s="97"/>
      <c r="CW375" s="97"/>
      <c r="CX375" s="97"/>
      <c r="CY375" s="62" t="str">
        <f>IF(AND(CV375=0,CW375=0),Desplegable!$B$446,IF(AND(CV375&lt;&gt;0,CW375=""),Desplegable!$B$446,IF(AND('Metas por Proyecto'!CV375=0,'Metas por Proyecto'!CW375&gt;0),Desplegable!$B$444,IF(AND('Metas por Proyecto'!CV375&gt;0,'Metas por Proyecto'!CW375=0),Desplegable!$B$445,IF(AND('Metas por Proyecto'!CV375&gt;0,'Metas por Proyecto'!CW375&gt;0),((CW375*100)/CV375))))))</f>
        <v/>
      </c>
      <c r="CZ375" s="97">
        <f t="shared" si="252"/>
        <v>11</v>
      </c>
      <c r="DA375" s="97">
        <f t="shared" si="253"/>
        <v>0</v>
      </c>
      <c r="DB375" s="62">
        <f>IF(AND(CZ375=0,DA375=0),"",IF(AND(CZ375=0,DA375&lt;&gt;0),Desplegable!$B$444,(DA375*100/CZ375)))</f>
        <v>0</v>
      </c>
      <c r="DC375" s="97"/>
      <c r="DD375" s="97"/>
      <c r="DE375" s="97"/>
      <c r="DF375" s="62" t="str">
        <f>IF(AND(DC375=0,DD375=0),Desplegable!$B$446,IF(AND(DC375&lt;&gt;0,DD375=""),Desplegable!$B$446,IF(AND('Metas por Proyecto'!DC375=0,'Metas por Proyecto'!DD375&gt;0),Desplegable!$B$444,IF(AND('Metas por Proyecto'!DC375&gt;0,'Metas por Proyecto'!DD375=0),Desplegable!$B$445,IF(AND('Metas por Proyecto'!DC375&gt;0,'Metas por Proyecto'!DD375&gt;0),((DD375*100)/DC375))))))</f>
        <v/>
      </c>
      <c r="DG375" s="97">
        <f t="shared" si="256"/>
        <v>11</v>
      </c>
      <c r="DH375" s="97">
        <f t="shared" si="257"/>
        <v>0</v>
      </c>
      <c r="DI375" s="62">
        <f>IF(AND(DG375=0,DH375=0),"",IF(AND(DG375=0,DH375&lt;&gt;0),Desplegable!$B$444,(DH375*100/DG375)))</f>
        <v>0</v>
      </c>
      <c r="DJ375" s="97"/>
      <c r="DK375" s="97"/>
      <c r="DL375" s="97"/>
      <c r="DM375" s="62" t="str">
        <f>IF(AND(DJ375=0,DK375=0),Desplegable!$B$446,IF(AND(DJ375&lt;&gt;0,DK375=""),Desplegable!$B$446,IF(AND('Metas por Proyecto'!DJ375=0,'Metas por Proyecto'!DK375&gt;0),Desplegable!$B$444,IF(AND('Metas por Proyecto'!DJ375&gt;0,'Metas por Proyecto'!DK375=0),Desplegable!$B$445,IF(AND('Metas por Proyecto'!DJ375&gt;0,'Metas por Proyecto'!DK375&gt;0),((DK375*100)/DJ375))))))</f>
        <v/>
      </c>
      <c r="DN375" s="97">
        <f t="shared" si="254"/>
        <v>11</v>
      </c>
      <c r="DO375" s="97">
        <f t="shared" si="255"/>
        <v>0</v>
      </c>
      <c r="DP375" s="63">
        <f>IF(AND(DN375=0,DO375=0),"",IF(AND(DN375=0,DO375&lt;&gt;0),Desplegable!$B$444,(DO375*100/DN375)))</f>
        <v>0</v>
      </c>
      <c r="DQ375" s="97">
        <f t="shared" si="232"/>
        <v>11</v>
      </c>
      <c r="DR375" s="97">
        <f t="shared" si="233"/>
        <v>0</v>
      </c>
      <c r="DS375" s="97">
        <f t="shared" si="234"/>
        <v>0</v>
      </c>
      <c r="DT375" s="63">
        <f t="shared" si="235"/>
        <v>0</v>
      </c>
      <c r="DU375" s="97"/>
    </row>
    <row r="376" spans="1:125" s="65" customFormat="1" ht="225">
      <c r="A376" s="53">
        <v>375</v>
      </c>
      <c r="B376" s="84" t="s">
        <v>1045</v>
      </c>
      <c r="C376" s="54" t="s">
        <v>946</v>
      </c>
      <c r="D376" s="55" t="s">
        <v>89</v>
      </c>
      <c r="E376" s="55" t="s">
        <v>1049</v>
      </c>
      <c r="F376" s="56" t="s">
        <v>111</v>
      </c>
      <c r="G376" s="55" t="s">
        <v>115</v>
      </c>
      <c r="H376" s="56" t="s">
        <v>291</v>
      </c>
      <c r="I376" s="55" t="s">
        <v>993</v>
      </c>
      <c r="J376" s="56" t="s">
        <v>252</v>
      </c>
      <c r="K376" s="55" t="s">
        <v>1028</v>
      </c>
      <c r="L376" s="56" t="s">
        <v>246</v>
      </c>
      <c r="M376" s="56" t="s">
        <v>411</v>
      </c>
      <c r="N376" s="59" t="s">
        <v>133</v>
      </c>
      <c r="O376" s="56" t="s">
        <v>154</v>
      </c>
      <c r="P376" s="57" t="s">
        <v>462</v>
      </c>
      <c r="Q376" s="57" t="s">
        <v>467</v>
      </c>
      <c r="R376" s="58" t="s">
        <v>474</v>
      </c>
      <c r="S376" s="59" t="s">
        <v>159</v>
      </c>
      <c r="T376" s="59" t="s">
        <v>417</v>
      </c>
      <c r="U376" s="60" t="s">
        <v>429</v>
      </c>
      <c r="V376" s="60" t="s">
        <v>447</v>
      </c>
      <c r="W376" s="59" t="s">
        <v>159</v>
      </c>
      <c r="X376" s="59"/>
      <c r="Y376" s="56"/>
      <c r="Z376" s="56"/>
      <c r="AA376" s="56"/>
      <c r="AB376" s="56"/>
      <c r="AC376" s="53"/>
      <c r="AD376" s="53"/>
      <c r="AE376" s="53"/>
      <c r="AF376" s="53"/>
      <c r="AG376" s="56"/>
      <c r="AH376" s="60"/>
      <c r="AI376" s="53"/>
      <c r="AJ376" s="61"/>
      <c r="AK376" s="53"/>
      <c r="AL376" s="53"/>
      <c r="AM376" s="222">
        <v>0.6</v>
      </c>
      <c r="AN376" s="97"/>
      <c r="AO376" s="97"/>
      <c r="AP376" s="97"/>
      <c r="AQ376" s="62" t="str">
        <f>IF(AND(AN376=0,AO376=0),Desplegable!$B$446,IF(AND(AN376&lt;&gt;0,AO376=""),Desplegable!$B$446,IF(AND('Metas por Proyecto'!AN376=0,'Metas por Proyecto'!AO376&gt;0),Desplegable!$B$444,IF(AND('Metas por Proyecto'!AN376&gt;0,'Metas por Proyecto'!AO376=0),Desplegable!$B$445,IF(AND('Metas por Proyecto'!AN376&gt;0,'Metas por Proyecto'!AO376&gt;0),((AO376*100)/AN376))))))</f>
        <v/>
      </c>
      <c r="AR376" s="97"/>
      <c r="AS376" s="97"/>
      <c r="AT376" s="97"/>
      <c r="AU376" s="62" t="str">
        <f>IF(AND(AR376=0,AS376=0),Desplegable!$B$446,IF(AND(AR376&lt;&gt;0,AS376=""),Desplegable!$B$446,IF(AND('Metas por Proyecto'!AR376=0,'Metas por Proyecto'!AS376&gt;0),Desplegable!$B$444,IF(AND('Metas por Proyecto'!AR376&gt;0,'Metas por Proyecto'!AS376=0),Desplegable!$B$445,IF(AND('Metas por Proyecto'!AR376&gt;0,'Metas por Proyecto'!AS376&gt;0),((AS376*100)/AR376))))))</f>
        <v/>
      </c>
      <c r="AV376" s="97">
        <f t="shared" si="236"/>
        <v>0</v>
      </c>
      <c r="AW376" s="97">
        <f t="shared" si="237"/>
        <v>0</v>
      </c>
      <c r="AX376" s="62" t="str">
        <f>IF(AND(AV376=0,AW376=0),"",IF(AND(AV376=0,AW376&lt;&gt;0),Desplegable!$B$444,(AW376*100/AV376)))</f>
        <v/>
      </c>
      <c r="AY376" s="97"/>
      <c r="AZ376" s="97"/>
      <c r="BA376" s="97" t="s">
        <v>1309</v>
      </c>
      <c r="BB376" s="62" t="str">
        <f>IF(AND(AY376=0,AZ376=0),Desplegable!$B$446,IF(AND(AY376&lt;&gt;0,AZ376=""),Desplegable!$B$446,IF(AND('Metas por Proyecto'!AY376=0,'Metas por Proyecto'!AZ376&gt;0),Desplegable!$B$444,IF(AND('Metas por Proyecto'!AY376&gt;0,'Metas por Proyecto'!AZ376=0),Desplegable!$B$445,IF(AND('Metas por Proyecto'!AY376&gt;0,'Metas por Proyecto'!AZ376&gt;0),((AZ376*100)/AY376))))))</f>
        <v/>
      </c>
      <c r="BC376" s="97">
        <f t="shared" si="238"/>
        <v>0</v>
      </c>
      <c r="BD376" s="97">
        <f t="shared" si="239"/>
        <v>0</v>
      </c>
      <c r="BE376" s="62" t="str">
        <f>IF(AND(BC376=0,BD376=0),"",IF(AND(BC376=0,BD376&lt;&gt;0),Desplegable!$B$444,(BD376*100/BC376)))</f>
        <v/>
      </c>
      <c r="BF376" s="97"/>
      <c r="BG376" s="97"/>
      <c r="BH376" s="97"/>
      <c r="BI376" s="62" t="str">
        <f>IF(AND(BF376=0,BG376=0),Desplegable!$B$446,IF(AND(BF376&lt;&gt;0,BG376=""),Desplegable!$B$446,IF(AND('Metas por Proyecto'!BF376=0,'Metas por Proyecto'!BG376&gt;0),Desplegable!$B$444,IF(AND('Metas por Proyecto'!BF376&gt;0,'Metas por Proyecto'!BG376=0),Desplegable!$B$445,IF(AND('Metas por Proyecto'!BF376&gt;0,'Metas por Proyecto'!BG376&gt;0),((BG376*100)/BF376))))))</f>
        <v/>
      </c>
      <c r="BJ376" s="97">
        <f t="shared" si="240"/>
        <v>0</v>
      </c>
      <c r="BK376" s="97">
        <f t="shared" si="241"/>
        <v>0</v>
      </c>
      <c r="BL376" s="62" t="str">
        <f>IF(AND(BJ376=0,BK376=0),"",IF(AND(BJ376=0,BK376&lt;&gt;0),Desplegable!$B$444,(BK376*100/BJ376)))</f>
        <v/>
      </c>
      <c r="BM376" s="97"/>
      <c r="BN376" s="97"/>
      <c r="BO376" s="97"/>
      <c r="BP376" s="62" t="str">
        <f>IF(AND(BM376=0,BN376=0),Desplegable!$B$446,IF(AND(BM376&lt;&gt;0,BN376=""),Desplegable!$B$446,IF(AND('Metas por Proyecto'!BM376=0,'Metas por Proyecto'!BN376&gt;0),Desplegable!$B$444,IF(AND('Metas por Proyecto'!BM376&gt;0,'Metas por Proyecto'!BN376=0),Desplegable!$B$445,IF(AND('Metas por Proyecto'!BM376&gt;0,'Metas por Proyecto'!BN376&gt;0),((BN376*100)/BM376))))))</f>
        <v/>
      </c>
      <c r="BQ376" s="97">
        <f t="shared" si="242"/>
        <v>0</v>
      </c>
      <c r="BR376" s="97">
        <f t="shared" si="243"/>
        <v>0</v>
      </c>
      <c r="BS376" s="62" t="str">
        <f>IF(AND(BQ376=0,BR376=0),"",IF(AND(BQ376=0,BR376&lt;&gt;0),Desplegable!$B$444,(BR376*100/BQ376)))</f>
        <v/>
      </c>
      <c r="BT376" s="97"/>
      <c r="BU376" s="97"/>
      <c r="BV376" s="97"/>
      <c r="BW376" s="62" t="str">
        <f>IF(AND(BT376=0,BU376=0),Desplegable!$B$446,IF(AND(BT376&lt;&gt;0,BU376=""),Desplegable!$B$446,IF(AND('Metas por Proyecto'!BT376=0,'Metas por Proyecto'!BU376&gt;0),Desplegable!$B$444,IF(AND('Metas por Proyecto'!BT376&gt;0,'Metas por Proyecto'!BU376=0),Desplegable!$B$445,IF(AND('Metas por Proyecto'!BT376&gt;0,'Metas por Proyecto'!BU376&gt;0),((BU376*100)/BT376))))))</f>
        <v/>
      </c>
      <c r="BX376" s="97">
        <f t="shared" si="244"/>
        <v>0</v>
      </c>
      <c r="BY376" s="97">
        <f t="shared" si="245"/>
        <v>0</v>
      </c>
      <c r="BZ376" s="62" t="str">
        <f>IF(AND(BX376=0,BY376=0),"",IF(AND(BX376=0,BY376&lt;&gt;0),Desplegable!$B$444,(BY376*100/BX376)))</f>
        <v/>
      </c>
      <c r="CA376" s="97"/>
      <c r="CB376" s="97"/>
      <c r="CC376" s="97"/>
      <c r="CD376" s="62" t="str">
        <f>IF(AND(CA376=0,CB376=0),Desplegable!$B$446,IF(AND(CA376&lt;&gt;0,CB376=""),Desplegable!$B$446,IF(AND('Metas por Proyecto'!CA376=0,'Metas por Proyecto'!CB376&gt;0),Desplegable!$B$444,IF(AND('Metas por Proyecto'!CA376&gt;0,'Metas por Proyecto'!CB376=0),Desplegable!$B$445,IF(AND('Metas por Proyecto'!CA376&gt;0,'Metas por Proyecto'!CB376&gt;0),((CB376*100)/CA376))))))</f>
        <v/>
      </c>
      <c r="CE376" s="97">
        <f t="shared" si="246"/>
        <v>0</v>
      </c>
      <c r="CF376" s="97">
        <f t="shared" si="247"/>
        <v>0</v>
      </c>
      <c r="CG376" s="62" t="str">
        <f>IF(AND(CE376=0,CF376=0),"",IF(AND(CE376=0,CF376&lt;&gt;0),Desplegable!$B$444,(CF376*100/CE376)))</f>
        <v/>
      </c>
      <c r="CH376" s="97"/>
      <c r="CI376" s="97"/>
      <c r="CJ376" s="97"/>
      <c r="CK376" s="62" t="str">
        <f>IF(AND(CH376=0,CI376=0),Desplegable!$B$446,IF(AND(CH376&lt;&gt;0,CI376=""),Desplegable!$B$446,IF(AND('Metas por Proyecto'!CH376=0,'Metas por Proyecto'!CI376&gt;0),Desplegable!$B$444,IF(AND('Metas por Proyecto'!CH376&gt;0,'Metas por Proyecto'!CI376=0),Desplegable!$B$445,IF(AND('Metas por Proyecto'!CH376&gt;0,'Metas por Proyecto'!CI376&gt;0),((CI376*100)/CH376))))))</f>
        <v/>
      </c>
      <c r="CL376" s="97">
        <f t="shared" si="248"/>
        <v>0</v>
      </c>
      <c r="CM376" s="97">
        <f t="shared" si="249"/>
        <v>0</v>
      </c>
      <c r="CN376" s="62" t="str">
        <f>IF(AND(CL376=0,CM376=0),"",IF(AND(CL376=0,CM376&lt;&gt;0),Desplegable!$B$444,(CM376*100/CL376)))</f>
        <v/>
      </c>
      <c r="CO376" s="97"/>
      <c r="CP376" s="97"/>
      <c r="CQ376" s="97"/>
      <c r="CR376" s="62" t="str">
        <f>IF(AND(CO376=0,CP376=0),Desplegable!$B$446,IF(AND(CO376&lt;&gt;0,CP376=""),Desplegable!$B$446,IF(AND('Metas por Proyecto'!CO376=0,'Metas por Proyecto'!CP376&gt;0),Desplegable!$B$444,IF(AND('Metas por Proyecto'!CO376&gt;0,'Metas por Proyecto'!CP376=0),Desplegable!$B$445,IF(AND('Metas por Proyecto'!CO376&gt;0,'Metas por Proyecto'!CP376&gt;0),((CP376*100)/CO376))))))</f>
        <v/>
      </c>
      <c r="CS376" s="97">
        <f t="shared" si="250"/>
        <v>0</v>
      </c>
      <c r="CT376" s="97">
        <f t="shared" si="251"/>
        <v>0</v>
      </c>
      <c r="CU376" s="62" t="str">
        <f>IF(AND(CS376=0,CT376=0),"",IF(AND(CS376=0,CT376&lt;&gt;0),Desplegable!$B$444,(CT376*100/CS376)))</f>
        <v/>
      </c>
      <c r="CV376" s="97"/>
      <c r="CW376" s="97"/>
      <c r="CX376" s="97"/>
      <c r="CY376" s="62" t="str">
        <f>IF(AND(CV376=0,CW376=0),Desplegable!$B$446,IF(AND(CV376&lt;&gt;0,CW376=""),Desplegable!$B$446,IF(AND('Metas por Proyecto'!CV376=0,'Metas por Proyecto'!CW376&gt;0),Desplegable!$B$444,IF(AND('Metas por Proyecto'!CV376&gt;0,'Metas por Proyecto'!CW376=0),Desplegable!$B$445,IF(AND('Metas por Proyecto'!CV376&gt;0,'Metas por Proyecto'!CW376&gt;0),((CW376*100)/CV376))))))</f>
        <v/>
      </c>
      <c r="CZ376" s="97">
        <f t="shared" si="252"/>
        <v>0</v>
      </c>
      <c r="DA376" s="97">
        <f t="shared" si="253"/>
        <v>0</v>
      </c>
      <c r="DB376" s="62" t="str">
        <f>IF(AND(CZ376=0,DA376=0),"",IF(AND(CZ376=0,DA376&lt;&gt;0),Desplegable!$B$444,(DA376*100/CZ376)))</f>
        <v/>
      </c>
      <c r="DC376" s="97"/>
      <c r="DD376" s="97"/>
      <c r="DE376" s="97"/>
      <c r="DF376" s="62" t="str">
        <f>IF(AND(DC376=0,DD376=0),Desplegable!$B$446,IF(AND(DC376&lt;&gt;0,DD376=""),Desplegable!$B$446,IF(AND('Metas por Proyecto'!DC376=0,'Metas por Proyecto'!DD376&gt;0),Desplegable!$B$444,IF(AND('Metas por Proyecto'!DC376&gt;0,'Metas por Proyecto'!DD376=0),Desplegable!$B$445,IF(AND('Metas por Proyecto'!DC376&gt;0,'Metas por Proyecto'!DD376&gt;0),((DD376*100)/DC376))))))</f>
        <v/>
      </c>
      <c r="DG376" s="97">
        <f t="shared" si="256"/>
        <v>0</v>
      </c>
      <c r="DH376" s="97">
        <f t="shared" si="257"/>
        <v>0</v>
      </c>
      <c r="DI376" s="62" t="str">
        <f>IF(AND(DG376=0,DH376=0),"",IF(AND(DG376=0,DH376&lt;&gt;0),Desplegable!$B$444,(DH376*100/DG376)))</f>
        <v/>
      </c>
      <c r="DJ376" s="97">
        <v>0.6</v>
      </c>
      <c r="DK376" s="97"/>
      <c r="DL376" s="97"/>
      <c r="DM376" s="62" t="str">
        <f>IF(AND(DJ376=0,DK376=0),Desplegable!$B$446,IF(AND(DJ376&lt;&gt;0,DK376=""),Desplegable!$B$446,IF(AND('Metas por Proyecto'!DJ376=0,'Metas por Proyecto'!DK376&gt;0),Desplegable!$B$444,IF(AND('Metas por Proyecto'!DJ376&gt;0,'Metas por Proyecto'!DK376=0),Desplegable!$B$445,IF(AND('Metas por Proyecto'!DJ376&gt;0,'Metas por Proyecto'!DK376&gt;0),((DK376*100)/DJ376))))))</f>
        <v/>
      </c>
      <c r="DN376" s="97">
        <f t="shared" si="254"/>
        <v>0.6</v>
      </c>
      <c r="DO376" s="97">
        <f t="shared" si="255"/>
        <v>0</v>
      </c>
      <c r="DP376" s="63">
        <f>IF(AND(DN376=0,DO376=0),"",IF(AND(DN376=0,DO376&lt;&gt;0),Desplegable!$B$444,(DO376*100/DN376)))</f>
        <v>0</v>
      </c>
      <c r="DQ376" s="97">
        <f t="shared" si="232"/>
        <v>0.6</v>
      </c>
      <c r="DR376" s="97">
        <f t="shared" si="233"/>
        <v>0</v>
      </c>
      <c r="DS376" s="97">
        <f t="shared" si="234"/>
        <v>0</v>
      </c>
      <c r="DT376" s="63">
        <f t="shared" si="235"/>
        <v>0</v>
      </c>
      <c r="DU376" s="97"/>
    </row>
    <row r="377" spans="1:125" s="65" customFormat="1" ht="225">
      <c r="A377" s="53">
        <v>376</v>
      </c>
      <c r="B377" s="84" t="s">
        <v>987</v>
      </c>
      <c r="C377" s="54" t="s">
        <v>1048</v>
      </c>
      <c r="D377" s="55" t="s">
        <v>80</v>
      </c>
      <c r="E377" s="55" t="s">
        <v>1049</v>
      </c>
      <c r="F377" s="56" t="s">
        <v>111</v>
      </c>
      <c r="G377" s="55" t="s">
        <v>115</v>
      </c>
      <c r="H377" s="56" t="s">
        <v>291</v>
      </c>
      <c r="I377" s="55" t="s">
        <v>993</v>
      </c>
      <c r="J377" s="56" t="s">
        <v>252</v>
      </c>
      <c r="K377" s="55" t="s">
        <v>1028</v>
      </c>
      <c r="L377" s="56" t="s">
        <v>246</v>
      </c>
      <c r="M377" s="56" t="s">
        <v>411</v>
      </c>
      <c r="N377" s="59" t="s">
        <v>133</v>
      </c>
      <c r="O377" s="56" t="s">
        <v>154</v>
      </c>
      <c r="P377" s="57" t="s">
        <v>462</v>
      </c>
      <c r="Q377" s="57" t="s">
        <v>467</v>
      </c>
      <c r="R377" s="58" t="s">
        <v>474</v>
      </c>
      <c r="S377" s="59" t="s">
        <v>159</v>
      </c>
      <c r="T377" s="59" t="s">
        <v>417</v>
      </c>
      <c r="U377" s="60" t="s">
        <v>429</v>
      </c>
      <c r="V377" s="60" t="s">
        <v>447</v>
      </c>
      <c r="W377" s="59" t="s">
        <v>159</v>
      </c>
      <c r="X377" s="59"/>
      <c r="Y377" s="56"/>
      <c r="Z377" s="56"/>
      <c r="AA377" s="56"/>
      <c r="AB377" s="56"/>
      <c r="AC377" s="53"/>
      <c r="AD377" s="53"/>
      <c r="AE377" s="53"/>
      <c r="AF377" s="53"/>
      <c r="AG377" s="56"/>
      <c r="AH377" s="60"/>
      <c r="AI377" s="53"/>
      <c r="AJ377" s="61"/>
      <c r="AK377" s="53"/>
      <c r="AL377" s="53"/>
      <c r="AM377" s="222">
        <v>44</v>
      </c>
      <c r="AN377" s="97">
        <v>12</v>
      </c>
      <c r="AO377" s="97">
        <v>12.08</v>
      </c>
      <c r="AP377" s="97"/>
      <c r="AQ377" s="62">
        <f>IF(AND(AN377=0,AO377=0),Desplegable!$B$446,IF(AND(AN377&lt;&gt;0,AO377=""),Desplegable!$B$446,IF(AND('Metas por Proyecto'!AN377=0,'Metas por Proyecto'!AO377&gt;0),Desplegable!$B$444,IF(AND('Metas por Proyecto'!AN377&gt;0,'Metas por Proyecto'!AO377=0),Desplegable!$B$445,IF(AND('Metas por Proyecto'!AN377&gt;0,'Metas por Proyecto'!AO377&gt;0),((AO377*100)/AN377))))))</f>
        <v>100.66666666666667</v>
      </c>
      <c r="AR377" s="97">
        <v>1</v>
      </c>
      <c r="AS377" s="97">
        <v>13.65</v>
      </c>
      <c r="AT377" s="97"/>
      <c r="AU377" s="62">
        <f>IF(AND(AR377=0,AS377=0),Desplegable!$B$446,IF(AND(AR377&lt;&gt;0,AS377=""),Desplegable!$B$446,IF(AND('Metas por Proyecto'!AR377=0,'Metas por Proyecto'!AS377&gt;0),Desplegable!$B$444,IF(AND('Metas por Proyecto'!AR377&gt;0,'Metas por Proyecto'!AS377=0),Desplegable!$B$445,IF(AND('Metas por Proyecto'!AR377&gt;0,'Metas por Proyecto'!AS377&gt;0),((AS377*100)/AR377))))))</f>
        <v>1365</v>
      </c>
      <c r="AV377" s="97">
        <f t="shared" si="236"/>
        <v>13</v>
      </c>
      <c r="AW377" s="97">
        <f t="shared" si="237"/>
        <v>25.73</v>
      </c>
      <c r="AX377" s="62">
        <f>IF(AND(AV377=0,AW377=0),"",IF(AND(AV377=0,AW377&lt;&gt;0),Desplegable!$B$444,(AW377*100/AV377)))</f>
        <v>197.92307692307693</v>
      </c>
      <c r="AY377" s="97">
        <v>1</v>
      </c>
      <c r="AZ377" s="97">
        <v>15.12</v>
      </c>
      <c r="BA377" s="97" t="s">
        <v>1310</v>
      </c>
      <c r="BB377" s="62">
        <f>IF(AND(AY377=0,AZ377=0),Desplegable!$B$446,IF(AND(AY377&lt;&gt;0,AZ377=""),Desplegable!$B$446,IF(AND('Metas por Proyecto'!AY377=0,'Metas por Proyecto'!AZ377&gt;0),Desplegable!$B$444,IF(AND('Metas por Proyecto'!AY377&gt;0,'Metas por Proyecto'!AZ377=0),Desplegable!$B$445,IF(AND('Metas por Proyecto'!AY377&gt;0,'Metas por Proyecto'!AZ377&gt;0),((AZ377*100)/AY377))))))</f>
        <v>1512</v>
      </c>
      <c r="BC377" s="97">
        <f t="shared" si="238"/>
        <v>14</v>
      </c>
      <c r="BD377" s="97">
        <f t="shared" si="239"/>
        <v>40.85</v>
      </c>
      <c r="BE377" s="62">
        <f>IF(AND(BC377=0,BD377=0),"",IF(AND(BC377=0,BD377&lt;&gt;0),Desplegable!$B$444,(BD377*100/BC377)))</f>
        <v>291.78571428571428</v>
      </c>
      <c r="BF377" s="97">
        <v>1</v>
      </c>
      <c r="BG377" s="97"/>
      <c r="BH377" s="97"/>
      <c r="BI377" s="62" t="str">
        <f>IF(AND(BF377=0,BG377=0),Desplegable!$B$446,IF(AND(BF377&lt;&gt;0,BG377=""),Desplegable!$B$446,IF(AND('Metas por Proyecto'!BF377=0,'Metas por Proyecto'!BG377&gt;0),Desplegable!$B$444,IF(AND('Metas por Proyecto'!BF377&gt;0,'Metas por Proyecto'!BG377=0),Desplegable!$B$445,IF(AND('Metas por Proyecto'!BF377&gt;0,'Metas por Proyecto'!BG377&gt;0),((BG377*100)/BF377))))))</f>
        <v/>
      </c>
      <c r="BJ377" s="97">
        <f t="shared" si="240"/>
        <v>15</v>
      </c>
      <c r="BK377" s="97">
        <f t="shared" si="241"/>
        <v>40.85</v>
      </c>
      <c r="BL377" s="62">
        <f>IF(AND(BJ377=0,BK377=0),"",IF(AND(BJ377=0,BK377&lt;&gt;0),Desplegable!$B$444,(BK377*100/BJ377)))</f>
        <v>272.33333333333331</v>
      </c>
      <c r="BM377" s="97">
        <v>1</v>
      </c>
      <c r="BN377" s="97"/>
      <c r="BO377" s="97"/>
      <c r="BP377" s="62" t="str">
        <f>IF(AND(BM377=0,BN377=0),Desplegable!$B$446,IF(AND(BM377&lt;&gt;0,BN377=""),Desplegable!$B$446,IF(AND('Metas por Proyecto'!BM377=0,'Metas por Proyecto'!BN377&gt;0),Desplegable!$B$444,IF(AND('Metas por Proyecto'!BM377&gt;0,'Metas por Proyecto'!BN377=0),Desplegable!$B$445,IF(AND('Metas por Proyecto'!BM377&gt;0,'Metas por Proyecto'!BN377&gt;0),((BN377*100)/BM377))))))</f>
        <v/>
      </c>
      <c r="BQ377" s="97">
        <f t="shared" si="242"/>
        <v>16</v>
      </c>
      <c r="BR377" s="97">
        <f t="shared" si="243"/>
        <v>40.85</v>
      </c>
      <c r="BS377" s="62">
        <f>IF(AND(BQ377=0,BR377=0),"",IF(AND(BQ377=0,BR377&lt;&gt;0),Desplegable!$B$444,(BR377*100/BQ377)))</f>
        <v>255.3125</v>
      </c>
      <c r="BT377" s="97">
        <v>2</v>
      </c>
      <c r="BU377" s="97"/>
      <c r="BV377" s="97"/>
      <c r="BW377" s="62" t="str">
        <f>IF(AND(BT377=0,BU377=0),Desplegable!$B$446,IF(AND(BT377&lt;&gt;0,BU377=""),Desplegable!$B$446,IF(AND('Metas por Proyecto'!BT377=0,'Metas por Proyecto'!BU377&gt;0),Desplegable!$B$444,IF(AND('Metas por Proyecto'!BT377&gt;0,'Metas por Proyecto'!BU377=0),Desplegable!$B$445,IF(AND('Metas por Proyecto'!BT377&gt;0,'Metas por Proyecto'!BU377&gt;0),((BU377*100)/BT377))))))</f>
        <v/>
      </c>
      <c r="BX377" s="97">
        <f t="shared" si="244"/>
        <v>18</v>
      </c>
      <c r="BY377" s="97">
        <f t="shared" si="245"/>
        <v>40.85</v>
      </c>
      <c r="BZ377" s="62">
        <f>IF(AND(BX377=0,BY377=0),"",IF(AND(BX377=0,BY377&lt;&gt;0),Desplegable!$B$444,(BY377*100/BX377)))</f>
        <v>226.94444444444446</v>
      </c>
      <c r="CA377" s="97">
        <v>2</v>
      </c>
      <c r="CB377" s="97"/>
      <c r="CC377" s="97"/>
      <c r="CD377" s="62" t="str">
        <f>IF(AND(CA377=0,CB377=0),Desplegable!$B$446,IF(AND(CA377&lt;&gt;0,CB377=""),Desplegable!$B$446,IF(AND('Metas por Proyecto'!CA377=0,'Metas por Proyecto'!CB377&gt;0),Desplegable!$B$444,IF(AND('Metas por Proyecto'!CA377&gt;0,'Metas por Proyecto'!CB377=0),Desplegable!$B$445,IF(AND('Metas por Proyecto'!CA377&gt;0,'Metas por Proyecto'!CB377&gt;0),((CB377*100)/CA377))))))</f>
        <v/>
      </c>
      <c r="CE377" s="97">
        <f t="shared" si="246"/>
        <v>20</v>
      </c>
      <c r="CF377" s="97">
        <f t="shared" si="247"/>
        <v>40.85</v>
      </c>
      <c r="CG377" s="62">
        <f>IF(AND(CE377=0,CF377=0),"",IF(AND(CE377=0,CF377&lt;&gt;0),Desplegable!$B$444,(CF377*100/CE377)))</f>
        <v>204.25</v>
      </c>
      <c r="CH377" s="97">
        <v>3</v>
      </c>
      <c r="CI377" s="97"/>
      <c r="CJ377" s="97"/>
      <c r="CK377" s="62" t="str">
        <f>IF(AND(CH377=0,CI377=0),Desplegable!$B$446,IF(AND(CH377&lt;&gt;0,CI377=""),Desplegable!$B$446,IF(AND('Metas por Proyecto'!CH377=0,'Metas por Proyecto'!CI377&gt;0),Desplegable!$B$444,IF(AND('Metas por Proyecto'!CH377&gt;0,'Metas por Proyecto'!CI377=0),Desplegable!$B$445,IF(AND('Metas por Proyecto'!CH377&gt;0,'Metas por Proyecto'!CI377&gt;0),((CI377*100)/CH377))))))</f>
        <v/>
      </c>
      <c r="CL377" s="97">
        <f t="shared" si="248"/>
        <v>23</v>
      </c>
      <c r="CM377" s="97">
        <f t="shared" si="249"/>
        <v>40.85</v>
      </c>
      <c r="CN377" s="62">
        <f>IF(AND(CL377=0,CM377=0),"",IF(AND(CL377=0,CM377&lt;&gt;0),Desplegable!$B$444,(CM377*100/CL377)))</f>
        <v>177.60869565217391</v>
      </c>
      <c r="CO377" s="97">
        <v>3</v>
      </c>
      <c r="CP377" s="97"/>
      <c r="CQ377" s="97"/>
      <c r="CR377" s="62" t="str">
        <f>IF(AND(CO377=0,CP377=0),Desplegable!$B$446,IF(AND(CO377&lt;&gt;0,CP377=""),Desplegable!$B$446,IF(AND('Metas por Proyecto'!CO377=0,'Metas por Proyecto'!CP377&gt;0),Desplegable!$B$444,IF(AND('Metas por Proyecto'!CO377&gt;0,'Metas por Proyecto'!CP377=0),Desplegable!$B$445,IF(AND('Metas por Proyecto'!CO377&gt;0,'Metas por Proyecto'!CP377&gt;0),((CP377*100)/CO377))))))</f>
        <v/>
      </c>
      <c r="CS377" s="97">
        <f t="shared" si="250"/>
        <v>26</v>
      </c>
      <c r="CT377" s="97">
        <f t="shared" si="251"/>
        <v>40.85</v>
      </c>
      <c r="CU377" s="62">
        <f>IF(AND(CS377=0,CT377=0),"",IF(AND(CS377=0,CT377&lt;&gt;0),Desplegable!$B$444,(CT377*100/CS377)))</f>
        <v>157.11538461538461</v>
      </c>
      <c r="CV377" s="97">
        <v>4</v>
      </c>
      <c r="CW377" s="97"/>
      <c r="CX377" s="97"/>
      <c r="CY377" s="62" t="str">
        <f>IF(AND(CV377=0,CW377=0),Desplegable!$B$446,IF(AND(CV377&lt;&gt;0,CW377=""),Desplegable!$B$446,IF(AND('Metas por Proyecto'!CV377=0,'Metas por Proyecto'!CW377&gt;0),Desplegable!$B$444,IF(AND('Metas por Proyecto'!CV377&gt;0,'Metas por Proyecto'!CW377=0),Desplegable!$B$445,IF(AND('Metas por Proyecto'!CV377&gt;0,'Metas por Proyecto'!CW377&gt;0),((CW377*100)/CV377))))))</f>
        <v/>
      </c>
      <c r="CZ377" s="97">
        <f t="shared" si="252"/>
        <v>30</v>
      </c>
      <c r="DA377" s="97">
        <f t="shared" si="253"/>
        <v>40.85</v>
      </c>
      <c r="DB377" s="62">
        <f>IF(AND(CZ377=0,DA377=0),"",IF(AND(CZ377=0,DA377&lt;&gt;0),Desplegable!$B$444,(DA377*100/CZ377)))</f>
        <v>136.16666666666666</v>
      </c>
      <c r="DC377" s="97">
        <v>6</v>
      </c>
      <c r="DD377" s="97"/>
      <c r="DE377" s="97"/>
      <c r="DF377" s="62" t="str">
        <f>IF(AND(DC377=0,DD377=0),Desplegable!$B$446,IF(AND(DC377&lt;&gt;0,DD377=""),Desplegable!$B$446,IF(AND('Metas por Proyecto'!DC377=0,'Metas por Proyecto'!DD377&gt;0),Desplegable!$B$444,IF(AND('Metas por Proyecto'!DC377&gt;0,'Metas por Proyecto'!DD377=0),Desplegable!$B$445,IF(AND('Metas por Proyecto'!DC377&gt;0,'Metas por Proyecto'!DD377&gt;0),((DD377*100)/DC377))))))</f>
        <v/>
      </c>
      <c r="DG377" s="97">
        <f t="shared" si="256"/>
        <v>36</v>
      </c>
      <c r="DH377" s="97">
        <f t="shared" si="257"/>
        <v>40.85</v>
      </c>
      <c r="DI377" s="62">
        <f>IF(AND(DG377=0,DH377=0),"",IF(AND(DG377=0,DH377&lt;&gt;0),Desplegable!$B$444,(DH377*100/DG377)))</f>
        <v>113.47222222222223</v>
      </c>
      <c r="DJ377" s="97">
        <v>8</v>
      </c>
      <c r="DK377" s="97"/>
      <c r="DL377" s="97"/>
      <c r="DM377" s="62" t="str">
        <f>IF(AND(DJ377=0,DK377=0),Desplegable!$B$446,IF(AND(DJ377&lt;&gt;0,DK377=""),Desplegable!$B$446,IF(AND('Metas por Proyecto'!DJ377=0,'Metas por Proyecto'!DK377&gt;0),Desplegable!$B$444,IF(AND('Metas por Proyecto'!DJ377&gt;0,'Metas por Proyecto'!DK377=0),Desplegable!$B$445,IF(AND('Metas por Proyecto'!DJ377&gt;0,'Metas por Proyecto'!DK377&gt;0),((DK377*100)/DJ377))))))</f>
        <v/>
      </c>
      <c r="DN377" s="97">
        <f t="shared" si="254"/>
        <v>44</v>
      </c>
      <c r="DO377" s="97">
        <f t="shared" si="255"/>
        <v>40.85</v>
      </c>
      <c r="DP377" s="63">
        <f>IF(AND(DN377=0,DO377=0),"",IF(AND(DN377=0,DO377&lt;&gt;0),Desplegable!$B$444,(DO377*100/DN377)))</f>
        <v>92.840909090909093</v>
      </c>
      <c r="DQ377" s="97">
        <f t="shared" si="232"/>
        <v>44</v>
      </c>
      <c r="DR377" s="97">
        <f t="shared" si="233"/>
        <v>0</v>
      </c>
      <c r="DS377" s="97">
        <f t="shared" si="234"/>
        <v>40.85</v>
      </c>
      <c r="DT377" s="63">
        <f t="shared" si="235"/>
        <v>92.840909090909093</v>
      </c>
      <c r="DU377" s="97"/>
    </row>
    <row r="378" spans="1:125" s="65" customFormat="1" ht="225">
      <c r="A378" s="53">
        <v>377</v>
      </c>
      <c r="B378" s="84" t="s">
        <v>1050</v>
      </c>
      <c r="C378" s="54" t="s">
        <v>1054</v>
      </c>
      <c r="D378" s="55" t="s">
        <v>89</v>
      </c>
      <c r="E378" s="55" t="s">
        <v>1057</v>
      </c>
      <c r="F378" s="56" t="s">
        <v>111</v>
      </c>
      <c r="G378" s="55" t="s">
        <v>115</v>
      </c>
      <c r="H378" s="56" t="s">
        <v>291</v>
      </c>
      <c r="I378" s="55" t="s">
        <v>993</v>
      </c>
      <c r="J378" s="56" t="s">
        <v>255</v>
      </c>
      <c r="K378" s="55" t="s">
        <v>1058</v>
      </c>
      <c r="L378" s="56" t="s">
        <v>263</v>
      </c>
      <c r="M378" s="56" t="s">
        <v>411</v>
      </c>
      <c r="N378" s="59" t="s">
        <v>138</v>
      </c>
      <c r="O378" s="56" t="s">
        <v>154</v>
      </c>
      <c r="P378" s="57" t="s">
        <v>462</v>
      </c>
      <c r="Q378" s="57" t="s">
        <v>467</v>
      </c>
      <c r="R378" s="58" t="s">
        <v>474</v>
      </c>
      <c r="S378" s="59" t="s">
        <v>159</v>
      </c>
      <c r="T378" s="59" t="s">
        <v>417</v>
      </c>
      <c r="U378" s="60" t="s">
        <v>429</v>
      </c>
      <c r="V378" s="60" t="s">
        <v>447</v>
      </c>
      <c r="W378" s="59" t="s">
        <v>159</v>
      </c>
      <c r="X378" s="59"/>
      <c r="Y378" s="56"/>
      <c r="Z378" s="56"/>
      <c r="AA378" s="56"/>
      <c r="AB378" s="56"/>
      <c r="AC378" s="53"/>
      <c r="AD378" s="53"/>
      <c r="AE378" s="53"/>
      <c r="AF378" s="53"/>
      <c r="AG378" s="56"/>
      <c r="AH378" s="60"/>
      <c r="AI378" s="53"/>
      <c r="AJ378" s="61"/>
      <c r="AK378" s="53"/>
      <c r="AL378" s="53"/>
      <c r="AM378" s="222"/>
      <c r="AN378" s="97"/>
      <c r="AO378" s="97"/>
      <c r="AP378" s="97"/>
      <c r="AQ378" s="62" t="str">
        <f>IF(AND(AN378=0,AO378=0),Desplegable!$B$446,IF(AND(AN378&lt;&gt;0,AO378=""),Desplegable!$B$446,IF(AND('Metas por Proyecto'!AN378=0,'Metas por Proyecto'!AO378&gt;0),Desplegable!$B$444,IF(AND('Metas por Proyecto'!AN378&gt;0,'Metas por Proyecto'!AO378=0),Desplegable!$B$445,IF(AND('Metas por Proyecto'!AN378&gt;0,'Metas por Proyecto'!AO378&gt;0),((AO378*100)/AN378))))))</f>
        <v/>
      </c>
      <c r="AR378" s="97"/>
      <c r="AS378" s="97"/>
      <c r="AT378" s="97"/>
      <c r="AU378" s="62" t="str">
        <f>IF(AND(AR378=0,AS378=0),Desplegable!$B$446,IF(AND(AR378&lt;&gt;0,AS378=""),Desplegable!$B$446,IF(AND('Metas por Proyecto'!AR378=0,'Metas por Proyecto'!AS378&gt;0),Desplegable!$B$444,IF(AND('Metas por Proyecto'!AR378&gt;0,'Metas por Proyecto'!AS378=0),Desplegable!$B$445,IF(AND('Metas por Proyecto'!AR378&gt;0,'Metas por Proyecto'!AS378&gt;0),((AS378*100)/AR378))))))</f>
        <v/>
      </c>
      <c r="AV378" s="97">
        <f t="shared" si="236"/>
        <v>0</v>
      </c>
      <c r="AW378" s="97">
        <f t="shared" si="237"/>
        <v>0</v>
      </c>
      <c r="AX378" s="62" t="str">
        <f>IF(AND(AV378=0,AW378=0),"",IF(AND(AV378=0,AW378&lt;&gt;0),Desplegable!$B$444,(AW378*100/AV378)))</f>
        <v/>
      </c>
      <c r="AY378" s="97"/>
      <c r="AZ378" s="97"/>
      <c r="BA378" s="97"/>
      <c r="BB378" s="62" t="str">
        <f>IF(AND(AY378=0,AZ378=0),Desplegable!$B$446,IF(AND(AY378&lt;&gt;0,AZ378=""),Desplegable!$B$446,IF(AND('Metas por Proyecto'!AY378=0,'Metas por Proyecto'!AZ378&gt;0),Desplegable!$B$444,IF(AND('Metas por Proyecto'!AY378&gt;0,'Metas por Proyecto'!AZ378=0),Desplegable!$B$445,IF(AND('Metas por Proyecto'!AY378&gt;0,'Metas por Proyecto'!AZ378&gt;0),((AZ378*100)/AY378))))))</f>
        <v/>
      </c>
      <c r="BC378" s="97">
        <f t="shared" si="238"/>
        <v>0</v>
      </c>
      <c r="BD378" s="97">
        <f t="shared" si="239"/>
        <v>0</v>
      </c>
      <c r="BE378" s="62" t="str">
        <f>IF(AND(BC378=0,BD378=0),"",IF(AND(BC378=0,BD378&lt;&gt;0),Desplegable!$B$444,(BD378*100/BC378)))</f>
        <v/>
      </c>
      <c r="BF378" s="97"/>
      <c r="BG378" s="97"/>
      <c r="BH378" s="97"/>
      <c r="BI378" s="62" t="str">
        <f>IF(AND(BF378=0,BG378=0),Desplegable!$B$446,IF(AND(BF378&lt;&gt;0,BG378=""),Desplegable!$B$446,IF(AND('Metas por Proyecto'!BF378=0,'Metas por Proyecto'!BG378&gt;0),Desplegable!$B$444,IF(AND('Metas por Proyecto'!BF378&gt;0,'Metas por Proyecto'!BG378=0),Desplegable!$B$445,IF(AND('Metas por Proyecto'!BF378&gt;0,'Metas por Proyecto'!BG378&gt;0),((BG378*100)/BF378))))))</f>
        <v/>
      </c>
      <c r="BJ378" s="97">
        <f t="shared" si="240"/>
        <v>0</v>
      </c>
      <c r="BK378" s="97">
        <f t="shared" si="241"/>
        <v>0</v>
      </c>
      <c r="BL378" s="62" t="str">
        <f>IF(AND(BJ378=0,BK378=0),"",IF(AND(BJ378=0,BK378&lt;&gt;0),Desplegable!$B$444,(BK378*100/BJ378)))</f>
        <v/>
      </c>
      <c r="BM378" s="97"/>
      <c r="BN378" s="97"/>
      <c r="BO378" s="97"/>
      <c r="BP378" s="62" t="str">
        <f>IF(AND(BM378=0,BN378=0),Desplegable!$B$446,IF(AND(BM378&lt;&gt;0,BN378=""),Desplegable!$B$446,IF(AND('Metas por Proyecto'!BM378=0,'Metas por Proyecto'!BN378&gt;0),Desplegable!$B$444,IF(AND('Metas por Proyecto'!BM378&gt;0,'Metas por Proyecto'!BN378=0),Desplegable!$B$445,IF(AND('Metas por Proyecto'!BM378&gt;0,'Metas por Proyecto'!BN378&gt;0),((BN378*100)/BM378))))))</f>
        <v/>
      </c>
      <c r="BQ378" s="97">
        <f t="shared" si="242"/>
        <v>0</v>
      </c>
      <c r="BR378" s="97">
        <f t="shared" si="243"/>
        <v>0</v>
      </c>
      <c r="BS378" s="62" t="str">
        <f>IF(AND(BQ378=0,BR378=0),"",IF(AND(BQ378=0,BR378&lt;&gt;0),Desplegable!$B$444,(BR378*100/BQ378)))</f>
        <v/>
      </c>
      <c r="BT378" s="97"/>
      <c r="BU378" s="97"/>
      <c r="BV378" s="97"/>
      <c r="BW378" s="62" t="str">
        <f>IF(AND(BT378=0,BU378=0),Desplegable!$B$446,IF(AND(BT378&lt;&gt;0,BU378=""),Desplegable!$B$446,IF(AND('Metas por Proyecto'!BT378=0,'Metas por Proyecto'!BU378&gt;0),Desplegable!$B$444,IF(AND('Metas por Proyecto'!BT378&gt;0,'Metas por Proyecto'!BU378=0),Desplegable!$B$445,IF(AND('Metas por Proyecto'!BT378&gt;0,'Metas por Proyecto'!BU378&gt;0),((BU378*100)/BT378))))))</f>
        <v/>
      </c>
      <c r="BX378" s="97">
        <f t="shared" si="244"/>
        <v>0</v>
      </c>
      <c r="BY378" s="97">
        <f t="shared" si="245"/>
        <v>0</v>
      </c>
      <c r="BZ378" s="62" t="str">
        <f>IF(AND(BX378=0,BY378=0),"",IF(AND(BX378=0,BY378&lt;&gt;0),Desplegable!$B$444,(BY378*100/BX378)))</f>
        <v/>
      </c>
      <c r="CA378" s="97"/>
      <c r="CB378" s="97"/>
      <c r="CC378" s="97"/>
      <c r="CD378" s="62" t="str">
        <f>IF(AND(CA378=0,CB378=0),Desplegable!$B$446,IF(AND(CA378&lt;&gt;0,CB378=""),Desplegable!$B$446,IF(AND('Metas por Proyecto'!CA378=0,'Metas por Proyecto'!CB378&gt;0),Desplegable!$B$444,IF(AND('Metas por Proyecto'!CA378&gt;0,'Metas por Proyecto'!CB378=0),Desplegable!$B$445,IF(AND('Metas por Proyecto'!CA378&gt;0,'Metas por Proyecto'!CB378&gt;0),((CB378*100)/CA378))))))</f>
        <v/>
      </c>
      <c r="CE378" s="97">
        <f t="shared" si="246"/>
        <v>0</v>
      </c>
      <c r="CF378" s="97">
        <f t="shared" si="247"/>
        <v>0</v>
      </c>
      <c r="CG378" s="62" t="str">
        <f>IF(AND(CE378=0,CF378=0),"",IF(AND(CE378=0,CF378&lt;&gt;0),Desplegable!$B$444,(CF378*100/CE378)))</f>
        <v/>
      </c>
      <c r="CH378" s="97"/>
      <c r="CI378" s="97"/>
      <c r="CJ378" s="97"/>
      <c r="CK378" s="62" t="str">
        <f>IF(AND(CH378=0,CI378=0),Desplegable!$B$446,IF(AND(CH378&lt;&gt;0,CI378=""),Desplegable!$B$446,IF(AND('Metas por Proyecto'!CH378=0,'Metas por Proyecto'!CI378&gt;0),Desplegable!$B$444,IF(AND('Metas por Proyecto'!CH378&gt;0,'Metas por Proyecto'!CI378=0),Desplegable!$B$445,IF(AND('Metas por Proyecto'!CH378&gt;0,'Metas por Proyecto'!CI378&gt;0),((CI378*100)/CH378))))))</f>
        <v/>
      </c>
      <c r="CL378" s="97">
        <f t="shared" si="248"/>
        <v>0</v>
      </c>
      <c r="CM378" s="97">
        <f t="shared" si="249"/>
        <v>0</v>
      </c>
      <c r="CN378" s="62" t="str">
        <f>IF(AND(CL378=0,CM378=0),"",IF(AND(CL378=0,CM378&lt;&gt;0),Desplegable!$B$444,(CM378*100/CL378)))</f>
        <v/>
      </c>
      <c r="CO378" s="97"/>
      <c r="CP378" s="97"/>
      <c r="CQ378" s="97"/>
      <c r="CR378" s="62" t="str">
        <f>IF(AND(CO378=0,CP378=0),Desplegable!$B$446,IF(AND(CO378&lt;&gt;0,CP378=""),Desplegable!$B$446,IF(AND('Metas por Proyecto'!CO378=0,'Metas por Proyecto'!CP378&gt;0),Desplegable!$B$444,IF(AND('Metas por Proyecto'!CO378&gt;0,'Metas por Proyecto'!CP378=0),Desplegable!$B$445,IF(AND('Metas por Proyecto'!CO378&gt;0,'Metas por Proyecto'!CP378&gt;0),((CP378*100)/CO378))))))</f>
        <v/>
      </c>
      <c r="CS378" s="97">
        <f t="shared" si="250"/>
        <v>0</v>
      </c>
      <c r="CT378" s="97">
        <f t="shared" si="251"/>
        <v>0</v>
      </c>
      <c r="CU378" s="62" t="str">
        <f>IF(AND(CS378=0,CT378=0),"",IF(AND(CS378=0,CT378&lt;&gt;0),Desplegable!$B$444,(CT378*100/CS378)))</f>
        <v/>
      </c>
      <c r="CV378" s="97"/>
      <c r="CW378" s="97"/>
      <c r="CX378" s="97"/>
      <c r="CY378" s="62" t="str">
        <f>IF(AND(CV378=0,CW378=0),Desplegable!$B$446,IF(AND(CV378&lt;&gt;0,CW378=""),Desplegable!$B$446,IF(AND('Metas por Proyecto'!CV378=0,'Metas por Proyecto'!CW378&gt;0),Desplegable!$B$444,IF(AND('Metas por Proyecto'!CV378&gt;0,'Metas por Proyecto'!CW378=0),Desplegable!$B$445,IF(AND('Metas por Proyecto'!CV378&gt;0,'Metas por Proyecto'!CW378&gt;0),((CW378*100)/CV378))))))</f>
        <v/>
      </c>
      <c r="CZ378" s="97">
        <f t="shared" si="252"/>
        <v>0</v>
      </c>
      <c r="DA378" s="97">
        <f t="shared" si="253"/>
        <v>0</v>
      </c>
      <c r="DB378" s="62" t="str">
        <f>IF(AND(CZ378=0,DA378=0),"",IF(AND(CZ378=0,DA378&lt;&gt;0),Desplegable!$B$444,(DA378*100/CZ378)))</f>
        <v/>
      </c>
      <c r="DC378" s="97"/>
      <c r="DD378" s="97"/>
      <c r="DE378" s="97"/>
      <c r="DF378" s="62" t="str">
        <f>IF(AND(DC378=0,DD378=0),Desplegable!$B$446,IF(AND(DC378&lt;&gt;0,DD378=""),Desplegable!$B$446,IF(AND('Metas por Proyecto'!DC378=0,'Metas por Proyecto'!DD378&gt;0),Desplegable!$B$444,IF(AND('Metas por Proyecto'!DC378&gt;0,'Metas por Proyecto'!DD378=0),Desplegable!$B$445,IF(AND('Metas por Proyecto'!DC378&gt;0,'Metas por Proyecto'!DD378&gt;0),((DD378*100)/DC378))))))</f>
        <v/>
      </c>
      <c r="DG378" s="97">
        <f t="shared" si="256"/>
        <v>0</v>
      </c>
      <c r="DH378" s="97">
        <f t="shared" si="257"/>
        <v>0</v>
      </c>
      <c r="DI378" s="62" t="str">
        <f>IF(AND(DG378=0,DH378=0),"",IF(AND(DG378=0,DH378&lt;&gt;0),Desplegable!$B$444,(DH378*100/DG378)))</f>
        <v/>
      </c>
      <c r="DJ378" s="97"/>
      <c r="DK378" s="97"/>
      <c r="DL378" s="97"/>
      <c r="DM378" s="62" t="str">
        <f>IF(AND(DJ378=0,DK378=0),Desplegable!$B$446,IF(AND(DJ378&lt;&gt;0,DK378=""),Desplegable!$B$446,IF(AND('Metas por Proyecto'!DJ378=0,'Metas por Proyecto'!DK378&gt;0),Desplegable!$B$444,IF(AND('Metas por Proyecto'!DJ378&gt;0,'Metas por Proyecto'!DK378=0),Desplegable!$B$445,IF(AND('Metas por Proyecto'!DJ378&gt;0,'Metas por Proyecto'!DK378&gt;0),((DK378*100)/DJ378))))))</f>
        <v/>
      </c>
      <c r="DN378" s="97">
        <f t="shared" si="254"/>
        <v>0</v>
      </c>
      <c r="DO378" s="97">
        <f t="shared" si="255"/>
        <v>0</v>
      </c>
      <c r="DP378" s="63" t="str">
        <f>IF(AND(DN378=0,DO378=0),"",IF(AND(DN378=0,DO378&lt;&gt;0),Desplegable!$B$444,(DO378*100/DN378)))</f>
        <v/>
      </c>
      <c r="DQ378" s="97">
        <f t="shared" si="232"/>
        <v>0</v>
      </c>
      <c r="DR378" s="97">
        <f t="shared" si="233"/>
        <v>0</v>
      </c>
      <c r="DS378" s="97">
        <f t="shared" si="234"/>
        <v>0</v>
      </c>
      <c r="DT378" s="63" t="str">
        <f t="shared" si="235"/>
        <v/>
      </c>
      <c r="DU378" s="97"/>
    </row>
    <row r="379" spans="1:125" s="65" customFormat="1" ht="225">
      <c r="A379" s="53">
        <v>378</v>
      </c>
      <c r="B379" s="84" t="s">
        <v>1051</v>
      </c>
      <c r="C379" s="54" t="s">
        <v>1054</v>
      </c>
      <c r="D379" s="55" t="s">
        <v>89</v>
      </c>
      <c r="E379" s="55" t="s">
        <v>1057</v>
      </c>
      <c r="F379" s="56" t="s">
        <v>111</v>
      </c>
      <c r="G379" s="55" t="s">
        <v>115</v>
      </c>
      <c r="H379" s="56" t="s">
        <v>291</v>
      </c>
      <c r="I379" s="55" t="s">
        <v>993</v>
      </c>
      <c r="J379" s="56" t="s">
        <v>255</v>
      </c>
      <c r="K379" s="55" t="s">
        <v>1058</v>
      </c>
      <c r="L379" s="56" t="s">
        <v>263</v>
      </c>
      <c r="M379" s="56" t="s">
        <v>411</v>
      </c>
      <c r="N379" s="59" t="s">
        <v>138</v>
      </c>
      <c r="O379" s="56" t="s">
        <v>154</v>
      </c>
      <c r="P379" s="57" t="s">
        <v>462</v>
      </c>
      <c r="Q379" s="57" t="s">
        <v>467</v>
      </c>
      <c r="R379" s="58" t="s">
        <v>474</v>
      </c>
      <c r="S379" s="59" t="s">
        <v>159</v>
      </c>
      <c r="T379" s="59" t="s">
        <v>417</v>
      </c>
      <c r="U379" s="60" t="s">
        <v>429</v>
      </c>
      <c r="V379" s="60" t="s">
        <v>447</v>
      </c>
      <c r="W379" s="59" t="s">
        <v>159</v>
      </c>
      <c r="X379" s="59"/>
      <c r="Y379" s="56"/>
      <c r="Z379" s="56"/>
      <c r="AA379" s="56"/>
      <c r="AB379" s="56"/>
      <c r="AC379" s="53"/>
      <c r="AD379" s="53"/>
      <c r="AE379" s="53"/>
      <c r="AF379" s="53"/>
      <c r="AG379" s="56"/>
      <c r="AH379" s="60"/>
      <c r="AI379" s="53"/>
      <c r="AJ379" s="61"/>
      <c r="AK379" s="53"/>
      <c r="AL379" s="53"/>
      <c r="AM379" s="222"/>
      <c r="AN379" s="97"/>
      <c r="AO379" s="97"/>
      <c r="AP379" s="97"/>
      <c r="AQ379" s="62" t="str">
        <f>IF(AND(AN379=0,AO379=0),Desplegable!$B$446,IF(AND(AN379&lt;&gt;0,AO379=""),Desplegable!$B$446,IF(AND('Metas por Proyecto'!AN379=0,'Metas por Proyecto'!AO379&gt;0),Desplegable!$B$444,IF(AND('Metas por Proyecto'!AN379&gt;0,'Metas por Proyecto'!AO379=0),Desplegable!$B$445,IF(AND('Metas por Proyecto'!AN379&gt;0,'Metas por Proyecto'!AO379&gt;0),((AO379*100)/AN379))))))</f>
        <v/>
      </c>
      <c r="AR379" s="97"/>
      <c r="AS379" s="97"/>
      <c r="AT379" s="97"/>
      <c r="AU379" s="62" t="str">
        <f>IF(AND(AR379=0,AS379=0),Desplegable!$B$446,IF(AND(AR379&lt;&gt;0,AS379=""),Desplegable!$B$446,IF(AND('Metas por Proyecto'!AR379=0,'Metas por Proyecto'!AS379&gt;0),Desplegable!$B$444,IF(AND('Metas por Proyecto'!AR379&gt;0,'Metas por Proyecto'!AS379=0),Desplegable!$B$445,IF(AND('Metas por Proyecto'!AR379&gt;0,'Metas por Proyecto'!AS379&gt;0),((AS379*100)/AR379))))))</f>
        <v/>
      </c>
      <c r="AV379" s="97">
        <f t="shared" si="236"/>
        <v>0</v>
      </c>
      <c r="AW379" s="97">
        <f t="shared" si="237"/>
        <v>0</v>
      </c>
      <c r="AX379" s="62" t="str">
        <f>IF(AND(AV379=0,AW379=0),"",IF(AND(AV379=0,AW379&lt;&gt;0),Desplegable!$B$444,(AW379*100/AV379)))</f>
        <v/>
      </c>
      <c r="AY379" s="97"/>
      <c r="AZ379" s="97"/>
      <c r="BA379" s="97"/>
      <c r="BB379" s="62" t="str">
        <f>IF(AND(AY379=0,AZ379=0),Desplegable!$B$446,IF(AND(AY379&lt;&gt;0,AZ379=""),Desplegable!$B$446,IF(AND('Metas por Proyecto'!AY379=0,'Metas por Proyecto'!AZ379&gt;0),Desplegable!$B$444,IF(AND('Metas por Proyecto'!AY379&gt;0,'Metas por Proyecto'!AZ379=0),Desplegable!$B$445,IF(AND('Metas por Proyecto'!AY379&gt;0,'Metas por Proyecto'!AZ379&gt;0),((AZ379*100)/AY379))))))</f>
        <v/>
      </c>
      <c r="BC379" s="97">
        <f t="shared" si="238"/>
        <v>0</v>
      </c>
      <c r="BD379" s="97">
        <f t="shared" si="239"/>
        <v>0</v>
      </c>
      <c r="BE379" s="62" t="str">
        <f>IF(AND(BC379=0,BD379=0),"",IF(AND(BC379=0,BD379&lt;&gt;0),Desplegable!$B$444,(BD379*100/BC379)))</f>
        <v/>
      </c>
      <c r="BF379" s="97"/>
      <c r="BG379" s="97"/>
      <c r="BH379" s="97"/>
      <c r="BI379" s="62" t="str">
        <f>IF(AND(BF379=0,BG379=0),Desplegable!$B$446,IF(AND(BF379&lt;&gt;0,BG379=""),Desplegable!$B$446,IF(AND('Metas por Proyecto'!BF379=0,'Metas por Proyecto'!BG379&gt;0),Desplegable!$B$444,IF(AND('Metas por Proyecto'!BF379&gt;0,'Metas por Proyecto'!BG379=0),Desplegable!$B$445,IF(AND('Metas por Proyecto'!BF379&gt;0,'Metas por Proyecto'!BG379&gt;0),((BG379*100)/BF379))))))</f>
        <v/>
      </c>
      <c r="BJ379" s="97">
        <f t="shared" si="240"/>
        <v>0</v>
      </c>
      <c r="BK379" s="97">
        <f t="shared" si="241"/>
        <v>0</v>
      </c>
      <c r="BL379" s="62" t="str">
        <f>IF(AND(BJ379=0,BK379=0),"",IF(AND(BJ379=0,BK379&lt;&gt;0),Desplegable!$B$444,(BK379*100/BJ379)))</f>
        <v/>
      </c>
      <c r="BM379" s="97"/>
      <c r="BN379" s="97"/>
      <c r="BO379" s="97"/>
      <c r="BP379" s="62" t="str">
        <f>IF(AND(BM379=0,BN379=0),Desplegable!$B$446,IF(AND(BM379&lt;&gt;0,BN379=""),Desplegable!$B$446,IF(AND('Metas por Proyecto'!BM379=0,'Metas por Proyecto'!BN379&gt;0),Desplegable!$B$444,IF(AND('Metas por Proyecto'!BM379&gt;0,'Metas por Proyecto'!BN379=0),Desplegable!$B$445,IF(AND('Metas por Proyecto'!BM379&gt;0,'Metas por Proyecto'!BN379&gt;0),((BN379*100)/BM379))))))</f>
        <v/>
      </c>
      <c r="BQ379" s="97">
        <f t="shared" si="242"/>
        <v>0</v>
      </c>
      <c r="BR379" s="97">
        <f t="shared" si="243"/>
        <v>0</v>
      </c>
      <c r="BS379" s="62" t="str">
        <f>IF(AND(BQ379=0,BR379=0),"",IF(AND(BQ379=0,BR379&lt;&gt;0),Desplegable!$B$444,(BR379*100/BQ379)))</f>
        <v/>
      </c>
      <c r="BT379" s="97"/>
      <c r="BU379" s="97"/>
      <c r="BV379" s="97"/>
      <c r="BW379" s="62" t="str">
        <f>IF(AND(BT379=0,BU379=0),Desplegable!$B$446,IF(AND(BT379&lt;&gt;0,BU379=""),Desplegable!$B$446,IF(AND('Metas por Proyecto'!BT379=0,'Metas por Proyecto'!BU379&gt;0),Desplegable!$B$444,IF(AND('Metas por Proyecto'!BT379&gt;0,'Metas por Proyecto'!BU379=0),Desplegable!$B$445,IF(AND('Metas por Proyecto'!BT379&gt;0,'Metas por Proyecto'!BU379&gt;0),((BU379*100)/BT379))))))</f>
        <v/>
      </c>
      <c r="BX379" s="97">
        <f t="shared" si="244"/>
        <v>0</v>
      </c>
      <c r="BY379" s="97">
        <f t="shared" si="245"/>
        <v>0</v>
      </c>
      <c r="BZ379" s="62" t="str">
        <f>IF(AND(BX379=0,BY379=0),"",IF(AND(BX379=0,BY379&lt;&gt;0),Desplegable!$B$444,(BY379*100/BX379)))</f>
        <v/>
      </c>
      <c r="CA379" s="97"/>
      <c r="CB379" s="97"/>
      <c r="CC379" s="97"/>
      <c r="CD379" s="62" t="str">
        <f>IF(AND(CA379=0,CB379=0),Desplegable!$B$446,IF(AND(CA379&lt;&gt;0,CB379=""),Desplegable!$B$446,IF(AND('Metas por Proyecto'!CA379=0,'Metas por Proyecto'!CB379&gt;0),Desplegable!$B$444,IF(AND('Metas por Proyecto'!CA379&gt;0,'Metas por Proyecto'!CB379=0),Desplegable!$B$445,IF(AND('Metas por Proyecto'!CA379&gt;0,'Metas por Proyecto'!CB379&gt;0),((CB379*100)/CA379))))))</f>
        <v/>
      </c>
      <c r="CE379" s="97">
        <f t="shared" si="246"/>
        <v>0</v>
      </c>
      <c r="CF379" s="97">
        <f t="shared" si="247"/>
        <v>0</v>
      </c>
      <c r="CG379" s="62" t="str">
        <f>IF(AND(CE379=0,CF379=0),"",IF(AND(CE379=0,CF379&lt;&gt;0),Desplegable!$B$444,(CF379*100/CE379)))</f>
        <v/>
      </c>
      <c r="CH379" s="97"/>
      <c r="CI379" s="97"/>
      <c r="CJ379" s="97"/>
      <c r="CK379" s="62" t="str">
        <f>IF(AND(CH379=0,CI379=0),Desplegable!$B$446,IF(AND(CH379&lt;&gt;0,CI379=""),Desplegable!$B$446,IF(AND('Metas por Proyecto'!CH379=0,'Metas por Proyecto'!CI379&gt;0),Desplegable!$B$444,IF(AND('Metas por Proyecto'!CH379&gt;0,'Metas por Proyecto'!CI379=0),Desplegable!$B$445,IF(AND('Metas por Proyecto'!CH379&gt;0,'Metas por Proyecto'!CI379&gt;0),((CI379*100)/CH379))))))</f>
        <v/>
      </c>
      <c r="CL379" s="97">
        <f t="shared" si="248"/>
        <v>0</v>
      </c>
      <c r="CM379" s="97">
        <f t="shared" si="249"/>
        <v>0</v>
      </c>
      <c r="CN379" s="62" t="str">
        <f>IF(AND(CL379=0,CM379=0),"",IF(AND(CL379=0,CM379&lt;&gt;0),Desplegable!$B$444,(CM379*100/CL379)))</f>
        <v/>
      </c>
      <c r="CO379" s="97"/>
      <c r="CP379" s="97"/>
      <c r="CQ379" s="97"/>
      <c r="CR379" s="62" t="str">
        <f>IF(AND(CO379=0,CP379=0),Desplegable!$B$446,IF(AND(CO379&lt;&gt;0,CP379=""),Desplegable!$B$446,IF(AND('Metas por Proyecto'!CO379=0,'Metas por Proyecto'!CP379&gt;0),Desplegable!$B$444,IF(AND('Metas por Proyecto'!CO379&gt;0,'Metas por Proyecto'!CP379=0),Desplegable!$B$445,IF(AND('Metas por Proyecto'!CO379&gt;0,'Metas por Proyecto'!CP379&gt;0),((CP379*100)/CO379))))))</f>
        <v/>
      </c>
      <c r="CS379" s="97">
        <f t="shared" si="250"/>
        <v>0</v>
      </c>
      <c r="CT379" s="97">
        <f t="shared" si="251"/>
        <v>0</v>
      </c>
      <c r="CU379" s="62" t="str">
        <f>IF(AND(CS379=0,CT379=0),"",IF(AND(CS379=0,CT379&lt;&gt;0),Desplegable!$B$444,(CT379*100/CS379)))</f>
        <v/>
      </c>
      <c r="CV379" s="97"/>
      <c r="CW379" s="97"/>
      <c r="CX379" s="97"/>
      <c r="CY379" s="62" t="str">
        <f>IF(AND(CV379=0,CW379=0),Desplegable!$B$446,IF(AND(CV379&lt;&gt;0,CW379=""),Desplegable!$B$446,IF(AND('Metas por Proyecto'!CV379=0,'Metas por Proyecto'!CW379&gt;0),Desplegable!$B$444,IF(AND('Metas por Proyecto'!CV379&gt;0,'Metas por Proyecto'!CW379=0),Desplegable!$B$445,IF(AND('Metas por Proyecto'!CV379&gt;0,'Metas por Proyecto'!CW379&gt;0),((CW379*100)/CV379))))))</f>
        <v/>
      </c>
      <c r="CZ379" s="97">
        <f t="shared" si="252"/>
        <v>0</v>
      </c>
      <c r="DA379" s="97">
        <f t="shared" si="253"/>
        <v>0</v>
      </c>
      <c r="DB379" s="62" t="str">
        <f>IF(AND(CZ379=0,DA379=0),"",IF(AND(CZ379=0,DA379&lt;&gt;0),Desplegable!$B$444,(DA379*100/CZ379)))</f>
        <v/>
      </c>
      <c r="DC379" s="97"/>
      <c r="DD379" s="97"/>
      <c r="DE379" s="97"/>
      <c r="DF379" s="62" t="str">
        <f>IF(AND(DC379=0,DD379=0),Desplegable!$B$446,IF(AND(DC379&lt;&gt;0,DD379=""),Desplegable!$B$446,IF(AND('Metas por Proyecto'!DC379=0,'Metas por Proyecto'!DD379&gt;0),Desplegable!$B$444,IF(AND('Metas por Proyecto'!DC379&gt;0,'Metas por Proyecto'!DD379=0),Desplegable!$B$445,IF(AND('Metas por Proyecto'!DC379&gt;0,'Metas por Proyecto'!DD379&gt;0),((DD379*100)/DC379))))))</f>
        <v/>
      </c>
      <c r="DG379" s="97">
        <f t="shared" si="256"/>
        <v>0</v>
      </c>
      <c r="DH379" s="97">
        <f t="shared" si="257"/>
        <v>0</v>
      </c>
      <c r="DI379" s="62" t="str">
        <f>IF(AND(DG379=0,DH379=0),"",IF(AND(DG379=0,DH379&lt;&gt;0),Desplegable!$B$444,(DH379*100/DG379)))</f>
        <v/>
      </c>
      <c r="DJ379" s="97"/>
      <c r="DK379" s="97"/>
      <c r="DL379" s="97"/>
      <c r="DM379" s="62" t="str">
        <f>IF(AND(DJ379=0,DK379=0),Desplegable!$B$446,IF(AND(DJ379&lt;&gt;0,DK379=""),Desplegable!$B$446,IF(AND('Metas por Proyecto'!DJ379=0,'Metas por Proyecto'!DK379&gt;0),Desplegable!$B$444,IF(AND('Metas por Proyecto'!DJ379&gt;0,'Metas por Proyecto'!DK379=0),Desplegable!$B$445,IF(AND('Metas por Proyecto'!DJ379&gt;0,'Metas por Proyecto'!DK379&gt;0),((DK379*100)/DJ379))))))</f>
        <v/>
      </c>
      <c r="DN379" s="97">
        <f t="shared" si="254"/>
        <v>0</v>
      </c>
      <c r="DO379" s="97">
        <f t="shared" si="255"/>
        <v>0</v>
      </c>
      <c r="DP379" s="63" t="str">
        <f>IF(AND(DN379=0,DO379=0),"",IF(AND(DN379=0,DO379&lt;&gt;0),Desplegable!$B$444,(DO379*100/DN379)))</f>
        <v/>
      </c>
      <c r="DQ379" s="97">
        <f t="shared" si="232"/>
        <v>0</v>
      </c>
      <c r="DR379" s="97">
        <f t="shared" si="233"/>
        <v>0</v>
      </c>
      <c r="DS379" s="97">
        <f t="shared" si="234"/>
        <v>0</v>
      </c>
      <c r="DT379" s="63" t="str">
        <f t="shared" si="235"/>
        <v/>
      </c>
      <c r="DU379" s="97"/>
    </row>
    <row r="380" spans="1:125" s="65" customFormat="1" ht="225">
      <c r="A380" s="53">
        <v>379</v>
      </c>
      <c r="B380" s="84" t="s">
        <v>1052</v>
      </c>
      <c r="C380" s="54" t="s">
        <v>1055</v>
      </c>
      <c r="D380" s="55" t="s">
        <v>89</v>
      </c>
      <c r="E380" s="55" t="s">
        <v>1057</v>
      </c>
      <c r="F380" s="56" t="s">
        <v>111</v>
      </c>
      <c r="G380" s="55" t="s">
        <v>115</v>
      </c>
      <c r="H380" s="56" t="s">
        <v>291</v>
      </c>
      <c r="I380" s="55" t="s">
        <v>993</v>
      </c>
      <c r="J380" s="56" t="s">
        <v>255</v>
      </c>
      <c r="K380" s="55" t="s">
        <v>1058</v>
      </c>
      <c r="L380" s="56" t="s">
        <v>263</v>
      </c>
      <c r="M380" s="56" t="s">
        <v>411</v>
      </c>
      <c r="N380" s="59" t="s">
        <v>138</v>
      </c>
      <c r="O380" s="56" t="s">
        <v>154</v>
      </c>
      <c r="P380" s="57" t="s">
        <v>462</v>
      </c>
      <c r="Q380" s="57" t="s">
        <v>467</v>
      </c>
      <c r="R380" s="58" t="s">
        <v>474</v>
      </c>
      <c r="S380" s="59" t="s">
        <v>159</v>
      </c>
      <c r="T380" s="59" t="s">
        <v>417</v>
      </c>
      <c r="U380" s="60" t="s">
        <v>429</v>
      </c>
      <c r="V380" s="60" t="s">
        <v>447</v>
      </c>
      <c r="W380" s="59" t="s">
        <v>159</v>
      </c>
      <c r="X380" s="59"/>
      <c r="Y380" s="56"/>
      <c r="Z380" s="56"/>
      <c r="AA380" s="56"/>
      <c r="AB380" s="56"/>
      <c r="AC380" s="53"/>
      <c r="AD380" s="53"/>
      <c r="AE380" s="53"/>
      <c r="AF380" s="53"/>
      <c r="AG380" s="56"/>
      <c r="AH380" s="60"/>
      <c r="AI380" s="53"/>
      <c r="AJ380" s="61"/>
      <c r="AK380" s="53"/>
      <c r="AL380" s="53"/>
      <c r="AM380" s="222">
        <v>96.52</v>
      </c>
      <c r="AN380" s="97">
        <v>96.52</v>
      </c>
      <c r="AO380" s="97">
        <v>96.52</v>
      </c>
      <c r="AP380" s="97"/>
      <c r="AQ380" s="62">
        <f>IF(AND(AN380=0,AO380=0),Desplegable!$B$446,IF(AND(AN380&lt;&gt;0,AO380=""),Desplegable!$B$446,IF(AND('Metas por Proyecto'!AN380=0,'Metas por Proyecto'!AO380&gt;0),Desplegable!$B$444,IF(AND('Metas por Proyecto'!AN380&gt;0,'Metas por Proyecto'!AO380=0),Desplegable!$B$445,IF(AND('Metas por Proyecto'!AN380&gt;0,'Metas por Proyecto'!AO380&gt;0),((AO380*100)/AN380))))))</f>
        <v>100</v>
      </c>
      <c r="AR380" s="97">
        <v>96.52</v>
      </c>
      <c r="AS380" s="97">
        <v>96.52</v>
      </c>
      <c r="AT380" s="97"/>
      <c r="AU380" s="62">
        <f>IF(AND(AR380=0,AS380=0),Desplegable!$B$446,IF(AND(AR380&lt;&gt;0,AS380=""),Desplegable!$B$446,IF(AND('Metas por Proyecto'!AR380=0,'Metas por Proyecto'!AS380&gt;0),Desplegable!$B$444,IF(AND('Metas por Proyecto'!AR380&gt;0,'Metas por Proyecto'!AS380=0),Desplegable!$B$445,IF(AND('Metas por Proyecto'!AR380&gt;0,'Metas por Proyecto'!AS380&gt;0),((AS380*100)/AR380))))))</f>
        <v>100</v>
      </c>
      <c r="AV380" s="97">
        <f t="shared" si="236"/>
        <v>193.04</v>
      </c>
      <c r="AW380" s="97">
        <f t="shared" si="237"/>
        <v>193.04</v>
      </c>
      <c r="AX380" s="62">
        <f>IF(AND(AV380=0,AW380=0),"",IF(AND(AV380=0,AW380&lt;&gt;0),Desplegable!$B$444,(AW380*100/AV380)))</f>
        <v>100</v>
      </c>
      <c r="AY380" s="97">
        <v>96.52</v>
      </c>
      <c r="AZ380" s="97">
        <v>96.52</v>
      </c>
      <c r="BA380" s="97"/>
      <c r="BB380" s="62">
        <f>IF(AND(AY380=0,AZ380=0),Desplegable!$B$446,IF(AND(AY380&lt;&gt;0,AZ380=""),Desplegable!$B$446,IF(AND('Metas por Proyecto'!AY380=0,'Metas por Proyecto'!AZ380&gt;0),Desplegable!$B$444,IF(AND('Metas por Proyecto'!AY380&gt;0,'Metas por Proyecto'!AZ380=0),Desplegable!$B$445,IF(AND('Metas por Proyecto'!AY380&gt;0,'Metas por Proyecto'!AZ380&gt;0),((AZ380*100)/AY380))))))</f>
        <v>100</v>
      </c>
      <c r="BC380" s="97">
        <f t="shared" si="238"/>
        <v>289.56</v>
      </c>
      <c r="BD380" s="97">
        <f t="shared" si="239"/>
        <v>289.56</v>
      </c>
      <c r="BE380" s="62">
        <f>IF(AND(BC380=0,BD380=0),"",IF(AND(BC380=0,BD380&lt;&gt;0),Desplegable!$B$444,(BD380*100/BC380)))</f>
        <v>100</v>
      </c>
      <c r="BF380" s="97">
        <v>96.52</v>
      </c>
      <c r="BG380" s="97"/>
      <c r="BH380" s="97"/>
      <c r="BI380" s="62" t="str">
        <f>IF(AND(BF380=0,BG380=0),Desplegable!$B$446,IF(AND(BF380&lt;&gt;0,BG380=""),Desplegable!$B$446,IF(AND('Metas por Proyecto'!BF380=0,'Metas por Proyecto'!BG380&gt;0),Desplegable!$B$444,IF(AND('Metas por Proyecto'!BF380&gt;0,'Metas por Proyecto'!BG380=0),Desplegable!$B$445,IF(AND('Metas por Proyecto'!BF380&gt;0,'Metas por Proyecto'!BG380&gt;0),((BG380*100)/BF380))))))</f>
        <v/>
      </c>
      <c r="BJ380" s="97">
        <f t="shared" si="240"/>
        <v>386.08</v>
      </c>
      <c r="BK380" s="97">
        <f t="shared" si="241"/>
        <v>289.56</v>
      </c>
      <c r="BL380" s="62">
        <f>IF(AND(BJ380=0,BK380=0),"",IF(AND(BJ380=0,BK380&lt;&gt;0),Desplegable!$B$444,(BK380*100/BJ380)))</f>
        <v>75</v>
      </c>
      <c r="BM380" s="97">
        <v>96.52</v>
      </c>
      <c r="BN380" s="97"/>
      <c r="BO380" s="97"/>
      <c r="BP380" s="62" t="str">
        <f>IF(AND(BM380=0,BN380=0),Desplegable!$B$446,IF(AND(BM380&lt;&gt;0,BN380=""),Desplegable!$B$446,IF(AND('Metas por Proyecto'!BM380=0,'Metas por Proyecto'!BN380&gt;0),Desplegable!$B$444,IF(AND('Metas por Proyecto'!BM380&gt;0,'Metas por Proyecto'!BN380=0),Desplegable!$B$445,IF(AND('Metas por Proyecto'!BM380&gt;0,'Metas por Proyecto'!BN380&gt;0),((BN380*100)/BM380))))))</f>
        <v/>
      </c>
      <c r="BQ380" s="97">
        <f t="shared" si="242"/>
        <v>482.59999999999997</v>
      </c>
      <c r="BR380" s="97">
        <f t="shared" si="243"/>
        <v>289.56</v>
      </c>
      <c r="BS380" s="62">
        <f>IF(AND(BQ380=0,BR380=0),"",IF(AND(BQ380=0,BR380&lt;&gt;0),Desplegable!$B$444,(BR380*100/BQ380)))</f>
        <v>60.000000000000007</v>
      </c>
      <c r="BT380" s="97">
        <v>96.52</v>
      </c>
      <c r="BU380" s="97"/>
      <c r="BV380" s="97"/>
      <c r="BW380" s="62" t="str">
        <f>IF(AND(BT380=0,BU380=0),Desplegable!$B$446,IF(AND(BT380&lt;&gt;0,BU380=""),Desplegable!$B$446,IF(AND('Metas por Proyecto'!BT380=0,'Metas por Proyecto'!BU380&gt;0),Desplegable!$B$444,IF(AND('Metas por Proyecto'!BT380&gt;0,'Metas por Proyecto'!BU380=0),Desplegable!$B$445,IF(AND('Metas por Proyecto'!BT380&gt;0,'Metas por Proyecto'!BU380&gt;0),((BU380*100)/BT380))))))</f>
        <v/>
      </c>
      <c r="BX380" s="97">
        <f t="shared" si="244"/>
        <v>579.12</v>
      </c>
      <c r="BY380" s="97">
        <f t="shared" si="245"/>
        <v>289.56</v>
      </c>
      <c r="BZ380" s="62">
        <f>IF(AND(BX380=0,BY380=0),"",IF(AND(BX380=0,BY380&lt;&gt;0),Desplegable!$B$444,(BY380*100/BX380)))</f>
        <v>50</v>
      </c>
      <c r="CA380" s="97">
        <v>96.52</v>
      </c>
      <c r="CB380" s="97"/>
      <c r="CC380" s="97"/>
      <c r="CD380" s="62" t="str">
        <f>IF(AND(CA380=0,CB380=0),Desplegable!$B$446,IF(AND(CA380&lt;&gt;0,CB380=""),Desplegable!$B$446,IF(AND('Metas por Proyecto'!CA380=0,'Metas por Proyecto'!CB380&gt;0),Desplegable!$B$444,IF(AND('Metas por Proyecto'!CA380&gt;0,'Metas por Proyecto'!CB380=0),Desplegable!$B$445,IF(AND('Metas por Proyecto'!CA380&gt;0,'Metas por Proyecto'!CB380&gt;0),((CB380*100)/CA380))))))</f>
        <v/>
      </c>
      <c r="CE380" s="97">
        <f t="shared" si="246"/>
        <v>675.64</v>
      </c>
      <c r="CF380" s="97">
        <f t="shared" si="247"/>
        <v>289.56</v>
      </c>
      <c r="CG380" s="62">
        <f>IF(AND(CE380=0,CF380=0),"",IF(AND(CE380=0,CF380&lt;&gt;0),Desplegable!$B$444,(CF380*100/CE380)))</f>
        <v>42.857142857142861</v>
      </c>
      <c r="CH380" s="97">
        <v>96.52</v>
      </c>
      <c r="CI380" s="97"/>
      <c r="CJ380" s="97"/>
      <c r="CK380" s="62" t="str">
        <f>IF(AND(CH380=0,CI380=0),Desplegable!$B$446,IF(AND(CH380&lt;&gt;0,CI380=""),Desplegable!$B$446,IF(AND('Metas por Proyecto'!CH380=0,'Metas por Proyecto'!CI380&gt;0),Desplegable!$B$444,IF(AND('Metas por Proyecto'!CH380&gt;0,'Metas por Proyecto'!CI380=0),Desplegable!$B$445,IF(AND('Metas por Proyecto'!CH380&gt;0,'Metas por Proyecto'!CI380&gt;0),((CI380*100)/CH380))))))</f>
        <v/>
      </c>
      <c r="CL380" s="97">
        <f t="shared" si="248"/>
        <v>772.16</v>
      </c>
      <c r="CM380" s="97">
        <f t="shared" si="249"/>
        <v>289.56</v>
      </c>
      <c r="CN380" s="62">
        <f>IF(AND(CL380=0,CM380=0),"",IF(AND(CL380=0,CM380&lt;&gt;0),Desplegable!$B$444,(CM380*100/CL380)))</f>
        <v>37.5</v>
      </c>
      <c r="CO380" s="97">
        <v>96.52</v>
      </c>
      <c r="CP380" s="97"/>
      <c r="CQ380" s="97"/>
      <c r="CR380" s="62" t="str">
        <f>IF(AND(CO380=0,CP380=0),Desplegable!$B$446,IF(AND(CO380&lt;&gt;0,CP380=""),Desplegable!$B$446,IF(AND('Metas por Proyecto'!CO380=0,'Metas por Proyecto'!CP380&gt;0),Desplegable!$B$444,IF(AND('Metas por Proyecto'!CO380&gt;0,'Metas por Proyecto'!CP380=0),Desplegable!$B$445,IF(AND('Metas por Proyecto'!CO380&gt;0,'Metas por Proyecto'!CP380&gt;0),((CP380*100)/CO380))))))</f>
        <v/>
      </c>
      <c r="CS380" s="97">
        <f t="shared" si="250"/>
        <v>868.68</v>
      </c>
      <c r="CT380" s="97">
        <f t="shared" si="251"/>
        <v>289.56</v>
      </c>
      <c r="CU380" s="62">
        <f>IF(AND(CS380=0,CT380=0),"",IF(AND(CS380=0,CT380&lt;&gt;0),Desplegable!$B$444,(CT380*100/CS380)))</f>
        <v>33.333333333333336</v>
      </c>
      <c r="CV380" s="97">
        <v>96.52</v>
      </c>
      <c r="CW380" s="97"/>
      <c r="CX380" s="97"/>
      <c r="CY380" s="62" t="str">
        <f>IF(AND(CV380=0,CW380=0),Desplegable!$B$446,IF(AND(CV380&lt;&gt;0,CW380=""),Desplegable!$B$446,IF(AND('Metas por Proyecto'!CV380=0,'Metas por Proyecto'!CW380&gt;0),Desplegable!$B$444,IF(AND('Metas por Proyecto'!CV380&gt;0,'Metas por Proyecto'!CW380=0),Desplegable!$B$445,IF(AND('Metas por Proyecto'!CV380&gt;0,'Metas por Proyecto'!CW380&gt;0),((CW380*100)/CV380))))))</f>
        <v/>
      </c>
      <c r="CZ380" s="97">
        <f t="shared" si="252"/>
        <v>965.19999999999993</v>
      </c>
      <c r="DA380" s="97">
        <f t="shared" si="253"/>
        <v>289.56</v>
      </c>
      <c r="DB380" s="62">
        <f>IF(AND(CZ380=0,DA380=0),"",IF(AND(CZ380=0,DA380&lt;&gt;0),Desplegable!$B$444,(DA380*100/CZ380)))</f>
        <v>30.000000000000004</v>
      </c>
      <c r="DC380" s="97">
        <v>96.52</v>
      </c>
      <c r="DD380" s="97"/>
      <c r="DE380" s="97"/>
      <c r="DF380" s="62" t="str">
        <f>IF(AND(DC380=0,DD380=0),Desplegable!$B$446,IF(AND(DC380&lt;&gt;0,DD380=""),Desplegable!$B$446,IF(AND('Metas por Proyecto'!DC380=0,'Metas por Proyecto'!DD380&gt;0),Desplegable!$B$444,IF(AND('Metas por Proyecto'!DC380&gt;0,'Metas por Proyecto'!DD380=0),Desplegable!$B$445,IF(AND('Metas por Proyecto'!DC380&gt;0,'Metas por Proyecto'!DD380&gt;0),((DD380*100)/DC380))))))</f>
        <v/>
      </c>
      <c r="DG380" s="97">
        <f t="shared" si="256"/>
        <v>1061.72</v>
      </c>
      <c r="DH380" s="97">
        <f t="shared" si="257"/>
        <v>289.56</v>
      </c>
      <c r="DI380" s="62">
        <f>IF(AND(DG380=0,DH380=0),"",IF(AND(DG380=0,DH380&lt;&gt;0),Desplegable!$B$444,(DH380*100/DG380)))</f>
        <v>27.272727272727273</v>
      </c>
      <c r="DJ380" s="97">
        <v>96.52</v>
      </c>
      <c r="DK380" s="97"/>
      <c r="DL380" s="97"/>
      <c r="DM380" s="62" t="str">
        <f>IF(AND(DJ380=0,DK380=0),Desplegable!$B$446,IF(AND(DJ380&lt;&gt;0,DK380=""),Desplegable!$B$446,IF(AND('Metas por Proyecto'!DJ380=0,'Metas por Proyecto'!DK380&gt;0),Desplegable!$B$444,IF(AND('Metas por Proyecto'!DJ380&gt;0,'Metas por Proyecto'!DK380=0),Desplegable!$B$445,IF(AND('Metas por Proyecto'!DJ380&gt;0,'Metas por Proyecto'!DK380&gt;0),((DK380*100)/DJ380))))))</f>
        <v/>
      </c>
      <c r="DN380" s="97">
        <f t="shared" si="254"/>
        <v>1158.24</v>
      </c>
      <c r="DO380" s="97">
        <f t="shared" si="255"/>
        <v>289.56</v>
      </c>
      <c r="DP380" s="63">
        <f>IF(AND(DN380=0,DO380=0),"",IF(AND(DN380=0,DO380&lt;&gt;0),Desplegable!$B$444,(DO380*100/DN380)))</f>
        <v>25</v>
      </c>
      <c r="DQ380" s="97">
        <f t="shared" si="232"/>
        <v>1158.24</v>
      </c>
      <c r="DR380" s="97">
        <f t="shared" si="233"/>
        <v>-1061.72</v>
      </c>
      <c r="DS380" s="97">
        <f t="shared" si="234"/>
        <v>289.56</v>
      </c>
      <c r="DT380" s="63">
        <f t="shared" si="235"/>
        <v>25</v>
      </c>
      <c r="DU380" s="97"/>
    </row>
    <row r="381" spans="1:125" s="65" customFormat="1" ht="225">
      <c r="A381" s="53">
        <v>380</v>
      </c>
      <c r="B381" s="84" t="s">
        <v>1053</v>
      </c>
      <c r="C381" s="54" t="s">
        <v>1056</v>
      </c>
      <c r="D381" s="55" t="s">
        <v>89</v>
      </c>
      <c r="E381" s="55" t="s">
        <v>1057</v>
      </c>
      <c r="F381" s="56" t="s">
        <v>111</v>
      </c>
      <c r="G381" s="55" t="s">
        <v>115</v>
      </c>
      <c r="H381" s="56" t="s">
        <v>291</v>
      </c>
      <c r="I381" s="55" t="s">
        <v>993</v>
      </c>
      <c r="J381" s="56" t="s">
        <v>255</v>
      </c>
      <c r="K381" s="55" t="s">
        <v>1058</v>
      </c>
      <c r="L381" s="56" t="s">
        <v>263</v>
      </c>
      <c r="M381" s="56" t="s">
        <v>411</v>
      </c>
      <c r="N381" s="59" t="s">
        <v>138</v>
      </c>
      <c r="O381" s="56" t="s">
        <v>154</v>
      </c>
      <c r="P381" s="57" t="s">
        <v>462</v>
      </c>
      <c r="Q381" s="57" t="s">
        <v>467</v>
      </c>
      <c r="R381" s="58" t="s">
        <v>474</v>
      </c>
      <c r="S381" s="59" t="s">
        <v>159</v>
      </c>
      <c r="T381" s="59" t="s">
        <v>417</v>
      </c>
      <c r="U381" s="60" t="s">
        <v>429</v>
      </c>
      <c r="V381" s="60" t="s">
        <v>447</v>
      </c>
      <c r="W381" s="59" t="s">
        <v>159</v>
      </c>
      <c r="X381" s="59"/>
      <c r="Y381" s="56"/>
      <c r="Z381" s="56"/>
      <c r="AA381" s="56"/>
      <c r="AB381" s="56"/>
      <c r="AC381" s="53"/>
      <c r="AD381" s="53"/>
      <c r="AE381" s="53"/>
      <c r="AF381" s="53"/>
      <c r="AG381" s="56"/>
      <c r="AH381" s="60"/>
      <c r="AI381" s="53"/>
      <c r="AJ381" s="61"/>
      <c r="AK381" s="53"/>
      <c r="AL381" s="53"/>
      <c r="AM381" s="222"/>
      <c r="AN381" s="97"/>
      <c r="AO381" s="97"/>
      <c r="AP381" s="97"/>
      <c r="AQ381" s="62" t="str">
        <f>IF(AND(AN381=0,AO381=0),Desplegable!$B$446,IF(AND(AN381&lt;&gt;0,AO381=""),Desplegable!$B$446,IF(AND('Metas por Proyecto'!AN381=0,'Metas por Proyecto'!AO381&gt;0),Desplegable!$B$444,IF(AND('Metas por Proyecto'!AN381&gt;0,'Metas por Proyecto'!AO381=0),Desplegable!$B$445,IF(AND('Metas por Proyecto'!AN381&gt;0,'Metas por Proyecto'!AO381&gt;0),((AO381*100)/AN381))))))</f>
        <v/>
      </c>
      <c r="AR381" s="97"/>
      <c r="AS381" s="97"/>
      <c r="AT381" s="97"/>
      <c r="AU381" s="62" t="str">
        <f>IF(AND(AR381=0,AS381=0),Desplegable!$B$446,IF(AND(AR381&lt;&gt;0,AS381=""),Desplegable!$B$446,IF(AND('Metas por Proyecto'!AR381=0,'Metas por Proyecto'!AS381&gt;0),Desplegable!$B$444,IF(AND('Metas por Proyecto'!AR381&gt;0,'Metas por Proyecto'!AS381=0),Desplegable!$B$445,IF(AND('Metas por Proyecto'!AR381&gt;0,'Metas por Proyecto'!AS381&gt;0),((AS381*100)/AR381))))))</f>
        <v/>
      </c>
      <c r="AV381" s="97">
        <f t="shared" si="236"/>
        <v>0</v>
      </c>
      <c r="AW381" s="97">
        <f t="shared" si="237"/>
        <v>0</v>
      </c>
      <c r="AX381" s="62" t="str">
        <f>IF(AND(AV381=0,AW381=0),"",IF(AND(AV381=0,AW381&lt;&gt;0),Desplegable!$B$444,(AW381*100/AV381)))</f>
        <v/>
      </c>
      <c r="AY381" s="97"/>
      <c r="AZ381" s="97"/>
      <c r="BA381" s="97"/>
      <c r="BB381" s="62" t="str">
        <f>IF(AND(AY381=0,AZ381=0),Desplegable!$B$446,IF(AND(AY381&lt;&gt;0,AZ381=""),Desplegable!$B$446,IF(AND('Metas por Proyecto'!AY381=0,'Metas por Proyecto'!AZ381&gt;0),Desplegable!$B$444,IF(AND('Metas por Proyecto'!AY381&gt;0,'Metas por Proyecto'!AZ381=0),Desplegable!$B$445,IF(AND('Metas por Proyecto'!AY381&gt;0,'Metas por Proyecto'!AZ381&gt;0),((AZ381*100)/AY381))))))</f>
        <v/>
      </c>
      <c r="BC381" s="97">
        <f t="shared" si="238"/>
        <v>0</v>
      </c>
      <c r="BD381" s="97">
        <f t="shared" si="239"/>
        <v>0</v>
      </c>
      <c r="BE381" s="62" t="str">
        <f>IF(AND(BC381=0,BD381=0),"",IF(AND(BC381=0,BD381&lt;&gt;0),Desplegable!$B$444,(BD381*100/BC381)))</f>
        <v/>
      </c>
      <c r="BF381" s="97"/>
      <c r="BG381" s="97"/>
      <c r="BH381" s="97"/>
      <c r="BI381" s="62" t="str">
        <f>IF(AND(BF381=0,BG381=0),Desplegable!$B$446,IF(AND(BF381&lt;&gt;0,BG381=""),Desplegable!$B$446,IF(AND('Metas por Proyecto'!BF381=0,'Metas por Proyecto'!BG381&gt;0),Desplegable!$B$444,IF(AND('Metas por Proyecto'!BF381&gt;0,'Metas por Proyecto'!BG381=0),Desplegable!$B$445,IF(AND('Metas por Proyecto'!BF381&gt;0,'Metas por Proyecto'!BG381&gt;0),((BG381*100)/BF381))))))</f>
        <v/>
      </c>
      <c r="BJ381" s="97">
        <f t="shared" si="240"/>
        <v>0</v>
      </c>
      <c r="BK381" s="97">
        <f t="shared" si="241"/>
        <v>0</v>
      </c>
      <c r="BL381" s="62" t="str">
        <f>IF(AND(BJ381=0,BK381=0),"",IF(AND(BJ381=0,BK381&lt;&gt;0),Desplegable!$B$444,(BK381*100/BJ381)))</f>
        <v/>
      </c>
      <c r="BM381" s="97"/>
      <c r="BN381" s="97"/>
      <c r="BO381" s="97"/>
      <c r="BP381" s="62" t="str">
        <f>IF(AND(BM381=0,BN381=0),Desplegable!$B$446,IF(AND(BM381&lt;&gt;0,BN381=""),Desplegable!$B$446,IF(AND('Metas por Proyecto'!BM381=0,'Metas por Proyecto'!BN381&gt;0),Desplegable!$B$444,IF(AND('Metas por Proyecto'!BM381&gt;0,'Metas por Proyecto'!BN381=0),Desplegable!$B$445,IF(AND('Metas por Proyecto'!BM381&gt;0,'Metas por Proyecto'!BN381&gt;0),((BN381*100)/BM381))))))</f>
        <v/>
      </c>
      <c r="BQ381" s="97">
        <f t="shared" si="242"/>
        <v>0</v>
      </c>
      <c r="BR381" s="97">
        <f t="shared" si="243"/>
        <v>0</v>
      </c>
      <c r="BS381" s="62" t="str">
        <f>IF(AND(BQ381=0,BR381=0),"",IF(AND(BQ381=0,BR381&lt;&gt;0),Desplegable!$B$444,(BR381*100/BQ381)))</f>
        <v/>
      </c>
      <c r="BT381" s="97"/>
      <c r="BU381" s="97"/>
      <c r="BV381" s="97"/>
      <c r="BW381" s="62" t="str">
        <f>IF(AND(BT381=0,BU381=0),Desplegable!$B$446,IF(AND(BT381&lt;&gt;0,BU381=""),Desplegable!$B$446,IF(AND('Metas por Proyecto'!BT381=0,'Metas por Proyecto'!BU381&gt;0),Desplegable!$B$444,IF(AND('Metas por Proyecto'!BT381&gt;0,'Metas por Proyecto'!BU381=0),Desplegable!$B$445,IF(AND('Metas por Proyecto'!BT381&gt;0,'Metas por Proyecto'!BU381&gt;0),((BU381*100)/BT381))))))</f>
        <v/>
      </c>
      <c r="BX381" s="97">
        <f t="shared" si="244"/>
        <v>0</v>
      </c>
      <c r="BY381" s="97">
        <f t="shared" si="245"/>
        <v>0</v>
      </c>
      <c r="BZ381" s="62" t="str">
        <f>IF(AND(BX381=0,BY381=0),"",IF(AND(BX381=0,BY381&lt;&gt;0),Desplegable!$B$444,(BY381*100/BX381)))</f>
        <v/>
      </c>
      <c r="CA381" s="97"/>
      <c r="CB381" s="97"/>
      <c r="CC381" s="97"/>
      <c r="CD381" s="62" t="str">
        <f>IF(AND(CA381=0,CB381=0),Desplegable!$B$446,IF(AND(CA381&lt;&gt;0,CB381=""),Desplegable!$B$446,IF(AND('Metas por Proyecto'!CA381=0,'Metas por Proyecto'!CB381&gt;0),Desplegable!$B$444,IF(AND('Metas por Proyecto'!CA381&gt;0,'Metas por Proyecto'!CB381=0),Desplegable!$B$445,IF(AND('Metas por Proyecto'!CA381&gt;0,'Metas por Proyecto'!CB381&gt;0),((CB381*100)/CA381))))))</f>
        <v/>
      </c>
      <c r="CE381" s="97">
        <f t="shared" si="246"/>
        <v>0</v>
      </c>
      <c r="CF381" s="97">
        <f t="shared" si="247"/>
        <v>0</v>
      </c>
      <c r="CG381" s="62" t="str">
        <f>IF(AND(CE381=0,CF381=0),"",IF(AND(CE381=0,CF381&lt;&gt;0),Desplegable!$B$444,(CF381*100/CE381)))</f>
        <v/>
      </c>
      <c r="CH381" s="97"/>
      <c r="CI381" s="97"/>
      <c r="CJ381" s="97"/>
      <c r="CK381" s="62" t="str">
        <f>IF(AND(CH381=0,CI381=0),Desplegable!$B$446,IF(AND(CH381&lt;&gt;0,CI381=""),Desplegable!$B$446,IF(AND('Metas por Proyecto'!CH381=0,'Metas por Proyecto'!CI381&gt;0),Desplegable!$B$444,IF(AND('Metas por Proyecto'!CH381&gt;0,'Metas por Proyecto'!CI381=0),Desplegable!$B$445,IF(AND('Metas por Proyecto'!CH381&gt;0,'Metas por Proyecto'!CI381&gt;0),((CI381*100)/CH381))))))</f>
        <v/>
      </c>
      <c r="CL381" s="97">
        <f t="shared" si="248"/>
        <v>0</v>
      </c>
      <c r="CM381" s="97">
        <f t="shared" si="249"/>
        <v>0</v>
      </c>
      <c r="CN381" s="62" t="str">
        <f>IF(AND(CL381=0,CM381=0),"",IF(AND(CL381=0,CM381&lt;&gt;0),Desplegable!$B$444,(CM381*100/CL381)))</f>
        <v/>
      </c>
      <c r="CO381" s="97"/>
      <c r="CP381" s="97"/>
      <c r="CQ381" s="97"/>
      <c r="CR381" s="62" t="str">
        <f>IF(AND(CO381=0,CP381=0),Desplegable!$B$446,IF(AND(CO381&lt;&gt;0,CP381=""),Desplegable!$B$446,IF(AND('Metas por Proyecto'!CO381=0,'Metas por Proyecto'!CP381&gt;0),Desplegable!$B$444,IF(AND('Metas por Proyecto'!CO381&gt;0,'Metas por Proyecto'!CP381=0),Desplegable!$B$445,IF(AND('Metas por Proyecto'!CO381&gt;0,'Metas por Proyecto'!CP381&gt;0),((CP381*100)/CO381))))))</f>
        <v/>
      </c>
      <c r="CS381" s="97">
        <f t="shared" si="250"/>
        <v>0</v>
      </c>
      <c r="CT381" s="97">
        <f t="shared" si="251"/>
        <v>0</v>
      </c>
      <c r="CU381" s="62" t="str">
        <f>IF(AND(CS381=0,CT381=0),"",IF(AND(CS381=0,CT381&lt;&gt;0),Desplegable!$B$444,(CT381*100/CS381)))</f>
        <v/>
      </c>
      <c r="CV381" s="97"/>
      <c r="CW381" s="97"/>
      <c r="CX381" s="97"/>
      <c r="CY381" s="62" t="str">
        <f>IF(AND(CV381=0,CW381=0),Desplegable!$B$446,IF(AND(CV381&lt;&gt;0,CW381=""),Desplegable!$B$446,IF(AND('Metas por Proyecto'!CV381=0,'Metas por Proyecto'!CW381&gt;0),Desplegable!$B$444,IF(AND('Metas por Proyecto'!CV381&gt;0,'Metas por Proyecto'!CW381=0),Desplegable!$B$445,IF(AND('Metas por Proyecto'!CV381&gt;0,'Metas por Proyecto'!CW381&gt;0),((CW381*100)/CV381))))))</f>
        <v/>
      </c>
      <c r="CZ381" s="97">
        <f t="shared" si="252"/>
        <v>0</v>
      </c>
      <c r="DA381" s="97">
        <f t="shared" si="253"/>
        <v>0</v>
      </c>
      <c r="DB381" s="62" t="str">
        <f>IF(AND(CZ381=0,DA381=0),"",IF(AND(CZ381=0,DA381&lt;&gt;0),Desplegable!$B$444,(DA381*100/CZ381)))</f>
        <v/>
      </c>
      <c r="DC381" s="97"/>
      <c r="DD381" s="97"/>
      <c r="DE381" s="97"/>
      <c r="DF381" s="62" t="str">
        <f>IF(AND(DC381=0,DD381=0),Desplegable!$B$446,IF(AND(DC381&lt;&gt;0,DD381=""),Desplegable!$B$446,IF(AND('Metas por Proyecto'!DC381=0,'Metas por Proyecto'!DD381&gt;0),Desplegable!$B$444,IF(AND('Metas por Proyecto'!DC381&gt;0,'Metas por Proyecto'!DD381=0),Desplegable!$B$445,IF(AND('Metas por Proyecto'!DC381&gt;0,'Metas por Proyecto'!DD381&gt;0),((DD381*100)/DC381))))))</f>
        <v/>
      </c>
      <c r="DG381" s="97">
        <f t="shared" si="256"/>
        <v>0</v>
      </c>
      <c r="DH381" s="97">
        <f t="shared" si="257"/>
        <v>0</v>
      </c>
      <c r="DI381" s="62" t="str">
        <f>IF(AND(DG381=0,DH381=0),"",IF(AND(DG381=0,DH381&lt;&gt;0),Desplegable!$B$444,(DH381*100/DG381)))</f>
        <v/>
      </c>
      <c r="DJ381" s="97"/>
      <c r="DK381" s="97"/>
      <c r="DL381" s="97"/>
      <c r="DM381" s="62" t="str">
        <f>IF(AND(DJ381=0,DK381=0),Desplegable!$B$446,IF(AND(DJ381&lt;&gt;0,DK381=""),Desplegable!$B$446,IF(AND('Metas por Proyecto'!DJ381=0,'Metas por Proyecto'!DK381&gt;0),Desplegable!$B$444,IF(AND('Metas por Proyecto'!DJ381&gt;0,'Metas por Proyecto'!DK381=0),Desplegable!$B$445,IF(AND('Metas por Proyecto'!DJ381&gt;0,'Metas por Proyecto'!DK381&gt;0),((DK381*100)/DJ381))))))</f>
        <v/>
      </c>
      <c r="DN381" s="97">
        <f t="shared" si="254"/>
        <v>0</v>
      </c>
      <c r="DO381" s="97">
        <f t="shared" si="255"/>
        <v>0</v>
      </c>
      <c r="DP381" s="63" t="str">
        <f>IF(AND(DN381=0,DO381=0),"",IF(AND(DN381=0,DO381&lt;&gt;0),Desplegable!$B$444,(DO381*100/DN381)))</f>
        <v/>
      </c>
      <c r="DQ381" s="97">
        <f t="shared" si="232"/>
        <v>0</v>
      </c>
      <c r="DR381" s="97">
        <f t="shared" si="233"/>
        <v>0</v>
      </c>
      <c r="DS381" s="97">
        <f t="shared" si="234"/>
        <v>0</v>
      </c>
      <c r="DT381" s="63" t="str">
        <f t="shared" si="235"/>
        <v/>
      </c>
      <c r="DU381" s="97"/>
    </row>
    <row r="382" spans="1:125" s="65" customFormat="1" ht="356.25">
      <c r="A382" s="53">
        <v>381</v>
      </c>
      <c r="B382" s="84" t="s">
        <v>1059</v>
      </c>
      <c r="C382" s="54" t="s">
        <v>1047</v>
      </c>
      <c r="D382" s="55" t="s">
        <v>76</v>
      </c>
      <c r="E382" s="55" t="s">
        <v>1061</v>
      </c>
      <c r="F382" s="56" t="s">
        <v>111</v>
      </c>
      <c r="G382" s="55" t="s">
        <v>115</v>
      </c>
      <c r="H382" s="56" t="s">
        <v>291</v>
      </c>
      <c r="I382" s="55" t="s">
        <v>993</v>
      </c>
      <c r="J382" s="56" t="s">
        <v>259</v>
      </c>
      <c r="K382" s="55" t="s">
        <v>1062</v>
      </c>
      <c r="L382" s="56" t="s">
        <v>250</v>
      </c>
      <c r="M382" s="56" t="s">
        <v>411</v>
      </c>
      <c r="N382" s="59" t="s">
        <v>141</v>
      </c>
      <c r="O382" s="56" t="s">
        <v>154</v>
      </c>
      <c r="P382" s="57" t="s">
        <v>462</v>
      </c>
      <c r="Q382" s="57" t="s">
        <v>467</v>
      </c>
      <c r="R382" s="58" t="s">
        <v>474</v>
      </c>
      <c r="S382" s="59" t="s">
        <v>159</v>
      </c>
      <c r="T382" s="59" t="s">
        <v>417</v>
      </c>
      <c r="U382" s="60" t="s">
        <v>429</v>
      </c>
      <c r="V382" s="60" t="s">
        <v>447</v>
      </c>
      <c r="W382" s="59" t="s">
        <v>159</v>
      </c>
      <c r="X382" s="59"/>
      <c r="Y382" s="56"/>
      <c r="Z382" s="56"/>
      <c r="AA382" s="56"/>
      <c r="AB382" s="56"/>
      <c r="AC382" s="53"/>
      <c r="AD382" s="53"/>
      <c r="AE382" s="53"/>
      <c r="AF382" s="53"/>
      <c r="AG382" s="56"/>
      <c r="AH382" s="60"/>
      <c r="AI382" s="53"/>
      <c r="AJ382" s="61"/>
      <c r="AK382" s="53"/>
      <c r="AL382" s="53"/>
      <c r="AM382" s="222">
        <v>2</v>
      </c>
      <c r="AN382" s="97"/>
      <c r="AO382" s="97">
        <v>0</v>
      </c>
      <c r="AP382" s="97"/>
      <c r="AQ382" s="62" t="str">
        <f>IF(AND(AN382=0,AO382=0),Desplegable!$B$446,IF(AND(AN382&lt;&gt;0,AO382=""),Desplegable!$B$446,IF(AND('Metas por Proyecto'!AN382=0,'Metas por Proyecto'!AO382&gt;0),Desplegable!$B$444,IF(AND('Metas por Proyecto'!AN382&gt;0,'Metas por Proyecto'!AO382=0),Desplegable!$B$445,IF(AND('Metas por Proyecto'!AN382&gt;0,'Metas por Proyecto'!AO382&gt;0),((AO382*100)/AN382))))))</f>
        <v/>
      </c>
      <c r="AR382" s="97">
        <v>0</v>
      </c>
      <c r="AS382" s="97"/>
      <c r="AT382" s="97"/>
      <c r="AU382" s="62" t="str">
        <f>IF(AND(AR382=0,AS382=0),Desplegable!$B$446,IF(AND(AR382&lt;&gt;0,AS382=""),Desplegable!$B$446,IF(AND('Metas por Proyecto'!AR382=0,'Metas por Proyecto'!AS382&gt;0),Desplegable!$B$444,IF(AND('Metas por Proyecto'!AR382&gt;0,'Metas por Proyecto'!AS382=0),Desplegable!$B$445,IF(AND('Metas por Proyecto'!AR382&gt;0,'Metas por Proyecto'!AS382&gt;0),((AS382*100)/AR382))))))</f>
        <v/>
      </c>
      <c r="AV382" s="97">
        <f t="shared" si="236"/>
        <v>0</v>
      </c>
      <c r="AW382" s="97">
        <f t="shared" si="237"/>
        <v>0</v>
      </c>
      <c r="AX382" s="62" t="str">
        <f>IF(AND(AV382=0,AW382=0),"",IF(AND(AV382=0,AW382&lt;&gt;0),Desplegable!$B$444,(AW382*100/AV382)))</f>
        <v/>
      </c>
      <c r="AY382" s="97"/>
      <c r="AZ382" s="97">
        <v>0</v>
      </c>
      <c r="BA382" s="97" t="s">
        <v>1311</v>
      </c>
      <c r="BB382" s="62"/>
      <c r="BC382" s="97"/>
      <c r="BD382" s="97"/>
      <c r="BE382" s="62" t="str">
        <f>IF(AND(BC382=0,BD382=0),"",IF(AND(BC382=0,BD382&lt;&gt;0),Desplegable!$B$444,(BD382*100/BC382)))</f>
        <v/>
      </c>
      <c r="BF382" s="97"/>
      <c r="BG382" s="97"/>
      <c r="BH382" s="97"/>
      <c r="BI382" s="62" t="str">
        <f>IF(AND(BF382=0,BG382=0),Desplegable!$B$446,IF(AND(BF382&lt;&gt;0,BG382=""),Desplegable!$B$446,IF(AND('Metas por Proyecto'!BF382=0,'Metas por Proyecto'!BG382&gt;0),Desplegable!$B$444,IF(AND('Metas por Proyecto'!BF382&gt;0,'Metas por Proyecto'!BG382=0),Desplegable!$B$445,IF(AND('Metas por Proyecto'!BF382&gt;0,'Metas por Proyecto'!BG382&gt;0),((BG382*100)/BF382))))))</f>
        <v/>
      </c>
      <c r="BJ382" s="97">
        <f t="shared" si="240"/>
        <v>0</v>
      </c>
      <c r="BK382" s="97">
        <f t="shared" si="241"/>
        <v>0</v>
      </c>
      <c r="BL382" s="62" t="str">
        <f>IF(AND(BJ382=0,BK382=0),"",IF(AND(BJ382=0,BK382&lt;&gt;0),Desplegable!$B$444,(BK382*100/BJ382)))</f>
        <v/>
      </c>
      <c r="BM382" s="97"/>
      <c r="BN382" s="97"/>
      <c r="BO382" s="97"/>
      <c r="BP382" s="62" t="str">
        <f>IF(AND(BM382=0,BN382=0),Desplegable!$B$446,IF(AND(BM382&lt;&gt;0,BN382=""),Desplegable!$B$446,IF(AND('Metas por Proyecto'!BM382=0,'Metas por Proyecto'!BN382&gt;0),Desplegable!$B$444,IF(AND('Metas por Proyecto'!BM382&gt;0,'Metas por Proyecto'!BN382=0),Desplegable!$B$445,IF(AND('Metas por Proyecto'!BM382&gt;0,'Metas por Proyecto'!BN382&gt;0),((BN382*100)/BM382))))))</f>
        <v/>
      </c>
      <c r="BQ382" s="97">
        <f t="shared" si="242"/>
        <v>0</v>
      </c>
      <c r="BR382" s="97">
        <f t="shared" si="243"/>
        <v>0</v>
      </c>
      <c r="BS382" s="62" t="str">
        <f>IF(AND(BQ382=0,BR382=0),"",IF(AND(BQ382=0,BR382&lt;&gt;0),Desplegable!$B$444,(BR382*100/BQ382)))</f>
        <v/>
      </c>
      <c r="BT382" s="97"/>
      <c r="BU382" s="97"/>
      <c r="BV382" s="97"/>
      <c r="BW382" s="62" t="str">
        <f>IF(AND(BT382=0,BU382=0),Desplegable!$B$446,IF(AND(BT382&lt;&gt;0,BU382=""),Desplegable!$B$446,IF(AND('Metas por Proyecto'!BT382=0,'Metas por Proyecto'!BU382&gt;0),Desplegable!$B$444,IF(AND('Metas por Proyecto'!BT382&gt;0,'Metas por Proyecto'!BU382=0),Desplegable!$B$445,IF(AND('Metas por Proyecto'!BT382&gt;0,'Metas por Proyecto'!BU382&gt;0),((BU382*100)/BT382))))))</f>
        <v/>
      </c>
      <c r="BX382" s="97">
        <f t="shared" si="244"/>
        <v>0</v>
      </c>
      <c r="BY382" s="97">
        <f t="shared" si="245"/>
        <v>0</v>
      </c>
      <c r="BZ382" s="62" t="str">
        <f>IF(AND(BX382=0,BY382=0),"",IF(AND(BX382=0,BY382&lt;&gt;0),Desplegable!$B$444,(BY382*100/BX382)))</f>
        <v/>
      </c>
      <c r="CA382" s="97"/>
      <c r="CB382" s="97"/>
      <c r="CC382" s="97"/>
      <c r="CD382" s="62" t="str">
        <f>IF(AND(CA382=0,CB382=0),Desplegable!$B$446,IF(AND(CA382&lt;&gt;0,CB382=""),Desplegable!$B$446,IF(AND('Metas por Proyecto'!CA382=0,'Metas por Proyecto'!CB382&gt;0),Desplegable!$B$444,IF(AND('Metas por Proyecto'!CA382&gt;0,'Metas por Proyecto'!CB382=0),Desplegable!$B$445,IF(AND('Metas por Proyecto'!CA382&gt;0,'Metas por Proyecto'!CB382&gt;0),((CB382*100)/CA382))))))</f>
        <v/>
      </c>
      <c r="CE382" s="97">
        <f t="shared" si="246"/>
        <v>0</v>
      </c>
      <c r="CF382" s="97">
        <f t="shared" si="247"/>
        <v>0</v>
      </c>
      <c r="CG382" s="62" t="str">
        <f>IF(AND(CE382=0,CF382=0),"",IF(AND(CE382=0,CF382&lt;&gt;0),Desplegable!$B$444,(CF382*100/CE382)))</f>
        <v/>
      </c>
      <c r="CH382" s="97"/>
      <c r="CI382" s="97"/>
      <c r="CJ382" s="97"/>
      <c r="CK382" s="62" t="str">
        <f>IF(AND(CH382=0,CI382=0),Desplegable!$B$446,IF(AND(CH382&lt;&gt;0,CI382=""),Desplegable!$B$446,IF(AND('Metas por Proyecto'!CH382=0,'Metas por Proyecto'!CI382&gt;0),Desplegable!$B$444,IF(AND('Metas por Proyecto'!CH382&gt;0,'Metas por Proyecto'!CI382=0),Desplegable!$B$445,IF(AND('Metas por Proyecto'!CH382&gt;0,'Metas por Proyecto'!CI382&gt;0),((CI382*100)/CH382))))))</f>
        <v/>
      </c>
      <c r="CL382" s="97">
        <f t="shared" si="248"/>
        <v>0</v>
      </c>
      <c r="CM382" s="97">
        <f t="shared" si="249"/>
        <v>0</v>
      </c>
      <c r="CN382" s="62" t="str">
        <f>IF(AND(CL382=0,CM382=0),"",IF(AND(CL382=0,CM382&lt;&gt;0),Desplegable!$B$444,(CM382*100/CL382)))</f>
        <v/>
      </c>
      <c r="CO382" s="97"/>
      <c r="CP382" s="97"/>
      <c r="CQ382" s="97"/>
      <c r="CR382" s="62" t="str">
        <f>IF(AND(CO382=0,CP382=0),Desplegable!$B$446,IF(AND(CO382&lt;&gt;0,CP382=""),Desplegable!$B$446,IF(AND('Metas por Proyecto'!CO382=0,'Metas por Proyecto'!CP382&gt;0),Desplegable!$B$444,IF(AND('Metas por Proyecto'!CO382&gt;0,'Metas por Proyecto'!CP382=0),Desplegable!$B$445,IF(AND('Metas por Proyecto'!CO382&gt;0,'Metas por Proyecto'!CP382&gt;0),((CP382*100)/CO382))))))</f>
        <v/>
      </c>
      <c r="CS382" s="97">
        <f t="shared" si="250"/>
        <v>0</v>
      </c>
      <c r="CT382" s="97">
        <f t="shared" si="251"/>
        <v>0</v>
      </c>
      <c r="CU382" s="62" t="str">
        <f>IF(AND(CS382=0,CT382=0),"",IF(AND(CS382=0,CT382&lt;&gt;0),Desplegable!$B$444,(CT382*100/CS382)))</f>
        <v/>
      </c>
      <c r="CV382" s="97"/>
      <c r="CW382" s="97"/>
      <c r="CX382" s="97"/>
      <c r="CY382" s="62" t="str">
        <f>IF(AND(CV382=0,CW382=0),Desplegable!$B$446,IF(AND(CV382&lt;&gt;0,CW382=""),Desplegable!$B$446,IF(AND('Metas por Proyecto'!CV382=0,'Metas por Proyecto'!CW382&gt;0),Desplegable!$B$444,IF(AND('Metas por Proyecto'!CV382&gt;0,'Metas por Proyecto'!CW382=0),Desplegable!$B$445,IF(AND('Metas por Proyecto'!CV382&gt;0,'Metas por Proyecto'!CW382&gt;0),((CW382*100)/CV382))))))</f>
        <v/>
      </c>
      <c r="CZ382" s="97">
        <f t="shared" si="252"/>
        <v>0</v>
      </c>
      <c r="DA382" s="97">
        <f t="shared" si="253"/>
        <v>0</v>
      </c>
      <c r="DB382" s="62" t="str">
        <f>IF(AND(CZ382=0,DA382=0),"",IF(AND(CZ382=0,DA382&lt;&gt;0),Desplegable!$B$444,(DA382*100/CZ382)))</f>
        <v/>
      </c>
      <c r="DC382" s="97"/>
      <c r="DD382" s="97"/>
      <c r="DE382" s="97"/>
      <c r="DF382" s="62" t="str">
        <f>IF(AND(DC382=0,DD382=0),Desplegable!$B$446,IF(AND(DC382&lt;&gt;0,DD382=""),Desplegable!$B$446,IF(AND('Metas por Proyecto'!DC382=0,'Metas por Proyecto'!DD382&gt;0),Desplegable!$B$444,IF(AND('Metas por Proyecto'!DC382&gt;0,'Metas por Proyecto'!DD382=0),Desplegable!$B$445,IF(AND('Metas por Proyecto'!DC382&gt;0,'Metas por Proyecto'!DD382&gt;0),((DD382*100)/DC382))))))</f>
        <v/>
      </c>
      <c r="DG382" s="97">
        <f t="shared" si="256"/>
        <v>0</v>
      </c>
      <c r="DH382" s="97">
        <f t="shared" si="257"/>
        <v>0</v>
      </c>
      <c r="DI382" s="62" t="str">
        <f>IF(AND(DG382=0,DH382=0),"",IF(AND(DG382=0,DH382&lt;&gt;0),Desplegable!$B$444,(DH382*100/DG382)))</f>
        <v/>
      </c>
      <c r="DJ382" s="97">
        <v>1</v>
      </c>
      <c r="DK382" s="97"/>
      <c r="DL382" s="97"/>
      <c r="DM382" s="62" t="str">
        <f>IF(AND(DJ382=0,DK382=0),Desplegable!$B$446,IF(AND(DJ382&lt;&gt;0,DK382=""),Desplegable!$B$446,IF(AND('Metas por Proyecto'!DJ382=0,'Metas por Proyecto'!DK382&gt;0),Desplegable!$B$444,IF(AND('Metas por Proyecto'!DJ382&gt;0,'Metas por Proyecto'!DK382=0),Desplegable!$B$445,IF(AND('Metas por Proyecto'!DJ382&gt;0,'Metas por Proyecto'!DK382&gt;0),((DK382*100)/DJ382))))))</f>
        <v/>
      </c>
      <c r="DN382" s="97">
        <f t="shared" si="254"/>
        <v>1</v>
      </c>
      <c r="DO382" s="97">
        <f t="shared" si="255"/>
        <v>0</v>
      </c>
      <c r="DP382" s="63">
        <f>IF(AND(DN382=0,DO382=0),"",IF(AND(DN382=0,DO382&lt;&gt;0),Desplegable!$B$444,(DO382*100/DN382)))</f>
        <v>0</v>
      </c>
      <c r="DQ382" s="97">
        <f t="shared" si="232"/>
        <v>1</v>
      </c>
      <c r="DR382" s="97">
        <f t="shared" si="233"/>
        <v>1</v>
      </c>
      <c r="DS382" s="97">
        <f t="shared" si="234"/>
        <v>0</v>
      </c>
      <c r="DT382" s="63">
        <f t="shared" si="235"/>
        <v>0</v>
      </c>
      <c r="DU382" s="97"/>
    </row>
    <row r="383" spans="1:125" s="65" customFormat="1" ht="225">
      <c r="A383" s="53">
        <v>382</v>
      </c>
      <c r="B383" s="84" t="s">
        <v>1060</v>
      </c>
      <c r="C383" s="54" t="s">
        <v>606</v>
      </c>
      <c r="D383" s="55" t="s">
        <v>79</v>
      </c>
      <c r="E383" s="55" t="s">
        <v>1061</v>
      </c>
      <c r="F383" s="56" t="s">
        <v>111</v>
      </c>
      <c r="G383" s="55" t="s">
        <v>115</v>
      </c>
      <c r="H383" s="56" t="s">
        <v>291</v>
      </c>
      <c r="I383" s="55" t="s">
        <v>993</v>
      </c>
      <c r="J383" s="56" t="s">
        <v>259</v>
      </c>
      <c r="K383" s="55" t="s">
        <v>1062</v>
      </c>
      <c r="L383" s="56" t="s">
        <v>250</v>
      </c>
      <c r="M383" s="56" t="s">
        <v>411</v>
      </c>
      <c r="N383" s="59" t="s">
        <v>141</v>
      </c>
      <c r="O383" s="56" t="s">
        <v>154</v>
      </c>
      <c r="P383" s="57" t="s">
        <v>462</v>
      </c>
      <c r="Q383" s="57" t="s">
        <v>467</v>
      </c>
      <c r="R383" s="58" t="s">
        <v>474</v>
      </c>
      <c r="S383" s="59" t="s">
        <v>159</v>
      </c>
      <c r="T383" s="59" t="s">
        <v>417</v>
      </c>
      <c r="U383" s="60" t="s">
        <v>429</v>
      </c>
      <c r="V383" s="60" t="s">
        <v>447</v>
      </c>
      <c r="W383" s="59" t="s">
        <v>159</v>
      </c>
      <c r="X383" s="59"/>
      <c r="Y383" s="56"/>
      <c r="Z383" s="56"/>
      <c r="AA383" s="56"/>
      <c r="AB383" s="56"/>
      <c r="AC383" s="53"/>
      <c r="AD383" s="53"/>
      <c r="AE383" s="53"/>
      <c r="AF383" s="53"/>
      <c r="AG383" s="56"/>
      <c r="AH383" s="60"/>
      <c r="AI383" s="53"/>
      <c r="AJ383" s="61"/>
      <c r="AK383" s="53"/>
      <c r="AL383" s="53"/>
      <c r="AM383" s="222">
        <v>1</v>
      </c>
      <c r="AN383" s="97"/>
      <c r="AO383" s="97">
        <v>1</v>
      </c>
      <c r="AP383" s="97"/>
      <c r="AQ383" s="62">
        <f>IF(AND(AN383=0,AO383=0),Desplegable!$B$446,IF(AND(AN383&lt;&gt;0,AO383=""),Desplegable!$B$446,IF(AND('Metas por Proyecto'!AN383=0,'Metas por Proyecto'!AO383&gt;0),Desplegable!$B$444,IF(AND('Metas por Proyecto'!AN383&gt;0,'Metas por Proyecto'!AO383=0),Desplegable!$B$445,IF(AND('Metas por Proyecto'!AN383&gt;0,'Metas por Proyecto'!AO383&gt;0),((AO383*100)/AN383))))))</f>
        <v>100</v>
      </c>
      <c r="AR383" s="97">
        <v>1</v>
      </c>
      <c r="AS383" s="97"/>
      <c r="AT383" s="97"/>
      <c r="AU383" s="62" t="str">
        <f>IF(AND(AR383=0,AS383=0),Desplegable!$B$446,IF(AND(AR383&lt;&gt;0,AS383=""),Desplegable!$B$446,IF(AND('Metas por Proyecto'!AR383=0,'Metas por Proyecto'!AS383&gt;0),Desplegable!$B$444,IF(AND('Metas por Proyecto'!AR383&gt;0,'Metas por Proyecto'!AS383=0),Desplegable!$B$445,IF(AND('Metas por Proyecto'!AR383&gt;0,'Metas por Proyecto'!AS383&gt;0),((AS383*100)/AR383))))))</f>
        <v/>
      </c>
      <c r="AV383" s="97">
        <f t="shared" si="236"/>
        <v>1</v>
      </c>
      <c r="AW383" s="97">
        <f t="shared" si="237"/>
        <v>1</v>
      </c>
      <c r="AX383" s="62">
        <f>IF(AND(AV383=0,AW383=0),"",IF(AND(AV383=0,AW383&lt;&gt;0),Desplegable!$B$444,(AW383*100/AV383)))</f>
        <v>100</v>
      </c>
      <c r="AY383" s="97"/>
      <c r="AZ383" s="97">
        <v>1</v>
      </c>
      <c r="BA383" s="97" t="s">
        <v>1312</v>
      </c>
      <c r="BB383" s="62"/>
      <c r="BC383" s="97"/>
      <c r="BD383" s="97"/>
      <c r="BE383" s="62" t="str">
        <f>IF(AND(BC383=0,BD383=0),"",IF(AND(BC383=0,BD383&lt;&gt;0),Desplegable!$B$444,(BD383*100/BC383)))</f>
        <v/>
      </c>
      <c r="BF383" s="97"/>
      <c r="BG383" s="97"/>
      <c r="BH383" s="97"/>
      <c r="BI383" s="62" t="str">
        <f>IF(AND(BF383=0,BG383=0),Desplegable!$B$446,IF(AND(BF383&lt;&gt;0,BG383=""),Desplegable!$B$446,IF(AND('Metas por Proyecto'!BF383=0,'Metas por Proyecto'!BG383&gt;0),Desplegable!$B$444,IF(AND('Metas por Proyecto'!BF383&gt;0,'Metas por Proyecto'!BG383=0),Desplegable!$B$445,IF(AND('Metas por Proyecto'!BF383&gt;0,'Metas por Proyecto'!BG383&gt;0),((BG383*100)/BF383))))))</f>
        <v/>
      </c>
      <c r="BJ383" s="97">
        <f t="shared" si="240"/>
        <v>0</v>
      </c>
      <c r="BK383" s="97">
        <f t="shared" si="241"/>
        <v>0</v>
      </c>
      <c r="BL383" s="62" t="str">
        <f>IF(AND(BJ383=0,BK383=0),"",IF(AND(BJ383=0,BK383&lt;&gt;0),Desplegable!$B$444,(BK383*100/BJ383)))</f>
        <v/>
      </c>
      <c r="BM383" s="97"/>
      <c r="BN383" s="97"/>
      <c r="BO383" s="97"/>
      <c r="BP383" s="62" t="str">
        <f>IF(AND(BM383=0,BN383=0),Desplegable!$B$446,IF(AND(BM383&lt;&gt;0,BN383=""),Desplegable!$B$446,IF(AND('Metas por Proyecto'!BM383=0,'Metas por Proyecto'!BN383&gt;0),Desplegable!$B$444,IF(AND('Metas por Proyecto'!BM383&gt;0,'Metas por Proyecto'!BN383=0),Desplegable!$B$445,IF(AND('Metas por Proyecto'!BM383&gt;0,'Metas por Proyecto'!BN383&gt;0),((BN383*100)/BM383))))))</f>
        <v/>
      </c>
      <c r="BQ383" s="97">
        <f t="shared" si="242"/>
        <v>0</v>
      </c>
      <c r="BR383" s="97">
        <f t="shared" si="243"/>
        <v>0</v>
      </c>
      <c r="BS383" s="62" t="str">
        <f>IF(AND(BQ383=0,BR383=0),"",IF(AND(BQ383=0,BR383&lt;&gt;0),Desplegable!$B$444,(BR383*100/BQ383)))</f>
        <v/>
      </c>
      <c r="BT383" s="97"/>
      <c r="BU383" s="97"/>
      <c r="BV383" s="97"/>
      <c r="BW383" s="62" t="str">
        <f>IF(AND(BT383=0,BU383=0),Desplegable!$B$446,IF(AND(BT383&lt;&gt;0,BU383=""),Desplegable!$B$446,IF(AND('Metas por Proyecto'!BT383=0,'Metas por Proyecto'!BU383&gt;0),Desplegable!$B$444,IF(AND('Metas por Proyecto'!BT383&gt;0,'Metas por Proyecto'!BU383=0),Desplegable!$B$445,IF(AND('Metas por Proyecto'!BT383&gt;0,'Metas por Proyecto'!BU383&gt;0),((BU383*100)/BT383))))))</f>
        <v/>
      </c>
      <c r="BX383" s="97">
        <f t="shared" si="244"/>
        <v>0</v>
      </c>
      <c r="BY383" s="97">
        <f t="shared" si="245"/>
        <v>0</v>
      </c>
      <c r="BZ383" s="62" t="str">
        <f>IF(AND(BX383=0,BY383=0),"",IF(AND(BX383=0,BY383&lt;&gt;0),Desplegable!$B$444,(BY383*100/BX383)))</f>
        <v/>
      </c>
      <c r="CA383" s="97"/>
      <c r="CB383" s="97"/>
      <c r="CC383" s="97"/>
      <c r="CD383" s="62" t="str">
        <f>IF(AND(CA383=0,CB383=0),Desplegable!$B$446,IF(AND(CA383&lt;&gt;0,CB383=""),Desplegable!$B$446,IF(AND('Metas por Proyecto'!CA383=0,'Metas por Proyecto'!CB383&gt;0),Desplegable!$B$444,IF(AND('Metas por Proyecto'!CA383&gt;0,'Metas por Proyecto'!CB383=0),Desplegable!$B$445,IF(AND('Metas por Proyecto'!CA383&gt;0,'Metas por Proyecto'!CB383&gt;0),((CB383*100)/CA383))))))</f>
        <v/>
      </c>
      <c r="CE383" s="97">
        <f t="shared" si="246"/>
        <v>0</v>
      </c>
      <c r="CF383" s="97">
        <f t="shared" si="247"/>
        <v>0</v>
      </c>
      <c r="CG383" s="62" t="str">
        <f>IF(AND(CE383=0,CF383=0),"",IF(AND(CE383=0,CF383&lt;&gt;0),Desplegable!$B$444,(CF383*100/CE383)))</f>
        <v/>
      </c>
      <c r="CH383" s="97"/>
      <c r="CI383" s="97"/>
      <c r="CJ383" s="97"/>
      <c r="CK383" s="62" t="str">
        <f>IF(AND(CH383=0,CI383=0),Desplegable!$B$446,IF(AND(CH383&lt;&gt;0,CI383=""),Desplegable!$B$446,IF(AND('Metas por Proyecto'!CH383=0,'Metas por Proyecto'!CI383&gt;0),Desplegable!$B$444,IF(AND('Metas por Proyecto'!CH383&gt;0,'Metas por Proyecto'!CI383=0),Desplegable!$B$445,IF(AND('Metas por Proyecto'!CH383&gt;0,'Metas por Proyecto'!CI383&gt;0),((CI383*100)/CH383))))))</f>
        <v/>
      </c>
      <c r="CL383" s="97">
        <f t="shared" si="248"/>
        <v>0</v>
      </c>
      <c r="CM383" s="97">
        <f t="shared" si="249"/>
        <v>0</v>
      </c>
      <c r="CN383" s="62" t="str">
        <f>IF(AND(CL383=0,CM383=0),"",IF(AND(CL383=0,CM383&lt;&gt;0),Desplegable!$B$444,(CM383*100/CL383)))</f>
        <v/>
      </c>
      <c r="CO383" s="97"/>
      <c r="CP383" s="97"/>
      <c r="CQ383" s="97"/>
      <c r="CR383" s="62" t="str">
        <f>IF(AND(CO383=0,CP383=0),Desplegable!$B$446,IF(AND(CO383&lt;&gt;0,CP383=""),Desplegable!$B$446,IF(AND('Metas por Proyecto'!CO383=0,'Metas por Proyecto'!CP383&gt;0),Desplegable!$B$444,IF(AND('Metas por Proyecto'!CO383&gt;0,'Metas por Proyecto'!CP383=0),Desplegable!$B$445,IF(AND('Metas por Proyecto'!CO383&gt;0,'Metas por Proyecto'!CP383&gt;0),((CP383*100)/CO383))))))</f>
        <v/>
      </c>
      <c r="CS383" s="97">
        <f t="shared" si="250"/>
        <v>0</v>
      </c>
      <c r="CT383" s="97">
        <f t="shared" si="251"/>
        <v>0</v>
      </c>
      <c r="CU383" s="62" t="str">
        <f>IF(AND(CS383=0,CT383=0),"",IF(AND(CS383=0,CT383&lt;&gt;0),Desplegable!$B$444,(CT383*100/CS383)))</f>
        <v/>
      </c>
      <c r="CV383" s="97"/>
      <c r="CW383" s="97"/>
      <c r="CX383" s="97"/>
      <c r="CY383" s="62" t="str">
        <f>IF(AND(CV383=0,CW383=0),Desplegable!$B$446,IF(AND(CV383&lt;&gt;0,CW383=""),Desplegable!$B$446,IF(AND('Metas por Proyecto'!CV383=0,'Metas por Proyecto'!CW383&gt;0),Desplegable!$B$444,IF(AND('Metas por Proyecto'!CV383&gt;0,'Metas por Proyecto'!CW383=0),Desplegable!$B$445,IF(AND('Metas por Proyecto'!CV383&gt;0,'Metas por Proyecto'!CW383&gt;0),((CW383*100)/CV383))))))</f>
        <v/>
      </c>
      <c r="CZ383" s="97">
        <f t="shared" si="252"/>
        <v>0</v>
      </c>
      <c r="DA383" s="97">
        <f t="shared" si="253"/>
        <v>0</v>
      </c>
      <c r="DB383" s="62" t="str">
        <f>IF(AND(CZ383=0,DA383=0),"",IF(AND(CZ383=0,DA383&lt;&gt;0),Desplegable!$B$444,(DA383*100/CZ383)))</f>
        <v/>
      </c>
      <c r="DC383" s="97"/>
      <c r="DD383" s="97"/>
      <c r="DE383" s="97"/>
      <c r="DF383" s="62" t="str">
        <f>IF(AND(DC383=0,DD383=0),Desplegable!$B$446,IF(AND(DC383&lt;&gt;0,DD383=""),Desplegable!$B$446,IF(AND('Metas por Proyecto'!DC383=0,'Metas por Proyecto'!DD383&gt;0),Desplegable!$B$444,IF(AND('Metas por Proyecto'!DC383&gt;0,'Metas por Proyecto'!DD383=0),Desplegable!$B$445,IF(AND('Metas por Proyecto'!DC383&gt;0,'Metas por Proyecto'!DD383&gt;0),((DD383*100)/DC383))))))</f>
        <v/>
      </c>
      <c r="DG383" s="97">
        <f t="shared" si="256"/>
        <v>0</v>
      </c>
      <c r="DH383" s="97">
        <f t="shared" si="257"/>
        <v>0</v>
      </c>
      <c r="DI383" s="62" t="str">
        <f>IF(AND(DG383=0,DH383=0),"",IF(AND(DG383=0,DH383&lt;&gt;0),Desplegable!$B$444,(DH383*100/DG383)))</f>
        <v/>
      </c>
      <c r="DJ383" s="97"/>
      <c r="DK383" s="97"/>
      <c r="DL383" s="97"/>
      <c r="DM383" s="62" t="str">
        <f>IF(AND(DJ383=0,DK383=0),Desplegable!$B$446,IF(AND(DJ383&lt;&gt;0,DK383=""),Desplegable!$B$446,IF(AND('Metas por Proyecto'!DJ383=0,'Metas por Proyecto'!DK383&gt;0),Desplegable!$B$444,IF(AND('Metas por Proyecto'!DJ383&gt;0,'Metas por Proyecto'!DK383=0),Desplegable!$B$445,IF(AND('Metas por Proyecto'!DJ383&gt;0,'Metas por Proyecto'!DK383&gt;0),((DK383*100)/DJ383))))))</f>
        <v/>
      </c>
      <c r="DN383" s="97">
        <f t="shared" si="254"/>
        <v>0</v>
      </c>
      <c r="DO383" s="97">
        <f t="shared" si="255"/>
        <v>0</v>
      </c>
      <c r="DP383" s="63" t="str">
        <f>IF(AND(DN383=0,DO383=0),"",IF(AND(DN383=0,DO383&lt;&gt;0),Desplegable!$B$444,(DO383*100/DN383)))</f>
        <v/>
      </c>
      <c r="DQ383" s="97">
        <f t="shared" si="232"/>
        <v>1</v>
      </c>
      <c r="DR383" s="97">
        <f t="shared" si="233"/>
        <v>0</v>
      </c>
      <c r="DS383" s="97">
        <f t="shared" si="234"/>
        <v>2</v>
      </c>
      <c r="DT383" s="63" t="str">
        <f t="shared" si="235"/>
        <v/>
      </c>
      <c r="DU383" s="97"/>
    </row>
    <row r="384" spans="1:125" s="65" customFormat="1" ht="225">
      <c r="A384" s="53">
        <v>383</v>
      </c>
      <c r="B384" s="84" t="s">
        <v>1063</v>
      </c>
      <c r="C384" s="54" t="s">
        <v>1055</v>
      </c>
      <c r="D384" s="55" t="s">
        <v>89</v>
      </c>
      <c r="E384" s="55" t="s">
        <v>1066</v>
      </c>
      <c r="F384" s="56" t="s">
        <v>111</v>
      </c>
      <c r="G384" s="55" t="s">
        <v>115</v>
      </c>
      <c r="H384" s="56" t="s">
        <v>291</v>
      </c>
      <c r="I384" s="55" t="s">
        <v>993</v>
      </c>
      <c r="J384" s="56" t="s">
        <v>254</v>
      </c>
      <c r="K384" s="55" t="s">
        <v>1006</v>
      </c>
      <c r="L384" s="56" t="s">
        <v>488</v>
      </c>
      <c r="M384" s="56" t="s">
        <v>411</v>
      </c>
      <c r="N384" s="59" t="s">
        <v>140</v>
      </c>
      <c r="O384" s="56" t="s">
        <v>154</v>
      </c>
      <c r="P384" s="57" t="s">
        <v>462</v>
      </c>
      <c r="Q384" s="57" t="s">
        <v>467</v>
      </c>
      <c r="R384" s="58" t="s">
        <v>474</v>
      </c>
      <c r="S384" s="59" t="s">
        <v>159</v>
      </c>
      <c r="T384" s="59" t="s">
        <v>417</v>
      </c>
      <c r="U384" s="60" t="s">
        <v>429</v>
      </c>
      <c r="V384" s="60" t="s">
        <v>447</v>
      </c>
      <c r="W384" s="59" t="s">
        <v>159</v>
      </c>
      <c r="X384" s="59"/>
      <c r="Y384" s="56"/>
      <c r="Z384" s="56"/>
      <c r="AA384" s="56"/>
      <c r="AB384" s="56"/>
      <c r="AC384" s="53"/>
      <c r="AD384" s="53"/>
      <c r="AE384" s="53"/>
      <c r="AF384" s="53"/>
      <c r="AG384" s="56"/>
      <c r="AH384" s="60"/>
      <c r="AI384" s="53"/>
      <c r="AJ384" s="61"/>
      <c r="AK384" s="53"/>
      <c r="AL384" s="53"/>
      <c r="AM384" s="222">
        <v>55.6</v>
      </c>
      <c r="AN384" s="97">
        <v>55.6</v>
      </c>
      <c r="AO384" s="97">
        <v>55.6</v>
      </c>
      <c r="AP384" s="97"/>
      <c r="AQ384" s="62">
        <f>IF(AND(AN384=0,AO384=0),Desplegable!$B$446,IF(AND(AN384&lt;&gt;0,AO384=""),Desplegable!$B$446,IF(AND('Metas por Proyecto'!AN384=0,'Metas por Proyecto'!AO384&gt;0),Desplegable!$B$444,IF(AND('Metas por Proyecto'!AN384&gt;0,'Metas por Proyecto'!AO384=0),Desplegable!$B$445,IF(AND('Metas por Proyecto'!AN384&gt;0,'Metas por Proyecto'!AO384&gt;0),((AO384*100)/AN384))))))</f>
        <v>100</v>
      </c>
      <c r="AR384" s="97">
        <v>55.6</v>
      </c>
      <c r="AS384" s="97">
        <v>55.6</v>
      </c>
      <c r="AT384" s="97"/>
      <c r="AU384" s="62">
        <f>IF(AND(AR384=0,AS384=0),Desplegable!$B$446,IF(AND(AR384&lt;&gt;0,AS384=""),Desplegable!$B$446,IF(AND('Metas por Proyecto'!AR384=0,'Metas por Proyecto'!AS384&gt;0),Desplegable!$B$444,IF(AND('Metas por Proyecto'!AR384&gt;0,'Metas por Proyecto'!AS384=0),Desplegable!$B$445,IF(AND('Metas por Proyecto'!AR384&gt;0,'Metas por Proyecto'!AS384&gt;0),((AS384*100)/AR384))))))</f>
        <v>100</v>
      </c>
      <c r="AV384" s="97">
        <f t="shared" si="236"/>
        <v>111.2</v>
      </c>
      <c r="AW384" s="97">
        <f t="shared" si="237"/>
        <v>111.2</v>
      </c>
      <c r="AX384" s="62">
        <f>IF(AND(AV384=0,AW384=0),"",IF(AND(AV384=0,AW384&lt;&gt;0),Desplegable!$B$444,(AW384*100/AV384)))</f>
        <v>100</v>
      </c>
      <c r="AY384" s="97">
        <v>55.6</v>
      </c>
      <c r="AZ384" s="97">
        <v>55.6</v>
      </c>
      <c r="BA384" s="97" t="s">
        <v>1313</v>
      </c>
      <c r="BB384" s="62">
        <f>IF(AND(AY384=0,AZ384=0),Desplegable!$B$446,IF(AND(AY384&lt;&gt;0,AZ384=""),Desplegable!$B$446,IF(AND('Metas por Proyecto'!AY384=0,'Metas por Proyecto'!AZ384&gt;0),Desplegable!$B$444,IF(AND('Metas por Proyecto'!AY384&gt;0,'Metas por Proyecto'!AZ384=0),Desplegable!$B$445,IF(AND('Metas por Proyecto'!AY384&gt;0,'Metas por Proyecto'!AZ384&gt;0),((AZ384*100)/AY384))))))</f>
        <v>100</v>
      </c>
      <c r="BC384" s="97">
        <f t="shared" si="238"/>
        <v>166.8</v>
      </c>
      <c r="BD384" s="97">
        <f t="shared" si="239"/>
        <v>166.8</v>
      </c>
      <c r="BE384" s="62">
        <f>IF(AND(BC384=0,BD384=0),"",IF(AND(BC384=0,BD384&lt;&gt;0),Desplegable!$B$444,(BD384*100/BC384)))</f>
        <v>100</v>
      </c>
      <c r="BF384" s="97">
        <v>55.6</v>
      </c>
      <c r="BG384" s="97"/>
      <c r="BH384" s="97"/>
      <c r="BI384" s="62" t="str">
        <f>IF(AND(BF384=0,BG384=0),Desplegable!$B$446,IF(AND(BF384&lt;&gt;0,BG384=""),Desplegable!$B$446,IF(AND('Metas por Proyecto'!BF384=0,'Metas por Proyecto'!BG384&gt;0),Desplegable!$B$444,IF(AND('Metas por Proyecto'!BF384&gt;0,'Metas por Proyecto'!BG384=0),Desplegable!$B$445,IF(AND('Metas por Proyecto'!BF384&gt;0,'Metas por Proyecto'!BG384&gt;0),((BG384*100)/BF384))))))</f>
        <v/>
      </c>
      <c r="BJ384" s="97">
        <f t="shared" si="240"/>
        <v>222.4</v>
      </c>
      <c r="BK384" s="97">
        <f t="shared" si="241"/>
        <v>166.8</v>
      </c>
      <c r="BL384" s="62">
        <f>IF(AND(BJ384=0,BK384=0),"",IF(AND(BJ384=0,BK384&lt;&gt;0),Desplegable!$B$444,(BK384*100/BJ384)))</f>
        <v>75</v>
      </c>
      <c r="BM384" s="97">
        <v>55.6</v>
      </c>
      <c r="BN384" s="97"/>
      <c r="BO384" s="97"/>
      <c r="BP384" s="62" t="str">
        <f>IF(AND(BM384=0,BN384=0),Desplegable!$B$446,IF(AND(BM384&lt;&gt;0,BN384=""),Desplegable!$B$446,IF(AND('Metas por Proyecto'!BM384=0,'Metas por Proyecto'!BN384&gt;0),Desplegable!$B$444,IF(AND('Metas por Proyecto'!BM384&gt;0,'Metas por Proyecto'!BN384=0),Desplegable!$B$445,IF(AND('Metas por Proyecto'!BM384&gt;0,'Metas por Proyecto'!BN384&gt;0),((BN384*100)/BM384))))))</f>
        <v/>
      </c>
      <c r="BQ384" s="97">
        <f t="shared" si="242"/>
        <v>278</v>
      </c>
      <c r="BR384" s="97">
        <f t="shared" si="243"/>
        <v>166.8</v>
      </c>
      <c r="BS384" s="62">
        <f>IF(AND(BQ384=0,BR384=0),"",IF(AND(BQ384=0,BR384&lt;&gt;0),Desplegable!$B$444,(BR384*100/BQ384)))</f>
        <v>60</v>
      </c>
      <c r="BT384" s="97">
        <v>55.6</v>
      </c>
      <c r="BU384" s="97"/>
      <c r="BV384" s="97"/>
      <c r="BW384" s="62" t="str">
        <f>IF(AND(BT384=0,BU384=0),Desplegable!$B$446,IF(AND(BT384&lt;&gt;0,BU384=""),Desplegable!$B$446,IF(AND('Metas por Proyecto'!BT384=0,'Metas por Proyecto'!BU384&gt;0),Desplegable!$B$444,IF(AND('Metas por Proyecto'!BT384&gt;0,'Metas por Proyecto'!BU384=0),Desplegable!$B$445,IF(AND('Metas por Proyecto'!BT384&gt;0,'Metas por Proyecto'!BU384&gt;0),((BU384*100)/BT384))))))</f>
        <v/>
      </c>
      <c r="BX384" s="97">
        <f t="shared" si="244"/>
        <v>333.6</v>
      </c>
      <c r="BY384" s="97">
        <f t="shared" si="245"/>
        <v>166.8</v>
      </c>
      <c r="BZ384" s="62">
        <f>IF(AND(BX384=0,BY384=0),"",IF(AND(BX384=0,BY384&lt;&gt;0),Desplegable!$B$444,(BY384*100/BX384)))</f>
        <v>50</v>
      </c>
      <c r="CA384" s="97">
        <v>55.6</v>
      </c>
      <c r="CB384" s="97"/>
      <c r="CC384" s="97"/>
      <c r="CD384" s="62" t="str">
        <f>IF(AND(CA384=0,CB384=0),Desplegable!$B$446,IF(AND(CA384&lt;&gt;0,CB384=""),Desplegable!$B$446,IF(AND('Metas por Proyecto'!CA384=0,'Metas por Proyecto'!CB384&gt;0),Desplegable!$B$444,IF(AND('Metas por Proyecto'!CA384&gt;0,'Metas por Proyecto'!CB384=0),Desplegable!$B$445,IF(AND('Metas por Proyecto'!CA384&gt;0,'Metas por Proyecto'!CB384&gt;0),((CB384*100)/CA384))))))</f>
        <v/>
      </c>
      <c r="CE384" s="97">
        <f t="shared" si="246"/>
        <v>389.20000000000005</v>
      </c>
      <c r="CF384" s="97">
        <f t="shared" si="247"/>
        <v>166.8</v>
      </c>
      <c r="CG384" s="62">
        <f>IF(AND(CE384=0,CF384=0),"",IF(AND(CE384=0,CF384&lt;&gt;0),Desplegable!$B$444,(CF384*100/CE384)))</f>
        <v>42.857142857142854</v>
      </c>
      <c r="CH384" s="97">
        <v>55.6</v>
      </c>
      <c r="CI384" s="97"/>
      <c r="CJ384" s="97"/>
      <c r="CK384" s="62" t="str">
        <f>IF(AND(CH384=0,CI384=0),Desplegable!$B$446,IF(AND(CH384&lt;&gt;0,CI384=""),Desplegable!$B$446,IF(AND('Metas por Proyecto'!CH384=0,'Metas por Proyecto'!CI384&gt;0),Desplegable!$B$444,IF(AND('Metas por Proyecto'!CH384&gt;0,'Metas por Proyecto'!CI384=0),Desplegable!$B$445,IF(AND('Metas por Proyecto'!CH384&gt;0,'Metas por Proyecto'!CI384&gt;0),((CI384*100)/CH384))))))</f>
        <v/>
      </c>
      <c r="CL384" s="97">
        <f t="shared" si="248"/>
        <v>444.80000000000007</v>
      </c>
      <c r="CM384" s="97">
        <f t="shared" si="249"/>
        <v>166.8</v>
      </c>
      <c r="CN384" s="62">
        <f>IF(AND(CL384=0,CM384=0),"",IF(AND(CL384=0,CM384&lt;&gt;0),Desplegable!$B$444,(CM384*100/CL384)))</f>
        <v>37.499999999999993</v>
      </c>
      <c r="CO384" s="97">
        <v>55.6</v>
      </c>
      <c r="CP384" s="97"/>
      <c r="CQ384" s="97"/>
      <c r="CR384" s="62" t="str">
        <f>IF(AND(CO384=0,CP384=0),Desplegable!$B$446,IF(AND(CO384&lt;&gt;0,CP384=""),Desplegable!$B$446,IF(AND('Metas por Proyecto'!CO384=0,'Metas por Proyecto'!CP384&gt;0),Desplegable!$B$444,IF(AND('Metas por Proyecto'!CO384&gt;0,'Metas por Proyecto'!CP384=0),Desplegable!$B$445,IF(AND('Metas por Proyecto'!CO384&gt;0,'Metas por Proyecto'!CP384&gt;0),((CP384*100)/CO384))))))</f>
        <v/>
      </c>
      <c r="CS384" s="97">
        <f t="shared" si="250"/>
        <v>500.40000000000009</v>
      </c>
      <c r="CT384" s="97">
        <f t="shared" si="251"/>
        <v>166.8</v>
      </c>
      <c r="CU384" s="62">
        <f>IF(AND(CS384=0,CT384=0),"",IF(AND(CS384=0,CT384&lt;&gt;0),Desplegable!$B$444,(CT384*100/CS384)))</f>
        <v>33.333333333333329</v>
      </c>
      <c r="CV384" s="97">
        <v>55.6</v>
      </c>
      <c r="CW384" s="97"/>
      <c r="CX384" s="97"/>
      <c r="CY384" s="62" t="str">
        <f>IF(AND(CV384=0,CW384=0),Desplegable!$B$446,IF(AND(CV384&lt;&gt;0,CW384=""),Desplegable!$B$446,IF(AND('Metas por Proyecto'!CV384=0,'Metas por Proyecto'!CW384&gt;0),Desplegable!$B$444,IF(AND('Metas por Proyecto'!CV384&gt;0,'Metas por Proyecto'!CW384=0),Desplegable!$B$445,IF(AND('Metas por Proyecto'!CV384&gt;0,'Metas por Proyecto'!CW384&gt;0),((CW384*100)/CV384))))))</f>
        <v/>
      </c>
      <c r="CZ384" s="97">
        <f t="shared" si="252"/>
        <v>556.00000000000011</v>
      </c>
      <c r="DA384" s="97">
        <f t="shared" si="253"/>
        <v>166.8</v>
      </c>
      <c r="DB384" s="62">
        <f>IF(AND(CZ384=0,DA384=0),"",IF(AND(CZ384=0,DA384&lt;&gt;0),Desplegable!$B$444,(DA384*100/CZ384)))</f>
        <v>29.999999999999993</v>
      </c>
      <c r="DC384" s="97">
        <v>55.6</v>
      </c>
      <c r="DD384" s="97"/>
      <c r="DE384" s="97"/>
      <c r="DF384" s="62" t="str">
        <f>IF(AND(DC384=0,DD384=0),Desplegable!$B$446,IF(AND(DC384&lt;&gt;0,DD384=""),Desplegable!$B$446,IF(AND('Metas por Proyecto'!DC384=0,'Metas por Proyecto'!DD384&gt;0),Desplegable!$B$444,IF(AND('Metas por Proyecto'!DC384&gt;0,'Metas por Proyecto'!DD384=0),Desplegable!$B$445,IF(AND('Metas por Proyecto'!DC384&gt;0,'Metas por Proyecto'!DD384&gt;0),((DD384*100)/DC384))))))</f>
        <v/>
      </c>
      <c r="DG384" s="97">
        <f t="shared" si="256"/>
        <v>611.60000000000014</v>
      </c>
      <c r="DH384" s="97">
        <f t="shared" si="257"/>
        <v>166.8</v>
      </c>
      <c r="DI384" s="62">
        <f>IF(AND(DG384=0,DH384=0),"",IF(AND(DG384=0,DH384&lt;&gt;0),Desplegable!$B$444,(DH384*100/DG384)))</f>
        <v>27.272727272727266</v>
      </c>
      <c r="DJ384" s="97">
        <v>55.6</v>
      </c>
      <c r="DK384" s="97"/>
      <c r="DL384" s="97"/>
      <c r="DM384" s="62" t="str">
        <f>IF(AND(DJ384=0,DK384=0),Desplegable!$B$446,IF(AND(DJ384&lt;&gt;0,DK384=""),Desplegable!$B$446,IF(AND('Metas por Proyecto'!DJ384=0,'Metas por Proyecto'!DK384&gt;0),Desplegable!$B$444,IF(AND('Metas por Proyecto'!DJ384&gt;0,'Metas por Proyecto'!DK384=0),Desplegable!$B$445,IF(AND('Metas por Proyecto'!DJ384&gt;0,'Metas por Proyecto'!DK384&gt;0),((DK384*100)/DJ384))))))</f>
        <v/>
      </c>
      <c r="DN384" s="97">
        <f t="shared" si="254"/>
        <v>667.20000000000016</v>
      </c>
      <c r="DO384" s="97">
        <f t="shared" si="255"/>
        <v>166.8</v>
      </c>
      <c r="DP384" s="63">
        <f>IF(AND(DN384=0,DO384=0),"",IF(AND(DN384=0,DO384&lt;&gt;0),Desplegable!$B$444,(DO384*100/DN384)))</f>
        <v>24.999999999999993</v>
      </c>
      <c r="DQ384" s="97">
        <f t="shared" si="232"/>
        <v>667.20000000000016</v>
      </c>
      <c r="DR384" s="97">
        <f t="shared" si="233"/>
        <v>-611.60000000000014</v>
      </c>
      <c r="DS384" s="97">
        <f t="shared" si="234"/>
        <v>166.8</v>
      </c>
      <c r="DT384" s="63">
        <f t="shared" si="235"/>
        <v>24.999999999999993</v>
      </c>
      <c r="DU384" s="97"/>
    </row>
    <row r="385" spans="1:125" s="65" customFormat="1" ht="225">
      <c r="A385" s="53">
        <v>384</v>
      </c>
      <c r="B385" s="84" t="s">
        <v>1064</v>
      </c>
      <c r="C385" s="54" t="s">
        <v>1055</v>
      </c>
      <c r="D385" s="55" t="s">
        <v>89</v>
      </c>
      <c r="E385" s="55" t="s">
        <v>1066</v>
      </c>
      <c r="F385" s="56" t="s">
        <v>111</v>
      </c>
      <c r="G385" s="55" t="s">
        <v>115</v>
      </c>
      <c r="H385" s="56" t="s">
        <v>291</v>
      </c>
      <c r="I385" s="55" t="s">
        <v>993</v>
      </c>
      <c r="J385" s="56" t="s">
        <v>254</v>
      </c>
      <c r="K385" s="55" t="s">
        <v>1006</v>
      </c>
      <c r="L385" s="56" t="s">
        <v>488</v>
      </c>
      <c r="M385" s="56" t="s">
        <v>411</v>
      </c>
      <c r="N385" s="59" t="s">
        <v>126</v>
      </c>
      <c r="O385" s="56" t="s">
        <v>154</v>
      </c>
      <c r="P385" s="57" t="s">
        <v>462</v>
      </c>
      <c r="Q385" s="57" t="s">
        <v>467</v>
      </c>
      <c r="R385" s="58" t="s">
        <v>474</v>
      </c>
      <c r="S385" s="59" t="s">
        <v>159</v>
      </c>
      <c r="T385" s="59" t="s">
        <v>417</v>
      </c>
      <c r="U385" s="60" t="s">
        <v>429</v>
      </c>
      <c r="V385" s="60" t="s">
        <v>447</v>
      </c>
      <c r="W385" s="59" t="s">
        <v>159</v>
      </c>
      <c r="X385" s="59"/>
      <c r="Y385" s="56"/>
      <c r="Z385" s="56"/>
      <c r="AA385" s="56"/>
      <c r="AB385" s="56"/>
      <c r="AC385" s="53"/>
      <c r="AD385" s="53"/>
      <c r="AE385" s="53"/>
      <c r="AF385" s="53"/>
      <c r="AG385" s="56"/>
      <c r="AH385" s="60"/>
      <c r="AI385" s="53"/>
      <c r="AJ385" s="61"/>
      <c r="AK385" s="53"/>
      <c r="AL385" s="53"/>
      <c r="AM385" s="222">
        <v>89.2</v>
      </c>
      <c r="AN385" s="97">
        <v>89.2</v>
      </c>
      <c r="AO385" s="97">
        <v>89.2</v>
      </c>
      <c r="AP385" s="97"/>
      <c r="AQ385" s="62">
        <f>IF(AND(AN385=0,AO385=0),Desplegable!$B$446,IF(AND(AN385&lt;&gt;0,AO385=""),Desplegable!$B$446,IF(AND('Metas por Proyecto'!AN385=0,'Metas por Proyecto'!AO385&gt;0),Desplegable!$B$444,IF(AND('Metas por Proyecto'!AN385&gt;0,'Metas por Proyecto'!AO385=0),Desplegable!$B$445,IF(AND('Metas por Proyecto'!AN385&gt;0,'Metas por Proyecto'!AO385&gt;0),((AO385*100)/AN385))))))</f>
        <v>100</v>
      </c>
      <c r="AR385" s="97">
        <v>89.2</v>
      </c>
      <c r="AS385" s="97">
        <v>89.2</v>
      </c>
      <c r="AT385" s="97"/>
      <c r="AU385" s="62">
        <f>IF(AND(AR385=0,AS385=0),Desplegable!$B$446,IF(AND(AR385&lt;&gt;0,AS385=""),Desplegable!$B$446,IF(AND('Metas por Proyecto'!AR385=0,'Metas por Proyecto'!AS385&gt;0),Desplegable!$B$444,IF(AND('Metas por Proyecto'!AR385&gt;0,'Metas por Proyecto'!AS385=0),Desplegable!$B$445,IF(AND('Metas por Proyecto'!AR385&gt;0,'Metas por Proyecto'!AS385&gt;0),((AS385*100)/AR385))))))</f>
        <v>100</v>
      </c>
      <c r="AV385" s="97">
        <f t="shared" si="236"/>
        <v>178.4</v>
      </c>
      <c r="AW385" s="97">
        <f t="shared" si="237"/>
        <v>178.4</v>
      </c>
      <c r="AX385" s="62">
        <f>IF(AND(AV385=0,AW385=0),"",IF(AND(AV385=0,AW385&lt;&gt;0),Desplegable!$B$444,(AW385*100/AV385)))</f>
        <v>100</v>
      </c>
      <c r="AY385" s="97">
        <v>89.2</v>
      </c>
      <c r="AZ385" s="97">
        <v>89.2</v>
      </c>
      <c r="BA385" s="97" t="s">
        <v>1313</v>
      </c>
      <c r="BB385" s="62">
        <f>IF(AND(AY385=0,AZ385=0),Desplegable!$B$446,IF(AND(AY385&lt;&gt;0,AZ385=""),Desplegable!$B$446,IF(AND('Metas por Proyecto'!AY385=0,'Metas por Proyecto'!AZ385&gt;0),Desplegable!$B$444,IF(AND('Metas por Proyecto'!AY385&gt;0,'Metas por Proyecto'!AZ385=0),Desplegable!$B$445,IF(AND('Metas por Proyecto'!AY385&gt;0,'Metas por Proyecto'!AZ385&gt;0),((AZ385*100)/AY385))))))</f>
        <v>100</v>
      </c>
      <c r="BC385" s="97">
        <f t="shared" si="238"/>
        <v>267.60000000000002</v>
      </c>
      <c r="BD385" s="97">
        <f t="shared" si="239"/>
        <v>267.60000000000002</v>
      </c>
      <c r="BE385" s="62">
        <f>IF(AND(BC385=0,BD385=0),"",IF(AND(BC385=0,BD385&lt;&gt;0),Desplegable!$B$444,(BD385*100/BC385)))</f>
        <v>100</v>
      </c>
      <c r="BF385" s="97">
        <v>89.2</v>
      </c>
      <c r="BG385" s="97"/>
      <c r="BH385" s="97"/>
      <c r="BI385" s="62" t="str">
        <f>IF(AND(BF385=0,BG385=0),Desplegable!$B$446,IF(AND(BF385&lt;&gt;0,BG385=""),Desplegable!$B$446,IF(AND('Metas por Proyecto'!BF385=0,'Metas por Proyecto'!BG385&gt;0),Desplegable!$B$444,IF(AND('Metas por Proyecto'!BF385&gt;0,'Metas por Proyecto'!BG385=0),Desplegable!$B$445,IF(AND('Metas por Proyecto'!BF385&gt;0,'Metas por Proyecto'!BG385&gt;0),((BG385*100)/BF385))))))</f>
        <v/>
      </c>
      <c r="BJ385" s="97">
        <f t="shared" si="240"/>
        <v>356.8</v>
      </c>
      <c r="BK385" s="97">
        <f t="shared" si="241"/>
        <v>267.60000000000002</v>
      </c>
      <c r="BL385" s="62">
        <f>IF(AND(BJ385=0,BK385=0),"",IF(AND(BJ385=0,BK385&lt;&gt;0),Desplegable!$B$444,(BK385*100/BJ385)))</f>
        <v>75.000000000000014</v>
      </c>
      <c r="BM385" s="97">
        <v>89.2</v>
      </c>
      <c r="BN385" s="97"/>
      <c r="BO385" s="97"/>
      <c r="BP385" s="62" t="str">
        <f>IF(AND(BM385=0,BN385=0),Desplegable!$B$446,IF(AND(BM385&lt;&gt;0,BN385=""),Desplegable!$B$446,IF(AND('Metas por Proyecto'!BM385=0,'Metas por Proyecto'!BN385&gt;0),Desplegable!$B$444,IF(AND('Metas por Proyecto'!BM385&gt;0,'Metas por Proyecto'!BN385=0),Desplegable!$B$445,IF(AND('Metas por Proyecto'!BM385&gt;0,'Metas por Proyecto'!BN385&gt;0),((BN385*100)/BM385))))))</f>
        <v/>
      </c>
      <c r="BQ385" s="97">
        <f t="shared" si="242"/>
        <v>446</v>
      </c>
      <c r="BR385" s="97">
        <f t="shared" si="243"/>
        <v>267.60000000000002</v>
      </c>
      <c r="BS385" s="62">
        <f>IF(AND(BQ385=0,BR385=0),"",IF(AND(BQ385=0,BR385&lt;&gt;0),Desplegable!$B$444,(BR385*100/BQ385)))</f>
        <v>60.000000000000007</v>
      </c>
      <c r="BT385" s="97">
        <v>89.2</v>
      </c>
      <c r="BU385" s="97"/>
      <c r="BV385" s="97"/>
      <c r="BW385" s="62" t="str">
        <f>IF(AND(BT385=0,BU385=0),Desplegable!$B$446,IF(AND(BT385&lt;&gt;0,BU385=""),Desplegable!$B$446,IF(AND('Metas por Proyecto'!BT385=0,'Metas por Proyecto'!BU385&gt;0),Desplegable!$B$444,IF(AND('Metas por Proyecto'!BT385&gt;0,'Metas por Proyecto'!BU385=0),Desplegable!$B$445,IF(AND('Metas por Proyecto'!BT385&gt;0,'Metas por Proyecto'!BU385&gt;0),((BU385*100)/BT385))))))</f>
        <v/>
      </c>
      <c r="BX385" s="97">
        <f t="shared" si="244"/>
        <v>535.20000000000005</v>
      </c>
      <c r="BY385" s="97">
        <f t="shared" si="245"/>
        <v>267.60000000000002</v>
      </c>
      <c r="BZ385" s="62">
        <f>IF(AND(BX385=0,BY385=0),"",IF(AND(BX385=0,BY385&lt;&gt;0),Desplegable!$B$444,(BY385*100/BX385)))</f>
        <v>50</v>
      </c>
      <c r="CA385" s="97">
        <v>89.2</v>
      </c>
      <c r="CB385" s="97"/>
      <c r="CC385" s="97"/>
      <c r="CD385" s="62" t="str">
        <f>IF(AND(CA385=0,CB385=0),Desplegable!$B$446,IF(AND(CA385&lt;&gt;0,CB385=""),Desplegable!$B$446,IF(AND('Metas por Proyecto'!CA385=0,'Metas por Proyecto'!CB385&gt;0),Desplegable!$B$444,IF(AND('Metas por Proyecto'!CA385&gt;0,'Metas por Proyecto'!CB385=0),Desplegable!$B$445,IF(AND('Metas por Proyecto'!CA385&gt;0,'Metas por Proyecto'!CB385&gt;0),((CB385*100)/CA385))))))</f>
        <v/>
      </c>
      <c r="CE385" s="97">
        <f t="shared" si="246"/>
        <v>624.40000000000009</v>
      </c>
      <c r="CF385" s="97">
        <f t="shared" si="247"/>
        <v>267.60000000000002</v>
      </c>
      <c r="CG385" s="62">
        <f>IF(AND(CE385=0,CF385=0),"",IF(AND(CE385=0,CF385&lt;&gt;0),Desplegable!$B$444,(CF385*100/CE385)))</f>
        <v>42.857142857142854</v>
      </c>
      <c r="CH385" s="97">
        <v>89.2</v>
      </c>
      <c r="CI385" s="97"/>
      <c r="CJ385" s="97"/>
      <c r="CK385" s="62" t="str">
        <f>IF(AND(CH385=0,CI385=0),Desplegable!$B$446,IF(AND(CH385&lt;&gt;0,CI385=""),Desplegable!$B$446,IF(AND('Metas por Proyecto'!CH385=0,'Metas por Proyecto'!CI385&gt;0),Desplegable!$B$444,IF(AND('Metas por Proyecto'!CH385&gt;0,'Metas por Proyecto'!CI385=0),Desplegable!$B$445,IF(AND('Metas por Proyecto'!CH385&gt;0,'Metas por Proyecto'!CI385&gt;0),((CI385*100)/CH385))))))</f>
        <v/>
      </c>
      <c r="CL385" s="97">
        <f t="shared" si="248"/>
        <v>713.60000000000014</v>
      </c>
      <c r="CM385" s="97">
        <f t="shared" si="249"/>
        <v>267.60000000000002</v>
      </c>
      <c r="CN385" s="62">
        <f>IF(AND(CL385=0,CM385=0),"",IF(AND(CL385=0,CM385&lt;&gt;0),Desplegable!$B$444,(CM385*100/CL385)))</f>
        <v>37.5</v>
      </c>
      <c r="CO385" s="97">
        <v>89.2</v>
      </c>
      <c r="CP385" s="97"/>
      <c r="CQ385" s="97"/>
      <c r="CR385" s="62" t="str">
        <f>IF(AND(CO385=0,CP385=0),Desplegable!$B$446,IF(AND(CO385&lt;&gt;0,CP385=""),Desplegable!$B$446,IF(AND('Metas por Proyecto'!CO385=0,'Metas por Proyecto'!CP385&gt;0),Desplegable!$B$444,IF(AND('Metas por Proyecto'!CO385&gt;0,'Metas por Proyecto'!CP385=0),Desplegable!$B$445,IF(AND('Metas por Proyecto'!CO385&gt;0,'Metas por Proyecto'!CP385&gt;0),((CP385*100)/CO385))))))</f>
        <v/>
      </c>
      <c r="CS385" s="97">
        <f t="shared" si="250"/>
        <v>802.80000000000018</v>
      </c>
      <c r="CT385" s="97">
        <f t="shared" si="251"/>
        <v>267.60000000000002</v>
      </c>
      <c r="CU385" s="62">
        <f>IF(AND(CS385=0,CT385=0),"",IF(AND(CS385=0,CT385&lt;&gt;0),Desplegable!$B$444,(CT385*100/CS385)))</f>
        <v>33.333333333333329</v>
      </c>
      <c r="CV385" s="97">
        <v>89.2</v>
      </c>
      <c r="CW385" s="97"/>
      <c r="CX385" s="97"/>
      <c r="CY385" s="62" t="str">
        <f>IF(AND(CV385=0,CW385=0),Desplegable!$B$446,IF(AND(CV385&lt;&gt;0,CW385=""),Desplegable!$B$446,IF(AND('Metas por Proyecto'!CV385=0,'Metas por Proyecto'!CW385&gt;0),Desplegable!$B$444,IF(AND('Metas por Proyecto'!CV385&gt;0,'Metas por Proyecto'!CW385=0),Desplegable!$B$445,IF(AND('Metas por Proyecto'!CV385&gt;0,'Metas por Proyecto'!CW385&gt;0),((CW385*100)/CV385))))))</f>
        <v/>
      </c>
      <c r="CZ385" s="97">
        <f t="shared" si="252"/>
        <v>892.00000000000023</v>
      </c>
      <c r="DA385" s="97">
        <f t="shared" si="253"/>
        <v>267.60000000000002</v>
      </c>
      <c r="DB385" s="62">
        <f>IF(AND(CZ385=0,DA385=0),"",IF(AND(CZ385=0,DA385&lt;&gt;0),Desplegable!$B$444,(DA385*100/CZ385)))</f>
        <v>29.999999999999996</v>
      </c>
      <c r="DC385" s="97">
        <v>89.2</v>
      </c>
      <c r="DD385" s="97"/>
      <c r="DE385" s="97"/>
      <c r="DF385" s="62" t="str">
        <f>IF(AND(DC385=0,DD385=0),Desplegable!$B$446,IF(AND(DC385&lt;&gt;0,DD385=""),Desplegable!$B$446,IF(AND('Metas por Proyecto'!DC385=0,'Metas por Proyecto'!DD385&gt;0),Desplegable!$B$444,IF(AND('Metas por Proyecto'!DC385&gt;0,'Metas por Proyecto'!DD385=0),Desplegable!$B$445,IF(AND('Metas por Proyecto'!DC385&gt;0,'Metas por Proyecto'!DD385&gt;0),((DD385*100)/DC385))))))</f>
        <v/>
      </c>
      <c r="DG385" s="97">
        <f t="shared" si="256"/>
        <v>981.20000000000027</v>
      </c>
      <c r="DH385" s="97">
        <f t="shared" si="257"/>
        <v>267.60000000000002</v>
      </c>
      <c r="DI385" s="62">
        <f>IF(AND(DG385=0,DH385=0),"",IF(AND(DG385=0,DH385&lt;&gt;0),Desplegable!$B$444,(DH385*100/DG385)))</f>
        <v>27.27272727272727</v>
      </c>
      <c r="DJ385" s="97">
        <v>89.2</v>
      </c>
      <c r="DK385" s="97"/>
      <c r="DL385" s="97"/>
      <c r="DM385" s="62" t="str">
        <f>IF(AND(DJ385=0,DK385=0),Desplegable!$B$446,IF(AND(DJ385&lt;&gt;0,DK385=""),Desplegable!$B$446,IF(AND('Metas por Proyecto'!DJ385=0,'Metas por Proyecto'!DK385&gt;0),Desplegable!$B$444,IF(AND('Metas por Proyecto'!DJ385&gt;0,'Metas por Proyecto'!DK385=0),Desplegable!$B$445,IF(AND('Metas por Proyecto'!DJ385&gt;0,'Metas por Proyecto'!DK385&gt;0),((DK385*100)/DJ385))))))</f>
        <v/>
      </c>
      <c r="DN385" s="97">
        <f t="shared" si="254"/>
        <v>1070.4000000000003</v>
      </c>
      <c r="DO385" s="97">
        <f t="shared" si="255"/>
        <v>267.60000000000002</v>
      </c>
      <c r="DP385" s="63">
        <f>IF(AND(DN385=0,DO385=0),"",IF(AND(DN385=0,DO385&lt;&gt;0),Desplegable!$B$444,(DO385*100/DN385)))</f>
        <v>24.999999999999996</v>
      </c>
      <c r="DQ385" s="97">
        <f t="shared" si="232"/>
        <v>1070.4000000000003</v>
      </c>
      <c r="DR385" s="97">
        <f t="shared" si="233"/>
        <v>-981.20000000000027</v>
      </c>
      <c r="DS385" s="97">
        <f t="shared" si="234"/>
        <v>267.60000000000002</v>
      </c>
      <c r="DT385" s="63">
        <f t="shared" si="235"/>
        <v>24.999999999999996</v>
      </c>
      <c r="DU385" s="97"/>
    </row>
    <row r="386" spans="1:125" s="65" customFormat="1" ht="409.5">
      <c r="A386" s="53">
        <v>385</v>
      </c>
      <c r="B386" s="84" t="s">
        <v>1065</v>
      </c>
      <c r="C386" s="54" t="s">
        <v>948</v>
      </c>
      <c r="D386" s="55" t="s">
        <v>77</v>
      </c>
      <c r="E386" s="55" t="s">
        <v>1066</v>
      </c>
      <c r="F386" s="56" t="s">
        <v>111</v>
      </c>
      <c r="G386" s="55" t="s">
        <v>115</v>
      </c>
      <c r="H386" s="56" t="s">
        <v>291</v>
      </c>
      <c r="I386" s="55" t="s">
        <v>993</v>
      </c>
      <c r="J386" s="56" t="s">
        <v>254</v>
      </c>
      <c r="K386" s="55" t="s">
        <v>1006</v>
      </c>
      <c r="L386" s="56" t="s">
        <v>488</v>
      </c>
      <c r="M386" s="56" t="s">
        <v>411</v>
      </c>
      <c r="N386" s="59" t="s">
        <v>126</v>
      </c>
      <c r="O386" s="56" t="s">
        <v>154</v>
      </c>
      <c r="P386" s="57" t="s">
        <v>462</v>
      </c>
      <c r="Q386" s="57" t="s">
        <v>467</v>
      </c>
      <c r="R386" s="58" t="s">
        <v>474</v>
      </c>
      <c r="S386" s="59" t="s">
        <v>159</v>
      </c>
      <c r="T386" s="59" t="s">
        <v>417</v>
      </c>
      <c r="U386" s="60" t="s">
        <v>429</v>
      </c>
      <c r="V386" s="60" t="s">
        <v>447</v>
      </c>
      <c r="W386" s="59" t="s">
        <v>159</v>
      </c>
      <c r="X386" s="59"/>
      <c r="Y386" s="56"/>
      <c r="Z386" s="56"/>
      <c r="AA386" s="56"/>
      <c r="AB386" s="56"/>
      <c r="AC386" s="53"/>
      <c r="AD386" s="53"/>
      <c r="AE386" s="53"/>
      <c r="AF386" s="53"/>
      <c r="AG386" s="56"/>
      <c r="AH386" s="60"/>
      <c r="AI386" s="53"/>
      <c r="AJ386" s="61"/>
      <c r="AK386" s="53"/>
      <c r="AL386" s="53"/>
      <c r="AM386" s="222">
        <v>1</v>
      </c>
      <c r="AN386" s="97">
        <v>0</v>
      </c>
      <c r="AO386" s="97">
        <v>0</v>
      </c>
      <c r="AP386" s="97"/>
      <c r="AQ386" s="62" t="str">
        <f>IF(AND(AN386=0,AO386=0),Desplegable!$B$446,IF(AND(AN386&lt;&gt;0,AO386=""),Desplegable!$B$446,IF(AND('Metas por Proyecto'!AN386=0,'Metas por Proyecto'!AO386&gt;0),Desplegable!$B$444,IF(AND('Metas por Proyecto'!AN386&gt;0,'Metas por Proyecto'!AO386=0),Desplegable!$B$445,IF(AND('Metas por Proyecto'!AN386&gt;0,'Metas por Proyecto'!AO386&gt;0),((AO386*100)/AN386))))))</f>
        <v/>
      </c>
      <c r="AR386" s="97">
        <v>0</v>
      </c>
      <c r="AS386" s="97">
        <v>0</v>
      </c>
      <c r="AT386" s="97"/>
      <c r="AU386" s="62" t="str">
        <f>IF(AND(AR386=0,AS386=0),Desplegable!$B$446,IF(AND(AR386&lt;&gt;0,AS386=""),Desplegable!$B$446,IF(AND('Metas por Proyecto'!AR386=0,'Metas por Proyecto'!AS386&gt;0),Desplegable!$B$444,IF(AND('Metas por Proyecto'!AR386&gt;0,'Metas por Proyecto'!AS386=0),Desplegable!$B$445,IF(AND('Metas por Proyecto'!AR386&gt;0,'Metas por Proyecto'!AS386&gt;0),((AS386*100)/AR386))))))</f>
        <v/>
      </c>
      <c r="AV386" s="97">
        <f t="shared" si="236"/>
        <v>0</v>
      </c>
      <c r="AW386" s="97">
        <f t="shared" si="237"/>
        <v>0</v>
      </c>
      <c r="AX386" s="62" t="str">
        <f>IF(AND(AV386=0,AW386=0),"",IF(AND(AV386=0,AW386&lt;&gt;0),Desplegable!$B$444,(AW386*100/AV386)))</f>
        <v/>
      </c>
      <c r="AY386" s="97">
        <v>0</v>
      </c>
      <c r="AZ386" s="97">
        <v>0</v>
      </c>
      <c r="BA386" s="97" t="s">
        <v>1314</v>
      </c>
      <c r="BB386" s="62" t="str">
        <f>IF(AND(AY386=0,AZ386=0),Desplegable!$B$446,IF(AND(AY386&lt;&gt;0,AZ386=""),Desplegable!$B$446,IF(AND('Metas por Proyecto'!AY386=0,'Metas por Proyecto'!AZ386&gt;0),Desplegable!$B$444,IF(AND('Metas por Proyecto'!AY386&gt;0,'Metas por Proyecto'!AZ386=0),Desplegable!$B$445,IF(AND('Metas por Proyecto'!AY386&gt;0,'Metas por Proyecto'!AZ386&gt;0),((AZ386*100)/AY386))))))</f>
        <v/>
      </c>
      <c r="BC386" s="97">
        <f t="shared" si="238"/>
        <v>0</v>
      </c>
      <c r="BD386" s="97">
        <f t="shared" si="239"/>
        <v>0</v>
      </c>
      <c r="BE386" s="62" t="str">
        <f>IF(AND(BC386=0,BD386=0),"",IF(AND(BC386=0,BD386&lt;&gt;0),Desplegable!$B$444,(BD386*100/BC386)))</f>
        <v/>
      </c>
      <c r="BF386" s="97">
        <v>0</v>
      </c>
      <c r="BG386" s="97"/>
      <c r="BH386" s="97"/>
      <c r="BI386" s="62" t="str">
        <f>IF(AND(BF386=0,BG386=0),Desplegable!$B$446,IF(AND(BF386&lt;&gt;0,BG386=""),Desplegable!$B$446,IF(AND('Metas por Proyecto'!BF386=0,'Metas por Proyecto'!BG386&gt;0),Desplegable!$B$444,IF(AND('Metas por Proyecto'!BF386&gt;0,'Metas por Proyecto'!BG386=0),Desplegable!$B$445,IF(AND('Metas por Proyecto'!BF386&gt;0,'Metas por Proyecto'!BG386&gt;0),((BG386*100)/BF386))))))</f>
        <v/>
      </c>
      <c r="BJ386" s="97">
        <f t="shared" si="240"/>
        <v>0</v>
      </c>
      <c r="BK386" s="97">
        <f t="shared" si="241"/>
        <v>0</v>
      </c>
      <c r="BL386" s="62" t="str">
        <f>IF(AND(BJ386=0,BK386=0),"",IF(AND(BJ386=0,BK386&lt;&gt;0),Desplegable!$B$444,(BK386*100/BJ386)))</f>
        <v/>
      </c>
      <c r="BM386" s="97">
        <v>0</v>
      </c>
      <c r="BN386" s="97"/>
      <c r="BO386" s="97"/>
      <c r="BP386" s="62" t="str">
        <f>IF(AND(BM386=0,BN386=0),Desplegable!$B$446,IF(AND(BM386&lt;&gt;0,BN386=""),Desplegable!$B$446,IF(AND('Metas por Proyecto'!BM386=0,'Metas por Proyecto'!BN386&gt;0),Desplegable!$B$444,IF(AND('Metas por Proyecto'!BM386&gt;0,'Metas por Proyecto'!BN386=0),Desplegable!$B$445,IF(AND('Metas por Proyecto'!BM386&gt;0,'Metas por Proyecto'!BN386&gt;0),((BN386*100)/BM386))))))</f>
        <v/>
      </c>
      <c r="BQ386" s="97">
        <f t="shared" si="242"/>
        <v>0</v>
      </c>
      <c r="BR386" s="97">
        <f t="shared" si="243"/>
        <v>0</v>
      </c>
      <c r="BS386" s="62" t="str">
        <f>IF(AND(BQ386=0,BR386=0),"",IF(AND(BQ386=0,BR386&lt;&gt;0),Desplegable!$B$444,(BR386*100/BQ386)))</f>
        <v/>
      </c>
      <c r="BT386" s="97">
        <v>0</v>
      </c>
      <c r="BU386" s="97"/>
      <c r="BV386" s="97"/>
      <c r="BW386" s="62" t="str">
        <f>IF(AND(BT386=0,BU386=0),Desplegable!$B$446,IF(AND(BT386&lt;&gt;0,BU386=""),Desplegable!$B$446,IF(AND('Metas por Proyecto'!BT386=0,'Metas por Proyecto'!BU386&gt;0),Desplegable!$B$444,IF(AND('Metas por Proyecto'!BT386&gt;0,'Metas por Proyecto'!BU386=0),Desplegable!$B$445,IF(AND('Metas por Proyecto'!BT386&gt;0,'Metas por Proyecto'!BU386&gt;0),((BU386*100)/BT386))))))</f>
        <v/>
      </c>
      <c r="BX386" s="97">
        <f t="shared" si="244"/>
        <v>0</v>
      </c>
      <c r="BY386" s="97">
        <f t="shared" si="245"/>
        <v>0</v>
      </c>
      <c r="BZ386" s="62" t="str">
        <f>IF(AND(BX386=0,BY386=0),"",IF(AND(BX386=0,BY386&lt;&gt;0),Desplegable!$B$444,(BY386*100/BX386)))</f>
        <v/>
      </c>
      <c r="CA386" s="97">
        <v>0</v>
      </c>
      <c r="CB386" s="97"/>
      <c r="CC386" s="97"/>
      <c r="CD386" s="62" t="str">
        <f>IF(AND(CA386=0,CB386=0),Desplegable!$B$446,IF(AND(CA386&lt;&gt;0,CB386=""),Desplegable!$B$446,IF(AND('Metas por Proyecto'!CA386=0,'Metas por Proyecto'!CB386&gt;0),Desplegable!$B$444,IF(AND('Metas por Proyecto'!CA386&gt;0,'Metas por Proyecto'!CB386=0),Desplegable!$B$445,IF(AND('Metas por Proyecto'!CA386&gt;0,'Metas por Proyecto'!CB386&gt;0),((CB386*100)/CA386))))))</f>
        <v/>
      </c>
      <c r="CE386" s="97">
        <f t="shared" si="246"/>
        <v>0</v>
      </c>
      <c r="CF386" s="97">
        <f t="shared" si="247"/>
        <v>0</v>
      </c>
      <c r="CG386" s="62" t="str">
        <f>IF(AND(CE386=0,CF386=0),"",IF(AND(CE386=0,CF386&lt;&gt;0),Desplegable!$B$444,(CF386*100/CE386)))</f>
        <v/>
      </c>
      <c r="CH386" s="97">
        <v>0</v>
      </c>
      <c r="CI386" s="97"/>
      <c r="CJ386" s="97"/>
      <c r="CK386" s="62" t="str">
        <f>IF(AND(CH386=0,CI386=0),Desplegable!$B$446,IF(AND(CH386&lt;&gt;0,CI386=""),Desplegable!$B$446,IF(AND('Metas por Proyecto'!CH386=0,'Metas por Proyecto'!CI386&gt;0),Desplegable!$B$444,IF(AND('Metas por Proyecto'!CH386&gt;0,'Metas por Proyecto'!CI386=0),Desplegable!$B$445,IF(AND('Metas por Proyecto'!CH386&gt;0,'Metas por Proyecto'!CI386&gt;0),((CI386*100)/CH386))))))</f>
        <v/>
      </c>
      <c r="CL386" s="97">
        <f t="shared" si="248"/>
        <v>0</v>
      </c>
      <c r="CM386" s="97">
        <f t="shared" si="249"/>
        <v>0</v>
      </c>
      <c r="CN386" s="62" t="str">
        <f>IF(AND(CL386=0,CM386=0),"",IF(AND(CL386=0,CM386&lt;&gt;0),Desplegable!$B$444,(CM386*100/CL386)))</f>
        <v/>
      </c>
      <c r="CO386" s="97">
        <v>0</v>
      </c>
      <c r="CP386" s="97"/>
      <c r="CQ386" s="97"/>
      <c r="CR386" s="62" t="str">
        <f>IF(AND(CO386=0,CP386=0),Desplegable!$B$446,IF(AND(CO386&lt;&gt;0,CP386=""),Desplegable!$B$446,IF(AND('Metas por Proyecto'!CO386=0,'Metas por Proyecto'!CP386&gt;0),Desplegable!$B$444,IF(AND('Metas por Proyecto'!CO386&gt;0,'Metas por Proyecto'!CP386=0),Desplegable!$B$445,IF(AND('Metas por Proyecto'!CO386&gt;0,'Metas por Proyecto'!CP386&gt;0),((CP386*100)/CO386))))))</f>
        <v/>
      </c>
      <c r="CS386" s="97">
        <f t="shared" si="250"/>
        <v>0</v>
      </c>
      <c r="CT386" s="97">
        <f t="shared" si="251"/>
        <v>0</v>
      </c>
      <c r="CU386" s="62" t="str">
        <f>IF(AND(CS386=0,CT386=0),"",IF(AND(CS386=0,CT386&lt;&gt;0),Desplegable!$B$444,(CT386*100/CS386)))</f>
        <v/>
      </c>
      <c r="CV386" s="97">
        <v>0</v>
      </c>
      <c r="CW386" s="97"/>
      <c r="CX386" s="97"/>
      <c r="CY386" s="62" t="str">
        <f>IF(AND(CV386=0,CW386=0),Desplegable!$B$446,IF(AND(CV386&lt;&gt;0,CW386=""),Desplegable!$B$446,IF(AND('Metas por Proyecto'!CV386=0,'Metas por Proyecto'!CW386&gt;0),Desplegable!$B$444,IF(AND('Metas por Proyecto'!CV386&gt;0,'Metas por Proyecto'!CW386=0),Desplegable!$B$445,IF(AND('Metas por Proyecto'!CV386&gt;0,'Metas por Proyecto'!CW386&gt;0),((CW386*100)/CV386))))))</f>
        <v/>
      </c>
      <c r="CZ386" s="97">
        <f t="shared" si="252"/>
        <v>0</v>
      </c>
      <c r="DA386" s="97">
        <f t="shared" si="253"/>
        <v>0</v>
      </c>
      <c r="DB386" s="62" t="str">
        <f>IF(AND(CZ386=0,DA386=0),"",IF(AND(CZ386=0,DA386&lt;&gt;0),Desplegable!$B$444,(DA386*100/CZ386)))</f>
        <v/>
      </c>
      <c r="DC386" s="97">
        <v>0</v>
      </c>
      <c r="DD386" s="97"/>
      <c r="DE386" s="97"/>
      <c r="DF386" s="62" t="str">
        <f>IF(AND(DC386=0,DD386=0),Desplegable!$B$446,IF(AND(DC386&lt;&gt;0,DD386=""),Desplegable!$B$446,IF(AND('Metas por Proyecto'!DC386=0,'Metas por Proyecto'!DD386&gt;0),Desplegable!$B$444,IF(AND('Metas por Proyecto'!DC386&gt;0,'Metas por Proyecto'!DD386=0),Desplegable!$B$445,IF(AND('Metas por Proyecto'!DC386&gt;0,'Metas por Proyecto'!DD386&gt;0),((DD386*100)/DC386))))))</f>
        <v/>
      </c>
      <c r="DG386" s="97">
        <f t="shared" si="256"/>
        <v>0</v>
      </c>
      <c r="DH386" s="97">
        <f t="shared" si="257"/>
        <v>0</v>
      </c>
      <c r="DI386" s="62" t="str">
        <f>IF(AND(DG386=0,DH386=0),"",IF(AND(DG386=0,DH386&lt;&gt;0),Desplegable!$B$444,(DH386*100/DG386)))</f>
        <v/>
      </c>
      <c r="DJ386" s="97">
        <v>0</v>
      </c>
      <c r="DK386" s="97"/>
      <c r="DL386" s="97"/>
      <c r="DM386" s="62" t="str">
        <f>IF(AND(DJ386=0,DK386=0),Desplegable!$B$446,IF(AND(DJ386&lt;&gt;0,DK386=""),Desplegable!$B$446,IF(AND('Metas por Proyecto'!DJ386=0,'Metas por Proyecto'!DK386&gt;0),Desplegable!$B$444,IF(AND('Metas por Proyecto'!DJ386&gt;0,'Metas por Proyecto'!DK386=0),Desplegable!$B$445,IF(AND('Metas por Proyecto'!DJ386&gt;0,'Metas por Proyecto'!DK386&gt;0),((DK386*100)/DJ386))))))</f>
        <v/>
      </c>
      <c r="DN386" s="97">
        <f t="shared" si="254"/>
        <v>0</v>
      </c>
      <c r="DO386" s="97">
        <f t="shared" si="255"/>
        <v>0</v>
      </c>
      <c r="DP386" s="63" t="str">
        <f>IF(AND(DN386=0,DO386=0),"",IF(AND(DN386=0,DO386&lt;&gt;0),Desplegable!$B$444,(DO386*100/DN386)))</f>
        <v/>
      </c>
      <c r="DQ386" s="97">
        <f t="shared" si="232"/>
        <v>0</v>
      </c>
      <c r="DR386" s="97">
        <f t="shared" si="233"/>
        <v>1</v>
      </c>
      <c r="DS386" s="97">
        <f t="shared" si="234"/>
        <v>0</v>
      </c>
      <c r="DT386" s="63" t="str">
        <f t="shared" si="235"/>
        <v/>
      </c>
      <c r="DU386" s="97"/>
    </row>
    <row r="387" spans="1:125" s="65" customFormat="1" ht="225">
      <c r="A387" s="53">
        <v>386</v>
      </c>
      <c r="B387" s="84" t="s">
        <v>1326</v>
      </c>
      <c r="C387" s="54" t="s">
        <v>1327</v>
      </c>
      <c r="D387" s="55" t="s">
        <v>89</v>
      </c>
      <c r="E387" s="55" t="s">
        <v>1066</v>
      </c>
      <c r="F387" s="56" t="s">
        <v>111</v>
      </c>
      <c r="G387" s="55" t="s">
        <v>115</v>
      </c>
      <c r="H387" s="56" t="s">
        <v>291</v>
      </c>
      <c r="I387" s="55" t="s">
        <v>993</v>
      </c>
      <c r="J387" s="56" t="s">
        <v>254</v>
      </c>
      <c r="K387" s="55" t="s">
        <v>1006</v>
      </c>
      <c r="L387" s="56" t="s">
        <v>488</v>
      </c>
      <c r="M387" s="56" t="s">
        <v>411</v>
      </c>
      <c r="N387" s="59" t="s">
        <v>126</v>
      </c>
      <c r="O387" s="56" t="s">
        <v>154</v>
      </c>
      <c r="P387" s="57" t="s">
        <v>462</v>
      </c>
      <c r="Q387" s="57" t="s">
        <v>467</v>
      </c>
      <c r="R387" s="58" t="s">
        <v>474</v>
      </c>
      <c r="S387" s="59" t="s">
        <v>159</v>
      </c>
      <c r="T387" s="59" t="s">
        <v>417</v>
      </c>
      <c r="U387" s="60" t="s">
        <v>429</v>
      </c>
      <c r="V387" s="60" t="s">
        <v>447</v>
      </c>
      <c r="W387" s="59" t="s">
        <v>159</v>
      </c>
      <c r="X387" s="59"/>
      <c r="Y387" s="56"/>
      <c r="Z387" s="56"/>
      <c r="AA387" s="56"/>
      <c r="AB387" s="56"/>
      <c r="AC387" s="53"/>
      <c r="AD387" s="53"/>
      <c r="AE387" s="53"/>
      <c r="AF387" s="53"/>
      <c r="AG387" s="56"/>
      <c r="AH387" s="60"/>
      <c r="AI387" s="53"/>
      <c r="AJ387" s="61"/>
      <c r="AK387" s="53"/>
      <c r="AL387" s="53"/>
      <c r="AM387" s="256">
        <v>0.14699999999999999</v>
      </c>
      <c r="AN387" s="97">
        <v>0</v>
      </c>
      <c r="AO387" s="97">
        <v>0</v>
      </c>
      <c r="AP387" s="97"/>
      <c r="AQ387" s="62" t="str">
        <f>IF(AND(AN387=0,AO387=0),Desplegable!$B$446,IF(AND(AN387&lt;&gt;0,AO387=""),Desplegable!$B$446,IF(AND('Metas por Proyecto'!AN387=0,'Metas por Proyecto'!AO387&gt;0),Desplegable!$B$444,IF(AND('Metas por Proyecto'!AN387&gt;0,'Metas por Proyecto'!AO387=0),Desplegable!$B$445,IF(AND('Metas por Proyecto'!AN387&gt;0,'Metas por Proyecto'!AO387&gt;0),((AO387*100)/AN387))))))</f>
        <v/>
      </c>
      <c r="AR387" s="97">
        <v>0</v>
      </c>
      <c r="AS387" s="97">
        <v>0</v>
      </c>
      <c r="AT387" s="97"/>
      <c r="AU387" s="62" t="str">
        <f>IF(AND(AR387=0,AS387=0),Desplegable!$B$446,IF(AND(AR387&lt;&gt;0,AS387=""),Desplegable!$B$446,IF(AND('Metas por Proyecto'!AR387=0,'Metas por Proyecto'!AS387&gt;0),Desplegable!$B$444,IF(AND('Metas por Proyecto'!AR387&gt;0,'Metas por Proyecto'!AS387=0),Desplegable!$B$445,IF(AND('Metas por Proyecto'!AR387&gt;0,'Metas por Proyecto'!AS387&gt;0),((AS387*100)/AR387))))))</f>
        <v/>
      </c>
      <c r="AV387" s="97">
        <f t="shared" ref="AV387" si="258">SUM(AN387,AR387)</f>
        <v>0</v>
      </c>
      <c r="AW387" s="97">
        <f t="shared" ref="AW387" si="259">SUM(AO387,AS387)</f>
        <v>0</v>
      </c>
      <c r="AX387" s="62" t="str">
        <f>IF(AND(AV387=0,AW387=0),"",IF(AND(AV387=0,AW387&lt;&gt;0),Desplegable!$B$444,(AW387*100/AV387)))</f>
        <v/>
      </c>
      <c r="AY387" s="97">
        <v>0</v>
      </c>
      <c r="AZ387" s="97">
        <v>0</v>
      </c>
      <c r="BA387" s="97"/>
      <c r="BB387" s="62" t="str">
        <f>IF(AND(AY387=0,AZ387=0),Desplegable!$B$446,IF(AND(AY387&lt;&gt;0,AZ387=""),Desplegable!$B$446,IF(AND('Metas por Proyecto'!AY387=0,'Metas por Proyecto'!AZ387&gt;0),Desplegable!$B$444,IF(AND('Metas por Proyecto'!AY387&gt;0,'Metas por Proyecto'!AZ387=0),Desplegable!$B$445,IF(AND('Metas por Proyecto'!AY387&gt;0,'Metas por Proyecto'!AZ387&gt;0),((AZ387*100)/AY387))))))</f>
        <v/>
      </c>
      <c r="BC387" s="97">
        <f t="shared" ref="BC387" si="260">SUM(AV387+AY387)</f>
        <v>0</v>
      </c>
      <c r="BD387" s="97">
        <f t="shared" ref="BD387" si="261">SUM(AW387+AZ387)</f>
        <v>0</v>
      </c>
      <c r="BE387" s="62" t="str">
        <f>IF(AND(BC387=0,BD387=0),"",IF(AND(BC387=0,BD387&lt;&gt;0),Desplegable!$B$444,(BD387*100/BC387)))</f>
        <v/>
      </c>
      <c r="BF387" s="97">
        <v>0</v>
      </c>
      <c r="BG387" s="97"/>
      <c r="BH387" s="97"/>
      <c r="BI387" s="62" t="str">
        <f>IF(AND(BF387=0,BG387=0),Desplegable!$B$446,IF(AND(BF387&lt;&gt;0,BG387=""),Desplegable!$B$446,IF(AND('Metas por Proyecto'!BF387=0,'Metas por Proyecto'!BG387&gt;0),Desplegable!$B$444,IF(AND('Metas por Proyecto'!BF387&gt;0,'Metas por Proyecto'!BG387=0),Desplegable!$B$445,IF(AND('Metas por Proyecto'!BF387&gt;0,'Metas por Proyecto'!BG387&gt;0),((BG387*100)/BF387))))))</f>
        <v/>
      </c>
      <c r="BJ387" s="97">
        <f t="shared" ref="BJ387" si="262">SUM(BC387+BF387)</f>
        <v>0</v>
      </c>
      <c r="BK387" s="97">
        <f t="shared" ref="BK387" si="263">SUM(BD387+BG387)</f>
        <v>0</v>
      </c>
      <c r="BL387" s="62" t="str">
        <f>IF(AND(BJ387=0,BK387=0),"",IF(AND(BJ387=0,BK387&lt;&gt;0),Desplegable!$B$444,(BK387*100/BJ387)))</f>
        <v/>
      </c>
      <c r="BM387" s="97">
        <v>0</v>
      </c>
      <c r="BN387" s="97"/>
      <c r="BO387" s="97"/>
      <c r="BP387" s="62" t="str">
        <f>IF(AND(BM387=0,BN387=0),Desplegable!$B$446,IF(AND(BM387&lt;&gt;0,BN387=""),Desplegable!$B$446,IF(AND('Metas por Proyecto'!BM387=0,'Metas por Proyecto'!BN387&gt;0),Desplegable!$B$444,IF(AND('Metas por Proyecto'!BM387&gt;0,'Metas por Proyecto'!BN387=0),Desplegable!$B$445,IF(AND('Metas por Proyecto'!BM387&gt;0,'Metas por Proyecto'!BN387&gt;0),((BN387*100)/BM387))))))</f>
        <v/>
      </c>
      <c r="BQ387" s="97">
        <f t="shared" ref="BQ387" si="264">SUM(BJ387+BM387)</f>
        <v>0</v>
      </c>
      <c r="BR387" s="97">
        <f t="shared" ref="BR387" si="265">SUM(BK387+BN387)</f>
        <v>0</v>
      </c>
      <c r="BS387" s="62" t="str">
        <f>IF(AND(BQ387=0,BR387=0),"",IF(AND(BQ387=0,BR387&lt;&gt;0),Desplegable!$B$444,(BR387*100/BQ387)))</f>
        <v/>
      </c>
      <c r="BT387" s="97">
        <v>0</v>
      </c>
      <c r="BU387" s="97"/>
      <c r="BV387" s="97"/>
      <c r="BW387" s="62" t="str">
        <f>IF(AND(BT387=0,BU387=0),Desplegable!$B$446,IF(AND(BT387&lt;&gt;0,BU387=""),Desplegable!$B$446,IF(AND('Metas por Proyecto'!BT387=0,'Metas por Proyecto'!BU387&gt;0),Desplegable!$B$444,IF(AND('Metas por Proyecto'!BT387&gt;0,'Metas por Proyecto'!BU387=0),Desplegable!$B$445,IF(AND('Metas por Proyecto'!BT387&gt;0,'Metas por Proyecto'!BU387&gt;0),((BU387*100)/BT387))))))</f>
        <v/>
      </c>
      <c r="BX387" s="97">
        <f t="shared" ref="BX387" si="266">SUM(BQ387+BT387)</f>
        <v>0</v>
      </c>
      <c r="BY387" s="97">
        <f t="shared" ref="BY387" si="267">SUM(BR387+BU387)</f>
        <v>0</v>
      </c>
      <c r="BZ387" s="62" t="str">
        <f>IF(AND(BX387=0,BY387=0),"",IF(AND(BX387=0,BY387&lt;&gt;0),Desplegable!$B$444,(BY387*100/BX387)))</f>
        <v/>
      </c>
      <c r="CA387" s="97">
        <v>0</v>
      </c>
      <c r="CB387" s="97"/>
      <c r="CC387" s="97"/>
      <c r="CD387" s="62" t="str">
        <f>IF(AND(CA387=0,CB387=0),Desplegable!$B$446,IF(AND(CA387&lt;&gt;0,CB387=""),Desplegable!$B$446,IF(AND('Metas por Proyecto'!CA387=0,'Metas por Proyecto'!CB387&gt;0),Desplegable!$B$444,IF(AND('Metas por Proyecto'!CA387&gt;0,'Metas por Proyecto'!CB387=0),Desplegable!$B$445,IF(AND('Metas por Proyecto'!CA387&gt;0,'Metas por Proyecto'!CB387&gt;0),((CB387*100)/CA387))))))</f>
        <v/>
      </c>
      <c r="CE387" s="97">
        <f t="shared" ref="CE387" si="268">SUM(BX387+CA387)</f>
        <v>0</v>
      </c>
      <c r="CF387" s="97">
        <f t="shared" ref="CF387" si="269">SUM(BY387+CB387)</f>
        <v>0</v>
      </c>
      <c r="CG387" s="62" t="str">
        <f>IF(AND(CE387=0,CF387=0),"",IF(AND(CE387=0,CF387&lt;&gt;0),Desplegable!$B$444,(CF387*100/CE387)))</f>
        <v/>
      </c>
      <c r="CH387" s="97">
        <v>0</v>
      </c>
      <c r="CI387" s="97"/>
      <c r="CJ387" s="97"/>
      <c r="CK387" s="62" t="str">
        <f>IF(AND(CH387=0,CI387=0),Desplegable!$B$446,IF(AND(CH387&lt;&gt;0,CI387=""),Desplegable!$B$446,IF(AND('Metas por Proyecto'!CH387=0,'Metas por Proyecto'!CI387&gt;0),Desplegable!$B$444,IF(AND('Metas por Proyecto'!CH387&gt;0,'Metas por Proyecto'!CI387=0),Desplegable!$B$445,IF(AND('Metas por Proyecto'!CH387&gt;0,'Metas por Proyecto'!CI387&gt;0),((CI387*100)/CH387))))))</f>
        <v/>
      </c>
      <c r="CL387" s="97">
        <f t="shared" ref="CL387" si="270">SUM(CE387+CH387)</f>
        <v>0</v>
      </c>
      <c r="CM387" s="97">
        <f t="shared" ref="CM387" si="271">SUM(CF387+CI387)</f>
        <v>0</v>
      </c>
      <c r="CN387" s="62" t="str">
        <f>IF(AND(CL387=0,CM387=0),"",IF(AND(CL387=0,CM387&lt;&gt;0),Desplegable!$B$444,(CM387*100/CL387)))</f>
        <v/>
      </c>
      <c r="CO387" s="97">
        <v>0</v>
      </c>
      <c r="CP387" s="97"/>
      <c r="CQ387" s="97"/>
      <c r="CR387" s="62" t="str">
        <f>IF(AND(CO387=0,CP387=0),Desplegable!$B$446,IF(AND(CO387&lt;&gt;0,CP387=""),Desplegable!$B$446,IF(AND('Metas por Proyecto'!CO387=0,'Metas por Proyecto'!CP387&gt;0),Desplegable!$B$444,IF(AND('Metas por Proyecto'!CO387&gt;0,'Metas por Proyecto'!CP387=0),Desplegable!$B$445,IF(AND('Metas por Proyecto'!CO387&gt;0,'Metas por Proyecto'!CP387&gt;0),((CP387*100)/CO387))))))</f>
        <v/>
      </c>
      <c r="CS387" s="97">
        <f t="shared" ref="CS387" si="272">SUM(CL387+CO387)</f>
        <v>0</v>
      </c>
      <c r="CT387" s="97">
        <f t="shared" ref="CT387" si="273">SUM(CM387+CP387)</f>
        <v>0</v>
      </c>
      <c r="CU387" s="62" t="str">
        <f>IF(AND(CS387=0,CT387=0),"",IF(AND(CS387=0,CT387&lt;&gt;0),Desplegable!$B$444,(CT387*100/CS387)))</f>
        <v/>
      </c>
      <c r="CV387" s="97">
        <v>0</v>
      </c>
      <c r="CW387" s="97"/>
      <c r="CX387" s="97"/>
      <c r="CY387" s="62" t="str">
        <f>IF(AND(CV387=0,CW387=0),Desplegable!$B$446,IF(AND(CV387&lt;&gt;0,CW387=""),Desplegable!$B$446,IF(AND('Metas por Proyecto'!CV387=0,'Metas por Proyecto'!CW387&gt;0),Desplegable!$B$444,IF(AND('Metas por Proyecto'!CV387&gt;0,'Metas por Proyecto'!CW387=0),Desplegable!$B$445,IF(AND('Metas por Proyecto'!CV387&gt;0,'Metas por Proyecto'!CW387&gt;0),((CW387*100)/CV387))))))</f>
        <v/>
      </c>
      <c r="CZ387" s="97">
        <f t="shared" ref="CZ387" si="274">SUM(CS387+CV387)</f>
        <v>0</v>
      </c>
      <c r="DA387" s="97">
        <f t="shared" ref="DA387" si="275">SUM(CT387+CW387)</f>
        <v>0</v>
      </c>
      <c r="DB387" s="62" t="str">
        <f>IF(AND(CZ387=0,DA387=0),"",IF(AND(CZ387=0,DA387&lt;&gt;0),Desplegable!$B$444,(DA387*100/CZ387)))</f>
        <v/>
      </c>
      <c r="DC387" s="97">
        <v>0</v>
      </c>
      <c r="DD387" s="97"/>
      <c r="DE387" s="97"/>
      <c r="DF387" s="62" t="str">
        <f>IF(AND(DC387=0,DD387=0),Desplegable!$B$446,IF(AND(DC387&lt;&gt;0,DD387=""),Desplegable!$B$446,IF(AND('Metas por Proyecto'!DC387=0,'Metas por Proyecto'!DD387&gt;0),Desplegable!$B$444,IF(AND('Metas por Proyecto'!DC387&gt;0,'Metas por Proyecto'!DD387=0),Desplegable!$B$445,IF(AND('Metas por Proyecto'!DC387&gt;0,'Metas por Proyecto'!DD387&gt;0),((DD387*100)/DC387))))))</f>
        <v/>
      </c>
      <c r="DG387" s="97">
        <f t="shared" ref="DG387" si="276">SUM(CZ387+DC387)</f>
        <v>0</v>
      </c>
      <c r="DH387" s="97">
        <f t="shared" ref="DH387" si="277">SUM(DA387+DD387)</f>
        <v>0</v>
      </c>
      <c r="DI387" s="62" t="str">
        <f>IF(AND(DG387=0,DH387=0),"",IF(AND(DG387=0,DH387&lt;&gt;0),Desplegable!$B$444,(DH387*100/DG387)))</f>
        <v/>
      </c>
      <c r="DJ387" s="257">
        <v>0.14699999999999999</v>
      </c>
      <c r="DK387" s="257"/>
      <c r="DL387" s="97"/>
      <c r="DM387" s="62" t="str">
        <f>IF(AND(DJ387=0,DK387=0),Desplegable!$B$446,IF(AND(DJ387&lt;&gt;0,DK387=""),Desplegable!$B$446,IF(AND('Metas por Proyecto'!DJ387=0,'Metas por Proyecto'!DK387&gt;0),Desplegable!$B$444,IF(AND('Metas por Proyecto'!DJ387&gt;0,'Metas por Proyecto'!DK387=0),Desplegable!$B$445,IF(AND('Metas por Proyecto'!DJ387&gt;0,'Metas por Proyecto'!DK387&gt;0),((DK387*100)/DJ387))))))</f>
        <v/>
      </c>
      <c r="DN387" s="257">
        <f t="shared" ref="DN387" si="278">SUM(DG387+DJ387)</f>
        <v>0.14699999999999999</v>
      </c>
      <c r="DO387" s="257">
        <f t="shared" ref="DO387" si="279">SUM(DH387+DK387)</f>
        <v>0</v>
      </c>
      <c r="DP387" s="63">
        <f>IF(AND(DN387=0,DO387=0),"",IF(AND(DN387=0,DO387&lt;&gt;0),Desplegable!$B$444,(DO387*100/DN387)))</f>
        <v>0</v>
      </c>
      <c r="DQ387" s="97">
        <f t="shared" ref="DQ387" si="280">SUM(AN387,AR387,AY387,BF387,BM387,BT387,CA387,CH387,CO387,CV387,DC387,DJ387)</f>
        <v>0.14699999999999999</v>
      </c>
      <c r="DR387" s="97">
        <f t="shared" ref="DR387" si="281">AM387-DQ387</f>
        <v>0</v>
      </c>
      <c r="DS387" s="97">
        <f t="shared" ref="DS387" si="282">SUM(AO387,AS387,AZ387,BG387,BN387,BU387,CB387,CI387,CP387,CW387,DD387,DK387)</f>
        <v>0</v>
      </c>
      <c r="DT387" s="63">
        <f t="shared" ref="DT387" si="283">DP387</f>
        <v>0</v>
      </c>
      <c r="DU387" s="97"/>
    </row>
    <row r="388" spans="1:125" s="65" customFormat="1" ht="409.5">
      <c r="A388" s="53">
        <v>387</v>
      </c>
      <c r="B388" s="84" t="s">
        <v>1067</v>
      </c>
      <c r="C388" s="54" t="s">
        <v>1055</v>
      </c>
      <c r="D388" s="55" t="s">
        <v>89</v>
      </c>
      <c r="E388" s="55" t="s">
        <v>1071</v>
      </c>
      <c r="F388" s="56" t="s">
        <v>111</v>
      </c>
      <c r="G388" s="55" t="s">
        <v>115</v>
      </c>
      <c r="H388" s="56" t="s">
        <v>291</v>
      </c>
      <c r="I388" s="55" t="s">
        <v>993</v>
      </c>
      <c r="J388" s="56" t="s">
        <v>252</v>
      </c>
      <c r="K388" s="55" t="s">
        <v>1028</v>
      </c>
      <c r="L388" s="56" t="s">
        <v>269</v>
      </c>
      <c r="M388" s="56" t="s">
        <v>411</v>
      </c>
      <c r="N388" s="59" t="s">
        <v>66</v>
      </c>
      <c r="O388" s="56" t="s">
        <v>154</v>
      </c>
      <c r="P388" s="57" t="s">
        <v>462</v>
      </c>
      <c r="Q388" s="57" t="s">
        <v>467</v>
      </c>
      <c r="R388" s="58" t="s">
        <v>474</v>
      </c>
      <c r="S388" s="59" t="s">
        <v>159</v>
      </c>
      <c r="T388" s="59" t="s">
        <v>417</v>
      </c>
      <c r="U388" s="60" t="s">
        <v>429</v>
      </c>
      <c r="V388" s="60" t="s">
        <v>447</v>
      </c>
      <c r="W388" s="59" t="s">
        <v>159</v>
      </c>
      <c r="X388" s="59"/>
      <c r="Y388" s="56"/>
      <c r="Z388" s="56"/>
      <c r="AA388" s="56"/>
      <c r="AB388" s="56"/>
      <c r="AC388" s="53"/>
      <c r="AD388" s="53"/>
      <c r="AE388" s="53"/>
      <c r="AF388" s="53"/>
      <c r="AG388" s="56"/>
      <c r="AH388" s="60"/>
      <c r="AI388" s="53"/>
      <c r="AJ388" s="61"/>
      <c r="AK388" s="53"/>
      <c r="AL388" s="53"/>
      <c r="AM388" s="222">
        <v>354</v>
      </c>
      <c r="AN388" s="97">
        <v>354</v>
      </c>
      <c r="AO388" s="97">
        <v>354</v>
      </c>
      <c r="AP388" s="97"/>
      <c r="AQ388" s="62">
        <f>IF(AND(AN388=0,AO388=0),Desplegable!$B$446,IF(AND(AN388&lt;&gt;0,AO388=""),Desplegable!$B$446,IF(AND('Metas por Proyecto'!AN388=0,'Metas por Proyecto'!AO388&gt;0),Desplegable!$B$444,IF(AND('Metas por Proyecto'!AN388&gt;0,'Metas por Proyecto'!AO388=0),Desplegable!$B$445,IF(AND('Metas por Proyecto'!AN388&gt;0,'Metas por Proyecto'!AO388&gt;0),((AO388*100)/AN388))))))</f>
        <v>100</v>
      </c>
      <c r="AR388" s="97">
        <v>354</v>
      </c>
      <c r="AS388" s="97">
        <v>354</v>
      </c>
      <c r="AT388" s="97"/>
      <c r="AU388" s="62">
        <f>IF(AND(AR388=0,AS388=0),Desplegable!$B$446,IF(AND(AR388&lt;&gt;0,AS388=""),Desplegable!$B$446,IF(AND('Metas por Proyecto'!AR388=0,'Metas por Proyecto'!AS388&gt;0),Desplegable!$B$444,IF(AND('Metas por Proyecto'!AR388&gt;0,'Metas por Proyecto'!AS388=0),Desplegable!$B$445,IF(AND('Metas por Proyecto'!AR388&gt;0,'Metas por Proyecto'!AS388&gt;0),((AS388*100)/AR388))))))</f>
        <v>100</v>
      </c>
      <c r="AV388" s="97">
        <f t="shared" si="236"/>
        <v>708</v>
      </c>
      <c r="AW388" s="97">
        <f t="shared" si="237"/>
        <v>708</v>
      </c>
      <c r="AX388" s="62">
        <f>IF(AND(AV388=0,AW388=0),"",IF(AND(AV388=0,AW388&lt;&gt;0),Desplegable!$B$444,(AW388*100/AV388)))</f>
        <v>100</v>
      </c>
      <c r="AY388" s="97">
        <v>354</v>
      </c>
      <c r="AZ388" s="97">
        <v>354</v>
      </c>
      <c r="BA388" s="97" t="s">
        <v>1315</v>
      </c>
      <c r="BB388" s="62">
        <f>IF(AND(AY388=0,AZ388=0),Desplegable!$B$446,IF(AND(AY388&lt;&gt;0,AZ388=""),Desplegable!$B$446,IF(AND('Metas por Proyecto'!AY388=0,'Metas por Proyecto'!AZ388&gt;0),Desplegable!$B$444,IF(AND('Metas por Proyecto'!AY388&gt;0,'Metas por Proyecto'!AZ388=0),Desplegable!$B$445,IF(AND('Metas por Proyecto'!AY388&gt;0,'Metas por Proyecto'!AZ388&gt;0),((AZ388*100)/AY388))))))</f>
        <v>100</v>
      </c>
      <c r="BC388" s="97">
        <f t="shared" si="238"/>
        <v>1062</v>
      </c>
      <c r="BD388" s="97">
        <f t="shared" si="239"/>
        <v>1062</v>
      </c>
      <c r="BE388" s="62">
        <f>IF(AND(BC388=0,BD388=0),"",IF(AND(BC388=0,BD388&lt;&gt;0),Desplegable!$B$444,(BD388*100/BC388)))</f>
        <v>100</v>
      </c>
      <c r="BF388" s="97">
        <v>354</v>
      </c>
      <c r="BG388" s="97"/>
      <c r="BH388" s="97"/>
      <c r="BI388" s="62" t="str">
        <f>IF(AND(BF388=0,BG388=0),Desplegable!$B$446,IF(AND(BF388&lt;&gt;0,BG388=""),Desplegable!$B$446,IF(AND('Metas por Proyecto'!BF388=0,'Metas por Proyecto'!BG388&gt;0),Desplegable!$B$444,IF(AND('Metas por Proyecto'!BF388&gt;0,'Metas por Proyecto'!BG388=0),Desplegable!$B$445,IF(AND('Metas por Proyecto'!BF388&gt;0,'Metas por Proyecto'!BG388&gt;0),((BG388*100)/BF388))))))</f>
        <v/>
      </c>
      <c r="BJ388" s="97">
        <f t="shared" si="240"/>
        <v>1416</v>
      </c>
      <c r="BK388" s="97">
        <f t="shared" si="241"/>
        <v>1062</v>
      </c>
      <c r="BL388" s="62">
        <f>IF(AND(BJ388=0,BK388=0),"",IF(AND(BJ388=0,BK388&lt;&gt;0),Desplegable!$B$444,(BK388*100/BJ388)))</f>
        <v>75</v>
      </c>
      <c r="BM388" s="97">
        <v>354</v>
      </c>
      <c r="BN388" s="97"/>
      <c r="BO388" s="97"/>
      <c r="BP388" s="62" t="str">
        <f>IF(AND(BM388=0,BN388=0),Desplegable!$B$446,IF(AND(BM388&lt;&gt;0,BN388=""),Desplegable!$B$446,IF(AND('Metas por Proyecto'!BM388=0,'Metas por Proyecto'!BN388&gt;0),Desplegable!$B$444,IF(AND('Metas por Proyecto'!BM388&gt;0,'Metas por Proyecto'!BN388=0),Desplegable!$B$445,IF(AND('Metas por Proyecto'!BM388&gt;0,'Metas por Proyecto'!BN388&gt;0),((BN388*100)/BM388))))))</f>
        <v/>
      </c>
      <c r="BQ388" s="97">
        <f t="shared" si="242"/>
        <v>1770</v>
      </c>
      <c r="BR388" s="97">
        <f t="shared" si="243"/>
        <v>1062</v>
      </c>
      <c r="BS388" s="62">
        <f>IF(AND(BQ388=0,BR388=0),"",IF(AND(BQ388=0,BR388&lt;&gt;0),Desplegable!$B$444,(BR388*100/BQ388)))</f>
        <v>60</v>
      </c>
      <c r="BT388" s="97">
        <v>354</v>
      </c>
      <c r="BU388" s="97"/>
      <c r="BV388" s="97"/>
      <c r="BW388" s="62" t="str">
        <f>IF(AND(BT388=0,BU388=0),Desplegable!$B$446,IF(AND(BT388&lt;&gt;0,BU388=""),Desplegable!$B$446,IF(AND('Metas por Proyecto'!BT388=0,'Metas por Proyecto'!BU388&gt;0),Desplegable!$B$444,IF(AND('Metas por Proyecto'!BT388&gt;0,'Metas por Proyecto'!BU388=0),Desplegable!$B$445,IF(AND('Metas por Proyecto'!BT388&gt;0,'Metas por Proyecto'!BU388&gt;0),((BU388*100)/BT388))))))</f>
        <v/>
      </c>
      <c r="BX388" s="97">
        <f t="shared" si="244"/>
        <v>2124</v>
      </c>
      <c r="BY388" s="97">
        <f t="shared" si="245"/>
        <v>1062</v>
      </c>
      <c r="BZ388" s="62">
        <f>IF(AND(BX388=0,BY388=0),"",IF(AND(BX388=0,BY388&lt;&gt;0),Desplegable!$B$444,(BY388*100/BX388)))</f>
        <v>50</v>
      </c>
      <c r="CA388" s="97">
        <v>354</v>
      </c>
      <c r="CB388" s="97"/>
      <c r="CC388" s="97"/>
      <c r="CD388" s="62" t="str">
        <f>IF(AND(CA388=0,CB388=0),Desplegable!$B$446,IF(AND(CA388&lt;&gt;0,CB388=""),Desplegable!$B$446,IF(AND('Metas por Proyecto'!CA388=0,'Metas por Proyecto'!CB388&gt;0),Desplegable!$B$444,IF(AND('Metas por Proyecto'!CA388&gt;0,'Metas por Proyecto'!CB388=0),Desplegable!$B$445,IF(AND('Metas por Proyecto'!CA388&gt;0,'Metas por Proyecto'!CB388&gt;0),((CB388*100)/CA388))))))</f>
        <v/>
      </c>
      <c r="CE388" s="97">
        <f t="shared" si="246"/>
        <v>2478</v>
      </c>
      <c r="CF388" s="97">
        <f t="shared" si="247"/>
        <v>1062</v>
      </c>
      <c r="CG388" s="62">
        <f>IF(AND(CE388=0,CF388=0),"",IF(AND(CE388=0,CF388&lt;&gt;0),Desplegable!$B$444,(CF388*100/CE388)))</f>
        <v>42.857142857142854</v>
      </c>
      <c r="CH388" s="97">
        <v>354</v>
      </c>
      <c r="CI388" s="97"/>
      <c r="CJ388" s="97"/>
      <c r="CK388" s="62" t="str">
        <f>IF(AND(CH388=0,CI388=0),Desplegable!$B$446,IF(AND(CH388&lt;&gt;0,CI388=""),Desplegable!$B$446,IF(AND('Metas por Proyecto'!CH388=0,'Metas por Proyecto'!CI388&gt;0),Desplegable!$B$444,IF(AND('Metas por Proyecto'!CH388&gt;0,'Metas por Proyecto'!CI388=0),Desplegable!$B$445,IF(AND('Metas por Proyecto'!CH388&gt;0,'Metas por Proyecto'!CI388&gt;0),((CI388*100)/CH388))))))</f>
        <v/>
      </c>
      <c r="CL388" s="97">
        <f t="shared" si="248"/>
        <v>2832</v>
      </c>
      <c r="CM388" s="97">
        <f t="shared" si="249"/>
        <v>1062</v>
      </c>
      <c r="CN388" s="62">
        <f>IF(AND(CL388=0,CM388=0),"",IF(AND(CL388=0,CM388&lt;&gt;0),Desplegable!$B$444,(CM388*100/CL388)))</f>
        <v>37.5</v>
      </c>
      <c r="CO388" s="97">
        <v>354</v>
      </c>
      <c r="CP388" s="97"/>
      <c r="CQ388" s="97"/>
      <c r="CR388" s="62" t="str">
        <f>IF(AND(CO388=0,CP388=0),Desplegable!$B$446,IF(AND(CO388&lt;&gt;0,CP388=""),Desplegable!$B$446,IF(AND('Metas por Proyecto'!CO388=0,'Metas por Proyecto'!CP388&gt;0),Desplegable!$B$444,IF(AND('Metas por Proyecto'!CO388&gt;0,'Metas por Proyecto'!CP388=0),Desplegable!$B$445,IF(AND('Metas por Proyecto'!CO388&gt;0,'Metas por Proyecto'!CP388&gt;0),((CP388*100)/CO388))))))</f>
        <v/>
      </c>
      <c r="CS388" s="97">
        <f t="shared" si="250"/>
        <v>3186</v>
      </c>
      <c r="CT388" s="97">
        <f t="shared" si="251"/>
        <v>1062</v>
      </c>
      <c r="CU388" s="62">
        <f>IF(AND(CS388=0,CT388=0),"",IF(AND(CS388=0,CT388&lt;&gt;0),Desplegable!$B$444,(CT388*100/CS388)))</f>
        <v>33.333333333333336</v>
      </c>
      <c r="CV388" s="97">
        <v>354</v>
      </c>
      <c r="CW388" s="97"/>
      <c r="CX388" s="97"/>
      <c r="CY388" s="62" t="str">
        <f>IF(AND(CV388=0,CW388=0),Desplegable!$B$446,IF(AND(CV388&lt;&gt;0,CW388=""),Desplegable!$B$446,IF(AND('Metas por Proyecto'!CV388=0,'Metas por Proyecto'!CW388&gt;0),Desplegable!$B$444,IF(AND('Metas por Proyecto'!CV388&gt;0,'Metas por Proyecto'!CW388=0),Desplegable!$B$445,IF(AND('Metas por Proyecto'!CV388&gt;0,'Metas por Proyecto'!CW388&gt;0),((CW388*100)/CV388))))))</f>
        <v/>
      </c>
      <c r="CZ388" s="97">
        <f t="shared" si="252"/>
        <v>3540</v>
      </c>
      <c r="DA388" s="97">
        <f t="shared" si="253"/>
        <v>1062</v>
      </c>
      <c r="DB388" s="62">
        <f>IF(AND(CZ388=0,DA388=0),"",IF(AND(CZ388=0,DA388&lt;&gt;0),Desplegable!$B$444,(DA388*100/CZ388)))</f>
        <v>30</v>
      </c>
      <c r="DC388" s="97">
        <v>354</v>
      </c>
      <c r="DD388" s="97"/>
      <c r="DE388" s="97"/>
      <c r="DF388" s="62" t="str">
        <f>IF(AND(DC388=0,DD388=0),Desplegable!$B$446,IF(AND(DC388&lt;&gt;0,DD388=""),Desplegable!$B$446,IF(AND('Metas por Proyecto'!DC388=0,'Metas por Proyecto'!DD388&gt;0),Desplegable!$B$444,IF(AND('Metas por Proyecto'!DC388&gt;0,'Metas por Proyecto'!DD388=0),Desplegable!$B$445,IF(AND('Metas por Proyecto'!DC388&gt;0,'Metas por Proyecto'!DD388&gt;0),((DD388*100)/DC388))))))</f>
        <v/>
      </c>
      <c r="DG388" s="97">
        <f t="shared" si="256"/>
        <v>3894</v>
      </c>
      <c r="DH388" s="97">
        <f t="shared" si="257"/>
        <v>1062</v>
      </c>
      <c r="DI388" s="62">
        <f>IF(AND(DG388=0,DH388=0),"",IF(AND(DG388=0,DH388&lt;&gt;0),Desplegable!$B$444,(DH388*100/DG388)))</f>
        <v>27.272727272727273</v>
      </c>
      <c r="DJ388" s="97">
        <v>354</v>
      </c>
      <c r="DK388" s="97"/>
      <c r="DL388" s="97"/>
      <c r="DM388" s="62" t="str">
        <f>IF(AND(DJ388=0,DK388=0),Desplegable!$B$446,IF(AND(DJ388&lt;&gt;0,DK388=""),Desplegable!$B$446,IF(AND('Metas por Proyecto'!DJ388=0,'Metas por Proyecto'!DK388&gt;0),Desplegable!$B$444,IF(AND('Metas por Proyecto'!DJ388&gt;0,'Metas por Proyecto'!DK388=0),Desplegable!$B$445,IF(AND('Metas por Proyecto'!DJ388&gt;0,'Metas por Proyecto'!DK388&gt;0),((DK388*100)/DJ388))))))</f>
        <v/>
      </c>
      <c r="DN388" s="97">
        <f t="shared" si="254"/>
        <v>4248</v>
      </c>
      <c r="DO388" s="97">
        <f t="shared" si="255"/>
        <v>1062</v>
      </c>
      <c r="DP388" s="63">
        <f>IF(AND(DN388=0,DO388=0),"",IF(AND(DN388=0,DO388&lt;&gt;0),Desplegable!$B$444,(DO388*100/DN388)))</f>
        <v>25</v>
      </c>
      <c r="DQ388" s="97">
        <f t="shared" si="232"/>
        <v>4248</v>
      </c>
      <c r="DR388" s="97">
        <f t="shared" si="233"/>
        <v>-3894</v>
      </c>
      <c r="DS388" s="97">
        <f t="shared" si="234"/>
        <v>1062</v>
      </c>
      <c r="DT388" s="63">
        <f t="shared" si="235"/>
        <v>25</v>
      </c>
      <c r="DU388" s="97"/>
    </row>
    <row r="389" spans="1:125" s="65" customFormat="1" ht="225">
      <c r="A389" s="53">
        <v>388</v>
      </c>
      <c r="B389" s="84" t="s">
        <v>1068</v>
      </c>
      <c r="C389" s="54" t="s">
        <v>1070</v>
      </c>
      <c r="D389" s="55" t="s">
        <v>79</v>
      </c>
      <c r="E389" s="55" t="s">
        <v>1071</v>
      </c>
      <c r="F389" s="56" t="s">
        <v>111</v>
      </c>
      <c r="G389" s="55" t="s">
        <v>115</v>
      </c>
      <c r="H389" s="56" t="s">
        <v>291</v>
      </c>
      <c r="I389" s="55" t="s">
        <v>993</v>
      </c>
      <c r="J389" s="56" t="s">
        <v>252</v>
      </c>
      <c r="K389" s="55" t="s">
        <v>1028</v>
      </c>
      <c r="L389" s="56" t="s">
        <v>269</v>
      </c>
      <c r="M389" s="56" t="s">
        <v>411</v>
      </c>
      <c r="N389" s="59" t="s">
        <v>66</v>
      </c>
      <c r="O389" s="56" t="s">
        <v>154</v>
      </c>
      <c r="P389" s="57" t="s">
        <v>462</v>
      </c>
      <c r="Q389" s="57" t="s">
        <v>467</v>
      </c>
      <c r="R389" s="58" t="s">
        <v>474</v>
      </c>
      <c r="S389" s="59" t="s">
        <v>159</v>
      </c>
      <c r="T389" s="59" t="s">
        <v>417</v>
      </c>
      <c r="U389" s="60" t="s">
        <v>429</v>
      </c>
      <c r="V389" s="60" t="s">
        <v>447</v>
      </c>
      <c r="W389" s="59" t="s">
        <v>159</v>
      </c>
      <c r="X389" s="59"/>
      <c r="Y389" s="56"/>
      <c r="Z389" s="56"/>
      <c r="AA389" s="56"/>
      <c r="AB389" s="56"/>
      <c r="AC389" s="53"/>
      <c r="AD389" s="53"/>
      <c r="AE389" s="53"/>
      <c r="AF389" s="53"/>
      <c r="AG389" s="56"/>
      <c r="AH389" s="60"/>
      <c r="AI389" s="53"/>
      <c r="AJ389" s="61"/>
      <c r="AK389" s="53"/>
      <c r="AL389" s="53"/>
      <c r="AM389" s="222">
        <v>1</v>
      </c>
      <c r="AN389" s="97" t="s">
        <v>1072</v>
      </c>
      <c r="AO389" s="97">
        <v>0</v>
      </c>
      <c r="AP389" s="97"/>
      <c r="AQ389" s="62">
        <f>IF(AND(AN389=0,AO389=0),Desplegable!$B$446,IF(AND(AN389&lt;&gt;0,AO389=""),Desplegable!$B$446,IF(AND('Metas por Proyecto'!AN389=0,'Metas por Proyecto'!AO389&gt;0),Desplegable!$B$444,IF(AND('Metas por Proyecto'!AN389&gt;0,'Metas por Proyecto'!AO389=0),Desplegable!$B$445,IF(AND('Metas por Proyecto'!AN389&gt;0,'Metas por Proyecto'!AO389&gt;0),((AO389*100)/AN389))))))</f>
        <v>0</v>
      </c>
      <c r="AR389" s="97" t="s">
        <v>1072</v>
      </c>
      <c r="AS389" s="97">
        <v>0</v>
      </c>
      <c r="AT389" s="97"/>
      <c r="AU389" s="62">
        <f>IF(AND(AR389=0,AS389=0),Desplegable!$B$446,IF(AND(AR389&lt;&gt;0,AS389=""),Desplegable!$B$446,IF(AND('Metas por Proyecto'!AR389=0,'Metas por Proyecto'!AS389&gt;0),Desplegable!$B$444,IF(AND('Metas por Proyecto'!AR389&gt;0,'Metas por Proyecto'!AS389=0),Desplegable!$B$445,IF(AND('Metas por Proyecto'!AR389&gt;0,'Metas por Proyecto'!AS389&gt;0),((AS389*100)/AR389))))))</f>
        <v>0</v>
      </c>
      <c r="AV389" s="97">
        <f t="shared" si="236"/>
        <v>0</v>
      </c>
      <c r="AW389" s="97">
        <f t="shared" si="237"/>
        <v>0</v>
      </c>
      <c r="AX389" s="62" t="str">
        <f>IF(AND(AV389=0,AW389=0),"",IF(AND(AV389=0,AW389&lt;&gt;0),Desplegable!$B$444,(AW389*100/AV389)))</f>
        <v/>
      </c>
      <c r="AY389" s="97" t="s">
        <v>1072</v>
      </c>
      <c r="AZ389" s="97">
        <v>0</v>
      </c>
      <c r="BA389" s="97"/>
      <c r="BB389" s="62">
        <f>IF(AND(AY389=0,AZ389=0),Desplegable!$B$446,IF(AND(AY389&lt;&gt;0,AZ389=""),Desplegable!$B$446,IF(AND('Metas por Proyecto'!AY389=0,'Metas por Proyecto'!AZ389&gt;0),Desplegable!$B$444,IF(AND('Metas por Proyecto'!AY389&gt;0,'Metas por Proyecto'!AZ389=0),Desplegable!$B$445,IF(AND('Metas por Proyecto'!AY389&gt;0,'Metas por Proyecto'!AZ389&gt;0),((AZ389*100)/AY389))))))</f>
        <v>0</v>
      </c>
      <c r="BC389" s="97" t="e">
        <f t="shared" si="238"/>
        <v>#VALUE!</v>
      </c>
      <c r="BD389" s="97">
        <f t="shared" si="239"/>
        <v>0</v>
      </c>
      <c r="BE389" s="62" t="e">
        <f>IF(AND(BC389=0,BD389=0),"",IF(AND(BC389=0,BD389&lt;&gt;0),Desplegable!$B$444,(BD389*100/BC389)))</f>
        <v>#VALUE!</v>
      </c>
      <c r="BF389" s="97">
        <v>1</v>
      </c>
      <c r="BG389" s="97"/>
      <c r="BH389" s="97"/>
      <c r="BI389" s="62" t="str">
        <f>IF(AND(BF389=0,BG389=0),Desplegable!$B$446,IF(AND(BF389&lt;&gt;0,BG389=""),Desplegable!$B$446,IF(AND('Metas por Proyecto'!BF389=0,'Metas por Proyecto'!BG389&gt;0),Desplegable!$B$444,IF(AND('Metas por Proyecto'!BF389&gt;0,'Metas por Proyecto'!BG389=0),Desplegable!$B$445,IF(AND('Metas por Proyecto'!BF389&gt;0,'Metas por Proyecto'!BG389&gt;0),((BG389*100)/BF389))))))</f>
        <v/>
      </c>
      <c r="BJ389" s="97" t="e">
        <f t="shared" si="240"/>
        <v>#VALUE!</v>
      </c>
      <c r="BK389" s="97">
        <f t="shared" si="241"/>
        <v>0</v>
      </c>
      <c r="BL389" s="62" t="e">
        <f>IF(AND(BJ389=0,BK389=0),"",IF(AND(BJ389=0,BK389&lt;&gt;0),Desplegable!$B$444,(BK389*100/BJ389)))</f>
        <v>#VALUE!</v>
      </c>
      <c r="BM389" s="97" t="s">
        <v>1072</v>
      </c>
      <c r="BN389" s="97"/>
      <c r="BO389" s="97"/>
      <c r="BP389" s="62" t="str">
        <f>IF(AND(BM389=0,BN389=0),Desplegable!$B$446,IF(AND(BM389&lt;&gt;0,BN389=""),Desplegable!$B$446,IF(AND('Metas por Proyecto'!BM389=0,'Metas por Proyecto'!BN389&gt;0),Desplegable!$B$444,IF(AND('Metas por Proyecto'!BM389&gt;0,'Metas por Proyecto'!BN389=0),Desplegable!$B$445,IF(AND('Metas por Proyecto'!BM389&gt;0,'Metas por Proyecto'!BN389&gt;0),((BN389*100)/BM389))))))</f>
        <v/>
      </c>
      <c r="BQ389" s="97" t="e">
        <f t="shared" si="242"/>
        <v>#VALUE!</v>
      </c>
      <c r="BR389" s="97">
        <f t="shared" si="243"/>
        <v>0</v>
      </c>
      <c r="BS389" s="62" t="e">
        <f>IF(AND(BQ389=0,BR389=0),"",IF(AND(BQ389=0,BR389&lt;&gt;0),Desplegable!$B$444,(BR389*100/BQ389)))</f>
        <v>#VALUE!</v>
      </c>
      <c r="BT389" s="97" t="s">
        <v>1072</v>
      </c>
      <c r="BU389" s="97"/>
      <c r="BV389" s="97"/>
      <c r="BW389" s="62" t="str">
        <f>IF(AND(BT389=0,BU389=0),Desplegable!$B$446,IF(AND(BT389&lt;&gt;0,BU389=""),Desplegable!$B$446,IF(AND('Metas por Proyecto'!BT389=0,'Metas por Proyecto'!BU389&gt;0),Desplegable!$B$444,IF(AND('Metas por Proyecto'!BT389&gt;0,'Metas por Proyecto'!BU389=0),Desplegable!$B$445,IF(AND('Metas por Proyecto'!BT389&gt;0,'Metas por Proyecto'!BU389&gt;0),((BU389*100)/BT389))))))</f>
        <v/>
      </c>
      <c r="BX389" s="97" t="e">
        <f t="shared" si="244"/>
        <v>#VALUE!</v>
      </c>
      <c r="BY389" s="97">
        <f t="shared" si="245"/>
        <v>0</v>
      </c>
      <c r="BZ389" s="62" t="e">
        <f>IF(AND(BX389=0,BY389=0),"",IF(AND(BX389=0,BY389&lt;&gt;0),Desplegable!$B$444,(BY389*100/BX389)))</f>
        <v>#VALUE!</v>
      </c>
      <c r="CA389" s="97" t="s">
        <v>1072</v>
      </c>
      <c r="CB389" s="97"/>
      <c r="CC389" s="97"/>
      <c r="CD389" s="62" t="str">
        <f>IF(AND(CA389=0,CB389=0),Desplegable!$B$446,IF(AND(CA389&lt;&gt;0,CB389=""),Desplegable!$B$446,IF(AND('Metas por Proyecto'!CA389=0,'Metas por Proyecto'!CB389&gt;0),Desplegable!$B$444,IF(AND('Metas por Proyecto'!CA389&gt;0,'Metas por Proyecto'!CB389=0),Desplegable!$B$445,IF(AND('Metas por Proyecto'!CA389&gt;0,'Metas por Proyecto'!CB389&gt;0),((CB389*100)/CA389))))))</f>
        <v/>
      </c>
      <c r="CE389" s="97" t="e">
        <f t="shared" si="246"/>
        <v>#VALUE!</v>
      </c>
      <c r="CF389" s="97">
        <f t="shared" si="247"/>
        <v>0</v>
      </c>
      <c r="CG389" s="62" t="e">
        <f>IF(AND(CE389=0,CF389=0),"",IF(AND(CE389=0,CF389&lt;&gt;0),Desplegable!$B$444,(CF389*100/CE389)))</f>
        <v>#VALUE!</v>
      </c>
      <c r="CH389" s="97" t="s">
        <v>1072</v>
      </c>
      <c r="CI389" s="97"/>
      <c r="CJ389" s="97"/>
      <c r="CK389" s="62" t="str">
        <f>IF(AND(CH389=0,CI389=0),Desplegable!$B$446,IF(AND(CH389&lt;&gt;0,CI389=""),Desplegable!$B$446,IF(AND('Metas por Proyecto'!CH389=0,'Metas por Proyecto'!CI389&gt;0),Desplegable!$B$444,IF(AND('Metas por Proyecto'!CH389&gt;0,'Metas por Proyecto'!CI389=0),Desplegable!$B$445,IF(AND('Metas por Proyecto'!CH389&gt;0,'Metas por Proyecto'!CI389&gt;0),((CI389*100)/CH389))))))</f>
        <v/>
      </c>
      <c r="CL389" s="97" t="e">
        <f t="shared" si="248"/>
        <v>#VALUE!</v>
      </c>
      <c r="CM389" s="97">
        <f t="shared" si="249"/>
        <v>0</v>
      </c>
      <c r="CN389" s="62" t="e">
        <f>IF(AND(CL389=0,CM389=0),"",IF(AND(CL389=0,CM389&lt;&gt;0),Desplegable!$B$444,(CM389*100/CL389)))</f>
        <v>#VALUE!</v>
      </c>
      <c r="CO389" s="97" t="s">
        <v>1072</v>
      </c>
      <c r="CP389" s="97"/>
      <c r="CQ389" s="97"/>
      <c r="CR389" s="62" t="str">
        <f>IF(AND(CO389=0,CP389=0),Desplegable!$B$446,IF(AND(CO389&lt;&gt;0,CP389=""),Desplegable!$B$446,IF(AND('Metas por Proyecto'!CO389=0,'Metas por Proyecto'!CP389&gt;0),Desplegable!$B$444,IF(AND('Metas por Proyecto'!CO389&gt;0,'Metas por Proyecto'!CP389=0),Desplegable!$B$445,IF(AND('Metas por Proyecto'!CO389&gt;0,'Metas por Proyecto'!CP389&gt;0),((CP389*100)/CO389))))))</f>
        <v/>
      </c>
      <c r="CS389" s="97" t="e">
        <f t="shared" si="250"/>
        <v>#VALUE!</v>
      </c>
      <c r="CT389" s="97">
        <f t="shared" si="251"/>
        <v>0</v>
      </c>
      <c r="CU389" s="62" t="e">
        <f>IF(AND(CS389=0,CT389=0),"",IF(AND(CS389=0,CT389&lt;&gt;0),Desplegable!$B$444,(CT389*100/CS389)))</f>
        <v>#VALUE!</v>
      </c>
      <c r="CV389" s="97" t="s">
        <v>1072</v>
      </c>
      <c r="CW389" s="97"/>
      <c r="CX389" s="97"/>
      <c r="CY389" s="62" t="str">
        <f>IF(AND(CV389=0,CW389=0),Desplegable!$B$446,IF(AND(CV389&lt;&gt;0,CW389=""),Desplegable!$B$446,IF(AND('Metas por Proyecto'!CV389=0,'Metas por Proyecto'!CW389&gt;0),Desplegable!$B$444,IF(AND('Metas por Proyecto'!CV389&gt;0,'Metas por Proyecto'!CW389=0),Desplegable!$B$445,IF(AND('Metas por Proyecto'!CV389&gt;0,'Metas por Proyecto'!CW389&gt;0),((CW389*100)/CV389))))))</f>
        <v/>
      </c>
      <c r="CZ389" s="97" t="e">
        <f t="shared" si="252"/>
        <v>#VALUE!</v>
      </c>
      <c r="DA389" s="97">
        <f t="shared" si="253"/>
        <v>0</v>
      </c>
      <c r="DB389" s="62" t="e">
        <f>IF(AND(CZ389=0,DA389=0),"",IF(AND(CZ389=0,DA389&lt;&gt;0),Desplegable!$B$444,(DA389*100/CZ389)))</f>
        <v>#VALUE!</v>
      </c>
      <c r="DC389" s="97" t="s">
        <v>1072</v>
      </c>
      <c r="DD389" s="97"/>
      <c r="DE389" s="97"/>
      <c r="DF389" s="62" t="str">
        <f>IF(AND(DC389=0,DD389=0),Desplegable!$B$446,IF(AND(DC389&lt;&gt;0,DD389=""),Desplegable!$B$446,IF(AND('Metas por Proyecto'!DC389=0,'Metas por Proyecto'!DD389&gt;0),Desplegable!$B$444,IF(AND('Metas por Proyecto'!DC389&gt;0,'Metas por Proyecto'!DD389=0),Desplegable!$B$445,IF(AND('Metas por Proyecto'!DC389&gt;0,'Metas por Proyecto'!DD389&gt;0),((DD389*100)/DC389))))))</f>
        <v/>
      </c>
      <c r="DG389" s="97" t="e">
        <f t="shared" si="256"/>
        <v>#VALUE!</v>
      </c>
      <c r="DH389" s="97">
        <f t="shared" si="257"/>
        <v>0</v>
      </c>
      <c r="DI389" s="62" t="e">
        <f>IF(AND(DG389=0,DH389=0),"",IF(AND(DG389=0,DH389&lt;&gt;0),Desplegable!$B$444,(DH389*100/DG389)))</f>
        <v>#VALUE!</v>
      </c>
      <c r="DJ389" s="97" t="s">
        <v>1072</v>
      </c>
      <c r="DK389" s="97"/>
      <c r="DL389" s="97"/>
      <c r="DM389" s="62" t="str">
        <f>IF(AND(DJ389=0,DK389=0),Desplegable!$B$446,IF(AND(DJ389&lt;&gt;0,DK389=""),Desplegable!$B$446,IF(AND('Metas por Proyecto'!DJ389=0,'Metas por Proyecto'!DK389&gt;0),Desplegable!$B$444,IF(AND('Metas por Proyecto'!DJ389&gt;0,'Metas por Proyecto'!DK389=0),Desplegable!$B$445,IF(AND('Metas por Proyecto'!DJ389&gt;0,'Metas por Proyecto'!DK389&gt;0),((DK389*100)/DJ389))))))</f>
        <v/>
      </c>
      <c r="DN389" s="97" t="e">
        <f t="shared" si="254"/>
        <v>#VALUE!</v>
      </c>
      <c r="DO389" s="97">
        <f t="shared" si="255"/>
        <v>0</v>
      </c>
      <c r="DP389" s="63" t="e">
        <f>IF(AND(DN389=0,DO389=0),"",IF(AND(DN389=0,DO389&lt;&gt;0),Desplegable!$B$444,(DO389*100/DN389)))</f>
        <v>#VALUE!</v>
      </c>
      <c r="DQ389" s="97">
        <f t="shared" si="232"/>
        <v>1</v>
      </c>
      <c r="DR389" s="97">
        <f t="shared" si="233"/>
        <v>0</v>
      </c>
      <c r="DS389" s="97">
        <f t="shared" si="234"/>
        <v>0</v>
      </c>
      <c r="DT389" s="63" t="e">
        <f t="shared" si="235"/>
        <v>#VALUE!</v>
      </c>
      <c r="DU389" s="97"/>
    </row>
    <row r="390" spans="1:125" s="65" customFormat="1" ht="409.5">
      <c r="A390" s="53">
        <v>389</v>
      </c>
      <c r="B390" s="84" t="s">
        <v>1069</v>
      </c>
      <c r="C390" s="96" t="s">
        <v>1070</v>
      </c>
      <c r="D390" s="55" t="s">
        <v>79</v>
      </c>
      <c r="E390" s="55" t="s">
        <v>1071</v>
      </c>
      <c r="F390" s="56" t="s">
        <v>111</v>
      </c>
      <c r="G390" s="55" t="s">
        <v>115</v>
      </c>
      <c r="H390" s="56" t="s">
        <v>291</v>
      </c>
      <c r="I390" s="55" t="s">
        <v>993</v>
      </c>
      <c r="J390" s="56" t="s">
        <v>252</v>
      </c>
      <c r="K390" s="55" t="s">
        <v>1028</v>
      </c>
      <c r="L390" s="56" t="s">
        <v>269</v>
      </c>
      <c r="M390" s="56" t="s">
        <v>411</v>
      </c>
      <c r="N390" s="59" t="s">
        <v>66</v>
      </c>
      <c r="O390" s="56" t="s">
        <v>154</v>
      </c>
      <c r="P390" s="57" t="s">
        <v>462</v>
      </c>
      <c r="Q390" s="57" t="s">
        <v>467</v>
      </c>
      <c r="R390" s="58" t="s">
        <v>474</v>
      </c>
      <c r="S390" s="59" t="s">
        <v>159</v>
      </c>
      <c r="T390" s="59" t="s">
        <v>417</v>
      </c>
      <c r="U390" s="60" t="s">
        <v>429</v>
      </c>
      <c r="V390" s="60" t="s">
        <v>447</v>
      </c>
      <c r="W390" s="59" t="s">
        <v>159</v>
      </c>
      <c r="X390" s="59"/>
      <c r="Y390" s="56"/>
      <c r="Z390" s="56"/>
      <c r="AA390" s="56"/>
      <c r="AB390" s="56"/>
      <c r="AC390" s="53"/>
      <c r="AD390" s="53"/>
      <c r="AE390" s="53"/>
      <c r="AF390" s="53"/>
      <c r="AG390" s="56"/>
      <c r="AH390" s="60"/>
      <c r="AI390" s="53"/>
      <c r="AJ390" s="61"/>
      <c r="AK390" s="53"/>
      <c r="AL390" s="53"/>
      <c r="AM390" s="222">
        <v>1</v>
      </c>
      <c r="AN390" s="97" t="s">
        <v>1072</v>
      </c>
      <c r="AO390" s="97">
        <v>0</v>
      </c>
      <c r="AP390" s="97"/>
      <c r="AQ390" s="62">
        <f>IF(AND(AN390=0,AO390=0),Desplegable!$B$446,IF(AND(AN390&lt;&gt;0,AO390=""),Desplegable!$B$446,IF(AND('Metas por Proyecto'!AN390=0,'Metas por Proyecto'!AO390&gt;0),Desplegable!$B$444,IF(AND('Metas por Proyecto'!AN390&gt;0,'Metas por Proyecto'!AO390=0),Desplegable!$B$445,IF(AND('Metas por Proyecto'!AN390&gt;0,'Metas por Proyecto'!AO390&gt;0),((AO390*100)/AN390))))))</f>
        <v>0</v>
      </c>
      <c r="AR390" s="97" t="s">
        <v>1072</v>
      </c>
      <c r="AS390" s="97">
        <v>0</v>
      </c>
      <c r="AT390" s="97"/>
      <c r="AU390" s="62">
        <f>IF(AND(AR390=0,AS390=0),Desplegable!$B$446,IF(AND(AR390&lt;&gt;0,AS390=""),Desplegable!$B$446,IF(AND('Metas por Proyecto'!AR390=0,'Metas por Proyecto'!AS390&gt;0),Desplegable!$B$444,IF(AND('Metas por Proyecto'!AR390&gt;0,'Metas por Proyecto'!AS390=0),Desplegable!$B$445,IF(AND('Metas por Proyecto'!AR390&gt;0,'Metas por Proyecto'!AS390&gt;0),((AS390*100)/AR390))))))</f>
        <v>0</v>
      </c>
      <c r="AV390" s="97">
        <f t="shared" si="236"/>
        <v>0</v>
      </c>
      <c r="AW390" s="97">
        <f t="shared" si="237"/>
        <v>0</v>
      </c>
      <c r="AX390" s="62" t="str">
        <f>IF(AND(AV390=0,AW390=0),"",IF(AND(AV390=0,AW390&lt;&gt;0),Desplegable!$B$444,(AW390*100/AV390)))</f>
        <v/>
      </c>
      <c r="AY390" s="97">
        <v>1</v>
      </c>
      <c r="AZ390" s="97">
        <v>0</v>
      </c>
      <c r="BA390" s="97" t="s">
        <v>1316</v>
      </c>
      <c r="BB390" s="62">
        <f>IF(AND(AY390=0,AZ390=0),Desplegable!$B$446,IF(AND(AY390&lt;&gt;0,AZ390=""),Desplegable!$B$446,IF(AND('Metas por Proyecto'!AY390=0,'Metas por Proyecto'!AZ390&gt;0),Desplegable!$B$444,IF(AND('Metas por Proyecto'!AY390&gt;0,'Metas por Proyecto'!AZ390=0),Desplegable!$B$445,IF(AND('Metas por Proyecto'!AY390&gt;0,'Metas por Proyecto'!AZ390&gt;0),((AZ390*100)/AY390))))))</f>
        <v>0</v>
      </c>
      <c r="BC390" s="97">
        <f t="shared" si="238"/>
        <v>1</v>
      </c>
      <c r="BD390" s="97">
        <f t="shared" si="239"/>
        <v>0</v>
      </c>
      <c r="BE390" s="62">
        <f>IF(AND(BC390=0,BD390=0),"",IF(AND(BC390=0,BD390&lt;&gt;0),Desplegable!$B$444,(BD390*100/BC390)))</f>
        <v>0</v>
      </c>
      <c r="BF390" s="97" t="s">
        <v>1072</v>
      </c>
      <c r="BG390" s="97"/>
      <c r="BH390" s="97"/>
      <c r="BI390" s="62" t="str">
        <f>IF(AND(BF390=0,BG390=0),Desplegable!$B$446,IF(AND(BF390&lt;&gt;0,BG390=""),Desplegable!$B$446,IF(AND('Metas por Proyecto'!BF390=0,'Metas por Proyecto'!BG390&gt;0),Desplegable!$B$444,IF(AND('Metas por Proyecto'!BF390&gt;0,'Metas por Proyecto'!BG390=0),Desplegable!$B$445,IF(AND('Metas por Proyecto'!BF390&gt;0,'Metas por Proyecto'!BG390&gt;0),((BG390*100)/BF390))))))</f>
        <v/>
      </c>
      <c r="BJ390" s="97" t="e">
        <f t="shared" si="240"/>
        <v>#VALUE!</v>
      </c>
      <c r="BK390" s="97">
        <f t="shared" si="241"/>
        <v>0</v>
      </c>
      <c r="BL390" s="62" t="e">
        <f>IF(AND(BJ390=0,BK390=0),"",IF(AND(BJ390=0,BK390&lt;&gt;0),Desplegable!$B$444,(BK390*100/BJ390)))</f>
        <v>#VALUE!</v>
      </c>
      <c r="BM390" s="97" t="s">
        <v>1072</v>
      </c>
      <c r="BN390" s="97"/>
      <c r="BO390" s="97"/>
      <c r="BP390" s="62" t="str">
        <f>IF(AND(BM390=0,BN390=0),Desplegable!$B$446,IF(AND(BM390&lt;&gt;0,BN390=""),Desplegable!$B$446,IF(AND('Metas por Proyecto'!BM390=0,'Metas por Proyecto'!BN390&gt;0),Desplegable!$B$444,IF(AND('Metas por Proyecto'!BM390&gt;0,'Metas por Proyecto'!BN390=0),Desplegable!$B$445,IF(AND('Metas por Proyecto'!BM390&gt;0,'Metas por Proyecto'!BN390&gt;0),((BN390*100)/BM390))))))</f>
        <v/>
      </c>
      <c r="BQ390" s="97" t="e">
        <f t="shared" si="242"/>
        <v>#VALUE!</v>
      </c>
      <c r="BR390" s="97">
        <f t="shared" si="243"/>
        <v>0</v>
      </c>
      <c r="BS390" s="62" t="e">
        <f>IF(AND(BQ390=0,BR390=0),"",IF(AND(BQ390=0,BR390&lt;&gt;0),Desplegable!$B$444,(BR390*100/BQ390)))</f>
        <v>#VALUE!</v>
      </c>
      <c r="BT390" s="97" t="s">
        <v>1072</v>
      </c>
      <c r="BU390" s="97"/>
      <c r="BV390" s="97"/>
      <c r="BW390" s="62" t="str">
        <f>IF(AND(BT390=0,BU390=0),Desplegable!$B$446,IF(AND(BT390&lt;&gt;0,BU390=""),Desplegable!$B$446,IF(AND('Metas por Proyecto'!BT390=0,'Metas por Proyecto'!BU390&gt;0),Desplegable!$B$444,IF(AND('Metas por Proyecto'!BT390&gt;0,'Metas por Proyecto'!BU390=0),Desplegable!$B$445,IF(AND('Metas por Proyecto'!BT390&gt;0,'Metas por Proyecto'!BU390&gt;0),((BU390*100)/BT390))))))</f>
        <v/>
      </c>
      <c r="BX390" s="97" t="e">
        <f t="shared" si="244"/>
        <v>#VALUE!</v>
      </c>
      <c r="BY390" s="97">
        <f t="shared" si="245"/>
        <v>0</v>
      </c>
      <c r="BZ390" s="62" t="e">
        <f>IF(AND(BX390=0,BY390=0),"",IF(AND(BX390=0,BY390&lt;&gt;0),Desplegable!$B$444,(BY390*100/BX390)))</f>
        <v>#VALUE!</v>
      </c>
      <c r="CA390" s="97" t="s">
        <v>1072</v>
      </c>
      <c r="CB390" s="97"/>
      <c r="CC390" s="97"/>
      <c r="CD390" s="62" t="str">
        <f>IF(AND(CA390=0,CB390=0),Desplegable!$B$446,IF(AND(CA390&lt;&gt;0,CB390=""),Desplegable!$B$446,IF(AND('Metas por Proyecto'!CA390=0,'Metas por Proyecto'!CB390&gt;0),Desplegable!$B$444,IF(AND('Metas por Proyecto'!CA390&gt;0,'Metas por Proyecto'!CB390=0),Desplegable!$B$445,IF(AND('Metas por Proyecto'!CA390&gt;0,'Metas por Proyecto'!CB390&gt;0),((CB390*100)/CA390))))))</f>
        <v/>
      </c>
      <c r="CE390" s="97" t="e">
        <f t="shared" si="246"/>
        <v>#VALUE!</v>
      </c>
      <c r="CF390" s="97">
        <f t="shared" si="247"/>
        <v>0</v>
      </c>
      <c r="CG390" s="62" t="e">
        <f>IF(AND(CE390=0,CF390=0),"",IF(AND(CE390=0,CF390&lt;&gt;0),Desplegable!$B$444,(CF390*100/CE390)))</f>
        <v>#VALUE!</v>
      </c>
      <c r="CH390" s="97" t="s">
        <v>1072</v>
      </c>
      <c r="CI390" s="97"/>
      <c r="CJ390" s="97"/>
      <c r="CK390" s="62" t="str">
        <f>IF(AND(CH390=0,CI390=0),Desplegable!$B$446,IF(AND(CH390&lt;&gt;0,CI390=""),Desplegable!$B$446,IF(AND('Metas por Proyecto'!CH390=0,'Metas por Proyecto'!CI390&gt;0),Desplegable!$B$444,IF(AND('Metas por Proyecto'!CH390&gt;0,'Metas por Proyecto'!CI390=0),Desplegable!$B$445,IF(AND('Metas por Proyecto'!CH390&gt;0,'Metas por Proyecto'!CI390&gt;0),((CI390*100)/CH390))))))</f>
        <v/>
      </c>
      <c r="CL390" s="97" t="e">
        <f t="shared" si="248"/>
        <v>#VALUE!</v>
      </c>
      <c r="CM390" s="97">
        <f t="shared" si="249"/>
        <v>0</v>
      </c>
      <c r="CN390" s="62" t="e">
        <f>IF(AND(CL390=0,CM390=0),"",IF(AND(CL390=0,CM390&lt;&gt;0),Desplegable!$B$444,(CM390*100/CL390)))</f>
        <v>#VALUE!</v>
      </c>
      <c r="CO390" s="97" t="s">
        <v>1072</v>
      </c>
      <c r="CP390" s="97"/>
      <c r="CQ390" s="97"/>
      <c r="CR390" s="62" t="str">
        <f>IF(AND(CO390=0,CP390=0),Desplegable!$B$446,IF(AND(CO390&lt;&gt;0,CP390=""),Desplegable!$B$446,IF(AND('Metas por Proyecto'!CO390=0,'Metas por Proyecto'!CP390&gt;0),Desplegable!$B$444,IF(AND('Metas por Proyecto'!CO390&gt;0,'Metas por Proyecto'!CP390=0),Desplegable!$B$445,IF(AND('Metas por Proyecto'!CO390&gt;0,'Metas por Proyecto'!CP390&gt;0),((CP390*100)/CO390))))))</f>
        <v/>
      </c>
      <c r="CS390" s="97" t="e">
        <f t="shared" si="250"/>
        <v>#VALUE!</v>
      </c>
      <c r="CT390" s="97">
        <f t="shared" si="251"/>
        <v>0</v>
      </c>
      <c r="CU390" s="62" t="e">
        <f>IF(AND(CS390=0,CT390=0),"",IF(AND(CS390=0,CT390&lt;&gt;0),Desplegable!$B$444,(CT390*100/CS390)))</f>
        <v>#VALUE!</v>
      </c>
      <c r="CV390" s="97" t="s">
        <v>1072</v>
      </c>
      <c r="CW390" s="97"/>
      <c r="CX390" s="97"/>
      <c r="CY390" s="62" t="str">
        <f>IF(AND(CV390=0,CW390=0),Desplegable!$B$446,IF(AND(CV390&lt;&gt;0,CW390=""),Desplegable!$B$446,IF(AND('Metas por Proyecto'!CV390=0,'Metas por Proyecto'!CW390&gt;0),Desplegable!$B$444,IF(AND('Metas por Proyecto'!CV390&gt;0,'Metas por Proyecto'!CW390=0),Desplegable!$B$445,IF(AND('Metas por Proyecto'!CV390&gt;0,'Metas por Proyecto'!CW390&gt;0),((CW390*100)/CV390))))))</f>
        <v/>
      </c>
      <c r="CZ390" s="97" t="e">
        <f t="shared" si="252"/>
        <v>#VALUE!</v>
      </c>
      <c r="DA390" s="97">
        <f t="shared" si="253"/>
        <v>0</v>
      </c>
      <c r="DB390" s="62" t="e">
        <f>IF(AND(CZ390=0,DA390=0),"",IF(AND(CZ390=0,DA390&lt;&gt;0),Desplegable!$B$444,(DA390*100/CZ390)))</f>
        <v>#VALUE!</v>
      </c>
      <c r="DC390" s="97" t="s">
        <v>1072</v>
      </c>
      <c r="DD390" s="97"/>
      <c r="DE390" s="97"/>
      <c r="DF390" s="62" t="str">
        <f>IF(AND(DC390=0,DD390=0),Desplegable!$B$446,IF(AND(DC390&lt;&gt;0,DD390=""),Desplegable!$B$446,IF(AND('Metas por Proyecto'!DC390=0,'Metas por Proyecto'!DD390&gt;0),Desplegable!$B$444,IF(AND('Metas por Proyecto'!DC390&gt;0,'Metas por Proyecto'!DD390=0),Desplegable!$B$445,IF(AND('Metas por Proyecto'!DC390&gt;0,'Metas por Proyecto'!DD390&gt;0),((DD390*100)/DC390))))))</f>
        <v/>
      </c>
      <c r="DG390" s="97" t="e">
        <f t="shared" si="256"/>
        <v>#VALUE!</v>
      </c>
      <c r="DH390" s="97">
        <f t="shared" si="257"/>
        <v>0</v>
      </c>
      <c r="DI390" s="62" t="e">
        <f>IF(AND(DG390=0,DH390=0),"",IF(AND(DG390=0,DH390&lt;&gt;0),Desplegable!$B$444,(DH390*100/DG390)))</f>
        <v>#VALUE!</v>
      </c>
      <c r="DJ390" s="97" t="s">
        <v>1072</v>
      </c>
      <c r="DK390" s="97"/>
      <c r="DL390" s="97"/>
      <c r="DM390" s="62" t="str">
        <f>IF(AND(DJ390=0,DK390=0),Desplegable!$B$446,IF(AND(DJ390&lt;&gt;0,DK390=""),Desplegable!$B$446,IF(AND('Metas por Proyecto'!DJ390=0,'Metas por Proyecto'!DK390&gt;0),Desplegable!$B$444,IF(AND('Metas por Proyecto'!DJ390&gt;0,'Metas por Proyecto'!DK390=0),Desplegable!$B$445,IF(AND('Metas por Proyecto'!DJ390&gt;0,'Metas por Proyecto'!DK390&gt;0),((DK390*100)/DJ390))))))</f>
        <v/>
      </c>
      <c r="DN390" s="97" t="e">
        <f t="shared" si="254"/>
        <v>#VALUE!</v>
      </c>
      <c r="DO390" s="97">
        <f t="shared" si="255"/>
        <v>0</v>
      </c>
      <c r="DP390" s="63" t="e">
        <f>IF(AND(DN390=0,DO390=0),"",IF(AND(DN390=0,DO390&lt;&gt;0),Desplegable!$B$444,(DO390*100/DN390)))</f>
        <v>#VALUE!</v>
      </c>
      <c r="DQ390" s="97">
        <f t="shared" si="232"/>
        <v>1</v>
      </c>
      <c r="DR390" s="97">
        <f t="shared" si="233"/>
        <v>0</v>
      </c>
      <c r="DS390" s="97">
        <f t="shared" si="234"/>
        <v>0</v>
      </c>
      <c r="DT390" s="63" t="e">
        <f t="shared" si="235"/>
        <v>#VALUE!</v>
      </c>
      <c r="DU390" s="97"/>
    </row>
    <row r="391" spans="1:125" s="65" customFormat="1" ht="225">
      <c r="A391" s="53">
        <v>390</v>
      </c>
      <c r="B391" s="84" t="s">
        <v>1073</v>
      </c>
      <c r="C391" s="54" t="s">
        <v>1077</v>
      </c>
      <c r="D391" s="55" t="s">
        <v>89</v>
      </c>
      <c r="E391" s="55" t="s">
        <v>1078</v>
      </c>
      <c r="F391" s="56" t="s">
        <v>111</v>
      </c>
      <c r="G391" s="55" t="s">
        <v>115</v>
      </c>
      <c r="H391" s="56" t="s">
        <v>291</v>
      </c>
      <c r="I391" s="55" t="s">
        <v>993</v>
      </c>
      <c r="J391" s="56" t="s">
        <v>259</v>
      </c>
      <c r="K391" s="55" t="s">
        <v>1062</v>
      </c>
      <c r="L391" s="56" t="s">
        <v>249</v>
      </c>
      <c r="M391" s="56" t="s">
        <v>411</v>
      </c>
      <c r="N391" s="59" t="s">
        <v>123</v>
      </c>
      <c r="O391" s="56" t="s">
        <v>154</v>
      </c>
      <c r="P391" s="57" t="s">
        <v>462</v>
      </c>
      <c r="Q391" s="57" t="s">
        <v>467</v>
      </c>
      <c r="R391" s="58" t="s">
        <v>474</v>
      </c>
      <c r="S391" s="59" t="s">
        <v>159</v>
      </c>
      <c r="T391" s="59" t="s">
        <v>417</v>
      </c>
      <c r="U391" s="60" t="s">
        <v>429</v>
      </c>
      <c r="V391" s="60" t="s">
        <v>447</v>
      </c>
      <c r="W391" s="59" t="s">
        <v>159</v>
      </c>
      <c r="X391" s="59"/>
      <c r="Y391" s="56"/>
      <c r="Z391" s="56"/>
      <c r="AA391" s="56"/>
      <c r="AB391" s="56"/>
      <c r="AC391" s="53"/>
      <c r="AD391" s="53"/>
      <c r="AE391" s="53"/>
      <c r="AF391" s="53"/>
      <c r="AG391" s="56"/>
      <c r="AH391" s="60"/>
      <c r="AI391" s="53"/>
      <c r="AJ391" s="61"/>
      <c r="AK391" s="53"/>
      <c r="AL391" s="53"/>
      <c r="AM391" s="222">
        <v>21.29</v>
      </c>
      <c r="AN391" s="97"/>
      <c r="AO391" s="97">
        <v>0</v>
      </c>
      <c r="AP391" s="97"/>
      <c r="AQ391" s="62" t="str">
        <f>IF(AND(AN391=0,AO391=0),Desplegable!$B$446,IF(AND(AN391&lt;&gt;0,AO391=""),Desplegable!$B$446,IF(AND('Metas por Proyecto'!AN391=0,'Metas por Proyecto'!AO391&gt;0),Desplegable!$B$444,IF(AND('Metas por Proyecto'!AN391&gt;0,'Metas por Proyecto'!AO391=0),Desplegable!$B$445,IF(AND('Metas por Proyecto'!AN391&gt;0,'Metas por Proyecto'!AO391&gt;0),((AO391*100)/AN391))))))</f>
        <v/>
      </c>
      <c r="AR391" s="97"/>
      <c r="AS391" s="97">
        <v>0</v>
      </c>
      <c r="AT391" s="97"/>
      <c r="AU391" s="62" t="str">
        <f>IF(AND(AR391=0,AS391=0),Desplegable!$B$446,IF(AND(AR391&lt;&gt;0,AS391=""),Desplegable!$B$446,IF(AND('Metas por Proyecto'!AR391=0,'Metas por Proyecto'!AS391&gt;0),Desplegable!$B$444,IF(AND('Metas por Proyecto'!AR391&gt;0,'Metas por Proyecto'!AS391=0),Desplegable!$B$445,IF(AND('Metas por Proyecto'!AR391&gt;0,'Metas por Proyecto'!AS391&gt;0),((AS391*100)/AR391))))))</f>
        <v/>
      </c>
      <c r="AV391" s="97">
        <f t="shared" si="236"/>
        <v>0</v>
      </c>
      <c r="AW391" s="97">
        <f t="shared" si="237"/>
        <v>0</v>
      </c>
      <c r="AX391" s="62" t="str">
        <f>IF(AND(AV391=0,AW391=0),"",IF(AND(AV391=0,AW391&lt;&gt;0),Desplegable!$B$444,(AW391*100/AV391)))</f>
        <v/>
      </c>
      <c r="AY391" s="97">
        <v>0.90600000000000003</v>
      </c>
      <c r="AZ391" s="97">
        <v>2.71</v>
      </c>
      <c r="BA391" s="97"/>
      <c r="BB391" s="62">
        <f>IF(AND(AY391=0,AZ391=0),Desplegable!$B$446,IF(AND(AY391&lt;&gt;0,AZ391=""),Desplegable!$B$446,IF(AND('Metas por Proyecto'!AY391=0,'Metas por Proyecto'!AZ391&gt;0),Desplegable!$B$444,IF(AND('Metas por Proyecto'!AY391&gt;0,'Metas por Proyecto'!AZ391=0),Desplegable!$B$445,IF(AND('Metas por Proyecto'!AY391&gt;0,'Metas por Proyecto'!AZ391&gt;0),((AZ391*100)/AY391))))))</f>
        <v>299.11699779249449</v>
      </c>
      <c r="BC391" s="97">
        <f t="shared" si="238"/>
        <v>0.90600000000000003</v>
      </c>
      <c r="BD391" s="97">
        <f t="shared" si="239"/>
        <v>2.71</v>
      </c>
      <c r="BE391" s="62">
        <f>IF(AND(BC391=0,BD391=0),"",IF(AND(BC391=0,BD391&lt;&gt;0),Desplegable!$B$444,(BD391*100/BC391)))</f>
        <v>299.11699779249449</v>
      </c>
      <c r="BF391" s="97">
        <v>1.8120000000000001</v>
      </c>
      <c r="BG391" s="97"/>
      <c r="BH391" s="97"/>
      <c r="BI391" s="62" t="str">
        <f>IF(AND(BF391=0,BG391=0),Desplegable!$B$446,IF(AND(BF391&lt;&gt;0,BG391=""),Desplegable!$B$446,IF(AND('Metas por Proyecto'!BF391=0,'Metas por Proyecto'!BG391&gt;0),Desplegable!$B$444,IF(AND('Metas por Proyecto'!BF391&gt;0,'Metas por Proyecto'!BG391=0),Desplegable!$B$445,IF(AND('Metas por Proyecto'!BF391&gt;0,'Metas por Proyecto'!BG391&gt;0),((BG391*100)/BF391))))))</f>
        <v/>
      </c>
      <c r="BJ391" s="97">
        <f t="shared" si="240"/>
        <v>2.718</v>
      </c>
      <c r="BK391" s="97">
        <f t="shared" si="241"/>
        <v>2.71</v>
      </c>
      <c r="BL391" s="62">
        <f>IF(AND(BJ391=0,BK391=0),"",IF(AND(BJ391=0,BK391&lt;&gt;0),Desplegable!$B$444,(BK391*100/BJ391)))</f>
        <v>99.705665930831501</v>
      </c>
      <c r="BM391" s="97">
        <v>1.07</v>
      </c>
      <c r="BN391" s="97"/>
      <c r="BO391" s="97"/>
      <c r="BP391" s="62" t="str">
        <f>IF(AND(BM391=0,BN391=0),Desplegable!$B$446,IF(AND(BM391&lt;&gt;0,BN391=""),Desplegable!$B$446,IF(AND('Metas por Proyecto'!BM391=0,'Metas por Proyecto'!BN391&gt;0),Desplegable!$B$444,IF(AND('Metas por Proyecto'!BM391&gt;0,'Metas por Proyecto'!BN391=0),Desplegable!$B$445,IF(AND('Metas por Proyecto'!BM391&gt;0,'Metas por Proyecto'!BN391&gt;0),((BN391*100)/BM391))))))</f>
        <v/>
      </c>
      <c r="BQ391" s="97">
        <f t="shared" si="242"/>
        <v>3.7880000000000003</v>
      </c>
      <c r="BR391" s="97">
        <f t="shared" si="243"/>
        <v>2.71</v>
      </c>
      <c r="BS391" s="62">
        <f>IF(AND(BQ391=0,BR391=0),"",IF(AND(BQ391=0,BR391&lt;&gt;0),Desplegable!$B$444,(BR391*100/BQ391)))</f>
        <v>71.541710665258705</v>
      </c>
      <c r="BT391" s="97">
        <v>3.2050000000000001</v>
      </c>
      <c r="BU391" s="97"/>
      <c r="BV391" s="97"/>
      <c r="BW391" s="62" t="str">
        <f>IF(AND(BT391=0,BU391=0),Desplegable!$B$446,IF(AND(BT391&lt;&gt;0,BU391=""),Desplegable!$B$446,IF(AND('Metas por Proyecto'!BT391=0,'Metas por Proyecto'!BU391&gt;0),Desplegable!$B$444,IF(AND('Metas por Proyecto'!BT391&gt;0,'Metas por Proyecto'!BU391=0),Desplegable!$B$445,IF(AND('Metas por Proyecto'!BT391&gt;0,'Metas por Proyecto'!BU391&gt;0),((BU391*100)/BT391))))))</f>
        <v/>
      </c>
      <c r="BX391" s="97">
        <f t="shared" si="244"/>
        <v>6.9930000000000003</v>
      </c>
      <c r="BY391" s="97">
        <f t="shared" si="245"/>
        <v>2.71</v>
      </c>
      <c r="BZ391" s="62">
        <f>IF(AND(BX391=0,BY391=0),"",IF(AND(BX391=0,BY391&lt;&gt;0),Desplegable!$B$444,(BY391*100/BX391)))</f>
        <v>38.753038753038751</v>
      </c>
      <c r="CA391" s="97">
        <v>5.0949999999999998</v>
      </c>
      <c r="CB391" s="97"/>
      <c r="CC391" s="97"/>
      <c r="CD391" s="62" t="str">
        <f>IF(AND(CA391=0,CB391=0),Desplegable!$B$446,IF(AND(CA391&lt;&gt;0,CB391=""),Desplegable!$B$446,IF(AND('Metas por Proyecto'!CA391=0,'Metas por Proyecto'!CB391&gt;0),Desplegable!$B$444,IF(AND('Metas por Proyecto'!CA391&gt;0,'Metas por Proyecto'!CB391=0),Desplegable!$B$445,IF(AND('Metas por Proyecto'!CA391&gt;0,'Metas por Proyecto'!CB391&gt;0),((CB391*100)/CA391))))))</f>
        <v/>
      </c>
      <c r="CE391" s="97">
        <f t="shared" si="246"/>
        <v>12.088000000000001</v>
      </c>
      <c r="CF391" s="97">
        <f t="shared" si="247"/>
        <v>2.71</v>
      </c>
      <c r="CG391" s="62">
        <f>IF(AND(CE391=0,CF391=0),"",IF(AND(CE391=0,CF391&lt;&gt;0),Desplegable!$B$444,(CF391*100/CE391)))</f>
        <v>22.418927862342816</v>
      </c>
      <c r="CH391" s="97">
        <v>3.1190000000000002</v>
      </c>
      <c r="CI391" s="97"/>
      <c r="CJ391" s="97"/>
      <c r="CK391" s="62" t="str">
        <f>IF(AND(CH391=0,CI391=0),Desplegable!$B$446,IF(AND(CH391&lt;&gt;0,CI391=""),Desplegable!$B$446,IF(AND('Metas por Proyecto'!CH391=0,'Metas por Proyecto'!CI391&gt;0),Desplegable!$B$444,IF(AND('Metas por Proyecto'!CH391&gt;0,'Metas por Proyecto'!CI391=0),Desplegable!$B$445,IF(AND('Metas por Proyecto'!CH391&gt;0,'Metas por Proyecto'!CI391&gt;0),((CI391*100)/CH391))))))</f>
        <v/>
      </c>
      <c r="CL391" s="97">
        <f t="shared" si="248"/>
        <v>15.207000000000001</v>
      </c>
      <c r="CM391" s="97">
        <f t="shared" si="249"/>
        <v>2.71</v>
      </c>
      <c r="CN391" s="62">
        <f>IF(AND(CL391=0,CM391=0),"",IF(AND(CL391=0,CM391&lt;&gt;0),Desplegable!$B$444,(CM391*100/CL391)))</f>
        <v>17.820740448477675</v>
      </c>
      <c r="CO391" s="97">
        <v>1.425</v>
      </c>
      <c r="CP391" s="97"/>
      <c r="CQ391" s="97"/>
      <c r="CR391" s="62" t="str">
        <f>IF(AND(CO391=0,CP391=0),Desplegable!$B$446,IF(AND(CO391&lt;&gt;0,CP391=""),Desplegable!$B$446,IF(AND('Metas por Proyecto'!CO391=0,'Metas por Proyecto'!CP391&gt;0),Desplegable!$B$444,IF(AND('Metas por Proyecto'!CO391&gt;0,'Metas por Proyecto'!CP391=0),Desplegable!$B$445,IF(AND('Metas por Proyecto'!CO391&gt;0,'Metas por Proyecto'!CP391&gt;0),((CP391*100)/CO391))))))</f>
        <v/>
      </c>
      <c r="CS391" s="97">
        <f t="shared" si="250"/>
        <v>16.632000000000001</v>
      </c>
      <c r="CT391" s="97">
        <f t="shared" si="251"/>
        <v>2.71</v>
      </c>
      <c r="CU391" s="62">
        <f>IF(AND(CS391=0,CT391=0),"",IF(AND(CS391=0,CT391&lt;&gt;0),Desplegable!$B$444,(CT391*100/CS391)))</f>
        <v>16.293891293891292</v>
      </c>
      <c r="CV391" s="97">
        <v>2.536</v>
      </c>
      <c r="CW391" s="97"/>
      <c r="CX391" s="97"/>
      <c r="CY391" s="62" t="str">
        <f>IF(AND(CV391=0,CW391=0),Desplegable!$B$446,IF(AND(CV391&lt;&gt;0,CW391=""),Desplegable!$B$446,IF(AND('Metas por Proyecto'!CV391=0,'Metas por Proyecto'!CW391&gt;0),Desplegable!$B$444,IF(AND('Metas por Proyecto'!CV391&gt;0,'Metas por Proyecto'!CW391=0),Desplegable!$B$445,IF(AND('Metas por Proyecto'!CV391&gt;0,'Metas por Proyecto'!CW391&gt;0),((CW391*100)/CV391))))))</f>
        <v/>
      </c>
      <c r="CZ391" s="97">
        <f t="shared" si="252"/>
        <v>19.168000000000003</v>
      </c>
      <c r="DA391" s="97">
        <f t="shared" si="253"/>
        <v>2.71</v>
      </c>
      <c r="DB391" s="62">
        <f>IF(AND(CZ391=0,DA391=0),"",IF(AND(CZ391=0,DA391&lt;&gt;0),Desplegable!$B$444,(DA391*100/CZ391)))</f>
        <v>14.138146911519197</v>
      </c>
      <c r="DC391" s="97">
        <v>2.1219999999999999</v>
      </c>
      <c r="DD391" s="97"/>
      <c r="DE391" s="97"/>
      <c r="DF391" s="62" t="str">
        <f>IF(AND(DC391=0,DD391=0),Desplegable!$B$446,IF(AND(DC391&lt;&gt;0,DD391=""),Desplegable!$B$446,IF(AND('Metas por Proyecto'!DC391=0,'Metas por Proyecto'!DD391&gt;0),Desplegable!$B$444,IF(AND('Metas por Proyecto'!DC391&gt;0,'Metas por Proyecto'!DD391=0),Desplegable!$B$445,IF(AND('Metas por Proyecto'!DC391&gt;0,'Metas por Proyecto'!DD391&gt;0),((DD391*100)/DC391))))))</f>
        <v/>
      </c>
      <c r="DG391" s="97">
        <f t="shared" si="256"/>
        <v>21.290000000000003</v>
      </c>
      <c r="DH391" s="97">
        <f t="shared" si="257"/>
        <v>2.71</v>
      </c>
      <c r="DI391" s="62">
        <f>IF(AND(DG391=0,DH391=0),"",IF(AND(DG391=0,DH391&lt;&gt;0),Desplegable!$B$444,(DH391*100/DG391)))</f>
        <v>12.728980742132455</v>
      </c>
      <c r="DJ391" s="97"/>
      <c r="DK391" s="97"/>
      <c r="DL391" s="97"/>
      <c r="DM391" s="62" t="str">
        <f>IF(AND(DJ391=0,DK391=0),Desplegable!$B$446,IF(AND(DJ391&lt;&gt;0,DK391=""),Desplegable!$B$446,IF(AND('Metas por Proyecto'!DJ391=0,'Metas por Proyecto'!DK391&gt;0),Desplegable!$B$444,IF(AND('Metas por Proyecto'!DJ391&gt;0,'Metas por Proyecto'!DK391=0),Desplegable!$B$445,IF(AND('Metas por Proyecto'!DJ391&gt;0,'Metas por Proyecto'!DK391&gt;0),((DK391*100)/DJ391))))))</f>
        <v/>
      </c>
      <c r="DN391" s="97">
        <f t="shared" si="254"/>
        <v>21.290000000000003</v>
      </c>
      <c r="DO391" s="97">
        <f t="shared" si="255"/>
        <v>2.71</v>
      </c>
      <c r="DP391" s="63">
        <f>IF(AND(DN391=0,DO391=0),"",IF(AND(DN391=0,DO391&lt;&gt;0),Desplegable!$B$444,(DO391*100/DN391)))</f>
        <v>12.728980742132455</v>
      </c>
      <c r="DQ391" s="97">
        <f t="shared" ref="DQ391:DQ436" si="284">SUM(AN391,AR391,AY391,BF391,BM391,BT391,CA391,CH391,CO391,CV391,DC391,DJ391)</f>
        <v>21.290000000000003</v>
      </c>
      <c r="DR391" s="97">
        <f t="shared" ref="DR391:DR438" si="285">AM391-DQ391</f>
        <v>0</v>
      </c>
      <c r="DS391" s="97">
        <f>SUM(AO391,AS391,AZ391,BG391,BN391,BU391,CB391,CI391,CP391,CW391,DD391,DK391)</f>
        <v>2.71</v>
      </c>
      <c r="DT391" s="63">
        <f t="shared" ref="DT391:DT438" si="286">DP391</f>
        <v>12.728980742132455</v>
      </c>
      <c r="DU391" s="97"/>
    </row>
    <row r="392" spans="1:125" s="65" customFormat="1" ht="225">
      <c r="A392" s="53">
        <v>391</v>
      </c>
      <c r="B392" s="84" t="s">
        <v>1074</v>
      </c>
      <c r="C392" s="54" t="s">
        <v>1055</v>
      </c>
      <c r="D392" s="55" t="s">
        <v>89</v>
      </c>
      <c r="E392" s="55" t="s">
        <v>1078</v>
      </c>
      <c r="F392" s="56" t="s">
        <v>111</v>
      </c>
      <c r="G392" s="55" t="s">
        <v>115</v>
      </c>
      <c r="H392" s="56" t="s">
        <v>291</v>
      </c>
      <c r="I392" s="55" t="s">
        <v>993</v>
      </c>
      <c r="J392" s="56" t="s">
        <v>259</v>
      </c>
      <c r="K392" s="55" t="s">
        <v>1062</v>
      </c>
      <c r="L392" s="56" t="s">
        <v>249</v>
      </c>
      <c r="M392" s="56" t="s">
        <v>411</v>
      </c>
      <c r="N392" s="59" t="s">
        <v>123</v>
      </c>
      <c r="O392" s="56" t="s">
        <v>154</v>
      </c>
      <c r="P392" s="57" t="s">
        <v>462</v>
      </c>
      <c r="Q392" s="57" t="s">
        <v>467</v>
      </c>
      <c r="R392" s="58" t="s">
        <v>474</v>
      </c>
      <c r="S392" s="59" t="s">
        <v>159</v>
      </c>
      <c r="T392" s="59" t="s">
        <v>417</v>
      </c>
      <c r="U392" s="60" t="s">
        <v>429</v>
      </c>
      <c r="V392" s="60" t="s">
        <v>447</v>
      </c>
      <c r="W392" s="59" t="s">
        <v>159</v>
      </c>
      <c r="X392" s="59"/>
      <c r="Y392" s="56"/>
      <c r="Z392" s="56"/>
      <c r="AA392" s="56"/>
      <c r="AB392" s="56"/>
      <c r="AC392" s="53"/>
      <c r="AD392" s="53"/>
      <c r="AE392" s="53"/>
      <c r="AF392" s="53"/>
      <c r="AG392" s="56"/>
      <c r="AH392" s="60"/>
      <c r="AI392" s="53"/>
      <c r="AJ392" s="61"/>
      <c r="AK392" s="53"/>
      <c r="AL392" s="53"/>
      <c r="AM392" s="222">
        <v>235.6</v>
      </c>
      <c r="AN392" s="97">
        <v>235.6</v>
      </c>
      <c r="AO392" s="97">
        <v>235.6</v>
      </c>
      <c r="AP392" s="97"/>
      <c r="AQ392" s="62">
        <f>IF(AND(AN392=0,AO392=0),Desplegable!$B$446,IF(AND(AN392&lt;&gt;0,AO392=""),Desplegable!$B$446,IF(AND('Metas por Proyecto'!AN392=0,'Metas por Proyecto'!AO392&gt;0),Desplegable!$B$444,IF(AND('Metas por Proyecto'!AN392&gt;0,'Metas por Proyecto'!AO392=0),Desplegable!$B$445,IF(AND('Metas por Proyecto'!AN392&gt;0,'Metas por Proyecto'!AO392&gt;0),((AO392*100)/AN392))))))</f>
        <v>100</v>
      </c>
      <c r="AR392" s="97">
        <v>235.6</v>
      </c>
      <c r="AS392" s="97">
        <v>235.6</v>
      </c>
      <c r="AT392" s="97"/>
      <c r="AU392" s="62">
        <f>IF(AND(AR392=0,AS392=0),Desplegable!$B$446,IF(AND(AR392&lt;&gt;0,AS392=""),Desplegable!$B$446,IF(AND('Metas por Proyecto'!AR392=0,'Metas por Proyecto'!AS392&gt;0),Desplegable!$B$444,IF(AND('Metas por Proyecto'!AR392&gt;0,'Metas por Proyecto'!AS392=0),Desplegable!$B$445,IF(AND('Metas por Proyecto'!AR392&gt;0,'Metas por Proyecto'!AS392&gt;0),((AS392*100)/AR392))))))</f>
        <v>100</v>
      </c>
      <c r="AV392" s="97">
        <f t="shared" si="236"/>
        <v>471.2</v>
      </c>
      <c r="AW392" s="97">
        <f t="shared" si="237"/>
        <v>471.2</v>
      </c>
      <c r="AX392" s="62">
        <f>IF(AND(AV392=0,AW392=0),"",IF(AND(AV392=0,AW392&lt;&gt;0),Desplegable!$B$444,(AW392*100/AV392)))</f>
        <v>100</v>
      </c>
      <c r="AY392" s="97">
        <v>235.6</v>
      </c>
      <c r="AZ392" s="97">
        <v>235.6</v>
      </c>
      <c r="BA392" s="97"/>
      <c r="BB392" s="62">
        <f>IF(AND(AY392=0,AZ392=0),Desplegable!$B$446,IF(AND(AY392&lt;&gt;0,AZ392=""),Desplegable!$B$446,IF(AND('Metas por Proyecto'!AY392=0,'Metas por Proyecto'!AZ392&gt;0),Desplegable!$B$444,IF(AND('Metas por Proyecto'!AY392&gt;0,'Metas por Proyecto'!AZ392=0),Desplegable!$B$445,IF(AND('Metas por Proyecto'!AY392&gt;0,'Metas por Proyecto'!AZ392&gt;0),((AZ392*100)/AY392))))))</f>
        <v>100</v>
      </c>
      <c r="BC392" s="97">
        <f t="shared" si="238"/>
        <v>706.8</v>
      </c>
      <c r="BD392" s="97">
        <f t="shared" si="239"/>
        <v>706.8</v>
      </c>
      <c r="BE392" s="62">
        <f>IF(AND(BC392=0,BD392=0),"",IF(AND(BC392=0,BD392&lt;&gt;0),Desplegable!$B$444,(BD392*100/BC392)))</f>
        <v>100</v>
      </c>
      <c r="BF392" s="97">
        <v>235.6</v>
      </c>
      <c r="BG392" s="97"/>
      <c r="BH392" s="97"/>
      <c r="BI392" s="62" t="str">
        <f>IF(AND(BF392=0,BG392=0),Desplegable!$B$446,IF(AND(BF392&lt;&gt;0,BG392=""),Desplegable!$B$446,IF(AND('Metas por Proyecto'!BF392=0,'Metas por Proyecto'!BG392&gt;0),Desplegable!$B$444,IF(AND('Metas por Proyecto'!BF392&gt;0,'Metas por Proyecto'!BG392=0),Desplegable!$B$445,IF(AND('Metas por Proyecto'!BF392&gt;0,'Metas por Proyecto'!BG392&gt;0),((BG392*100)/BF392))))))</f>
        <v/>
      </c>
      <c r="BJ392" s="97">
        <f t="shared" si="240"/>
        <v>942.4</v>
      </c>
      <c r="BK392" s="97">
        <f t="shared" si="241"/>
        <v>706.8</v>
      </c>
      <c r="BL392" s="62">
        <f>IF(AND(BJ392=0,BK392=0),"",IF(AND(BJ392=0,BK392&lt;&gt;0),Desplegable!$B$444,(BK392*100/BJ392)))</f>
        <v>75</v>
      </c>
      <c r="BM392" s="97">
        <v>235.6</v>
      </c>
      <c r="BN392" s="97"/>
      <c r="BO392" s="97"/>
      <c r="BP392" s="62" t="str">
        <f>IF(AND(BM392=0,BN392=0),Desplegable!$B$446,IF(AND(BM392&lt;&gt;0,BN392=""),Desplegable!$B$446,IF(AND('Metas por Proyecto'!BM392=0,'Metas por Proyecto'!BN392&gt;0),Desplegable!$B$444,IF(AND('Metas por Proyecto'!BM392&gt;0,'Metas por Proyecto'!BN392=0),Desplegable!$B$445,IF(AND('Metas por Proyecto'!BM392&gt;0,'Metas por Proyecto'!BN392&gt;0),((BN392*100)/BM392))))))</f>
        <v/>
      </c>
      <c r="BQ392" s="97">
        <f t="shared" si="242"/>
        <v>1178</v>
      </c>
      <c r="BR392" s="97">
        <f t="shared" si="243"/>
        <v>706.8</v>
      </c>
      <c r="BS392" s="62">
        <f>IF(AND(BQ392=0,BR392=0),"",IF(AND(BQ392=0,BR392&lt;&gt;0),Desplegable!$B$444,(BR392*100/BQ392)))</f>
        <v>60</v>
      </c>
      <c r="BT392" s="97">
        <v>235.6</v>
      </c>
      <c r="BU392" s="97"/>
      <c r="BV392" s="97"/>
      <c r="BW392" s="62" t="str">
        <f>IF(AND(BT392=0,BU392=0),Desplegable!$B$446,IF(AND(BT392&lt;&gt;0,BU392=""),Desplegable!$B$446,IF(AND('Metas por Proyecto'!BT392=0,'Metas por Proyecto'!BU392&gt;0),Desplegable!$B$444,IF(AND('Metas por Proyecto'!BT392&gt;0,'Metas por Proyecto'!BU392=0),Desplegable!$B$445,IF(AND('Metas por Proyecto'!BT392&gt;0,'Metas por Proyecto'!BU392&gt;0),((BU392*100)/BT392))))))</f>
        <v/>
      </c>
      <c r="BX392" s="97">
        <f t="shared" si="244"/>
        <v>1413.6</v>
      </c>
      <c r="BY392" s="97">
        <f t="shared" si="245"/>
        <v>706.8</v>
      </c>
      <c r="BZ392" s="62">
        <f>IF(AND(BX392=0,BY392=0),"",IF(AND(BX392=0,BY392&lt;&gt;0),Desplegable!$B$444,(BY392*100/BX392)))</f>
        <v>50</v>
      </c>
      <c r="CA392" s="97">
        <v>235.6</v>
      </c>
      <c r="CB392" s="97"/>
      <c r="CC392" s="97"/>
      <c r="CD392" s="62" t="str">
        <f>IF(AND(CA392=0,CB392=0),Desplegable!$B$446,IF(AND(CA392&lt;&gt;0,CB392=""),Desplegable!$B$446,IF(AND('Metas por Proyecto'!CA392=0,'Metas por Proyecto'!CB392&gt;0),Desplegable!$B$444,IF(AND('Metas por Proyecto'!CA392&gt;0,'Metas por Proyecto'!CB392=0),Desplegable!$B$445,IF(AND('Metas por Proyecto'!CA392&gt;0,'Metas por Proyecto'!CB392&gt;0),((CB392*100)/CA392))))))</f>
        <v/>
      </c>
      <c r="CE392" s="97">
        <f t="shared" si="246"/>
        <v>1649.1999999999998</v>
      </c>
      <c r="CF392" s="97">
        <f t="shared" si="247"/>
        <v>706.8</v>
      </c>
      <c r="CG392" s="62">
        <f>IF(AND(CE392=0,CF392=0),"",IF(AND(CE392=0,CF392&lt;&gt;0),Desplegable!$B$444,(CF392*100/CE392)))</f>
        <v>42.857142857142861</v>
      </c>
      <c r="CH392" s="97">
        <v>235.6</v>
      </c>
      <c r="CI392" s="97"/>
      <c r="CJ392" s="97"/>
      <c r="CK392" s="62" t="str">
        <f>IF(AND(CH392=0,CI392=0),Desplegable!$B$446,IF(AND(CH392&lt;&gt;0,CI392=""),Desplegable!$B$446,IF(AND('Metas por Proyecto'!CH392=0,'Metas por Proyecto'!CI392&gt;0),Desplegable!$B$444,IF(AND('Metas por Proyecto'!CH392&gt;0,'Metas por Proyecto'!CI392=0),Desplegable!$B$445,IF(AND('Metas por Proyecto'!CH392&gt;0,'Metas por Proyecto'!CI392&gt;0),((CI392*100)/CH392))))))</f>
        <v/>
      </c>
      <c r="CL392" s="97">
        <f t="shared" si="248"/>
        <v>1884.7999999999997</v>
      </c>
      <c r="CM392" s="97">
        <f t="shared" si="249"/>
        <v>706.8</v>
      </c>
      <c r="CN392" s="62">
        <f>IF(AND(CL392=0,CM392=0),"",IF(AND(CL392=0,CM392&lt;&gt;0),Desplegable!$B$444,(CM392*100/CL392)))</f>
        <v>37.500000000000007</v>
      </c>
      <c r="CO392" s="97">
        <v>235.6</v>
      </c>
      <c r="CP392" s="97"/>
      <c r="CQ392" s="97"/>
      <c r="CR392" s="62" t="str">
        <f>IF(AND(CO392=0,CP392=0),Desplegable!$B$446,IF(AND(CO392&lt;&gt;0,CP392=""),Desplegable!$B$446,IF(AND('Metas por Proyecto'!CO392=0,'Metas por Proyecto'!CP392&gt;0),Desplegable!$B$444,IF(AND('Metas por Proyecto'!CO392&gt;0,'Metas por Proyecto'!CP392=0),Desplegable!$B$445,IF(AND('Metas por Proyecto'!CO392&gt;0,'Metas por Proyecto'!CP392&gt;0),((CP392*100)/CO392))))))</f>
        <v/>
      </c>
      <c r="CS392" s="97">
        <f t="shared" si="250"/>
        <v>2120.3999999999996</v>
      </c>
      <c r="CT392" s="97">
        <f t="shared" si="251"/>
        <v>706.8</v>
      </c>
      <c r="CU392" s="62">
        <f>IF(AND(CS392=0,CT392=0),"",IF(AND(CS392=0,CT392&lt;&gt;0),Desplegable!$B$444,(CT392*100/CS392)))</f>
        <v>33.333333333333336</v>
      </c>
      <c r="CV392" s="97">
        <v>235.6</v>
      </c>
      <c r="CW392" s="97"/>
      <c r="CX392" s="97"/>
      <c r="CY392" s="62" t="str">
        <f>IF(AND(CV392=0,CW392=0),Desplegable!$B$446,IF(AND(CV392&lt;&gt;0,CW392=""),Desplegable!$B$446,IF(AND('Metas por Proyecto'!CV392=0,'Metas por Proyecto'!CW392&gt;0),Desplegable!$B$444,IF(AND('Metas por Proyecto'!CV392&gt;0,'Metas por Proyecto'!CW392=0),Desplegable!$B$445,IF(AND('Metas por Proyecto'!CV392&gt;0,'Metas por Proyecto'!CW392&gt;0),((CW392*100)/CV392))))))</f>
        <v/>
      </c>
      <c r="CZ392" s="97">
        <f t="shared" si="252"/>
        <v>2355.9999999999995</v>
      </c>
      <c r="DA392" s="97">
        <f t="shared" si="253"/>
        <v>706.8</v>
      </c>
      <c r="DB392" s="62">
        <f>IF(AND(CZ392=0,DA392=0),"",IF(AND(CZ392=0,DA392&lt;&gt;0),Desplegable!$B$444,(DA392*100/CZ392)))</f>
        <v>30.000000000000007</v>
      </c>
      <c r="DC392" s="97">
        <v>235.6</v>
      </c>
      <c r="DD392" s="97"/>
      <c r="DE392" s="97"/>
      <c r="DF392" s="62" t="str">
        <f>IF(AND(DC392=0,DD392=0),Desplegable!$B$446,IF(AND(DC392&lt;&gt;0,DD392=""),Desplegable!$B$446,IF(AND('Metas por Proyecto'!DC392=0,'Metas por Proyecto'!DD392&gt;0),Desplegable!$B$444,IF(AND('Metas por Proyecto'!DC392&gt;0,'Metas por Proyecto'!DD392=0),Desplegable!$B$445,IF(AND('Metas por Proyecto'!DC392&gt;0,'Metas por Proyecto'!DD392&gt;0),((DD392*100)/DC392))))))</f>
        <v/>
      </c>
      <c r="DG392" s="97">
        <f t="shared" si="256"/>
        <v>2591.5999999999995</v>
      </c>
      <c r="DH392" s="97">
        <f t="shared" si="257"/>
        <v>706.8</v>
      </c>
      <c r="DI392" s="62">
        <f>IF(AND(DG392=0,DH392=0),"",IF(AND(DG392=0,DH392&lt;&gt;0),Desplegable!$B$444,(DH392*100/DG392)))</f>
        <v>27.272727272727277</v>
      </c>
      <c r="DJ392" s="97">
        <v>235.6</v>
      </c>
      <c r="DK392" s="97"/>
      <c r="DL392" s="97"/>
      <c r="DM392" s="62" t="str">
        <f>IF(AND(DJ392=0,DK392=0),Desplegable!$B$446,IF(AND(DJ392&lt;&gt;0,DK392=""),Desplegable!$B$446,IF(AND('Metas por Proyecto'!DJ392=0,'Metas por Proyecto'!DK392&gt;0),Desplegable!$B$444,IF(AND('Metas por Proyecto'!DJ392&gt;0,'Metas por Proyecto'!DK392=0),Desplegable!$B$445,IF(AND('Metas por Proyecto'!DJ392&gt;0,'Metas por Proyecto'!DK392&gt;0),((DK392*100)/DJ392))))))</f>
        <v/>
      </c>
      <c r="DN392" s="97">
        <f t="shared" si="254"/>
        <v>2827.1999999999994</v>
      </c>
      <c r="DO392" s="97">
        <f t="shared" si="255"/>
        <v>706.8</v>
      </c>
      <c r="DP392" s="63">
        <f>IF(AND(DN392=0,DO392=0),"",IF(AND(DN392=0,DO392&lt;&gt;0),Desplegable!$B$444,(DO392*100/DN392)))</f>
        <v>25.000000000000007</v>
      </c>
      <c r="DQ392" s="97">
        <f t="shared" si="284"/>
        <v>2827.1999999999994</v>
      </c>
      <c r="DR392" s="97">
        <f t="shared" si="285"/>
        <v>-2591.5999999999995</v>
      </c>
      <c r="DS392" s="97">
        <f t="shared" ref="DS392:DS438" si="287">SUM(AO392,AS392,AZ392,BG392,BN392,BU392,CB392,CI392,CP392,CW392,DD392,DK392)</f>
        <v>706.8</v>
      </c>
      <c r="DT392" s="63">
        <f t="shared" si="286"/>
        <v>25.000000000000007</v>
      </c>
      <c r="DU392" s="97"/>
    </row>
    <row r="393" spans="1:125" s="65" customFormat="1" ht="225">
      <c r="A393" s="53">
        <v>392</v>
      </c>
      <c r="B393" s="84" t="s">
        <v>1075</v>
      </c>
      <c r="C393" s="54" t="s">
        <v>1055</v>
      </c>
      <c r="D393" s="55" t="s">
        <v>89</v>
      </c>
      <c r="E393" s="55" t="s">
        <v>1078</v>
      </c>
      <c r="F393" s="56" t="s">
        <v>111</v>
      </c>
      <c r="G393" s="55" t="s">
        <v>115</v>
      </c>
      <c r="H393" s="56" t="s">
        <v>291</v>
      </c>
      <c r="I393" s="55" t="s">
        <v>993</v>
      </c>
      <c r="J393" s="56" t="s">
        <v>259</v>
      </c>
      <c r="K393" s="55" t="s">
        <v>1062</v>
      </c>
      <c r="L393" s="56" t="s">
        <v>249</v>
      </c>
      <c r="M393" s="56" t="s">
        <v>411</v>
      </c>
      <c r="N393" s="59" t="s">
        <v>131</v>
      </c>
      <c r="O393" s="56" t="s">
        <v>154</v>
      </c>
      <c r="P393" s="57" t="s">
        <v>462</v>
      </c>
      <c r="Q393" s="57" t="s">
        <v>467</v>
      </c>
      <c r="R393" s="58" t="s">
        <v>474</v>
      </c>
      <c r="S393" s="59" t="s">
        <v>159</v>
      </c>
      <c r="T393" s="59" t="s">
        <v>417</v>
      </c>
      <c r="U393" s="60" t="s">
        <v>429</v>
      </c>
      <c r="V393" s="60" t="s">
        <v>447</v>
      </c>
      <c r="W393" s="59" t="s">
        <v>159</v>
      </c>
      <c r="X393" s="59"/>
      <c r="Y393" s="56"/>
      <c r="Z393" s="56"/>
      <c r="AA393" s="56"/>
      <c r="AB393" s="56"/>
      <c r="AC393" s="53"/>
      <c r="AD393" s="53"/>
      <c r="AE393" s="53"/>
      <c r="AF393" s="53"/>
      <c r="AG393" s="56"/>
      <c r="AH393" s="60"/>
      <c r="AI393" s="53"/>
      <c r="AJ393" s="61"/>
      <c r="AK393" s="53"/>
      <c r="AL393" s="53"/>
      <c r="AM393" s="222">
        <v>199.8</v>
      </c>
      <c r="AN393" s="97">
        <v>199.8</v>
      </c>
      <c r="AO393" s="97">
        <v>199.8</v>
      </c>
      <c r="AP393" s="97"/>
      <c r="AQ393" s="62">
        <f>IF(AND(AN393=0,AO393=0),Desplegable!$B$446,IF(AND(AN393&lt;&gt;0,AO393=""),Desplegable!$B$446,IF(AND('Metas por Proyecto'!AN393=0,'Metas por Proyecto'!AO393&gt;0),Desplegable!$B$444,IF(AND('Metas por Proyecto'!AN393&gt;0,'Metas por Proyecto'!AO393=0),Desplegable!$B$445,IF(AND('Metas por Proyecto'!AN393&gt;0,'Metas por Proyecto'!AO393&gt;0),((AO393*100)/AN393))))))</f>
        <v>100</v>
      </c>
      <c r="AR393" s="97">
        <v>199.8</v>
      </c>
      <c r="AS393" s="97">
        <v>199.8</v>
      </c>
      <c r="AT393" s="97"/>
      <c r="AU393" s="62">
        <f>IF(AND(AR393=0,AS393=0),Desplegable!$B$446,IF(AND(AR393&lt;&gt;0,AS393=""),Desplegable!$B$446,IF(AND('Metas por Proyecto'!AR393=0,'Metas por Proyecto'!AS393&gt;0),Desplegable!$B$444,IF(AND('Metas por Proyecto'!AR393&gt;0,'Metas por Proyecto'!AS393=0),Desplegable!$B$445,IF(AND('Metas por Proyecto'!AR393&gt;0,'Metas por Proyecto'!AS393&gt;0),((AS393*100)/AR393))))))</f>
        <v>100</v>
      </c>
      <c r="AV393" s="97">
        <f t="shared" si="236"/>
        <v>399.6</v>
      </c>
      <c r="AW393" s="97">
        <f t="shared" si="237"/>
        <v>399.6</v>
      </c>
      <c r="AX393" s="62">
        <f>IF(AND(AV393=0,AW393=0),"",IF(AND(AV393=0,AW393&lt;&gt;0),Desplegable!$B$444,(AW393*100/AV393)))</f>
        <v>100</v>
      </c>
      <c r="AY393" s="97">
        <v>199.8</v>
      </c>
      <c r="AZ393" s="97">
        <v>199.8</v>
      </c>
      <c r="BA393" s="97"/>
      <c r="BB393" s="62">
        <f>IF(AND(AY393=0,AZ393=0),Desplegable!$B$446,IF(AND(AY393&lt;&gt;0,AZ393=""),Desplegable!$B$446,IF(AND('Metas por Proyecto'!AY393=0,'Metas por Proyecto'!AZ393&gt;0),Desplegable!$B$444,IF(AND('Metas por Proyecto'!AY393&gt;0,'Metas por Proyecto'!AZ393=0),Desplegable!$B$445,IF(AND('Metas por Proyecto'!AY393&gt;0,'Metas por Proyecto'!AZ393&gt;0),((AZ393*100)/AY393))))))</f>
        <v>100</v>
      </c>
      <c r="BC393" s="97">
        <f t="shared" si="238"/>
        <v>599.40000000000009</v>
      </c>
      <c r="BD393" s="97">
        <f t="shared" si="239"/>
        <v>599.40000000000009</v>
      </c>
      <c r="BE393" s="62">
        <f>IF(AND(BC393=0,BD393=0),"",IF(AND(BC393=0,BD393&lt;&gt;0),Desplegable!$B$444,(BD393*100/BC393)))</f>
        <v>100</v>
      </c>
      <c r="BF393" s="97">
        <v>199.8</v>
      </c>
      <c r="BG393" s="97"/>
      <c r="BH393" s="97"/>
      <c r="BI393" s="62" t="str">
        <f>IF(AND(BF393=0,BG393=0),Desplegable!$B$446,IF(AND(BF393&lt;&gt;0,BG393=""),Desplegable!$B$446,IF(AND('Metas por Proyecto'!BF393=0,'Metas por Proyecto'!BG393&gt;0),Desplegable!$B$444,IF(AND('Metas por Proyecto'!BF393&gt;0,'Metas por Proyecto'!BG393=0),Desplegable!$B$445,IF(AND('Metas por Proyecto'!BF393&gt;0,'Metas por Proyecto'!BG393&gt;0),((BG393*100)/BF393))))))</f>
        <v/>
      </c>
      <c r="BJ393" s="97">
        <f t="shared" si="240"/>
        <v>799.2</v>
      </c>
      <c r="BK393" s="97">
        <f t="shared" si="241"/>
        <v>599.40000000000009</v>
      </c>
      <c r="BL393" s="62">
        <f>IF(AND(BJ393=0,BK393=0),"",IF(AND(BJ393=0,BK393&lt;&gt;0),Desplegable!$B$444,(BK393*100/BJ393)))</f>
        <v>75</v>
      </c>
      <c r="BM393" s="97">
        <v>199.8</v>
      </c>
      <c r="BN393" s="97"/>
      <c r="BO393" s="97"/>
      <c r="BP393" s="62" t="str">
        <f>IF(AND(BM393=0,BN393=0),Desplegable!$B$446,IF(AND(BM393&lt;&gt;0,BN393=""),Desplegable!$B$446,IF(AND('Metas por Proyecto'!BM393=0,'Metas por Proyecto'!BN393&gt;0),Desplegable!$B$444,IF(AND('Metas por Proyecto'!BM393&gt;0,'Metas por Proyecto'!BN393=0),Desplegable!$B$445,IF(AND('Metas por Proyecto'!BM393&gt;0,'Metas por Proyecto'!BN393&gt;0),((BN393*100)/BM393))))))</f>
        <v/>
      </c>
      <c r="BQ393" s="97">
        <f t="shared" si="242"/>
        <v>999</v>
      </c>
      <c r="BR393" s="97">
        <f t="shared" si="243"/>
        <v>599.40000000000009</v>
      </c>
      <c r="BS393" s="62">
        <f>IF(AND(BQ393=0,BR393=0),"",IF(AND(BQ393=0,BR393&lt;&gt;0),Desplegable!$B$444,(BR393*100/BQ393)))</f>
        <v>60.000000000000007</v>
      </c>
      <c r="BT393" s="97">
        <v>199.8</v>
      </c>
      <c r="BU393" s="97"/>
      <c r="BV393" s="97"/>
      <c r="BW393" s="62" t="str">
        <f>IF(AND(BT393=0,BU393=0),Desplegable!$B$446,IF(AND(BT393&lt;&gt;0,BU393=""),Desplegable!$B$446,IF(AND('Metas por Proyecto'!BT393=0,'Metas por Proyecto'!BU393&gt;0),Desplegable!$B$444,IF(AND('Metas por Proyecto'!BT393&gt;0,'Metas por Proyecto'!BU393=0),Desplegable!$B$445,IF(AND('Metas por Proyecto'!BT393&gt;0,'Metas por Proyecto'!BU393&gt;0),((BU393*100)/BT393))))))</f>
        <v/>
      </c>
      <c r="BX393" s="97">
        <f t="shared" si="244"/>
        <v>1198.8</v>
      </c>
      <c r="BY393" s="97">
        <f t="shared" si="245"/>
        <v>599.40000000000009</v>
      </c>
      <c r="BZ393" s="62">
        <f>IF(AND(BX393=0,BY393=0),"",IF(AND(BX393=0,BY393&lt;&gt;0),Desplegable!$B$444,(BY393*100/BX393)))</f>
        <v>50.000000000000007</v>
      </c>
      <c r="CA393" s="97">
        <v>199.8</v>
      </c>
      <c r="CB393" s="97"/>
      <c r="CC393" s="97"/>
      <c r="CD393" s="62" t="str">
        <f>IF(AND(CA393=0,CB393=0),Desplegable!$B$446,IF(AND(CA393&lt;&gt;0,CB393=""),Desplegable!$B$446,IF(AND('Metas por Proyecto'!CA393=0,'Metas por Proyecto'!CB393&gt;0),Desplegable!$B$444,IF(AND('Metas por Proyecto'!CA393&gt;0,'Metas por Proyecto'!CB393=0),Desplegable!$B$445,IF(AND('Metas por Proyecto'!CA393&gt;0,'Metas por Proyecto'!CB393&gt;0),((CB393*100)/CA393))))))</f>
        <v/>
      </c>
      <c r="CE393" s="97">
        <f t="shared" si="246"/>
        <v>1398.6</v>
      </c>
      <c r="CF393" s="97">
        <f t="shared" si="247"/>
        <v>599.40000000000009</v>
      </c>
      <c r="CG393" s="62">
        <f>IF(AND(CE393=0,CF393=0),"",IF(AND(CE393=0,CF393&lt;&gt;0),Desplegable!$B$444,(CF393*100/CE393)))</f>
        <v>42.857142857142868</v>
      </c>
      <c r="CH393" s="97">
        <v>199.8</v>
      </c>
      <c r="CI393" s="97"/>
      <c r="CJ393" s="97"/>
      <c r="CK393" s="62" t="str">
        <f>IF(AND(CH393=0,CI393=0),Desplegable!$B$446,IF(AND(CH393&lt;&gt;0,CI393=""),Desplegable!$B$446,IF(AND('Metas por Proyecto'!CH393=0,'Metas por Proyecto'!CI393&gt;0),Desplegable!$B$444,IF(AND('Metas por Proyecto'!CH393&gt;0,'Metas por Proyecto'!CI393=0),Desplegable!$B$445,IF(AND('Metas por Proyecto'!CH393&gt;0,'Metas por Proyecto'!CI393&gt;0),((CI393*100)/CH393))))))</f>
        <v/>
      </c>
      <c r="CL393" s="97">
        <f t="shared" si="248"/>
        <v>1598.3999999999999</v>
      </c>
      <c r="CM393" s="97">
        <f t="shared" si="249"/>
        <v>599.40000000000009</v>
      </c>
      <c r="CN393" s="62">
        <f>IF(AND(CL393=0,CM393=0),"",IF(AND(CL393=0,CM393&lt;&gt;0),Desplegable!$B$444,(CM393*100/CL393)))</f>
        <v>37.500000000000007</v>
      </c>
      <c r="CO393" s="97">
        <v>199.8</v>
      </c>
      <c r="CP393" s="97"/>
      <c r="CQ393" s="97"/>
      <c r="CR393" s="62" t="str">
        <f>IF(AND(CO393=0,CP393=0),Desplegable!$B$446,IF(AND(CO393&lt;&gt;0,CP393=""),Desplegable!$B$446,IF(AND('Metas por Proyecto'!CO393=0,'Metas por Proyecto'!CP393&gt;0),Desplegable!$B$444,IF(AND('Metas por Proyecto'!CO393&gt;0,'Metas por Proyecto'!CP393=0),Desplegable!$B$445,IF(AND('Metas por Proyecto'!CO393&gt;0,'Metas por Proyecto'!CP393&gt;0),((CP393*100)/CO393))))))</f>
        <v/>
      </c>
      <c r="CS393" s="97">
        <f t="shared" si="250"/>
        <v>1798.1999999999998</v>
      </c>
      <c r="CT393" s="97">
        <f t="shared" si="251"/>
        <v>599.40000000000009</v>
      </c>
      <c r="CU393" s="62">
        <f>IF(AND(CS393=0,CT393=0),"",IF(AND(CS393=0,CT393&lt;&gt;0),Desplegable!$B$444,(CT393*100/CS393)))</f>
        <v>33.333333333333343</v>
      </c>
      <c r="CV393" s="97">
        <v>199.8</v>
      </c>
      <c r="CW393" s="97"/>
      <c r="CX393" s="97"/>
      <c r="CY393" s="62" t="str">
        <f>IF(AND(CV393=0,CW393=0),Desplegable!$B$446,IF(AND(CV393&lt;&gt;0,CW393=""),Desplegable!$B$446,IF(AND('Metas por Proyecto'!CV393=0,'Metas por Proyecto'!CW393&gt;0),Desplegable!$B$444,IF(AND('Metas por Proyecto'!CV393&gt;0,'Metas por Proyecto'!CW393=0),Desplegable!$B$445,IF(AND('Metas por Proyecto'!CV393&gt;0,'Metas por Proyecto'!CW393&gt;0),((CW393*100)/CV393))))))</f>
        <v/>
      </c>
      <c r="CZ393" s="97">
        <f t="shared" si="252"/>
        <v>1997.9999999999998</v>
      </c>
      <c r="DA393" s="97">
        <f t="shared" si="253"/>
        <v>599.40000000000009</v>
      </c>
      <c r="DB393" s="62">
        <f>IF(AND(CZ393=0,DA393=0),"",IF(AND(CZ393=0,DA393&lt;&gt;0),Desplegable!$B$444,(DA393*100/CZ393)))</f>
        <v>30.000000000000007</v>
      </c>
      <c r="DC393" s="97">
        <v>199.8</v>
      </c>
      <c r="DD393" s="97"/>
      <c r="DE393" s="97"/>
      <c r="DF393" s="62" t="str">
        <f>IF(AND(DC393=0,DD393=0),Desplegable!$B$446,IF(AND(DC393&lt;&gt;0,DD393=""),Desplegable!$B$446,IF(AND('Metas por Proyecto'!DC393=0,'Metas por Proyecto'!DD393&gt;0),Desplegable!$B$444,IF(AND('Metas por Proyecto'!DC393&gt;0,'Metas por Proyecto'!DD393=0),Desplegable!$B$445,IF(AND('Metas por Proyecto'!DC393&gt;0,'Metas por Proyecto'!DD393&gt;0),((DD393*100)/DC393))))))</f>
        <v/>
      </c>
      <c r="DG393" s="97">
        <f t="shared" si="256"/>
        <v>2197.7999999999997</v>
      </c>
      <c r="DH393" s="97">
        <f t="shared" si="257"/>
        <v>599.40000000000009</v>
      </c>
      <c r="DI393" s="62">
        <f>IF(AND(DG393=0,DH393=0),"",IF(AND(DG393=0,DH393&lt;&gt;0),Desplegable!$B$444,(DH393*100/DG393)))</f>
        <v>27.27272727272728</v>
      </c>
      <c r="DJ393" s="97">
        <v>199.8</v>
      </c>
      <c r="DK393" s="97"/>
      <c r="DL393" s="97"/>
      <c r="DM393" s="62" t="str">
        <f>IF(AND(DJ393=0,DK393=0),Desplegable!$B$446,IF(AND(DJ393&lt;&gt;0,DK393=""),Desplegable!$B$446,IF(AND('Metas por Proyecto'!DJ393=0,'Metas por Proyecto'!DK393&gt;0),Desplegable!$B$444,IF(AND('Metas por Proyecto'!DJ393&gt;0,'Metas por Proyecto'!DK393=0),Desplegable!$B$445,IF(AND('Metas por Proyecto'!DJ393&gt;0,'Metas por Proyecto'!DK393&gt;0),((DK393*100)/DJ393))))))</f>
        <v/>
      </c>
      <c r="DN393" s="97">
        <f t="shared" si="254"/>
        <v>2397.6</v>
      </c>
      <c r="DO393" s="97">
        <f t="shared" si="255"/>
        <v>599.40000000000009</v>
      </c>
      <c r="DP393" s="63">
        <f>IF(AND(DN393=0,DO393=0),"",IF(AND(DN393=0,DO393&lt;&gt;0),Desplegable!$B$444,(DO393*100/DN393)))</f>
        <v>25.000000000000004</v>
      </c>
      <c r="DQ393" s="97">
        <f t="shared" si="284"/>
        <v>2397.6</v>
      </c>
      <c r="DR393" s="97">
        <f t="shared" si="285"/>
        <v>-2197.7999999999997</v>
      </c>
      <c r="DS393" s="97">
        <f t="shared" si="287"/>
        <v>599.40000000000009</v>
      </c>
      <c r="DT393" s="63">
        <f t="shared" si="286"/>
        <v>25.000000000000004</v>
      </c>
      <c r="DU393" s="97"/>
    </row>
    <row r="394" spans="1:125" s="65" customFormat="1" ht="225">
      <c r="A394" s="53">
        <v>393</v>
      </c>
      <c r="B394" s="84" t="s">
        <v>1076</v>
      </c>
      <c r="C394" s="54" t="s">
        <v>1055</v>
      </c>
      <c r="D394" s="55" t="s">
        <v>89</v>
      </c>
      <c r="E394" s="55" t="s">
        <v>1078</v>
      </c>
      <c r="F394" s="56" t="s">
        <v>111</v>
      </c>
      <c r="G394" s="55" t="s">
        <v>115</v>
      </c>
      <c r="H394" s="56" t="s">
        <v>291</v>
      </c>
      <c r="I394" s="55" t="s">
        <v>993</v>
      </c>
      <c r="J394" s="56" t="s">
        <v>259</v>
      </c>
      <c r="K394" s="55" t="s">
        <v>1062</v>
      </c>
      <c r="L394" s="56" t="s">
        <v>249</v>
      </c>
      <c r="M394" s="56" t="s">
        <v>411</v>
      </c>
      <c r="N394" s="59" t="s">
        <v>116</v>
      </c>
      <c r="O394" s="56" t="s">
        <v>154</v>
      </c>
      <c r="P394" s="57" t="s">
        <v>462</v>
      </c>
      <c r="Q394" s="57" t="s">
        <v>467</v>
      </c>
      <c r="R394" s="58" t="s">
        <v>474</v>
      </c>
      <c r="S394" s="59" t="s">
        <v>159</v>
      </c>
      <c r="T394" s="59" t="s">
        <v>417</v>
      </c>
      <c r="U394" s="60" t="s">
        <v>429</v>
      </c>
      <c r="V394" s="60" t="s">
        <v>447</v>
      </c>
      <c r="W394" s="59" t="s">
        <v>159</v>
      </c>
      <c r="X394" s="59"/>
      <c r="Y394" s="56"/>
      <c r="Z394" s="56"/>
      <c r="AA394" s="56"/>
      <c r="AB394" s="56"/>
      <c r="AC394" s="53"/>
      <c r="AD394" s="53"/>
      <c r="AE394" s="53"/>
      <c r="AF394" s="53"/>
      <c r="AG394" s="56"/>
      <c r="AH394" s="60"/>
      <c r="AI394" s="53"/>
      <c r="AJ394" s="61"/>
      <c r="AK394" s="53"/>
      <c r="AL394" s="53"/>
      <c r="AM394" s="222">
        <v>40.299999999999997</v>
      </c>
      <c r="AN394" s="97">
        <v>40.299999999999997</v>
      </c>
      <c r="AO394" s="97">
        <v>40.299999999999997</v>
      </c>
      <c r="AP394" s="97"/>
      <c r="AQ394" s="62">
        <f>IF(AND(AN394=0,AO394=0),Desplegable!$B$446,IF(AND(AN394&lt;&gt;0,AO394=""),Desplegable!$B$446,IF(AND('Metas por Proyecto'!AN394=0,'Metas por Proyecto'!AO394&gt;0),Desplegable!$B$444,IF(AND('Metas por Proyecto'!AN394&gt;0,'Metas por Proyecto'!AO394=0),Desplegable!$B$445,IF(AND('Metas por Proyecto'!AN394&gt;0,'Metas por Proyecto'!AO394&gt;0),((AO394*100)/AN394))))))</f>
        <v>100</v>
      </c>
      <c r="AR394" s="97">
        <v>40.299999999999997</v>
      </c>
      <c r="AS394" s="97">
        <v>40.299999999999997</v>
      </c>
      <c r="AT394" s="97"/>
      <c r="AU394" s="62">
        <f>IF(AND(AR394=0,AS394=0),Desplegable!$B$446,IF(AND(AR394&lt;&gt;0,AS394=""),Desplegable!$B$446,IF(AND('Metas por Proyecto'!AR394=0,'Metas por Proyecto'!AS394&gt;0),Desplegable!$B$444,IF(AND('Metas por Proyecto'!AR394&gt;0,'Metas por Proyecto'!AS394=0),Desplegable!$B$445,IF(AND('Metas por Proyecto'!AR394&gt;0,'Metas por Proyecto'!AS394&gt;0),((AS394*100)/AR394))))))</f>
        <v>100</v>
      </c>
      <c r="AV394" s="97">
        <f t="shared" si="236"/>
        <v>80.599999999999994</v>
      </c>
      <c r="AW394" s="97">
        <f t="shared" si="237"/>
        <v>80.599999999999994</v>
      </c>
      <c r="AX394" s="62">
        <f>IF(AND(AV394=0,AW394=0),"",IF(AND(AV394=0,AW394&lt;&gt;0),Desplegable!$B$444,(AW394*100/AV394)))</f>
        <v>100</v>
      </c>
      <c r="AY394" s="97">
        <v>40.299999999999997</v>
      </c>
      <c r="AZ394" s="97">
        <v>40.299999999999997</v>
      </c>
      <c r="BA394" s="97"/>
      <c r="BB394" s="62">
        <f>IF(AND(AY394=0,AZ394=0),Desplegable!$B$446,IF(AND(AY394&lt;&gt;0,AZ394=""),Desplegable!$B$446,IF(AND('Metas por Proyecto'!AY394=0,'Metas por Proyecto'!AZ394&gt;0),Desplegable!$B$444,IF(AND('Metas por Proyecto'!AY394&gt;0,'Metas por Proyecto'!AZ394=0),Desplegable!$B$445,IF(AND('Metas por Proyecto'!AY394&gt;0,'Metas por Proyecto'!AZ394&gt;0),((AZ394*100)/AY394))))))</f>
        <v>100</v>
      </c>
      <c r="BC394" s="97">
        <f t="shared" si="238"/>
        <v>120.89999999999999</v>
      </c>
      <c r="BD394" s="97">
        <f t="shared" si="239"/>
        <v>120.89999999999999</v>
      </c>
      <c r="BE394" s="62">
        <f>IF(AND(BC394=0,BD394=0),"",IF(AND(BC394=0,BD394&lt;&gt;0),Desplegable!$B$444,(BD394*100/BC394)))</f>
        <v>100</v>
      </c>
      <c r="BF394" s="97">
        <v>40.299999999999997</v>
      </c>
      <c r="BG394" s="97"/>
      <c r="BH394" s="97"/>
      <c r="BI394" s="62" t="str">
        <f>IF(AND(BF394=0,BG394=0),Desplegable!$B$446,IF(AND(BF394&lt;&gt;0,BG394=""),Desplegable!$B$446,IF(AND('Metas por Proyecto'!BF394=0,'Metas por Proyecto'!BG394&gt;0),Desplegable!$B$444,IF(AND('Metas por Proyecto'!BF394&gt;0,'Metas por Proyecto'!BG394=0),Desplegable!$B$445,IF(AND('Metas por Proyecto'!BF394&gt;0,'Metas por Proyecto'!BG394&gt;0),((BG394*100)/BF394))))))</f>
        <v/>
      </c>
      <c r="BJ394" s="97">
        <f t="shared" si="240"/>
        <v>161.19999999999999</v>
      </c>
      <c r="BK394" s="97">
        <f t="shared" si="241"/>
        <v>120.89999999999999</v>
      </c>
      <c r="BL394" s="62">
        <f>IF(AND(BJ394=0,BK394=0),"",IF(AND(BJ394=0,BK394&lt;&gt;0),Desplegable!$B$444,(BK394*100/BJ394)))</f>
        <v>75</v>
      </c>
      <c r="BM394" s="97">
        <v>40.299999999999997</v>
      </c>
      <c r="BN394" s="97"/>
      <c r="BO394" s="97"/>
      <c r="BP394" s="62" t="str">
        <f>IF(AND(BM394=0,BN394=0),Desplegable!$B$446,IF(AND(BM394&lt;&gt;0,BN394=""),Desplegable!$B$446,IF(AND('Metas por Proyecto'!BM394=0,'Metas por Proyecto'!BN394&gt;0),Desplegable!$B$444,IF(AND('Metas por Proyecto'!BM394&gt;0,'Metas por Proyecto'!BN394=0),Desplegable!$B$445,IF(AND('Metas por Proyecto'!BM394&gt;0,'Metas por Proyecto'!BN394&gt;0),((BN394*100)/BM394))))))</f>
        <v/>
      </c>
      <c r="BQ394" s="97">
        <f t="shared" si="242"/>
        <v>201.5</v>
      </c>
      <c r="BR394" s="97">
        <f t="shared" si="243"/>
        <v>120.89999999999999</v>
      </c>
      <c r="BS394" s="62">
        <f>IF(AND(BQ394=0,BR394=0),"",IF(AND(BQ394=0,BR394&lt;&gt;0),Desplegable!$B$444,(BR394*100/BQ394)))</f>
        <v>60</v>
      </c>
      <c r="BT394" s="97">
        <v>40.299999999999997</v>
      </c>
      <c r="BU394" s="97"/>
      <c r="BV394" s="97"/>
      <c r="BW394" s="62" t="str">
        <f>IF(AND(BT394=0,BU394=0),Desplegable!$B$446,IF(AND(BT394&lt;&gt;0,BU394=""),Desplegable!$B$446,IF(AND('Metas por Proyecto'!BT394=0,'Metas por Proyecto'!BU394&gt;0),Desplegable!$B$444,IF(AND('Metas por Proyecto'!BT394&gt;0,'Metas por Proyecto'!BU394=0),Desplegable!$B$445,IF(AND('Metas por Proyecto'!BT394&gt;0,'Metas por Proyecto'!BU394&gt;0),((BU394*100)/BT394))))))</f>
        <v/>
      </c>
      <c r="BX394" s="97">
        <f t="shared" si="244"/>
        <v>241.8</v>
      </c>
      <c r="BY394" s="97">
        <f t="shared" si="245"/>
        <v>120.89999999999999</v>
      </c>
      <c r="BZ394" s="62">
        <f>IF(AND(BX394=0,BY394=0),"",IF(AND(BX394=0,BY394&lt;&gt;0),Desplegable!$B$444,(BY394*100/BX394)))</f>
        <v>50</v>
      </c>
      <c r="CA394" s="97">
        <v>40.299999999999997</v>
      </c>
      <c r="CB394" s="97"/>
      <c r="CC394" s="97"/>
      <c r="CD394" s="62" t="str">
        <f>IF(AND(CA394=0,CB394=0),Desplegable!$B$446,IF(AND(CA394&lt;&gt;0,CB394=""),Desplegable!$B$446,IF(AND('Metas por Proyecto'!CA394=0,'Metas por Proyecto'!CB394&gt;0),Desplegable!$B$444,IF(AND('Metas por Proyecto'!CA394&gt;0,'Metas por Proyecto'!CB394=0),Desplegable!$B$445,IF(AND('Metas por Proyecto'!CA394&gt;0,'Metas por Proyecto'!CB394&gt;0),((CB394*100)/CA394))))))</f>
        <v/>
      </c>
      <c r="CE394" s="97">
        <f t="shared" si="246"/>
        <v>282.10000000000002</v>
      </c>
      <c r="CF394" s="97">
        <f t="shared" si="247"/>
        <v>120.89999999999999</v>
      </c>
      <c r="CG394" s="62">
        <f>IF(AND(CE394=0,CF394=0),"",IF(AND(CE394=0,CF394&lt;&gt;0),Desplegable!$B$444,(CF394*100/CE394)))</f>
        <v>42.857142857142854</v>
      </c>
      <c r="CH394" s="97">
        <v>40.299999999999997</v>
      </c>
      <c r="CI394" s="97"/>
      <c r="CJ394" s="97"/>
      <c r="CK394" s="62" t="str">
        <f>IF(AND(CH394=0,CI394=0),Desplegable!$B$446,IF(AND(CH394&lt;&gt;0,CI394=""),Desplegable!$B$446,IF(AND('Metas por Proyecto'!CH394=0,'Metas por Proyecto'!CI394&gt;0),Desplegable!$B$444,IF(AND('Metas por Proyecto'!CH394&gt;0,'Metas por Proyecto'!CI394=0),Desplegable!$B$445,IF(AND('Metas por Proyecto'!CH394&gt;0,'Metas por Proyecto'!CI394&gt;0),((CI394*100)/CH394))))))</f>
        <v/>
      </c>
      <c r="CL394" s="97">
        <f t="shared" si="248"/>
        <v>322.40000000000003</v>
      </c>
      <c r="CM394" s="97">
        <f t="shared" si="249"/>
        <v>120.89999999999999</v>
      </c>
      <c r="CN394" s="62">
        <f>IF(AND(CL394=0,CM394=0),"",IF(AND(CL394=0,CM394&lt;&gt;0),Desplegable!$B$444,(CM394*100/CL394)))</f>
        <v>37.499999999999993</v>
      </c>
      <c r="CO394" s="97">
        <v>40.299999999999997</v>
      </c>
      <c r="CP394" s="97"/>
      <c r="CQ394" s="97"/>
      <c r="CR394" s="62" t="str">
        <f>IF(AND(CO394=0,CP394=0),Desplegable!$B$446,IF(AND(CO394&lt;&gt;0,CP394=""),Desplegable!$B$446,IF(AND('Metas por Proyecto'!CO394=0,'Metas por Proyecto'!CP394&gt;0),Desplegable!$B$444,IF(AND('Metas por Proyecto'!CO394&gt;0,'Metas por Proyecto'!CP394=0),Desplegable!$B$445,IF(AND('Metas por Proyecto'!CO394&gt;0,'Metas por Proyecto'!CP394&gt;0),((CP394*100)/CO394))))))</f>
        <v/>
      </c>
      <c r="CS394" s="97">
        <f t="shared" si="250"/>
        <v>362.70000000000005</v>
      </c>
      <c r="CT394" s="97">
        <f t="shared" si="251"/>
        <v>120.89999999999999</v>
      </c>
      <c r="CU394" s="62">
        <f>IF(AND(CS394=0,CT394=0),"",IF(AND(CS394=0,CT394&lt;&gt;0),Desplegable!$B$444,(CT394*100/CS394)))</f>
        <v>33.333333333333329</v>
      </c>
      <c r="CV394" s="97">
        <v>40.299999999999997</v>
      </c>
      <c r="CW394" s="97"/>
      <c r="CX394" s="97"/>
      <c r="CY394" s="62" t="str">
        <f>IF(AND(CV394=0,CW394=0),Desplegable!$B$446,IF(AND(CV394&lt;&gt;0,CW394=""),Desplegable!$B$446,IF(AND('Metas por Proyecto'!CV394=0,'Metas por Proyecto'!CW394&gt;0),Desplegable!$B$444,IF(AND('Metas por Proyecto'!CV394&gt;0,'Metas por Proyecto'!CW394=0),Desplegable!$B$445,IF(AND('Metas por Proyecto'!CV394&gt;0,'Metas por Proyecto'!CW394&gt;0),((CW394*100)/CV394))))))</f>
        <v/>
      </c>
      <c r="CZ394" s="97">
        <f t="shared" si="252"/>
        <v>403.00000000000006</v>
      </c>
      <c r="DA394" s="97">
        <f t="shared" si="253"/>
        <v>120.89999999999999</v>
      </c>
      <c r="DB394" s="62">
        <f>IF(AND(CZ394=0,DA394=0),"",IF(AND(CZ394=0,DA394&lt;&gt;0),Desplegable!$B$444,(DA394*100/CZ394)))</f>
        <v>29.999999999999996</v>
      </c>
      <c r="DC394" s="97">
        <v>40.299999999999997</v>
      </c>
      <c r="DD394" s="97"/>
      <c r="DE394" s="97"/>
      <c r="DF394" s="62" t="str">
        <f>IF(AND(DC394=0,DD394=0),Desplegable!$B$446,IF(AND(DC394&lt;&gt;0,DD394=""),Desplegable!$B$446,IF(AND('Metas por Proyecto'!DC394=0,'Metas por Proyecto'!DD394&gt;0),Desplegable!$B$444,IF(AND('Metas por Proyecto'!DC394&gt;0,'Metas por Proyecto'!DD394=0),Desplegable!$B$445,IF(AND('Metas por Proyecto'!DC394&gt;0,'Metas por Proyecto'!DD394&gt;0),((DD394*100)/DC394))))))</f>
        <v/>
      </c>
      <c r="DG394" s="97">
        <f t="shared" si="256"/>
        <v>443.30000000000007</v>
      </c>
      <c r="DH394" s="97">
        <f t="shared" si="257"/>
        <v>120.89999999999999</v>
      </c>
      <c r="DI394" s="62">
        <f>IF(AND(DG394=0,DH394=0),"",IF(AND(DG394=0,DH394&lt;&gt;0),Desplegable!$B$444,(DH394*100/DG394)))</f>
        <v>27.27272727272727</v>
      </c>
      <c r="DJ394" s="97">
        <v>40.299999999999997</v>
      </c>
      <c r="DK394" s="97"/>
      <c r="DL394" s="97"/>
      <c r="DM394" s="62" t="str">
        <f>IF(AND(DJ394=0,DK394=0),Desplegable!$B$446,IF(AND(DJ394&lt;&gt;0,DK394=""),Desplegable!$B$446,IF(AND('Metas por Proyecto'!DJ394=0,'Metas por Proyecto'!DK394&gt;0),Desplegable!$B$444,IF(AND('Metas por Proyecto'!DJ394&gt;0,'Metas por Proyecto'!DK394=0),Desplegable!$B$445,IF(AND('Metas por Proyecto'!DJ394&gt;0,'Metas por Proyecto'!DK394&gt;0),((DK394*100)/DJ394))))))</f>
        <v/>
      </c>
      <c r="DN394" s="97">
        <f t="shared" si="254"/>
        <v>483.60000000000008</v>
      </c>
      <c r="DO394" s="97">
        <f t="shared" si="255"/>
        <v>120.89999999999999</v>
      </c>
      <c r="DP394" s="63">
        <f>IF(AND(DN394=0,DO394=0),"",IF(AND(DN394=0,DO394&lt;&gt;0),Desplegable!$B$444,(DO394*100/DN394)))</f>
        <v>24.999999999999996</v>
      </c>
      <c r="DQ394" s="97">
        <f t="shared" si="284"/>
        <v>483.60000000000008</v>
      </c>
      <c r="DR394" s="97">
        <f t="shared" si="285"/>
        <v>-443.30000000000007</v>
      </c>
      <c r="DS394" s="97">
        <f t="shared" si="287"/>
        <v>120.89999999999999</v>
      </c>
      <c r="DT394" s="63">
        <f t="shared" si="286"/>
        <v>24.999999999999996</v>
      </c>
      <c r="DU394" s="97"/>
    </row>
    <row r="395" spans="1:125" s="65" customFormat="1" ht="225">
      <c r="A395" s="53">
        <v>394</v>
      </c>
      <c r="B395" s="84" t="s">
        <v>1079</v>
      </c>
      <c r="C395" s="54" t="s">
        <v>1086</v>
      </c>
      <c r="D395" s="55" t="s">
        <v>409</v>
      </c>
      <c r="E395" s="55" t="s">
        <v>1088</v>
      </c>
      <c r="F395" s="56" t="s">
        <v>111</v>
      </c>
      <c r="G395" s="55" t="s">
        <v>115</v>
      </c>
      <c r="H395" s="56" t="s">
        <v>291</v>
      </c>
      <c r="I395" s="55" t="s">
        <v>993</v>
      </c>
      <c r="J395" s="56" t="s">
        <v>259</v>
      </c>
      <c r="K395" s="55" t="s">
        <v>1062</v>
      </c>
      <c r="L395" s="56" t="s">
        <v>251</v>
      </c>
      <c r="M395" s="56" t="s">
        <v>411</v>
      </c>
      <c r="N395" s="59" t="s">
        <v>126</v>
      </c>
      <c r="O395" s="56" t="s">
        <v>154</v>
      </c>
      <c r="P395" s="57" t="s">
        <v>462</v>
      </c>
      <c r="Q395" s="57" t="s">
        <v>467</v>
      </c>
      <c r="R395" s="58" t="s">
        <v>474</v>
      </c>
      <c r="S395" s="59" t="s">
        <v>159</v>
      </c>
      <c r="T395" s="59" t="s">
        <v>417</v>
      </c>
      <c r="U395" s="60" t="s">
        <v>429</v>
      </c>
      <c r="V395" s="60" t="s">
        <v>447</v>
      </c>
      <c r="W395" s="59" t="s">
        <v>159</v>
      </c>
      <c r="X395" s="59"/>
      <c r="Y395" s="56"/>
      <c r="Z395" s="56"/>
      <c r="AA395" s="56"/>
      <c r="AB395" s="56"/>
      <c r="AC395" s="53"/>
      <c r="AD395" s="53"/>
      <c r="AE395" s="53"/>
      <c r="AF395" s="53"/>
      <c r="AG395" s="56"/>
      <c r="AH395" s="60"/>
      <c r="AI395" s="53"/>
      <c r="AJ395" s="61"/>
      <c r="AK395" s="53"/>
      <c r="AL395" s="53"/>
      <c r="AM395" s="222">
        <v>4</v>
      </c>
      <c r="AN395" s="97">
        <v>1</v>
      </c>
      <c r="AO395" s="97" t="s">
        <v>1317</v>
      </c>
      <c r="AP395" s="97"/>
      <c r="AQ395" s="62" t="e">
        <f>IF(AND(AN395=0,AO395=0),Desplegable!$B$446,IF(AND(AN395&lt;&gt;0,AO395=""),Desplegable!$B$446,IF(AND('Metas por Proyecto'!AN395=0,'Metas por Proyecto'!AO395&gt;0),Desplegable!$B$444,IF(AND('Metas por Proyecto'!AN395&gt;0,'Metas por Proyecto'!AO395=0),Desplegable!$B$445,IF(AND('Metas por Proyecto'!AN395&gt;0,'Metas por Proyecto'!AO395&gt;0),((AO395*100)/AN395))))))</f>
        <v>#VALUE!</v>
      </c>
      <c r="AR395" s="97">
        <v>1</v>
      </c>
      <c r="AS395" s="97">
        <v>1.69</v>
      </c>
      <c r="AT395" s="97"/>
      <c r="AU395" s="62">
        <f>IF(AND(AR395=0,AS395=0),Desplegable!$B$446,IF(AND(AR395&lt;&gt;0,AS395=""),Desplegable!$B$446,IF(AND('Metas por Proyecto'!AR395=0,'Metas por Proyecto'!AS395&gt;0),Desplegable!$B$444,IF(AND('Metas por Proyecto'!AR395&gt;0,'Metas por Proyecto'!AS395=0),Desplegable!$B$445,IF(AND('Metas por Proyecto'!AR395&gt;0,'Metas por Proyecto'!AS395&gt;0),((AS395*100)/AR395))))))</f>
        <v>169</v>
      </c>
      <c r="AV395" s="97">
        <f t="shared" si="236"/>
        <v>2</v>
      </c>
      <c r="AW395" s="97">
        <f t="shared" si="237"/>
        <v>1.69</v>
      </c>
      <c r="AX395" s="62">
        <f>IF(AND(AV395=0,AW395=0),"",IF(AND(AV395=0,AW395&lt;&gt;0),Desplegable!$B$444,(AW395*100/AV395)))</f>
        <v>84.5</v>
      </c>
      <c r="AY395" s="97">
        <v>2</v>
      </c>
      <c r="AZ395" s="97">
        <v>1.69</v>
      </c>
      <c r="BA395" s="97"/>
      <c r="BB395" s="62">
        <f>IF(AND(AY395=0,AZ395=0),Desplegable!$B$446,IF(AND(AY395&lt;&gt;0,AZ395=""),Desplegable!$B$446,IF(AND('Metas por Proyecto'!AY395=0,'Metas por Proyecto'!AZ395&gt;0),Desplegable!$B$444,IF(AND('Metas por Proyecto'!AY395&gt;0,'Metas por Proyecto'!AZ395=0),Desplegable!$B$445,IF(AND('Metas por Proyecto'!AY395&gt;0,'Metas por Proyecto'!AZ395&gt;0),((AZ395*100)/AY395))))))</f>
        <v>84.5</v>
      </c>
      <c r="BC395" s="97">
        <f t="shared" si="238"/>
        <v>4</v>
      </c>
      <c r="BD395" s="97">
        <f t="shared" si="239"/>
        <v>3.38</v>
      </c>
      <c r="BE395" s="62">
        <f>IF(AND(BC395=0,BD395=0),"",IF(AND(BC395=0,BD395&lt;&gt;0),Desplegable!$B$444,(BD395*100/BC395)))</f>
        <v>84.5</v>
      </c>
      <c r="BF395" s="97"/>
      <c r="BG395" s="97"/>
      <c r="BH395" s="97"/>
      <c r="BI395" s="62" t="str">
        <f>IF(AND(BF395=0,BG395=0),Desplegable!$B$446,IF(AND(BF395&lt;&gt;0,BG395=""),Desplegable!$B$446,IF(AND('Metas por Proyecto'!BF395=0,'Metas por Proyecto'!BG395&gt;0),Desplegable!$B$444,IF(AND('Metas por Proyecto'!BF395&gt;0,'Metas por Proyecto'!BG395=0),Desplegable!$B$445,IF(AND('Metas por Proyecto'!BF395&gt;0,'Metas por Proyecto'!BG395&gt;0),((BG395*100)/BF395))))))</f>
        <v/>
      </c>
      <c r="BJ395" s="97">
        <f t="shared" si="240"/>
        <v>4</v>
      </c>
      <c r="BK395" s="97">
        <f t="shared" si="241"/>
        <v>3.38</v>
      </c>
      <c r="BL395" s="62">
        <f>IF(AND(BJ395=0,BK395=0),"",IF(AND(BJ395=0,BK395&lt;&gt;0),Desplegable!$B$444,(BK395*100/BJ395)))</f>
        <v>84.5</v>
      </c>
      <c r="BM395" s="97"/>
      <c r="BN395" s="97"/>
      <c r="BO395" s="97"/>
      <c r="BP395" s="62" t="str">
        <f>IF(AND(BM395=0,BN395=0),Desplegable!$B$446,IF(AND(BM395&lt;&gt;0,BN395=""),Desplegable!$B$446,IF(AND('Metas por Proyecto'!BM395=0,'Metas por Proyecto'!BN395&gt;0),Desplegable!$B$444,IF(AND('Metas por Proyecto'!BM395&gt;0,'Metas por Proyecto'!BN395=0),Desplegable!$B$445,IF(AND('Metas por Proyecto'!BM395&gt;0,'Metas por Proyecto'!BN395&gt;0),((BN395*100)/BM395))))))</f>
        <v/>
      </c>
      <c r="BQ395" s="97">
        <f t="shared" si="242"/>
        <v>4</v>
      </c>
      <c r="BR395" s="97">
        <f t="shared" si="243"/>
        <v>3.38</v>
      </c>
      <c r="BS395" s="62">
        <f>IF(AND(BQ395=0,BR395=0),"",IF(AND(BQ395=0,BR395&lt;&gt;0),Desplegable!$B$444,(BR395*100/BQ395)))</f>
        <v>84.5</v>
      </c>
      <c r="BT395" s="97"/>
      <c r="BU395" s="97"/>
      <c r="BV395" s="97"/>
      <c r="BW395" s="62" t="str">
        <f>IF(AND(BT395=0,BU395=0),Desplegable!$B$446,IF(AND(BT395&lt;&gt;0,BU395=""),Desplegable!$B$446,IF(AND('Metas por Proyecto'!BT395=0,'Metas por Proyecto'!BU395&gt;0),Desplegable!$B$444,IF(AND('Metas por Proyecto'!BT395&gt;0,'Metas por Proyecto'!BU395=0),Desplegable!$B$445,IF(AND('Metas por Proyecto'!BT395&gt;0,'Metas por Proyecto'!BU395&gt;0),((BU395*100)/BT395))))))</f>
        <v/>
      </c>
      <c r="BX395" s="97">
        <f t="shared" si="244"/>
        <v>4</v>
      </c>
      <c r="BY395" s="97">
        <f t="shared" si="245"/>
        <v>3.38</v>
      </c>
      <c r="BZ395" s="62">
        <f>IF(AND(BX395=0,BY395=0),"",IF(AND(BX395=0,BY395&lt;&gt;0),Desplegable!$B$444,(BY395*100/BX395)))</f>
        <v>84.5</v>
      </c>
      <c r="CA395" s="97"/>
      <c r="CB395" s="97"/>
      <c r="CC395" s="97"/>
      <c r="CD395" s="62" t="str">
        <f>IF(AND(CA395=0,CB395=0),Desplegable!$B$446,IF(AND(CA395&lt;&gt;0,CB395=""),Desplegable!$B$446,IF(AND('Metas por Proyecto'!CA395=0,'Metas por Proyecto'!CB395&gt;0),Desplegable!$B$444,IF(AND('Metas por Proyecto'!CA395&gt;0,'Metas por Proyecto'!CB395=0),Desplegable!$B$445,IF(AND('Metas por Proyecto'!CA395&gt;0,'Metas por Proyecto'!CB395&gt;0),((CB395*100)/CA395))))))</f>
        <v/>
      </c>
      <c r="CE395" s="97">
        <f t="shared" si="246"/>
        <v>4</v>
      </c>
      <c r="CF395" s="97">
        <f t="shared" si="247"/>
        <v>3.38</v>
      </c>
      <c r="CG395" s="62">
        <f>IF(AND(CE395=0,CF395=0),"",IF(AND(CE395=0,CF395&lt;&gt;0),Desplegable!$B$444,(CF395*100/CE395)))</f>
        <v>84.5</v>
      </c>
      <c r="CH395" s="97"/>
      <c r="CI395" s="97"/>
      <c r="CJ395" s="97"/>
      <c r="CK395" s="62" t="str">
        <f>IF(AND(CH395=0,CI395=0),Desplegable!$B$446,IF(AND(CH395&lt;&gt;0,CI395=""),Desplegable!$B$446,IF(AND('Metas por Proyecto'!CH395=0,'Metas por Proyecto'!CI395&gt;0),Desplegable!$B$444,IF(AND('Metas por Proyecto'!CH395&gt;0,'Metas por Proyecto'!CI395=0),Desplegable!$B$445,IF(AND('Metas por Proyecto'!CH395&gt;0,'Metas por Proyecto'!CI395&gt;0),((CI395*100)/CH395))))))</f>
        <v/>
      </c>
      <c r="CL395" s="97">
        <f t="shared" si="248"/>
        <v>4</v>
      </c>
      <c r="CM395" s="97">
        <f t="shared" si="249"/>
        <v>3.38</v>
      </c>
      <c r="CN395" s="62">
        <f>IF(AND(CL395=0,CM395=0),"",IF(AND(CL395=0,CM395&lt;&gt;0),Desplegable!$B$444,(CM395*100/CL395)))</f>
        <v>84.5</v>
      </c>
      <c r="CO395" s="97"/>
      <c r="CP395" s="97"/>
      <c r="CQ395" s="97"/>
      <c r="CR395" s="62" t="str">
        <f>IF(AND(CO395=0,CP395=0),Desplegable!$B$446,IF(AND(CO395&lt;&gt;0,CP395=""),Desplegable!$B$446,IF(AND('Metas por Proyecto'!CO395=0,'Metas por Proyecto'!CP395&gt;0),Desplegable!$B$444,IF(AND('Metas por Proyecto'!CO395&gt;0,'Metas por Proyecto'!CP395=0),Desplegable!$B$445,IF(AND('Metas por Proyecto'!CO395&gt;0,'Metas por Proyecto'!CP395&gt;0),((CP395*100)/CO395))))))</f>
        <v/>
      </c>
      <c r="CS395" s="97">
        <f t="shared" si="250"/>
        <v>4</v>
      </c>
      <c r="CT395" s="97">
        <f t="shared" si="251"/>
        <v>3.38</v>
      </c>
      <c r="CU395" s="62">
        <f>IF(AND(CS395=0,CT395=0),"",IF(AND(CS395=0,CT395&lt;&gt;0),Desplegable!$B$444,(CT395*100/CS395)))</f>
        <v>84.5</v>
      </c>
      <c r="CV395" s="97"/>
      <c r="CW395" s="97"/>
      <c r="CX395" s="97"/>
      <c r="CY395" s="62" t="str">
        <f>IF(AND(CV395=0,CW395=0),Desplegable!$B$446,IF(AND(CV395&lt;&gt;0,CW395=""),Desplegable!$B$446,IF(AND('Metas por Proyecto'!CV395=0,'Metas por Proyecto'!CW395&gt;0),Desplegable!$B$444,IF(AND('Metas por Proyecto'!CV395&gt;0,'Metas por Proyecto'!CW395=0),Desplegable!$B$445,IF(AND('Metas por Proyecto'!CV395&gt;0,'Metas por Proyecto'!CW395&gt;0),((CW395*100)/CV395))))))</f>
        <v/>
      </c>
      <c r="CZ395" s="97">
        <f t="shared" si="252"/>
        <v>4</v>
      </c>
      <c r="DA395" s="97">
        <f t="shared" si="253"/>
        <v>3.38</v>
      </c>
      <c r="DB395" s="62">
        <f>IF(AND(CZ395=0,DA395=0),"",IF(AND(CZ395=0,DA395&lt;&gt;0),Desplegable!$B$444,(DA395*100/CZ395)))</f>
        <v>84.5</v>
      </c>
      <c r="DC395" s="97"/>
      <c r="DD395" s="97"/>
      <c r="DE395" s="97"/>
      <c r="DF395" s="62" t="str">
        <f>IF(AND(DC395=0,DD395=0),Desplegable!$B$446,IF(AND(DC395&lt;&gt;0,DD395=""),Desplegable!$B$446,IF(AND('Metas por Proyecto'!DC395=0,'Metas por Proyecto'!DD395&gt;0),Desplegable!$B$444,IF(AND('Metas por Proyecto'!DC395&gt;0,'Metas por Proyecto'!DD395=0),Desplegable!$B$445,IF(AND('Metas por Proyecto'!DC395&gt;0,'Metas por Proyecto'!DD395&gt;0),((DD395*100)/DC395))))))</f>
        <v/>
      </c>
      <c r="DG395" s="97">
        <f t="shared" si="256"/>
        <v>4</v>
      </c>
      <c r="DH395" s="97">
        <f t="shared" si="257"/>
        <v>3.38</v>
      </c>
      <c r="DI395" s="62">
        <f>IF(AND(DG395=0,DH395=0),"",IF(AND(DG395=0,DH395&lt;&gt;0),Desplegable!$B$444,(DH395*100/DG395)))</f>
        <v>84.5</v>
      </c>
      <c r="DJ395" s="97"/>
      <c r="DK395" s="97"/>
      <c r="DL395" s="97"/>
      <c r="DM395" s="62" t="str">
        <f>IF(AND(DJ395=0,DK395=0),Desplegable!$B$446,IF(AND(DJ395&lt;&gt;0,DK395=""),Desplegable!$B$446,IF(AND('Metas por Proyecto'!DJ395=0,'Metas por Proyecto'!DK395&gt;0),Desplegable!$B$444,IF(AND('Metas por Proyecto'!DJ395&gt;0,'Metas por Proyecto'!DK395=0),Desplegable!$B$445,IF(AND('Metas por Proyecto'!DJ395&gt;0,'Metas por Proyecto'!DK395&gt;0),((DK395*100)/DJ395))))))</f>
        <v/>
      </c>
      <c r="DN395" s="97">
        <f t="shared" si="254"/>
        <v>4</v>
      </c>
      <c r="DO395" s="97">
        <f t="shared" si="255"/>
        <v>3.38</v>
      </c>
      <c r="DP395" s="63">
        <f>IF(AND(DN395=0,DO395=0),"",IF(AND(DN395=0,DO395&lt;&gt;0),Desplegable!$B$444,(DO395*100/DN395)))</f>
        <v>84.5</v>
      </c>
      <c r="DQ395" s="97">
        <f t="shared" si="284"/>
        <v>4</v>
      </c>
      <c r="DR395" s="97">
        <f t="shared" si="285"/>
        <v>0</v>
      </c>
      <c r="DS395" s="97">
        <f t="shared" si="287"/>
        <v>3.38</v>
      </c>
      <c r="DT395" s="63">
        <f t="shared" si="286"/>
        <v>84.5</v>
      </c>
      <c r="DU395" s="97"/>
    </row>
    <row r="396" spans="1:125" s="65" customFormat="1" ht="225">
      <c r="A396" s="53">
        <v>395</v>
      </c>
      <c r="B396" s="84" t="s">
        <v>1080</v>
      </c>
      <c r="C396" s="54" t="s">
        <v>1086</v>
      </c>
      <c r="D396" s="55" t="s">
        <v>409</v>
      </c>
      <c r="E396" s="55" t="s">
        <v>1088</v>
      </c>
      <c r="F396" s="56" t="s">
        <v>111</v>
      </c>
      <c r="G396" s="55" t="s">
        <v>115</v>
      </c>
      <c r="H396" s="56" t="s">
        <v>291</v>
      </c>
      <c r="I396" s="55" t="s">
        <v>993</v>
      </c>
      <c r="J396" s="56" t="s">
        <v>259</v>
      </c>
      <c r="K396" s="55" t="s">
        <v>1062</v>
      </c>
      <c r="L396" s="56" t="s">
        <v>251</v>
      </c>
      <c r="M396" s="56" t="s">
        <v>411</v>
      </c>
      <c r="N396" s="59" t="s">
        <v>126</v>
      </c>
      <c r="O396" s="56" t="s">
        <v>154</v>
      </c>
      <c r="P396" s="57" t="s">
        <v>462</v>
      </c>
      <c r="Q396" s="57" t="s">
        <v>467</v>
      </c>
      <c r="R396" s="58" t="s">
        <v>474</v>
      </c>
      <c r="S396" s="59" t="s">
        <v>159</v>
      </c>
      <c r="T396" s="59" t="s">
        <v>417</v>
      </c>
      <c r="U396" s="60" t="s">
        <v>429</v>
      </c>
      <c r="V396" s="60" t="s">
        <v>447</v>
      </c>
      <c r="W396" s="59" t="s">
        <v>159</v>
      </c>
      <c r="X396" s="59"/>
      <c r="Y396" s="56"/>
      <c r="Z396" s="56"/>
      <c r="AA396" s="56"/>
      <c r="AB396" s="56"/>
      <c r="AC396" s="53"/>
      <c r="AD396" s="53"/>
      <c r="AE396" s="53"/>
      <c r="AF396" s="53"/>
      <c r="AG396" s="56"/>
      <c r="AH396" s="60"/>
      <c r="AI396" s="53"/>
      <c r="AJ396" s="61"/>
      <c r="AK396" s="53"/>
      <c r="AL396" s="53"/>
      <c r="AM396" s="222">
        <v>60</v>
      </c>
      <c r="AN396" s="97">
        <v>5</v>
      </c>
      <c r="AO396" s="97">
        <v>4.7699999999999996</v>
      </c>
      <c r="AP396" s="97"/>
      <c r="AQ396" s="62">
        <f>IF(AND(AN396=0,AO396=0),Desplegable!$B$446,IF(AND(AN396&lt;&gt;0,AO396=""),Desplegable!$B$446,IF(AND('Metas por Proyecto'!AN396=0,'Metas por Proyecto'!AO396&gt;0),Desplegable!$B$444,IF(AND('Metas por Proyecto'!AN396&gt;0,'Metas por Proyecto'!AO396=0),Desplegable!$B$445,IF(AND('Metas por Proyecto'!AN396&gt;0,'Metas por Proyecto'!AO396&gt;0),((AO396*100)/AN396))))))</f>
        <v>95.399999999999991</v>
      </c>
      <c r="AR396" s="97">
        <v>6</v>
      </c>
      <c r="AS396" s="97">
        <v>12.4</v>
      </c>
      <c r="AT396" s="97"/>
      <c r="AU396" s="62">
        <f>IF(AND(AR396=0,AS396=0),Desplegable!$B$446,IF(AND(AR396&lt;&gt;0,AS396=""),Desplegable!$B$446,IF(AND('Metas por Proyecto'!AR396=0,'Metas por Proyecto'!AS396&gt;0),Desplegable!$B$444,IF(AND('Metas por Proyecto'!AR396&gt;0,'Metas por Proyecto'!AS396=0),Desplegable!$B$445,IF(AND('Metas por Proyecto'!AR396&gt;0,'Metas por Proyecto'!AS396&gt;0),((AS396*100)/AR396))))))</f>
        <v>206.66666666666666</v>
      </c>
      <c r="AV396" s="97">
        <f t="shared" si="236"/>
        <v>11</v>
      </c>
      <c r="AW396" s="97">
        <f t="shared" si="237"/>
        <v>17.170000000000002</v>
      </c>
      <c r="AX396" s="62">
        <f>IF(AND(AV396=0,AW396=0),"",IF(AND(AV396=0,AW396&lt;&gt;0),Desplegable!$B$444,(AW396*100/AV396)))</f>
        <v>156.09090909090912</v>
      </c>
      <c r="AY396" s="97">
        <v>6</v>
      </c>
      <c r="AZ396" s="97">
        <v>12.4</v>
      </c>
      <c r="BA396" s="97"/>
      <c r="BB396" s="62">
        <f>IF(AND(AY396=0,AZ396=0),Desplegable!$B$446,IF(AND(AY396&lt;&gt;0,AZ396=""),Desplegable!$B$446,IF(AND('Metas por Proyecto'!AY396=0,'Metas por Proyecto'!AZ396&gt;0),Desplegable!$B$444,IF(AND('Metas por Proyecto'!AY396&gt;0,'Metas por Proyecto'!AZ396=0),Desplegable!$B$445,IF(AND('Metas por Proyecto'!AY396&gt;0,'Metas por Proyecto'!AZ396&gt;0),((AZ396*100)/AY396))))))</f>
        <v>206.66666666666666</v>
      </c>
      <c r="BC396" s="97">
        <f t="shared" si="238"/>
        <v>17</v>
      </c>
      <c r="BD396" s="97">
        <f t="shared" si="239"/>
        <v>29.57</v>
      </c>
      <c r="BE396" s="62">
        <f>IF(AND(BC396=0,BD396=0),"",IF(AND(BC396=0,BD396&lt;&gt;0),Desplegable!$B$444,(BD396*100/BC396)))</f>
        <v>173.94117647058823</v>
      </c>
      <c r="BF396" s="97">
        <v>6</v>
      </c>
      <c r="BG396" s="97"/>
      <c r="BH396" s="97"/>
      <c r="BI396" s="62" t="str">
        <f>IF(AND(BF396=0,BG396=0),Desplegable!$B$446,IF(AND(BF396&lt;&gt;0,BG396=""),Desplegable!$B$446,IF(AND('Metas por Proyecto'!BF396=0,'Metas por Proyecto'!BG396&gt;0),Desplegable!$B$444,IF(AND('Metas por Proyecto'!BF396&gt;0,'Metas por Proyecto'!BG396=0),Desplegable!$B$445,IF(AND('Metas por Proyecto'!BF396&gt;0,'Metas por Proyecto'!BG396&gt;0),((BG396*100)/BF396))))))</f>
        <v/>
      </c>
      <c r="BJ396" s="97">
        <f t="shared" si="240"/>
        <v>23</v>
      </c>
      <c r="BK396" s="97">
        <f t="shared" si="241"/>
        <v>29.57</v>
      </c>
      <c r="BL396" s="62">
        <f>IF(AND(BJ396=0,BK396=0),"",IF(AND(BJ396=0,BK396&lt;&gt;0),Desplegable!$B$444,(BK396*100/BJ396)))</f>
        <v>128.56521739130434</v>
      </c>
      <c r="BM396" s="97">
        <v>6</v>
      </c>
      <c r="BN396" s="97"/>
      <c r="BO396" s="97"/>
      <c r="BP396" s="62" t="str">
        <f>IF(AND(BM396=0,BN396=0),Desplegable!$B$446,IF(AND(BM396&lt;&gt;0,BN396=""),Desplegable!$B$446,IF(AND('Metas por Proyecto'!BM396=0,'Metas por Proyecto'!BN396&gt;0),Desplegable!$B$444,IF(AND('Metas por Proyecto'!BM396&gt;0,'Metas por Proyecto'!BN396=0),Desplegable!$B$445,IF(AND('Metas por Proyecto'!BM396&gt;0,'Metas por Proyecto'!BN396&gt;0),((BN396*100)/BM396))))))</f>
        <v/>
      </c>
      <c r="BQ396" s="97">
        <f t="shared" si="242"/>
        <v>29</v>
      </c>
      <c r="BR396" s="97">
        <f t="shared" si="243"/>
        <v>29.57</v>
      </c>
      <c r="BS396" s="62">
        <f>IF(AND(BQ396=0,BR396=0),"",IF(AND(BQ396=0,BR396&lt;&gt;0),Desplegable!$B$444,(BR396*100/BQ396)))</f>
        <v>101.96551724137932</v>
      </c>
      <c r="BT396" s="97">
        <v>6</v>
      </c>
      <c r="BU396" s="97"/>
      <c r="BV396" s="97"/>
      <c r="BW396" s="62" t="str">
        <f>IF(AND(BT396=0,BU396=0),Desplegable!$B$446,IF(AND(BT396&lt;&gt;0,BU396=""),Desplegable!$B$446,IF(AND('Metas por Proyecto'!BT396=0,'Metas por Proyecto'!BU396&gt;0),Desplegable!$B$444,IF(AND('Metas por Proyecto'!BT396&gt;0,'Metas por Proyecto'!BU396=0),Desplegable!$B$445,IF(AND('Metas por Proyecto'!BT396&gt;0,'Metas por Proyecto'!BU396&gt;0),((BU396*100)/BT396))))))</f>
        <v/>
      </c>
      <c r="BX396" s="97">
        <f t="shared" si="244"/>
        <v>35</v>
      </c>
      <c r="BY396" s="97">
        <f t="shared" si="245"/>
        <v>29.57</v>
      </c>
      <c r="BZ396" s="62">
        <f>IF(AND(BX396=0,BY396=0),"",IF(AND(BX396=0,BY396&lt;&gt;0),Desplegable!$B$444,(BY396*100/BX396)))</f>
        <v>84.48571428571428</v>
      </c>
      <c r="CA396" s="97">
        <v>6</v>
      </c>
      <c r="CB396" s="97"/>
      <c r="CC396" s="97"/>
      <c r="CD396" s="62" t="str">
        <f>IF(AND(CA396=0,CB396=0),Desplegable!$B$446,IF(AND(CA396&lt;&gt;0,CB396=""),Desplegable!$B$446,IF(AND('Metas por Proyecto'!CA396=0,'Metas por Proyecto'!CB396&gt;0),Desplegable!$B$444,IF(AND('Metas por Proyecto'!CA396&gt;0,'Metas por Proyecto'!CB396=0),Desplegable!$B$445,IF(AND('Metas por Proyecto'!CA396&gt;0,'Metas por Proyecto'!CB396&gt;0),((CB396*100)/CA396))))))</f>
        <v/>
      </c>
      <c r="CE396" s="97">
        <f t="shared" si="246"/>
        <v>41</v>
      </c>
      <c r="CF396" s="97">
        <f t="shared" si="247"/>
        <v>29.57</v>
      </c>
      <c r="CG396" s="62">
        <f>IF(AND(CE396=0,CF396=0),"",IF(AND(CE396=0,CF396&lt;&gt;0),Desplegable!$B$444,(CF396*100/CE396)))</f>
        <v>72.121951219512198</v>
      </c>
      <c r="CH396" s="97">
        <v>6</v>
      </c>
      <c r="CI396" s="97"/>
      <c r="CJ396" s="97"/>
      <c r="CK396" s="62" t="str">
        <f>IF(AND(CH396=0,CI396=0),Desplegable!$B$446,IF(AND(CH396&lt;&gt;0,CI396=""),Desplegable!$B$446,IF(AND('Metas por Proyecto'!CH396=0,'Metas por Proyecto'!CI396&gt;0),Desplegable!$B$444,IF(AND('Metas por Proyecto'!CH396&gt;0,'Metas por Proyecto'!CI396=0),Desplegable!$B$445,IF(AND('Metas por Proyecto'!CH396&gt;0,'Metas por Proyecto'!CI396&gt;0),((CI396*100)/CH396))))))</f>
        <v/>
      </c>
      <c r="CL396" s="97">
        <f t="shared" si="248"/>
        <v>47</v>
      </c>
      <c r="CM396" s="97">
        <f t="shared" si="249"/>
        <v>29.57</v>
      </c>
      <c r="CN396" s="62">
        <f>IF(AND(CL396=0,CM396=0),"",IF(AND(CL396=0,CM396&lt;&gt;0),Desplegable!$B$444,(CM396*100/CL396)))</f>
        <v>62.914893617021278</v>
      </c>
      <c r="CO396" s="97">
        <v>6</v>
      </c>
      <c r="CP396" s="97"/>
      <c r="CQ396" s="97"/>
      <c r="CR396" s="62" t="str">
        <f>IF(AND(CO396=0,CP396=0),Desplegable!$B$446,IF(AND(CO396&lt;&gt;0,CP396=""),Desplegable!$B$446,IF(AND('Metas por Proyecto'!CO396=0,'Metas por Proyecto'!CP396&gt;0),Desplegable!$B$444,IF(AND('Metas por Proyecto'!CO396&gt;0,'Metas por Proyecto'!CP396=0),Desplegable!$B$445,IF(AND('Metas por Proyecto'!CO396&gt;0,'Metas por Proyecto'!CP396&gt;0),((CP396*100)/CO396))))))</f>
        <v/>
      </c>
      <c r="CS396" s="97">
        <f t="shared" si="250"/>
        <v>53</v>
      </c>
      <c r="CT396" s="97">
        <f t="shared" si="251"/>
        <v>29.57</v>
      </c>
      <c r="CU396" s="62">
        <f>IF(AND(CS396=0,CT396=0),"",IF(AND(CS396=0,CT396&lt;&gt;0),Desplegable!$B$444,(CT396*100/CS396)))</f>
        <v>55.79245283018868</v>
      </c>
      <c r="CV396" s="97">
        <v>6</v>
      </c>
      <c r="CW396" s="97"/>
      <c r="CX396" s="97"/>
      <c r="CY396" s="62" t="str">
        <f>IF(AND(CV396=0,CW396=0),Desplegable!$B$446,IF(AND(CV396&lt;&gt;0,CW396=""),Desplegable!$B$446,IF(AND('Metas por Proyecto'!CV396=0,'Metas por Proyecto'!CW396&gt;0),Desplegable!$B$444,IF(AND('Metas por Proyecto'!CV396&gt;0,'Metas por Proyecto'!CW396=0),Desplegable!$B$445,IF(AND('Metas por Proyecto'!CV396&gt;0,'Metas por Proyecto'!CW396&gt;0),((CW396*100)/CV396))))))</f>
        <v/>
      </c>
      <c r="CZ396" s="97">
        <f t="shared" si="252"/>
        <v>59</v>
      </c>
      <c r="DA396" s="97">
        <f t="shared" si="253"/>
        <v>29.57</v>
      </c>
      <c r="DB396" s="62">
        <f>IF(AND(CZ396=0,DA396=0),"",IF(AND(CZ396=0,DA396&lt;&gt;0),Desplegable!$B$444,(DA396*100/CZ396)))</f>
        <v>50.118644067796609</v>
      </c>
      <c r="DC396" s="97">
        <v>1</v>
      </c>
      <c r="DD396" s="97"/>
      <c r="DE396" s="97"/>
      <c r="DF396" s="62" t="str">
        <f>IF(AND(DC396=0,DD396=0),Desplegable!$B$446,IF(AND(DC396&lt;&gt;0,DD396=""),Desplegable!$B$446,IF(AND('Metas por Proyecto'!DC396=0,'Metas por Proyecto'!DD396&gt;0),Desplegable!$B$444,IF(AND('Metas por Proyecto'!DC396&gt;0,'Metas por Proyecto'!DD396=0),Desplegable!$B$445,IF(AND('Metas por Proyecto'!DC396&gt;0,'Metas por Proyecto'!DD396&gt;0),((DD396*100)/DC396))))))</f>
        <v/>
      </c>
      <c r="DG396" s="97">
        <f t="shared" si="256"/>
        <v>60</v>
      </c>
      <c r="DH396" s="97">
        <f t="shared" si="257"/>
        <v>29.57</v>
      </c>
      <c r="DI396" s="62">
        <f>IF(AND(DG396=0,DH396=0),"",IF(AND(DG396=0,DH396&lt;&gt;0),Desplegable!$B$444,(DH396*100/DG396)))</f>
        <v>49.283333333333331</v>
      </c>
      <c r="DJ396" s="97"/>
      <c r="DK396" s="97"/>
      <c r="DL396" s="97"/>
      <c r="DM396" s="62" t="str">
        <f>IF(AND(DJ396=0,DK396=0),Desplegable!$B$446,IF(AND(DJ396&lt;&gt;0,DK396=""),Desplegable!$B$446,IF(AND('Metas por Proyecto'!DJ396=0,'Metas por Proyecto'!DK396&gt;0),Desplegable!$B$444,IF(AND('Metas por Proyecto'!DJ396&gt;0,'Metas por Proyecto'!DK396=0),Desplegable!$B$445,IF(AND('Metas por Proyecto'!DJ396&gt;0,'Metas por Proyecto'!DK396&gt;0),((DK396*100)/DJ396))))))</f>
        <v/>
      </c>
      <c r="DN396" s="97">
        <f t="shared" si="254"/>
        <v>60</v>
      </c>
      <c r="DO396" s="97">
        <f t="shared" si="255"/>
        <v>29.57</v>
      </c>
      <c r="DP396" s="63">
        <f>IF(AND(DN396=0,DO396=0),"",IF(AND(DN396=0,DO396&lt;&gt;0),Desplegable!$B$444,(DO396*100/DN396)))</f>
        <v>49.283333333333331</v>
      </c>
      <c r="DQ396" s="97">
        <f t="shared" si="284"/>
        <v>60</v>
      </c>
      <c r="DR396" s="97">
        <f t="shared" si="285"/>
        <v>0</v>
      </c>
      <c r="DS396" s="97">
        <f t="shared" si="287"/>
        <v>29.57</v>
      </c>
      <c r="DT396" s="63">
        <f t="shared" si="286"/>
        <v>49.283333333333331</v>
      </c>
      <c r="DU396" s="97"/>
    </row>
    <row r="397" spans="1:125" s="65" customFormat="1" ht="225">
      <c r="A397" s="53">
        <v>396</v>
      </c>
      <c r="B397" s="84" t="s">
        <v>1081</v>
      </c>
      <c r="C397" s="54" t="s">
        <v>1086</v>
      </c>
      <c r="D397" s="55" t="s">
        <v>409</v>
      </c>
      <c r="E397" s="55" t="s">
        <v>1088</v>
      </c>
      <c r="F397" s="56" t="s">
        <v>111</v>
      </c>
      <c r="G397" s="55" t="s">
        <v>115</v>
      </c>
      <c r="H397" s="56" t="s">
        <v>291</v>
      </c>
      <c r="I397" s="55" t="s">
        <v>993</v>
      </c>
      <c r="J397" s="56" t="s">
        <v>259</v>
      </c>
      <c r="K397" s="55" t="s">
        <v>1062</v>
      </c>
      <c r="L397" s="56" t="s">
        <v>251</v>
      </c>
      <c r="M397" s="56" t="s">
        <v>411</v>
      </c>
      <c r="N397" s="59" t="s">
        <v>126</v>
      </c>
      <c r="O397" s="56" t="s">
        <v>154</v>
      </c>
      <c r="P397" s="57" t="s">
        <v>462</v>
      </c>
      <c r="Q397" s="57" t="s">
        <v>467</v>
      </c>
      <c r="R397" s="58" t="s">
        <v>474</v>
      </c>
      <c r="S397" s="59" t="s">
        <v>159</v>
      </c>
      <c r="T397" s="59" t="s">
        <v>417</v>
      </c>
      <c r="U397" s="60" t="s">
        <v>429</v>
      </c>
      <c r="V397" s="60" t="s">
        <v>447</v>
      </c>
      <c r="W397" s="59" t="s">
        <v>159</v>
      </c>
      <c r="X397" s="59"/>
      <c r="Y397" s="56"/>
      <c r="Z397" s="56"/>
      <c r="AA397" s="56"/>
      <c r="AB397" s="56"/>
      <c r="AC397" s="53"/>
      <c r="AD397" s="53"/>
      <c r="AE397" s="53"/>
      <c r="AF397" s="53"/>
      <c r="AG397" s="56"/>
      <c r="AH397" s="60"/>
      <c r="AI397" s="53"/>
      <c r="AJ397" s="61"/>
      <c r="AK397" s="53"/>
      <c r="AL397" s="53"/>
      <c r="AM397" s="222">
        <v>67</v>
      </c>
      <c r="AN397" s="97">
        <v>6</v>
      </c>
      <c r="AO397" s="97">
        <v>6.91</v>
      </c>
      <c r="AP397" s="97"/>
      <c r="AQ397" s="62">
        <f>IF(AND(AN397=0,AO397=0),Desplegable!$B$446,IF(AND(AN397&lt;&gt;0,AO397=""),Desplegable!$B$446,IF(AND('Metas por Proyecto'!AN397=0,'Metas por Proyecto'!AO397&gt;0),Desplegable!$B$444,IF(AND('Metas por Proyecto'!AN397&gt;0,'Metas por Proyecto'!AO397=0),Desplegable!$B$445,IF(AND('Metas por Proyecto'!AN397&gt;0,'Metas por Proyecto'!AO397&gt;0),((AO397*100)/AN397))))))</f>
        <v>115.16666666666667</v>
      </c>
      <c r="AR397" s="97">
        <v>6</v>
      </c>
      <c r="AS397" s="97">
        <v>14.62</v>
      </c>
      <c r="AT397" s="97"/>
      <c r="AU397" s="62">
        <f>IF(AND(AR397=0,AS397=0),Desplegable!$B$446,IF(AND(AR397&lt;&gt;0,AS397=""),Desplegable!$B$446,IF(AND('Metas por Proyecto'!AR397=0,'Metas por Proyecto'!AS397&gt;0),Desplegable!$B$444,IF(AND('Metas por Proyecto'!AR397&gt;0,'Metas por Proyecto'!AS397=0),Desplegable!$B$445,IF(AND('Metas por Proyecto'!AR397&gt;0,'Metas por Proyecto'!AS397&gt;0),((AS397*100)/AR397))))))</f>
        <v>243.66666666666666</v>
      </c>
      <c r="AV397" s="97">
        <f t="shared" si="236"/>
        <v>12</v>
      </c>
      <c r="AW397" s="97">
        <f t="shared" si="237"/>
        <v>21.53</v>
      </c>
      <c r="AX397" s="62">
        <f>IF(AND(AV397=0,AW397=0),"",IF(AND(AV397=0,AW397&lt;&gt;0),Desplegable!$B$444,(AW397*100/AV397)))</f>
        <v>179.41666666666666</v>
      </c>
      <c r="AY397" s="97">
        <v>6</v>
      </c>
      <c r="AZ397" s="97">
        <v>14.62</v>
      </c>
      <c r="BA397" s="97"/>
      <c r="BB397" s="62">
        <f>IF(AND(AY397=0,AZ397=0),Desplegable!$B$446,IF(AND(AY397&lt;&gt;0,AZ397=""),Desplegable!$B$446,IF(AND('Metas por Proyecto'!AY397=0,'Metas por Proyecto'!AZ397&gt;0),Desplegable!$B$444,IF(AND('Metas por Proyecto'!AY397&gt;0,'Metas por Proyecto'!AZ397=0),Desplegable!$B$445,IF(AND('Metas por Proyecto'!AY397&gt;0,'Metas por Proyecto'!AZ397&gt;0),((AZ397*100)/AY397))))))</f>
        <v>243.66666666666666</v>
      </c>
      <c r="BC397" s="97">
        <f t="shared" si="238"/>
        <v>18</v>
      </c>
      <c r="BD397" s="97">
        <f t="shared" si="239"/>
        <v>36.15</v>
      </c>
      <c r="BE397" s="62">
        <f>IF(AND(BC397=0,BD397=0),"",IF(AND(BC397=0,BD397&lt;&gt;0),Desplegable!$B$444,(BD397*100/BC397)))</f>
        <v>200.83333333333334</v>
      </c>
      <c r="BF397" s="97">
        <v>6</v>
      </c>
      <c r="BG397" s="97"/>
      <c r="BH397" s="97"/>
      <c r="BI397" s="62" t="str">
        <f>IF(AND(BF397=0,BG397=0),Desplegable!$B$446,IF(AND(BF397&lt;&gt;0,BG397=""),Desplegable!$B$446,IF(AND('Metas por Proyecto'!BF397=0,'Metas por Proyecto'!BG397&gt;0),Desplegable!$B$444,IF(AND('Metas por Proyecto'!BF397&gt;0,'Metas por Proyecto'!BG397=0),Desplegable!$B$445,IF(AND('Metas por Proyecto'!BF397&gt;0,'Metas por Proyecto'!BG397&gt;0),((BG397*100)/BF397))))))</f>
        <v/>
      </c>
      <c r="BJ397" s="97">
        <f t="shared" si="240"/>
        <v>24</v>
      </c>
      <c r="BK397" s="97">
        <f t="shared" si="241"/>
        <v>36.15</v>
      </c>
      <c r="BL397" s="62">
        <f>IF(AND(BJ397=0,BK397=0),"",IF(AND(BJ397=0,BK397&lt;&gt;0),Desplegable!$B$444,(BK397*100/BJ397)))</f>
        <v>150.625</v>
      </c>
      <c r="BM397" s="97">
        <v>7</v>
      </c>
      <c r="BN397" s="97"/>
      <c r="BO397" s="97"/>
      <c r="BP397" s="62" t="str">
        <f>IF(AND(BM397=0,BN397=0),Desplegable!$B$446,IF(AND(BM397&lt;&gt;0,BN397=""),Desplegable!$B$446,IF(AND('Metas por Proyecto'!BM397=0,'Metas por Proyecto'!BN397&gt;0),Desplegable!$B$444,IF(AND('Metas por Proyecto'!BM397&gt;0,'Metas por Proyecto'!BN397=0),Desplegable!$B$445,IF(AND('Metas por Proyecto'!BM397&gt;0,'Metas por Proyecto'!BN397&gt;0),((BN397*100)/BM397))))))</f>
        <v/>
      </c>
      <c r="BQ397" s="97">
        <f t="shared" si="242"/>
        <v>31</v>
      </c>
      <c r="BR397" s="97">
        <f t="shared" si="243"/>
        <v>36.15</v>
      </c>
      <c r="BS397" s="62">
        <f>IF(AND(BQ397=0,BR397=0),"",IF(AND(BQ397=0,BR397&lt;&gt;0),Desplegable!$B$444,(BR397*100/BQ397)))</f>
        <v>116.61290322580645</v>
      </c>
      <c r="BT397" s="97">
        <v>7</v>
      </c>
      <c r="BU397" s="97"/>
      <c r="BV397" s="97"/>
      <c r="BW397" s="62" t="str">
        <f>IF(AND(BT397=0,BU397=0),Desplegable!$B$446,IF(AND(BT397&lt;&gt;0,BU397=""),Desplegable!$B$446,IF(AND('Metas por Proyecto'!BT397=0,'Metas por Proyecto'!BU397&gt;0),Desplegable!$B$444,IF(AND('Metas por Proyecto'!BT397&gt;0,'Metas por Proyecto'!BU397=0),Desplegable!$B$445,IF(AND('Metas por Proyecto'!BT397&gt;0,'Metas por Proyecto'!BU397&gt;0),((BU397*100)/BT397))))))</f>
        <v/>
      </c>
      <c r="BX397" s="97">
        <f t="shared" si="244"/>
        <v>38</v>
      </c>
      <c r="BY397" s="97">
        <f t="shared" si="245"/>
        <v>36.15</v>
      </c>
      <c r="BZ397" s="62">
        <f>IF(AND(BX397=0,BY397=0),"",IF(AND(BX397=0,BY397&lt;&gt;0),Desplegable!$B$444,(BY397*100/BX397)))</f>
        <v>95.131578947368425</v>
      </c>
      <c r="CA397" s="97">
        <v>7</v>
      </c>
      <c r="CB397" s="97"/>
      <c r="CC397" s="97"/>
      <c r="CD397" s="62" t="str">
        <f>IF(AND(CA397=0,CB397=0),Desplegable!$B$446,IF(AND(CA397&lt;&gt;0,CB397=""),Desplegable!$B$446,IF(AND('Metas por Proyecto'!CA397=0,'Metas por Proyecto'!CB397&gt;0),Desplegable!$B$444,IF(AND('Metas por Proyecto'!CA397&gt;0,'Metas por Proyecto'!CB397=0),Desplegable!$B$445,IF(AND('Metas por Proyecto'!CA397&gt;0,'Metas por Proyecto'!CB397&gt;0),((CB397*100)/CA397))))))</f>
        <v/>
      </c>
      <c r="CE397" s="97">
        <f t="shared" si="246"/>
        <v>45</v>
      </c>
      <c r="CF397" s="97">
        <f t="shared" si="247"/>
        <v>36.15</v>
      </c>
      <c r="CG397" s="62">
        <f>IF(AND(CE397=0,CF397=0),"",IF(AND(CE397=0,CF397&lt;&gt;0),Desplegable!$B$444,(CF397*100/CE397)))</f>
        <v>80.333333333333329</v>
      </c>
      <c r="CH397" s="97">
        <v>7</v>
      </c>
      <c r="CI397" s="97"/>
      <c r="CJ397" s="97"/>
      <c r="CK397" s="62" t="str">
        <f>IF(AND(CH397=0,CI397=0),Desplegable!$B$446,IF(AND(CH397&lt;&gt;0,CI397=""),Desplegable!$B$446,IF(AND('Metas por Proyecto'!CH397=0,'Metas por Proyecto'!CI397&gt;0),Desplegable!$B$444,IF(AND('Metas por Proyecto'!CH397&gt;0,'Metas por Proyecto'!CI397=0),Desplegable!$B$445,IF(AND('Metas por Proyecto'!CH397&gt;0,'Metas por Proyecto'!CI397&gt;0),((CI397*100)/CH397))))))</f>
        <v/>
      </c>
      <c r="CL397" s="97">
        <f t="shared" si="248"/>
        <v>52</v>
      </c>
      <c r="CM397" s="97">
        <f t="shared" si="249"/>
        <v>36.15</v>
      </c>
      <c r="CN397" s="62">
        <f>IF(AND(CL397=0,CM397=0),"",IF(AND(CL397=0,CM397&lt;&gt;0),Desplegable!$B$444,(CM397*100/CL397)))</f>
        <v>69.519230769230774</v>
      </c>
      <c r="CO397" s="97">
        <v>7</v>
      </c>
      <c r="CP397" s="97"/>
      <c r="CQ397" s="97"/>
      <c r="CR397" s="62" t="str">
        <f>IF(AND(CO397=0,CP397=0),Desplegable!$B$446,IF(AND(CO397&lt;&gt;0,CP397=""),Desplegable!$B$446,IF(AND('Metas por Proyecto'!CO397=0,'Metas por Proyecto'!CP397&gt;0),Desplegable!$B$444,IF(AND('Metas por Proyecto'!CO397&gt;0,'Metas por Proyecto'!CP397=0),Desplegable!$B$445,IF(AND('Metas por Proyecto'!CO397&gt;0,'Metas por Proyecto'!CP397&gt;0),((CP397*100)/CO397))))))</f>
        <v/>
      </c>
      <c r="CS397" s="97">
        <f t="shared" si="250"/>
        <v>59</v>
      </c>
      <c r="CT397" s="97">
        <f t="shared" si="251"/>
        <v>36.15</v>
      </c>
      <c r="CU397" s="62">
        <f>IF(AND(CS397=0,CT397=0),"",IF(AND(CS397=0,CT397&lt;&gt;0),Desplegable!$B$444,(CT397*100/CS397)))</f>
        <v>61.271186440677965</v>
      </c>
      <c r="CV397" s="97">
        <v>7</v>
      </c>
      <c r="CW397" s="97"/>
      <c r="CX397" s="97"/>
      <c r="CY397" s="62" t="str">
        <f>IF(AND(CV397=0,CW397=0),Desplegable!$B$446,IF(AND(CV397&lt;&gt;0,CW397=""),Desplegable!$B$446,IF(AND('Metas por Proyecto'!CV397=0,'Metas por Proyecto'!CW397&gt;0),Desplegable!$B$444,IF(AND('Metas por Proyecto'!CV397&gt;0,'Metas por Proyecto'!CW397=0),Desplegable!$B$445,IF(AND('Metas por Proyecto'!CV397&gt;0,'Metas por Proyecto'!CW397&gt;0),((CW397*100)/CV397))))))</f>
        <v/>
      </c>
      <c r="CZ397" s="97">
        <f t="shared" si="252"/>
        <v>66</v>
      </c>
      <c r="DA397" s="97">
        <f t="shared" si="253"/>
        <v>36.15</v>
      </c>
      <c r="DB397" s="62">
        <f>IF(AND(CZ397=0,DA397=0),"",IF(AND(CZ397=0,DA397&lt;&gt;0),Desplegable!$B$444,(DA397*100/CZ397)))</f>
        <v>54.772727272727273</v>
      </c>
      <c r="DC397" s="97">
        <v>1</v>
      </c>
      <c r="DD397" s="97"/>
      <c r="DE397" s="97"/>
      <c r="DF397" s="62" t="str">
        <f>IF(AND(DC397=0,DD397=0),Desplegable!$B$446,IF(AND(DC397&lt;&gt;0,DD397=""),Desplegable!$B$446,IF(AND('Metas por Proyecto'!DC397=0,'Metas por Proyecto'!DD397&gt;0),Desplegable!$B$444,IF(AND('Metas por Proyecto'!DC397&gt;0,'Metas por Proyecto'!DD397=0),Desplegable!$B$445,IF(AND('Metas por Proyecto'!DC397&gt;0,'Metas por Proyecto'!DD397&gt;0),((DD397*100)/DC397))))))</f>
        <v/>
      </c>
      <c r="DG397" s="97">
        <f t="shared" si="256"/>
        <v>67</v>
      </c>
      <c r="DH397" s="97">
        <f t="shared" si="257"/>
        <v>36.15</v>
      </c>
      <c r="DI397" s="62">
        <f>IF(AND(DG397=0,DH397=0),"",IF(AND(DG397=0,DH397&lt;&gt;0),Desplegable!$B$444,(DH397*100/DG397)))</f>
        <v>53.955223880597018</v>
      </c>
      <c r="DJ397" s="97"/>
      <c r="DK397" s="97"/>
      <c r="DL397" s="97"/>
      <c r="DM397" s="62" t="str">
        <f>IF(AND(DJ397=0,DK397=0),Desplegable!$B$446,IF(AND(DJ397&lt;&gt;0,DK397=""),Desplegable!$B$446,IF(AND('Metas por Proyecto'!DJ397=0,'Metas por Proyecto'!DK397&gt;0),Desplegable!$B$444,IF(AND('Metas por Proyecto'!DJ397&gt;0,'Metas por Proyecto'!DK397=0),Desplegable!$B$445,IF(AND('Metas por Proyecto'!DJ397&gt;0,'Metas por Proyecto'!DK397&gt;0),((DK397*100)/DJ397))))))</f>
        <v/>
      </c>
      <c r="DN397" s="97">
        <f t="shared" si="254"/>
        <v>67</v>
      </c>
      <c r="DO397" s="97">
        <f t="shared" si="255"/>
        <v>36.15</v>
      </c>
      <c r="DP397" s="63">
        <f>IF(AND(DN397=0,DO397=0),"",IF(AND(DN397=0,DO397&lt;&gt;0),Desplegable!$B$444,(DO397*100/DN397)))</f>
        <v>53.955223880597018</v>
      </c>
      <c r="DQ397" s="97">
        <f t="shared" si="284"/>
        <v>67</v>
      </c>
      <c r="DR397" s="97">
        <f t="shared" si="285"/>
        <v>0</v>
      </c>
      <c r="DS397" s="97">
        <f t="shared" si="287"/>
        <v>36.15</v>
      </c>
      <c r="DT397" s="63">
        <f t="shared" si="286"/>
        <v>53.955223880597018</v>
      </c>
      <c r="DU397" s="97"/>
    </row>
    <row r="398" spans="1:125" s="65" customFormat="1" ht="225">
      <c r="A398" s="53">
        <v>397</v>
      </c>
      <c r="B398" s="84" t="s">
        <v>1082</v>
      </c>
      <c r="C398" s="54" t="s">
        <v>1086</v>
      </c>
      <c r="D398" s="55" t="s">
        <v>409</v>
      </c>
      <c r="E398" s="55" t="s">
        <v>1088</v>
      </c>
      <c r="F398" s="56" t="s">
        <v>111</v>
      </c>
      <c r="G398" s="55" t="s">
        <v>115</v>
      </c>
      <c r="H398" s="56" t="s">
        <v>291</v>
      </c>
      <c r="I398" s="55" t="s">
        <v>993</v>
      </c>
      <c r="J398" s="56" t="s">
        <v>259</v>
      </c>
      <c r="K398" s="55" t="s">
        <v>1062</v>
      </c>
      <c r="L398" s="56" t="s">
        <v>251</v>
      </c>
      <c r="M398" s="56" t="s">
        <v>411</v>
      </c>
      <c r="N398" s="59" t="s">
        <v>126</v>
      </c>
      <c r="O398" s="56" t="s">
        <v>154</v>
      </c>
      <c r="P398" s="57" t="s">
        <v>462</v>
      </c>
      <c r="Q398" s="57" t="s">
        <v>467</v>
      </c>
      <c r="R398" s="58" t="s">
        <v>474</v>
      </c>
      <c r="S398" s="59" t="s">
        <v>159</v>
      </c>
      <c r="T398" s="59" t="s">
        <v>417</v>
      </c>
      <c r="U398" s="60" t="s">
        <v>429</v>
      </c>
      <c r="V398" s="60" t="s">
        <v>447</v>
      </c>
      <c r="W398" s="59" t="s">
        <v>159</v>
      </c>
      <c r="X398" s="59"/>
      <c r="Y398" s="56"/>
      <c r="Z398" s="56"/>
      <c r="AA398" s="56"/>
      <c r="AB398" s="56"/>
      <c r="AC398" s="53"/>
      <c r="AD398" s="53"/>
      <c r="AE398" s="53"/>
      <c r="AF398" s="53"/>
      <c r="AG398" s="56"/>
      <c r="AH398" s="60"/>
      <c r="AI398" s="53"/>
      <c r="AJ398" s="61"/>
      <c r="AK398" s="53"/>
      <c r="AL398" s="53"/>
      <c r="AM398" s="222">
        <v>100</v>
      </c>
      <c r="AN398" s="97"/>
      <c r="AO398" s="97">
        <v>0</v>
      </c>
      <c r="AP398" s="97"/>
      <c r="AQ398" s="62" t="str">
        <f>IF(AND(AN398=0,AO398=0),Desplegable!$B$446,IF(AND(AN398&lt;&gt;0,AO398=""),Desplegable!$B$446,IF(AND('Metas por Proyecto'!AN398=0,'Metas por Proyecto'!AO398&gt;0),Desplegable!$B$444,IF(AND('Metas por Proyecto'!AN398&gt;0,'Metas por Proyecto'!AO398=0),Desplegable!$B$445,IF(AND('Metas por Proyecto'!AN398&gt;0,'Metas por Proyecto'!AO398&gt;0),((AO398*100)/AN398))))))</f>
        <v/>
      </c>
      <c r="AR398" s="97"/>
      <c r="AS398" s="97">
        <v>0</v>
      </c>
      <c r="AT398" s="97"/>
      <c r="AU398" s="62" t="str">
        <f>IF(AND(AR398=0,AS398=0),Desplegable!$B$446,IF(AND(AR398&lt;&gt;0,AS398=""),Desplegable!$B$446,IF(AND('Metas por Proyecto'!AR398=0,'Metas por Proyecto'!AS398&gt;0),Desplegable!$B$444,IF(AND('Metas por Proyecto'!AR398&gt;0,'Metas por Proyecto'!AS398=0),Desplegable!$B$445,IF(AND('Metas por Proyecto'!AR398&gt;0,'Metas por Proyecto'!AS398&gt;0),((AS398*100)/AR398))))))</f>
        <v/>
      </c>
      <c r="AV398" s="97">
        <f t="shared" si="236"/>
        <v>0</v>
      </c>
      <c r="AW398" s="97">
        <f t="shared" si="237"/>
        <v>0</v>
      </c>
      <c r="AX398" s="62" t="str">
        <f>IF(AND(AV398=0,AW398=0),"",IF(AND(AV398=0,AW398&lt;&gt;0),Desplegable!$B$444,(AW398*100/AV398)))</f>
        <v/>
      </c>
      <c r="AY398" s="97"/>
      <c r="AZ398" s="97">
        <v>0</v>
      </c>
      <c r="BA398" s="97"/>
      <c r="BB398" s="62" t="str">
        <f>IF(AND(AY398=0,AZ398=0),Desplegable!$B$446,IF(AND(AY398&lt;&gt;0,AZ398=""),Desplegable!$B$446,IF(AND('Metas por Proyecto'!AY398=0,'Metas por Proyecto'!AZ398&gt;0),Desplegable!$B$444,IF(AND('Metas por Proyecto'!AY398&gt;0,'Metas por Proyecto'!AZ398=0),Desplegable!$B$445,IF(AND('Metas por Proyecto'!AY398&gt;0,'Metas por Proyecto'!AZ398&gt;0),((AZ398*100)/AY398))))))</f>
        <v/>
      </c>
      <c r="BC398" s="97">
        <f t="shared" si="238"/>
        <v>0</v>
      </c>
      <c r="BD398" s="97">
        <f t="shared" si="239"/>
        <v>0</v>
      </c>
      <c r="BE398" s="62" t="str">
        <f>IF(AND(BC398=0,BD398=0),"",IF(AND(BC398=0,BD398&lt;&gt;0),Desplegable!$B$444,(BD398*100/BC398)))</f>
        <v/>
      </c>
      <c r="BF398" s="97"/>
      <c r="BG398" s="97"/>
      <c r="BH398" s="97"/>
      <c r="BI398" s="62" t="str">
        <f>IF(AND(BF398=0,BG398=0),Desplegable!$B$446,IF(AND(BF398&lt;&gt;0,BG398=""),Desplegable!$B$446,IF(AND('Metas por Proyecto'!BF398=0,'Metas por Proyecto'!BG398&gt;0),Desplegable!$B$444,IF(AND('Metas por Proyecto'!BF398&gt;0,'Metas por Proyecto'!BG398=0),Desplegable!$B$445,IF(AND('Metas por Proyecto'!BF398&gt;0,'Metas por Proyecto'!BG398&gt;0),((BG398*100)/BF398))))))</f>
        <v/>
      </c>
      <c r="BJ398" s="97">
        <f t="shared" si="240"/>
        <v>0</v>
      </c>
      <c r="BK398" s="97">
        <f t="shared" si="241"/>
        <v>0</v>
      </c>
      <c r="BL398" s="62" t="str">
        <f>IF(AND(BJ398=0,BK398=0),"",IF(AND(BJ398=0,BK398&lt;&gt;0),Desplegable!$B$444,(BK398*100/BJ398)))</f>
        <v/>
      </c>
      <c r="BM398" s="97"/>
      <c r="BN398" s="97"/>
      <c r="BO398" s="97"/>
      <c r="BP398" s="62" t="str">
        <f>IF(AND(BM398=0,BN398=0),Desplegable!$B$446,IF(AND(BM398&lt;&gt;0,BN398=""),Desplegable!$B$446,IF(AND('Metas por Proyecto'!BM398=0,'Metas por Proyecto'!BN398&gt;0),Desplegable!$B$444,IF(AND('Metas por Proyecto'!BM398&gt;0,'Metas por Proyecto'!BN398=0),Desplegable!$B$445,IF(AND('Metas por Proyecto'!BM398&gt;0,'Metas por Proyecto'!BN398&gt;0),((BN398*100)/BM398))))))</f>
        <v/>
      </c>
      <c r="BQ398" s="97">
        <f t="shared" si="242"/>
        <v>0</v>
      </c>
      <c r="BR398" s="97">
        <f t="shared" si="243"/>
        <v>0</v>
      </c>
      <c r="BS398" s="62" t="str">
        <f>IF(AND(BQ398=0,BR398=0),"",IF(AND(BQ398=0,BR398&lt;&gt;0),Desplegable!$B$444,(BR398*100/BQ398)))</f>
        <v/>
      </c>
      <c r="BT398" s="97"/>
      <c r="BU398" s="97"/>
      <c r="BV398" s="97"/>
      <c r="BW398" s="62" t="str">
        <f>IF(AND(BT398=0,BU398=0),Desplegable!$B$446,IF(AND(BT398&lt;&gt;0,BU398=""),Desplegable!$B$446,IF(AND('Metas por Proyecto'!BT398=0,'Metas por Proyecto'!BU398&gt;0),Desplegable!$B$444,IF(AND('Metas por Proyecto'!BT398&gt;0,'Metas por Proyecto'!BU398=0),Desplegable!$B$445,IF(AND('Metas por Proyecto'!BT398&gt;0,'Metas por Proyecto'!BU398&gt;0),((BU398*100)/BT398))))))</f>
        <v/>
      </c>
      <c r="BX398" s="97">
        <f t="shared" si="244"/>
        <v>0</v>
      </c>
      <c r="BY398" s="97">
        <f t="shared" si="245"/>
        <v>0</v>
      </c>
      <c r="BZ398" s="62" t="str">
        <f>IF(AND(BX398=0,BY398=0),"",IF(AND(BX398=0,BY398&lt;&gt;0),Desplegable!$B$444,(BY398*100/BX398)))</f>
        <v/>
      </c>
      <c r="CA398" s="97">
        <v>20</v>
      </c>
      <c r="CB398" s="97"/>
      <c r="CC398" s="97"/>
      <c r="CD398" s="62" t="str">
        <f>IF(AND(CA398=0,CB398=0),Desplegable!$B$446,IF(AND(CA398&lt;&gt;0,CB398=""),Desplegable!$B$446,IF(AND('Metas por Proyecto'!CA398=0,'Metas por Proyecto'!CB398&gt;0),Desplegable!$B$444,IF(AND('Metas por Proyecto'!CA398&gt;0,'Metas por Proyecto'!CB398=0),Desplegable!$B$445,IF(AND('Metas por Proyecto'!CA398&gt;0,'Metas por Proyecto'!CB398&gt;0),((CB398*100)/CA398))))))</f>
        <v/>
      </c>
      <c r="CE398" s="97">
        <f t="shared" si="246"/>
        <v>20</v>
      </c>
      <c r="CF398" s="97">
        <f t="shared" si="247"/>
        <v>0</v>
      </c>
      <c r="CG398" s="62">
        <f>IF(AND(CE398=0,CF398=0),"",IF(AND(CE398=0,CF398&lt;&gt;0),Desplegable!$B$444,(CF398*100/CE398)))</f>
        <v>0</v>
      </c>
      <c r="CH398" s="97">
        <v>25</v>
      </c>
      <c r="CI398" s="97"/>
      <c r="CJ398" s="97"/>
      <c r="CK398" s="62" t="str">
        <f>IF(AND(CH398=0,CI398=0),Desplegable!$B$446,IF(AND(CH398&lt;&gt;0,CI398=""),Desplegable!$B$446,IF(AND('Metas por Proyecto'!CH398=0,'Metas por Proyecto'!CI398&gt;0),Desplegable!$B$444,IF(AND('Metas por Proyecto'!CH398&gt;0,'Metas por Proyecto'!CI398=0),Desplegable!$B$445,IF(AND('Metas por Proyecto'!CH398&gt;0,'Metas por Proyecto'!CI398&gt;0),((CI398*100)/CH398))))))</f>
        <v/>
      </c>
      <c r="CL398" s="97">
        <f t="shared" si="248"/>
        <v>45</v>
      </c>
      <c r="CM398" s="97">
        <f t="shared" si="249"/>
        <v>0</v>
      </c>
      <c r="CN398" s="62">
        <f>IF(AND(CL398=0,CM398=0),"",IF(AND(CL398=0,CM398&lt;&gt;0),Desplegable!$B$444,(CM398*100/CL398)))</f>
        <v>0</v>
      </c>
      <c r="CO398" s="97">
        <v>25</v>
      </c>
      <c r="CP398" s="97"/>
      <c r="CQ398" s="97"/>
      <c r="CR398" s="62" t="str">
        <f>IF(AND(CO398=0,CP398=0),Desplegable!$B$446,IF(AND(CO398&lt;&gt;0,CP398=""),Desplegable!$B$446,IF(AND('Metas por Proyecto'!CO398=0,'Metas por Proyecto'!CP398&gt;0),Desplegable!$B$444,IF(AND('Metas por Proyecto'!CO398&gt;0,'Metas por Proyecto'!CP398=0),Desplegable!$B$445,IF(AND('Metas por Proyecto'!CO398&gt;0,'Metas por Proyecto'!CP398&gt;0),((CP398*100)/CO398))))))</f>
        <v/>
      </c>
      <c r="CS398" s="97">
        <f t="shared" si="250"/>
        <v>70</v>
      </c>
      <c r="CT398" s="97">
        <f t="shared" si="251"/>
        <v>0</v>
      </c>
      <c r="CU398" s="62">
        <f>IF(AND(CS398=0,CT398=0),"",IF(AND(CS398=0,CT398&lt;&gt;0),Desplegable!$B$444,(CT398*100/CS398)))</f>
        <v>0</v>
      </c>
      <c r="CV398" s="97">
        <v>25</v>
      </c>
      <c r="CW398" s="97"/>
      <c r="CX398" s="97"/>
      <c r="CY398" s="62" t="str">
        <f>IF(AND(CV398=0,CW398=0),Desplegable!$B$446,IF(AND(CV398&lt;&gt;0,CW398=""),Desplegable!$B$446,IF(AND('Metas por Proyecto'!CV398=0,'Metas por Proyecto'!CW398&gt;0),Desplegable!$B$444,IF(AND('Metas por Proyecto'!CV398&gt;0,'Metas por Proyecto'!CW398=0),Desplegable!$B$445,IF(AND('Metas por Proyecto'!CV398&gt;0,'Metas por Proyecto'!CW398&gt;0),((CW398*100)/CV398))))))</f>
        <v/>
      </c>
      <c r="CZ398" s="97">
        <f t="shared" si="252"/>
        <v>95</v>
      </c>
      <c r="DA398" s="97">
        <f t="shared" si="253"/>
        <v>0</v>
      </c>
      <c r="DB398" s="62">
        <f>IF(AND(CZ398=0,DA398=0),"",IF(AND(CZ398=0,DA398&lt;&gt;0),Desplegable!$B$444,(DA398*100/CZ398)))</f>
        <v>0</v>
      </c>
      <c r="DC398" s="97">
        <v>5</v>
      </c>
      <c r="DD398" s="97"/>
      <c r="DE398" s="97"/>
      <c r="DF398" s="62" t="str">
        <f>IF(AND(DC398=0,DD398=0),Desplegable!$B$446,IF(AND(DC398&lt;&gt;0,DD398=""),Desplegable!$B$446,IF(AND('Metas por Proyecto'!DC398=0,'Metas por Proyecto'!DD398&gt;0),Desplegable!$B$444,IF(AND('Metas por Proyecto'!DC398&gt;0,'Metas por Proyecto'!DD398=0),Desplegable!$B$445,IF(AND('Metas por Proyecto'!DC398&gt;0,'Metas por Proyecto'!DD398&gt;0),((DD398*100)/DC398))))))</f>
        <v/>
      </c>
      <c r="DG398" s="97">
        <f t="shared" si="256"/>
        <v>100</v>
      </c>
      <c r="DH398" s="97">
        <f t="shared" si="257"/>
        <v>0</v>
      </c>
      <c r="DI398" s="62">
        <f>IF(AND(DG398=0,DH398=0),"",IF(AND(DG398=0,DH398&lt;&gt;0),Desplegable!$B$444,(DH398*100/DG398)))</f>
        <v>0</v>
      </c>
      <c r="DJ398" s="97"/>
      <c r="DK398" s="97"/>
      <c r="DL398" s="97"/>
      <c r="DM398" s="62" t="str">
        <f>IF(AND(DJ398=0,DK398=0),Desplegable!$B$446,IF(AND(DJ398&lt;&gt;0,DK398=""),Desplegable!$B$446,IF(AND('Metas por Proyecto'!DJ398=0,'Metas por Proyecto'!DK398&gt;0),Desplegable!$B$444,IF(AND('Metas por Proyecto'!DJ398&gt;0,'Metas por Proyecto'!DK398=0),Desplegable!$B$445,IF(AND('Metas por Proyecto'!DJ398&gt;0,'Metas por Proyecto'!DK398&gt;0),((DK398*100)/DJ398))))))</f>
        <v/>
      </c>
      <c r="DN398" s="97">
        <f t="shared" si="254"/>
        <v>100</v>
      </c>
      <c r="DO398" s="97">
        <f t="shared" si="255"/>
        <v>0</v>
      </c>
      <c r="DP398" s="63">
        <f>IF(AND(DN398=0,DO398=0),"",IF(AND(DN398=0,DO398&lt;&gt;0),Desplegable!$B$444,(DO398*100/DN398)))</f>
        <v>0</v>
      </c>
      <c r="DQ398" s="97">
        <f t="shared" si="284"/>
        <v>100</v>
      </c>
      <c r="DR398" s="97">
        <f t="shared" si="285"/>
        <v>0</v>
      </c>
      <c r="DS398" s="97">
        <f t="shared" si="287"/>
        <v>0</v>
      </c>
      <c r="DT398" s="63">
        <f t="shared" si="286"/>
        <v>0</v>
      </c>
      <c r="DU398" s="97"/>
    </row>
    <row r="399" spans="1:125" s="65" customFormat="1" ht="225">
      <c r="A399" s="53">
        <v>398</v>
      </c>
      <c r="B399" s="84" t="s">
        <v>1083</v>
      </c>
      <c r="C399" s="54" t="s">
        <v>1086</v>
      </c>
      <c r="D399" s="55" t="s">
        <v>409</v>
      </c>
      <c r="E399" s="55" t="s">
        <v>1088</v>
      </c>
      <c r="F399" s="56" t="s">
        <v>111</v>
      </c>
      <c r="G399" s="55" t="s">
        <v>115</v>
      </c>
      <c r="H399" s="56" t="s">
        <v>291</v>
      </c>
      <c r="I399" s="55" t="s">
        <v>993</v>
      </c>
      <c r="J399" s="56" t="s">
        <v>259</v>
      </c>
      <c r="K399" s="55" t="s">
        <v>1062</v>
      </c>
      <c r="L399" s="56" t="s">
        <v>251</v>
      </c>
      <c r="M399" s="56" t="s">
        <v>411</v>
      </c>
      <c r="N399" s="59" t="s">
        <v>126</v>
      </c>
      <c r="O399" s="56" t="s">
        <v>154</v>
      </c>
      <c r="P399" s="57" t="s">
        <v>462</v>
      </c>
      <c r="Q399" s="57" t="s">
        <v>467</v>
      </c>
      <c r="R399" s="58" t="s">
        <v>474</v>
      </c>
      <c r="S399" s="59" t="s">
        <v>159</v>
      </c>
      <c r="T399" s="59" t="s">
        <v>417</v>
      </c>
      <c r="U399" s="60" t="s">
        <v>429</v>
      </c>
      <c r="V399" s="60" t="s">
        <v>447</v>
      </c>
      <c r="W399" s="59" t="s">
        <v>159</v>
      </c>
      <c r="X399" s="59"/>
      <c r="Y399" s="56"/>
      <c r="Z399" s="56"/>
      <c r="AA399" s="56"/>
      <c r="AB399" s="56"/>
      <c r="AC399" s="53"/>
      <c r="AD399" s="53"/>
      <c r="AE399" s="53"/>
      <c r="AF399" s="53"/>
      <c r="AG399" s="56"/>
      <c r="AH399" s="60"/>
      <c r="AI399" s="53"/>
      <c r="AJ399" s="61"/>
      <c r="AK399" s="53"/>
      <c r="AL399" s="53"/>
      <c r="AM399" s="222">
        <v>100</v>
      </c>
      <c r="AN399" s="97"/>
      <c r="AO399" s="97">
        <v>0</v>
      </c>
      <c r="AP399" s="97"/>
      <c r="AQ399" s="62" t="str">
        <f>IF(AND(AN399=0,AO399=0),Desplegable!$B$446,IF(AND(AN399&lt;&gt;0,AO399=""),Desplegable!$B$446,IF(AND('Metas por Proyecto'!AN399=0,'Metas por Proyecto'!AO399&gt;0),Desplegable!$B$444,IF(AND('Metas por Proyecto'!AN399&gt;0,'Metas por Proyecto'!AO399=0),Desplegable!$B$445,IF(AND('Metas por Proyecto'!AN399&gt;0,'Metas por Proyecto'!AO399&gt;0),((AO399*100)/AN399))))))</f>
        <v/>
      </c>
      <c r="AR399" s="97"/>
      <c r="AS399" s="97">
        <v>0</v>
      </c>
      <c r="AT399" s="97"/>
      <c r="AU399" s="62" t="str">
        <f>IF(AND(AR399=0,AS399=0),Desplegable!$B$446,IF(AND(AR399&lt;&gt;0,AS399=""),Desplegable!$B$446,IF(AND('Metas por Proyecto'!AR399=0,'Metas por Proyecto'!AS399&gt;0),Desplegable!$B$444,IF(AND('Metas por Proyecto'!AR399&gt;0,'Metas por Proyecto'!AS399=0),Desplegable!$B$445,IF(AND('Metas por Proyecto'!AR399&gt;0,'Metas por Proyecto'!AS399&gt;0),((AS399*100)/AR399))))))</f>
        <v/>
      </c>
      <c r="AV399" s="97">
        <f t="shared" si="236"/>
        <v>0</v>
      </c>
      <c r="AW399" s="97">
        <f t="shared" si="237"/>
        <v>0</v>
      </c>
      <c r="AX399" s="62" t="str">
        <f>IF(AND(AV399=0,AW399=0),"",IF(AND(AV399=0,AW399&lt;&gt;0),Desplegable!$B$444,(AW399*100/AV399)))</f>
        <v/>
      </c>
      <c r="AY399" s="97"/>
      <c r="AZ399" s="97">
        <v>0</v>
      </c>
      <c r="BA399" s="97"/>
      <c r="BB399" s="62" t="str">
        <f>IF(AND(AY399=0,AZ399=0),Desplegable!$B$446,IF(AND(AY399&lt;&gt;0,AZ399=""),Desplegable!$B$446,IF(AND('Metas por Proyecto'!AY399=0,'Metas por Proyecto'!AZ399&gt;0),Desplegable!$B$444,IF(AND('Metas por Proyecto'!AY399&gt;0,'Metas por Proyecto'!AZ399=0),Desplegable!$B$445,IF(AND('Metas por Proyecto'!AY399&gt;0,'Metas por Proyecto'!AZ399&gt;0),((AZ399*100)/AY399))))))</f>
        <v/>
      </c>
      <c r="BC399" s="97">
        <f t="shared" si="238"/>
        <v>0</v>
      </c>
      <c r="BD399" s="97">
        <f t="shared" si="239"/>
        <v>0</v>
      </c>
      <c r="BE399" s="62" t="str">
        <f>IF(AND(BC399=0,BD399=0),"",IF(AND(BC399=0,BD399&lt;&gt;0),Desplegable!$B$444,(BD399*100/BC399)))</f>
        <v/>
      </c>
      <c r="BF399" s="97"/>
      <c r="BG399" s="97"/>
      <c r="BH399" s="97"/>
      <c r="BI399" s="62" t="str">
        <f>IF(AND(BF399=0,BG399=0),Desplegable!$B$446,IF(AND(BF399&lt;&gt;0,BG399=""),Desplegable!$B$446,IF(AND('Metas por Proyecto'!BF399=0,'Metas por Proyecto'!BG399&gt;0),Desplegable!$B$444,IF(AND('Metas por Proyecto'!BF399&gt;0,'Metas por Proyecto'!BG399=0),Desplegable!$B$445,IF(AND('Metas por Proyecto'!BF399&gt;0,'Metas por Proyecto'!BG399&gt;0),((BG399*100)/BF399))))))</f>
        <v/>
      </c>
      <c r="BJ399" s="97">
        <f t="shared" si="240"/>
        <v>0</v>
      </c>
      <c r="BK399" s="97">
        <f t="shared" si="241"/>
        <v>0</v>
      </c>
      <c r="BL399" s="62" t="str">
        <f>IF(AND(BJ399=0,BK399=0),"",IF(AND(BJ399=0,BK399&lt;&gt;0),Desplegable!$B$444,(BK399*100/BJ399)))</f>
        <v/>
      </c>
      <c r="BM399" s="97"/>
      <c r="BN399" s="97"/>
      <c r="BO399" s="97"/>
      <c r="BP399" s="62" t="str">
        <f>IF(AND(BM399=0,BN399=0),Desplegable!$B$446,IF(AND(BM399&lt;&gt;0,BN399=""),Desplegable!$B$446,IF(AND('Metas por Proyecto'!BM399=0,'Metas por Proyecto'!BN399&gt;0),Desplegable!$B$444,IF(AND('Metas por Proyecto'!BM399&gt;0,'Metas por Proyecto'!BN399=0),Desplegable!$B$445,IF(AND('Metas por Proyecto'!BM399&gt;0,'Metas por Proyecto'!BN399&gt;0),((BN399*100)/BM399))))))</f>
        <v/>
      </c>
      <c r="BQ399" s="97">
        <f t="shared" si="242"/>
        <v>0</v>
      </c>
      <c r="BR399" s="97">
        <f t="shared" si="243"/>
        <v>0</v>
      </c>
      <c r="BS399" s="62" t="str">
        <f>IF(AND(BQ399=0,BR399=0),"",IF(AND(BQ399=0,BR399&lt;&gt;0),Desplegable!$B$444,(BR399*100/BQ399)))</f>
        <v/>
      </c>
      <c r="BT399" s="97"/>
      <c r="BU399" s="97"/>
      <c r="BV399" s="97"/>
      <c r="BW399" s="62" t="str">
        <f>IF(AND(BT399=0,BU399=0),Desplegable!$B$446,IF(AND(BT399&lt;&gt;0,BU399=""),Desplegable!$B$446,IF(AND('Metas por Proyecto'!BT399=0,'Metas por Proyecto'!BU399&gt;0),Desplegable!$B$444,IF(AND('Metas por Proyecto'!BT399&gt;0,'Metas por Proyecto'!BU399=0),Desplegable!$B$445,IF(AND('Metas por Proyecto'!BT399&gt;0,'Metas por Proyecto'!BU399&gt;0),((BU399*100)/BT399))))))</f>
        <v/>
      </c>
      <c r="BX399" s="97">
        <f t="shared" si="244"/>
        <v>0</v>
      </c>
      <c r="BY399" s="97">
        <f t="shared" si="245"/>
        <v>0</v>
      </c>
      <c r="BZ399" s="62" t="str">
        <f>IF(AND(BX399=0,BY399=0),"",IF(AND(BX399=0,BY399&lt;&gt;0),Desplegable!$B$444,(BY399*100/BX399)))</f>
        <v/>
      </c>
      <c r="CA399" s="97">
        <v>20</v>
      </c>
      <c r="CB399" s="97"/>
      <c r="CC399" s="97"/>
      <c r="CD399" s="62" t="str">
        <f>IF(AND(CA399=0,CB399=0),Desplegable!$B$446,IF(AND(CA399&lt;&gt;0,CB399=""),Desplegable!$B$446,IF(AND('Metas por Proyecto'!CA399=0,'Metas por Proyecto'!CB399&gt;0),Desplegable!$B$444,IF(AND('Metas por Proyecto'!CA399&gt;0,'Metas por Proyecto'!CB399=0),Desplegable!$B$445,IF(AND('Metas por Proyecto'!CA399&gt;0,'Metas por Proyecto'!CB399&gt;0),((CB399*100)/CA399))))))</f>
        <v/>
      </c>
      <c r="CE399" s="97">
        <f t="shared" si="246"/>
        <v>20</v>
      </c>
      <c r="CF399" s="97">
        <f t="shared" si="247"/>
        <v>0</v>
      </c>
      <c r="CG399" s="62">
        <f>IF(AND(CE399=0,CF399=0),"",IF(AND(CE399=0,CF399&lt;&gt;0),Desplegable!$B$444,(CF399*100/CE399)))</f>
        <v>0</v>
      </c>
      <c r="CH399" s="97">
        <v>25</v>
      </c>
      <c r="CI399" s="97"/>
      <c r="CJ399" s="97"/>
      <c r="CK399" s="62" t="str">
        <f>IF(AND(CH399=0,CI399=0),Desplegable!$B$446,IF(AND(CH399&lt;&gt;0,CI399=""),Desplegable!$B$446,IF(AND('Metas por Proyecto'!CH399=0,'Metas por Proyecto'!CI399&gt;0),Desplegable!$B$444,IF(AND('Metas por Proyecto'!CH399&gt;0,'Metas por Proyecto'!CI399=0),Desplegable!$B$445,IF(AND('Metas por Proyecto'!CH399&gt;0,'Metas por Proyecto'!CI399&gt;0),((CI399*100)/CH399))))))</f>
        <v/>
      </c>
      <c r="CL399" s="97">
        <f t="shared" si="248"/>
        <v>45</v>
      </c>
      <c r="CM399" s="97">
        <f t="shared" si="249"/>
        <v>0</v>
      </c>
      <c r="CN399" s="62">
        <f>IF(AND(CL399=0,CM399=0),"",IF(AND(CL399=0,CM399&lt;&gt;0),Desplegable!$B$444,(CM399*100/CL399)))</f>
        <v>0</v>
      </c>
      <c r="CO399" s="97">
        <v>25</v>
      </c>
      <c r="CP399" s="97"/>
      <c r="CQ399" s="97"/>
      <c r="CR399" s="62" t="str">
        <f>IF(AND(CO399=0,CP399=0),Desplegable!$B$446,IF(AND(CO399&lt;&gt;0,CP399=""),Desplegable!$B$446,IF(AND('Metas por Proyecto'!CO399=0,'Metas por Proyecto'!CP399&gt;0),Desplegable!$B$444,IF(AND('Metas por Proyecto'!CO399&gt;0,'Metas por Proyecto'!CP399=0),Desplegable!$B$445,IF(AND('Metas por Proyecto'!CO399&gt;0,'Metas por Proyecto'!CP399&gt;0),((CP399*100)/CO399))))))</f>
        <v/>
      </c>
      <c r="CS399" s="97">
        <f t="shared" si="250"/>
        <v>70</v>
      </c>
      <c r="CT399" s="97">
        <f t="shared" si="251"/>
        <v>0</v>
      </c>
      <c r="CU399" s="62">
        <f>IF(AND(CS399=0,CT399=0),"",IF(AND(CS399=0,CT399&lt;&gt;0),Desplegable!$B$444,(CT399*100/CS399)))</f>
        <v>0</v>
      </c>
      <c r="CV399" s="97">
        <v>25</v>
      </c>
      <c r="CW399" s="97"/>
      <c r="CX399" s="97"/>
      <c r="CY399" s="62" t="str">
        <f>IF(AND(CV399=0,CW399=0),Desplegable!$B$446,IF(AND(CV399&lt;&gt;0,CW399=""),Desplegable!$B$446,IF(AND('Metas por Proyecto'!CV399=0,'Metas por Proyecto'!CW399&gt;0),Desplegable!$B$444,IF(AND('Metas por Proyecto'!CV399&gt;0,'Metas por Proyecto'!CW399=0),Desplegable!$B$445,IF(AND('Metas por Proyecto'!CV399&gt;0,'Metas por Proyecto'!CW399&gt;0),((CW399*100)/CV399))))))</f>
        <v/>
      </c>
      <c r="CZ399" s="97">
        <f t="shared" si="252"/>
        <v>95</v>
      </c>
      <c r="DA399" s="97">
        <f t="shared" si="253"/>
        <v>0</v>
      </c>
      <c r="DB399" s="62">
        <f>IF(AND(CZ399=0,DA399=0),"",IF(AND(CZ399=0,DA399&lt;&gt;0),Desplegable!$B$444,(DA399*100/CZ399)))</f>
        <v>0</v>
      </c>
      <c r="DC399" s="97">
        <v>5</v>
      </c>
      <c r="DD399" s="97"/>
      <c r="DE399" s="97"/>
      <c r="DF399" s="62" t="str">
        <f>IF(AND(DC399=0,DD399=0),Desplegable!$B$446,IF(AND(DC399&lt;&gt;0,DD399=""),Desplegable!$B$446,IF(AND('Metas por Proyecto'!DC399=0,'Metas por Proyecto'!DD399&gt;0),Desplegable!$B$444,IF(AND('Metas por Proyecto'!DC399&gt;0,'Metas por Proyecto'!DD399=0),Desplegable!$B$445,IF(AND('Metas por Proyecto'!DC399&gt;0,'Metas por Proyecto'!DD399&gt;0),((DD399*100)/DC399))))))</f>
        <v/>
      </c>
      <c r="DG399" s="97">
        <f t="shared" si="256"/>
        <v>100</v>
      </c>
      <c r="DH399" s="97">
        <f t="shared" si="257"/>
        <v>0</v>
      </c>
      <c r="DI399" s="62">
        <f>IF(AND(DG399=0,DH399=0),"",IF(AND(DG399=0,DH399&lt;&gt;0),Desplegable!$B$444,(DH399*100/DG399)))</f>
        <v>0</v>
      </c>
      <c r="DJ399" s="97"/>
      <c r="DK399" s="97"/>
      <c r="DL399" s="97"/>
      <c r="DM399" s="62" t="str">
        <f>IF(AND(DJ399=0,DK399=0),Desplegable!$B$446,IF(AND(DJ399&lt;&gt;0,DK399=""),Desplegable!$B$446,IF(AND('Metas por Proyecto'!DJ399=0,'Metas por Proyecto'!DK399&gt;0),Desplegable!$B$444,IF(AND('Metas por Proyecto'!DJ399&gt;0,'Metas por Proyecto'!DK399=0),Desplegable!$B$445,IF(AND('Metas por Proyecto'!DJ399&gt;0,'Metas por Proyecto'!DK399&gt;0),((DK399*100)/DJ399))))))</f>
        <v/>
      </c>
      <c r="DN399" s="97">
        <f t="shared" si="254"/>
        <v>100</v>
      </c>
      <c r="DO399" s="97">
        <f t="shared" si="255"/>
        <v>0</v>
      </c>
      <c r="DP399" s="63">
        <f>IF(AND(DN399=0,DO399=0),"",IF(AND(DN399=0,DO399&lt;&gt;0),Desplegable!$B$444,(DO399*100/DN399)))</f>
        <v>0</v>
      </c>
      <c r="DQ399" s="97">
        <f t="shared" si="284"/>
        <v>100</v>
      </c>
      <c r="DR399" s="97">
        <f t="shared" si="285"/>
        <v>0</v>
      </c>
      <c r="DS399" s="97">
        <f t="shared" si="287"/>
        <v>0</v>
      </c>
      <c r="DT399" s="63">
        <f t="shared" si="286"/>
        <v>0</v>
      </c>
      <c r="DU399" s="97"/>
    </row>
    <row r="400" spans="1:125" s="65" customFormat="1" ht="225">
      <c r="A400" s="53">
        <v>399</v>
      </c>
      <c r="B400" s="84" t="s">
        <v>1084</v>
      </c>
      <c r="C400" s="54" t="s">
        <v>1055</v>
      </c>
      <c r="D400" s="55" t="s">
        <v>89</v>
      </c>
      <c r="E400" s="55" t="s">
        <v>1088</v>
      </c>
      <c r="F400" s="56" t="s">
        <v>111</v>
      </c>
      <c r="G400" s="55" t="s">
        <v>115</v>
      </c>
      <c r="H400" s="56" t="s">
        <v>291</v>
      </c>
      <c r="I400" s="55" t="s">
        <v>993</v>
      </c>
      <c r="J400" s="56" t="s">
        <v>259</v>
      </c>
      <c r="K400" s="55" t="s">
        <v>1062</v>
      </c>
      <c r="L400" s="56" t="s">
        <v>251</v>
      </c>
      <c r="M400" s="56" t="s">
        <v>411</v>
      </c>
      <c r="N400" s="59" t="s">
        <v>126</v>
      </c>
      <c r="O400" s="56" t="s">
        <v>154</v>
      </c>
      <c r="P400" s="57" t="s">
        <v>462</v>
      </c>
      <c r="Q400" s="57" t="s">
        <v>467</v>
      </c>
      <c r="R400" s="58" t="s">
        <v>474</v>
      </c>
      <c r="S400" s="59" t="s">
        <v>159</v>
      </c>
      <c r="T400" s="59" t="s">
        <v>417</v>
      </c>
      <c r="U400" s="60" t="s">
        <v>429</v>
      </c>
      <c r="V400" s="60" t="s">
        <v>447</v>
      </c>
      <c r="W400" s="59" t="s">
        <v>159</v>
      </c>
      <c r="X400" s="59"/>
      <c r="Y400" s="56"/>
      <c r="Z400" s="56"/>
      <c r="AA400" s="56"/>
      <c r="AB400" s="56"/>
      <c r="AC400" s="53"/>
      <c r="AD400" s="53"/>
      <c r="AE400" s="53"/>
      <c r="AF400" s="53"/>
      <c r="AG400" s="56"/>
      <c r="AH400" s="60"/>
      <c r="AI400" s="53"/>
      <c r="AJ400" s="61"/>
      <c r="AK400" s="53"/>
      <c r="AL400" s="53"/>
      <c r="AM400" s="222">
        <v>116</v>
      </c>
      <c r="AN400" s="97">
        <v>116</v>
      </c>
      <c r="AO400" s="97">
        <v>116</v>
      </c>
      <c r="AP400" s="97"/>
      <c r="AQ400" s="62">
        <f>IF(AND(AN400=0,AO400=0),Desplegable!$B$446,IF(AND(AN400&lt;&gt;0,AO400=""),Desplegable!$B$446,IF(AND('Metas por Proyecto'!AN400=0,'Metas por Proyecto'!AO400&gt;0),Desplegable!$B$444,IF(AND('Metas por Proyecto'!AN400&gt;0,'Metas por Proyecto'!AO400=0),Desplegable!$B$445,IF(AND('Metas por Proyecto'!AN400&gt;0,'Metas por Proyecto'!AO400&gt;0),((AO400*100)/AN400))))))</f>
        <v>100</v>
      </c>
      <c r="AR400" s="97">
        <v>116</v>
      </c>
      <c r="AS400" s="97">
        <v>116</v>
      </c>
      <c r="AT400" s="97"/>
      <c r="AU400" s="62">
        <f>IF(AND(AR400=0,AS400=0),Desplegable!$B$446,IF(AND(AR400&lt;&gt;0,AS400=""),Desplegable!$B$446,IF(AND('Metas por Proyecto'!AR400=0,'Metas por Proyecto'!AS400&gt;0),Desplegable!$B$444,IF(AND('Metas por Proyecto'!AR400&gt;0,'Metas por Proyecto'!AS400=0),Desplegable!$B$445,IF(AND('Metas por Proyecto'!AR400&gt;0,'Metas por Proyecto'!AS400&gt;0),((AS400*100)/AR400))))))</f>
        <v>100</v>
      </c>
      <c r="AV400" s="97">
        <f t="shared" si="236"/>
        <v>232</v>
      </c>
      <c r="AW400" s="97">
        <f t="shared" si="237"/>
        <v>232</v>
      </c>
      <c r="AX400" s="62">
        <f>IF(AND(AV400=0,AW400=0),"",IF(AND(AV400=0,AW400&lt;&gt;0),Desplegable!$B$444,(AW400*100/AV400)))</f>
        <v>100</v>
      </c>
      <c r="AY400" s="97">
        <v>116</v>
      </c>
      <c r="AZ400" s="97">
        <v>116</v>
      </c>
      <c r="BA400" s="97"/>
      <c r="BB400" s="62">
        <f>IF(AND(AY400=0,AZ400=0),Desplegable!$B$446,IF(AND(AY400&lt;&gt;0,AZ400=""),Desplegable!$B$446,IF(AND('Metas por Proyecto'!AY400=0,'Metas por Proyecto'!AZ400&gt;0),Desplegable!$B$444,IF(AND('Metas por Proyecto'!AY400&gt;0,'Metas por Proyecto'!AZ400=0),Desplegable!$B$445,IF(AND('Metas por Proyecto'!AY400&gt;0,'Metas por Proyecto'!AZ400&gt;0),((AZ400*100)/AY400))))))</f>
        <v>100</v>
      </c>
      <c r="BC400" s="97">
        <f t="shared" si="238"/>
        <v>348</v>
      </c>
      <c r="BD400" s="97">
        <f t="shared" si="239"/>
        <v>348</v>
      </c>
      <c r="BE400" s="62">
        <f>IF(AND(BC400=0,BD400=0),"",IF(AND(BC400=0,BD400&lt;&gt;0),Desplegable!$B$444,(BD400*100/BC400)))</f>
        <v>100</v>
      </c>
      <c r="BF400" s="97">
        <v>116</v>
      </c>
      <c r="BG400" s="97"/>
      <c r="BH400" s="97"/>
      <c r="BI400" s="62" t="str">
        <f>IF(AND(BF400=0,BG400=0),Desplegable!$B$446,IF(AND(BF400&lt;&gt;0,BG400=""),Desplegable!$B$446,IF(AND('Metas por Proyecto'!BF400=0,'Metas por Proyecto'!BG400&gt;0),Desplegable!$B$444,IF(AND('Metas por Proyecto'!BF400&gt;0,'Metas por Proyecto'!BG400=0),Desplegable!$B$445,IF(AND('Metas por Proyecto'!BF400&gt;0,'Metas por Proyecto'!BG400&gt;0),((BG400*100)/BF400))))))</f>
        <v/>
      </c>
      <c r="BJ400" s="97">
        <f t="shared" si="240"/>
        <v>464</v>
      </c>
      <c r="BK400" s="97">
        <f t="shared" si="241"/>
        <v>348</v>
      </c>
      <c r="BL400" s="62">
        <f>IF(AND(BJ400=0,BK400=0),"",IF(AND(BJ400=0,BK400&lt;&gt;0),Desplegable!$B$444,(BK400*100/BJ400)))</f>
        <v>75</v>
      </c>
      <c r="BM400" s="97">
        <v>116</v>
      </c>
      <c r="BN400" s="97"/>
      <c r="BO400" s="97"/>
      <c r="BP400" s="62" t="str">
        <f>IF(AND(BM400=0,BN400=0),Desplegable!$B$446,IF(AND(BM400&lt;&gt;0,BN400=""),Desplegable!$B$446,IF(AND('Metas por Proyecto'!BM400=0,'Metas por Proyecto'!BN400&gt;0),Desplegable!$B$444,IF(AND('Metas por Proyecto'!BM400&gt;0,'Metas por Proyecto'!BN400=0),Desplegable!$B$445,IF(AND('Metas por Proyecto'!BM400&gt;0,'Metas por Proyecto'!BN400&gt;0),((BN400*100)/BM400))))))</f>
        <v/>
      </c>
      <c r="BQ400" s="97">
        <f t="shared" si="242"/>
        <v>580</v>
      </c>
      <c r="BR400" s="97">
        <f t="shared" si="243"/>
        <v>348</v>
      </c>
      <c r="BS400" s="62">
        <f>IF(AND(BQ400=0,BR400=0),"",IF(AND(BQ400=0,BR400&lt;&gt;0),Desplegable!$B$444,(BR400*100/BQ400)))</f>
        <v>60</v>
      </c>
      <c r="BT400" s="97">
        <v>116</v>
      </c>
      <c r="BU400" s="97"/>
      <c r="BV400" s="97"/>
      <c r="BW400" s="62" t="str">
        <f>IF(AND(BT400=0,BU400=0),Desplegable!$B$446,IF(AND(BT400&lt;&gt;0,BU400=""),Desplegable!$B$446,IF(AND('Metas por Proyecto'!BT400=0,'Metas por Proyecto'!BU400&gt;0),Desplegable!$B$444,IF(AND('Metas por Proyecto'!BT400&gt;0,'Metas por Proyecto'!BU400=0),Desplegable!$B$445,IF(AND('Metas por Proyecto'!BT400&gt;0,'Metas por Proyecto'!BU400&gt;0),((BU400*100)/BT400))))))</f>
        <v/>
      </c>
      <c r="BX400" s="97">
        <f t="shared" si="244"/>
        <v>696</v>
      </c>
      <c r="BY400" s="97">
        <f t="shared" si="245"/>
        <v>348</v>
      </c>
      <c r="BZ400" s="62">
        <f>IF(AND(BX400=0,BY400=0),"",IF(AND(BX400=0,BY400&lt;&gt;0),Desplegable!$B$444,(BY400*100/BX400)))</f>
        <v>50</v>
      </c>
      <c r="CA400" s="97">
        <v>116</v>
      </c>
      <c r="CB400" s="97"/>
      <c r="CC400" s="97"/>
      <c r="CD400" s="62" t="str">
        <f>IF(AND(CA400=0,CB400=0),Desplegable!$B$446,IF(AND(CA400&lt;&gt;0,CB400=""),Desplegable!$B$446,IF(AND('Metas por Proyecto'!CA400=0,'Metas por Proyecto'!CB400&gt;0),Desplegable!$B$444,IF(AND('Metas por Proyecto'!CA400&gt;0,'Metas por Proyecto'!CB400=0),Desplegable!$B$445,IF(AND('Metas por Proyecto'!CA400&gt;0,'Metas por Proyecto'!CB400&gt;0),((CB400*100)/CA400))))))</f>
        <v/>
      </c>
      <c r="CE400" s="97">
        <f t="shared" si="246"/>
        <v>812</v>
      </c>
      <c r="CF400" s="97">
        <f t="shared" si="247"/>
        <v>348</v>
      </c>
      <c r="CG400" s="62">
        <f>IF(AND(CE400=0,CF400=0),"",IF(AND(CE400=0,CF400&lt;&gt;0),Desplegable!$B$444,(CF400*100/CE400)))</f>
        <v>42.857142857142854</v>
      </c>
      <c r="CH400" s="97">
        <v>116</v>
      </c>
      <c r="CI400" s="97"/>
      <c r="CJ400" s="97"/>
      <c r="CK400" s="62" t="str">
        <f>IF(AND(CH400=0,CI400=0),Desplegable!$B$446,IF(AND(CH400&lt;&gt;0,CI400=""),Desplegable!$B$446,IF(AND('Metas por Proyecto'!CH400=0,'Metas por Proyecto'!CI400&gt;0),Desplegable!$B$444,IF(AND('Metas por Proyecto'!CH400&gt;0,'Metas por Proyecto'!CI400=0),Desplegable!$B$445,IF(AND('Metas por Proyecto'!CH400&gt;0,'Metas por Proyecto'!CI400&gt;0),((CI400*100)/CH400))))))</f>
        <v/>
      </c>
      <c r="CL400" s="97">
        <f t="shared" si="248"/>
        <v>928</v>
      </c>
      <c r="CM400" s="97">
        <f t="shared" si="249"/>
        <v>348</v>
      </c>
      <c r="CN400" s="62">
        <f>IF(AND(CL400=0,CM400=0),"",IF(AND(CL400=0,CM400&lt;&gt;0),Desplegable!$B$444,(CM400*100/CL400)))</f>
        <v>37.5</v>
      </c>
      <c r="CO400" s="97">
        <v>116</v>
      </c>
      <c r="CP400" s="97"/>
      <c r="CQ400" s="97"/>
      <c r="CR400" s="62" t="str">
        <f>IF(AND(CO400=0,CP400=0),Desplegable!$B$446,IF(AND(CO400&lt;&gt;0,CP400=""),Desplegable!$B$446,IF(AND('Metas por Proyecto'!CO400=0,'Metas por Proyecto'!CP400&gt;0),Desplegable!$B$444,IF(AND('Metas por Proyecto'!CO400&gt;0,'Metas por Proyecto'!CP400=0),Desplegable!$B$445,IF(AND('Metas por Proyecto'!CO400&gt;0,'Metas por Proyecto'!CP400&gt;0),((CP400*100)/CO400))))))</f>
        <v/>
      </c>
      <c r="CS400" s="97">
        <f t="shared" si="250"/>
        <v>1044</v>
      </c>
      <c r="CT400" s="97">
        <f t="shared" si="251"/>
        <v>348</v>
      </c>
      <c r="CU400" s="62">
        <f>IF(AND(CS400=0,CT400=0),"",IF(AND(CS400=0,CT400&lt;&gt;0),Desplegable!$B$444,(CT400*100/CS400)))</f>
        <v>33.333333333333336</v>
      </c>
      <c r="CV400" s="97">
        <v>116</v>
      </c>
      <c r="CW400" s="97"/>
      <c r="CX400" s="97"/>
      <c r="CY400" s="62" t="str">
        <f>IF(AND(CV400=0,CW400=0),Desplegable!$B$446,IF(AND(CV400&lt;&gt;0,CW400=""),Desplegable!$B$446,IF(AND('Metas por Proyecto'!CV400=0,'Metas por Proyecto'!CW400&gt;0),Desplegable!$B$444,IF(AND('Metas por Proyecto'!CV400&gt;0,'Metas por Proyecto'!CW400=0),Desplegable!$B$445,IF(AND('Metas por Proyecto'!CV400&gt;0,'Metas por Proyecto'!CW400&gt;0),((CW400*100)/CV400))))))</f>
        <v/>
      </c>
      <c r="CZ400" s="97">
        <f t="shared" si="252"/>
        <v>1160</v>
      </c>
      <c r="DA400" s="97">
        <f t="shared" si="253"/>
        <v>348</v>
      </c>
      <c r="DB400" s="62">
        <f>IF(AND(CZ400=0,DA400=0),"",IF(AND(CZ400=0,DA400&lt;&gt;0),Desplegable!$B$444,(DA400*100/CZ400)))</f>
        <v>30</v>
      </c>
      <c r="DC400" s="97">
        <v>116</v>
      </c>
      <c r="DD400" s="97"/>
      <c r="DE400" s="97"/>
      <c r="DF400" s="62" t="str">
        <f>IF(AND(DC400=0,DD400=0),Desplegable!$B$446,IF(AND(DC400&lt;&gt;0,DD400=""),Desplegable!$B$446,IF(AND('Metas por Proyecto'!DC400=0,'Metas por Proyecto'!DD400&gt;0),Desplegable!$B$444,IF(AND('Metas por Proyecto'!DC400&gt;0,'Metas por Proyecto'!DD400=0),Desplegable!$B$445,IF(AND('Metas por Proyecto'!DC400&gt;0,'Metas por Proyecto'!DD400&gt;0),((DD400*100)/DC400))))))</f>
        <v/>
      </c>
      <c r="DG400" s="97">
        <f t="shared" si="256"/>
        <v>1276</v>
      </c>
      <c r="DH400" s="97">
        <f t="shared" si="257"/>
        <v>348</v>
      </c>
      <c r="DI400" s="62">
        <f>IF(AND(DG400=0,DH400=0),"",IF(AND(DG400=0,DH400&lt;&gt;0),Desplegable!$B$444,(DH400*100/DG400)))</f>
        <v>27.272727272727273</v>
      </c>
      <c r="DJ400" s="97"/>
      <c r="DK400" s="97"/>
      <c r="DL400" s="97"/>
      <c r="DM400" s="62" t="str">
        <f>IF(AND(DJ400=0,DK400=0),Desplegable!$B$446,IF(AND(DJ400&lt;&gt;0,DK400=""),Desplegable!$B$446,IF(AND('Metas por Proyecto'!DJ400=0,'Metas por Proyecto'!DK400&gt;0),Desplegable!$B$444,IF(AND('Metas por Proyecto'!DJ400&gt;0,'Metas por Proyecto'!DK400=0),Desplegable!$B$445,IF(AND('Metas por Proyecto'!DJ400&gt;0,'Metas por Proyecto'!DK400&gt;0),((DK400*100)/DJ400))))))</f>
        <v/>
      </c>
      <c r="DN400" s="97">
        <f t="shared" si="254"/>
        <v>1276</v>
      </c>
      <c r="DO400" s="97">
        <f t="shared" si="255"/>
        <v>348</v>
      </c>
      <c r="DP400" s="63">
        <f>IF(AND(DN400=0,DO400=0),"",IF(AND(DN400=0,DO400&lt;&gt;0),Desplegable!$B$444,(DO400*100/DN400)))</f>
        <v>27.272727272727273</v>
      </c>
      <c r="DQ400" s="97">
        <f t="shared" si="284"/>
        <v>1276</v>
      </c>
      <c r="DR400" s="97">
        <f t="shared" si="285"/>
        <v>-1160</v>
      </c>
      <c r="DS400" s="97">
        <f t="shared" si="287"/>
        <v>348</v>
      </c>
      <c r="DT400" s="63">
        <f t="shared" si="286"/>
        <v>27.272727272727273</v>
      </c>
      <c r="DU400" s="97"/>
    </row>
    <row r="401" spans="1:125" s="65" customFormat="1" ht="225">
      <c r="A401" s="53">
        <v>400</v>
      </c>
      <c r="B401" s="84" t="s">
        <v>1085</v>
      </c>
      <c r="C401" s="54" t="s">
        <v>1087</v>
      </c>
      <c r="D401" s="55" t="s">
        <v>76</v>
      </c>
      <c r="E401" s="55" t="s">
        <v>1088</v>
      </c>
      <c r="F401" s="56" t="s">
        <v>111</v>
      </c>
      <c r="G401" s="55" t="s">
        <v>115</v>
      </c>
      <c r="H401" s="56" t="s">
        <v>291</v>
      </c>
      <c r="I401" s="55" t="s">
        <v>993</v>
      </c>
      <c r="J401" s="56" t="s">
        <v>259</v>
      </c>
      <c r="K401" s="55" t="s">
        <v>1062</v>
      </c>
      <c r="L401" s="56" t="s">
        <v>251</v>
      </c>
      <c r="M401" s="56" t="s">
        <v>411</v>
      </c>
      <c r="N401" s="59" t="s">
        <v>126</v>
      </c>
      <c r="O401" s="56" t="s">
        <v>154</v>
      </c>
      <c r="P401" s="57" t="s">
        <v>462</v>
      </c>
      <c r="Q401" s="57" t="s">
        <v>467</v>
      </c>
      <c r="R401" s="58" t="s">
        <v>474</v>
      </c>
      <c r="S401" s="59" t="s">
        <v>159</v>
      </c>
      <c r="T401" s="59" t="s">
        <v>417</v>
      </c>
      <c r="U401" s="60" t="s">
        <v>429</v>
      </c>
      <c r="V401" s="60" t="s">
        <v>447</v>
      </c>
      <c r="W401" s="59" t="s">
        <v>159</v>
      </c>
      <c r="X401" s="59"/>
      <c r="Y401" s="56"/>
      <c r="Z401" s="56"/>
      <c r="AA401" s="56"/>
      <c r="AB401" s="56"/>
      <c r="AC401" s="53"/>
      <c r="AD401" s="53"/>
      <c r="AE401" s="53"/>
      <c r="AF401" s="53"/>
      <c r="AG401" s="56"/>
      <c r="AH401" s="60"/>
      <c r="AI401" s="53"/>
      <c r="AJ401" s="61"/>
      <c r="AK401" s="53"/>
      <c r="AL401" s="53"/>
      <c r="AM401" s="222">
        <v>1</v>
      </c>
      <c r="AN401" s="97"/>
      <c r="AO401" s="97">
        <v>0</v>
      </c>
      <c r="AP401" s="97"/>
      <c r="AQ401" s="62" t="str">
        <f>IF(AND(AN401=0,AO401=0),Desplegable!$B$446,IF(AND(AN401&lt;&gt;0,AO401=""),Desplegable!$B$446,IF(AND('Metas por Proyecto'!AN401=0,'Metas por Proyecto'!AO401&gt;0),Desplegable!$B$444,IF(AND('Metas por Proyecto'!AN401&gt;0,'Metas por Proyecto'!AO401=0),Desplegable!$B$445,IF(AND('Metas por Proyecto'!AN401&gt;0,'Metas por Proyecto'!AO401&gt;0),((AO401*100)/AN401))))))</f>
        <v/>
      </c>
      <c r="AR401" s="97"/>
      <c r="AS401" s="97">
        <v>0</v>
      </c>
      <c r="AT401" s="97"/>
      <c r="AU401" s="62" t="str">
        <f>IF(AND(AR401=0,AS401=0),Desplegable!$B$446,IF(AND(AR401&lt;&gt;0,AS401=""),Desplegable!$B$446,IF(AND('Metas por Proyecto'!AR401=0,'Metas por Proyecto'!AS401&gt;0),Desplegable!$B$444,IF(AND('Metas por Proyecto'!AR401&gt;0,'Metas por Proyecto'!AS401=0),Desplegable!$B$445,IF(AND('Metas por Proyecto'!AR401&gt;0,'Metas por Proyecto'!AS401&gt;0),((AS401*100)/AR401))))))</f>
        <v/>
      </c>
      <c r="AV401" s="97">
        <f t="shared" si="236"/>
        <v>0</v>
      </c>
      <c r="AW401" s="97">
        <f t="shared" si="237"/>
        <v>0</v>
      </c>
      <c r="AX401" s="62" t="str">
        <f>IF(AND(AV401=0,AW401=0),"",IF(AND(AV401=0,AW401&lt;&gt;0),Desplegable!$B$444,(AW401*100/AV401)))</f>
        <v/>
      </c>
      <c r="AY401" s="97"/>
      <c r="AZ401" s="97">
        <v>0</v>
      </c>
      <c r="BA401" s="97"/>
      <c r="BB401" s="62" t="str">
        <f>IF(AND(AY401=0,AZ401=0),Desplegable!$B$446,IF(AND(AY401&lt;&gt;0,AZ401=""),Desplegable!$B$446,IF(AND('Metas por Proyecto'!AY401=0,'Metas por Proyecto'!AZ401&gt;0),Desplegable!$B$444,IF(AND('Metas por Proyecto'!AY401&gt;0,'Metas por Proyecto'!AZ401=0),Desplegable!$B$445,IF(AND('Metas por Proyecto'!AY401&gt;0,'Metas por Proyecto'!AZ401&gt;0),((AZ401*100)/AY401))))))</f>
        <v/>
      </c>
      <c r="BC401" s="97">
        <f t="shared" si="238"/>
        <v>0</v>
      </c>
      <c r="BD401" s="97">
        <f t="shared" si="239"/>
        <v>0</v>
      </c>
      <c r="BE401" s="62" t="str">
        <f>IF(AND(BC401=0,BD401=0),"",IF(AND(BC401=0,BD401&lt;&gt;0),Desplegable!$B$444,(BD401*100/BC401)))</f>
        <v/>
      </c>
      <c r="BF401" s="97"/>
      <c r="BG401" s="97"/>
      <c r="BH401" s="97"/>
      <c r="BI401" s="62" t="str">
        <f>IF(AND(BF401=0,BG401=0),Desplegable!$B$446,IF(AND(BF401&lt;&gt;0,BG401=""),Desplegable!$B$446,IF(AND('Metas por Proyecto'!BF401=0,'Metas por Proyecto'!BG401&gt;0),Desplegable!$B$444,IF(AND('Metas por Proyecto'!BF401&gt;0,'Metas por Proyecto'!BG401=0),Desplegable!$B$445,IF(AND('Metas por Proyecto'!BF401&gt;0,'Metas por Proyecto'!BG401&gt;0),((BG401*100)/BF401))))))</f>
        <v/>
      </c>
      <c r="BJ401" s="97">
        <f t="shared" si="240"/>
        <v>0</v>
      </c>
      <c r="BK401" s="97">
        <f t="shared" si="241"/>
        <v>0</v>
      </c>
      <c r="BL401" s="62" t="str">
        <f>IF(AND(BJ401=0,BK401=0),"",IF(AND(BJ401=0,BK401&lt;&gt;0),Desplegable!$B$444,(BK401*100/BJ401)))</f>
        <v/>
      </c>
      <c r="BM401" s="97"/>
      <c r="BN401" s="97"/>
      <c r="BO401" s="97"/>
      <c r="BP401" s="62" t="str">
        <f>IF(AND(BM401=0,BN401=0),Desplegable!$B$446,IF(AND(BM401&lt;&gt;0,BN401=""),Desplegable!$B$446,IF(AND('Metas por Proyecto'!BM401=0,'Metas por Proyecto'!BN401&gt;0),Desplegable!$B$444,IF(AND('Metas por Proyecto'!BM401&gt;0,'Metas por Proyecto'!BN401=0),Desplegable!$B$445,IF(AND('Metas por Proyecto'!BM401&gt;0,'Metas por Proyecto'!BN401&gt;0),((BN401*100)/BM401))))))</f>
        <v/>
      </c>
      <c r="BQ401" s="97">
        <f t="shared" si="242"/>
        <v>0</v>
      </c>
      <c r="BR401" s="97">
        <f t="shared" si="243"/>
        <v>0</v>
      </c>
      <c r="BS401" s="62" t="str">
        <f>IF(AND(BQ401=0,BR401=0),"",IF(AND(BQ401=0,BR401&lt;&gt;0),Desplegable!$B$444,(BR401*100/BQ401)))</f>
        <v/>
      </c>
      <c r="BT401" s="97"/>
      <c r="BU401" s="97"/>
      <c r="BV401" s="97"/>
      <c r="BW401" s="62" t="str">
        <f>IF(AND(BT401=0,BU401=0),Desplegable!$B$446,IF(AND(BT401&lt;&gt;0,BU401=""),Desplegable!$B$446,IF(AND('Metas por Proyecto'!BT401=0,'Metas por Proyecto'!BU401&gt;0),Desplegable!$B$444,IF(AND('Metas por Proyecto'!BT401&gt;0,'Metas por Proyecto'!BU401=0),Desplegable!$B$445,IF(AND('Metas por Proyecto'!BT401&gt;0,'Metas por Proyecto'!BU401&gt;0),((BU401*100)/BT401))))))</f>
        <v/>
      </c>
      <c r="BX401" s="97">
        <f t="shared" si="244"/>
        <v>0</v>
      </c>
      <c r="BY401" s="97">
        <f t="shared" si="245"/>
        <v>0</v>
      </c>
      <c r="BZ401" s="62" t="str">
        <f>IF(AND(BX401=0,BY401=0),"",IF(AND(BX401=0,BY401&lt;&gt;0),Desplegable!$B$444,(BY401*100/BX401)))</f>
        <v/>
      </c>
      <c r="CA401" s="97"/>
      <c r="CB401" s="97"/>
      <c r="CC401" s="97"/>
      <c r="CD401" s="62" t="str">
        <f>IF(AND(CA401=0,CB401=0),Desplegable!$B$446,IF(AND(CA401&lt;&gt;0,CB401=""),Desplegable!$B$446,IF(AND('Metas por Proyecto'!CA401=0,'Metas por Proyecto'!CB401&gt;0),Desplegable!$B$444,IF(AND('Metas por Proyecto'!CA401&gt;0,'Metas por Proyecto'!CB401=0),Desplegable!$B$445,IF(AND('Metas por Proyecto'!CA401&gt;0,'Metas por Proyecto'!CB401&gt;0),((CB401*100)/CA401))))))</f>
        <v/>
      </c>
      <c r="CE401" s="97">
        <f t="shared" si="246"/>
        <v>0</v>
      </c>
      <c r="CF401" s="97">
        <f t="shared" si="247"/>
        <v>0</v>
      </c>
      <c r="CG401" s="62" t="str">
        <f>IF(AND(CE401=0,CF401=0),"",IF(AND(CE401=0,CF401&lt;&gt;0),Desplegable!$B$444,(CF401*100/CE401)))</f>
        <v/>
      </c>
      <c r="CH401" s="97"/>
      <c r="CI401" s="97"/>
      <c r="CJ401" s="97"/>
      <c r="CK401" s="62" t="str">
        <f>IF(AND(CH401=0,CI401=0),Desplegable!$B$446,IF(AND(CH401&lt;&gt;0,CI401=""),Desplegable!$B$446,IF(AND('Metas por Proyecto'!CH401=0,'Metas por Proyecto'!CI401&gt;0),Desplegable!$B$444,IF(AND('Metas por Proyecto'!CH401&gt;0,'Metas por Proyecto'!CI401=0),Desplegable!$B$445,IF(AND('Metas por Proyecto'!CH401&gt;0,'Metas por Proyecto'!CI401&gt;0),((CI401*100)/CH401))))))</f>
        <v/>
      </c>
      <c r="CL401" s="97">
        <f t="shared" si="248"/>
        <v>0</v>
      </c>
      <c r="CM401" s="97">
        <f t="shared" si="249"/>
        <v>0</v>
      </c>
      <c r="CN401" s="62" t="str">
        <f>IF(AND(CL401=0,CM401=0),"",IF(AND(CL401=0,CM401&lt;&gt;0),Desplegable!$B$444,(CM401*100/CL401)))</f>
        <v/>
      </c>
      <c r="CO401" s="97"/>
      <c r="CP401" s="97"/>
      <c r="CQ401" s="97"/>
      <c r="CR401" s="62" t="str">
        <f>IF(AND(CO401=0,CP401=0),Desplegable!$B$446,IF(AND(CO401&lt;&gt;0,CP401=""),Desplegable!$B$446,IF(AND('Metas por Proyecto'!CO401=0,'Metas por Proyecto'!CP401&gt;0),Desplegable!$B$444,IF(AND('Metas por Proyecto'!CO401&gt;0,'Metas por Proyecto'!CP401=0),Desplegable!$B$445,IF(AND('Metas por Proyecto'!CO401&gt;0,'Metas por Proyecto'!CP401&gt;0),((CP401*100)/CO401))))))</f>
        <v/>
      </c>
      <c r="CS401" s="97">
        <f t="shared" si="250"/>
        <v>0</v>
      </c>
      <c r="CT401" s="97">
        <f t="shared" si="251"/>
        <v>0</v>
      </c>
      <c r="CU401" s="62" t="str">
        <f>IF(AND(CS401=0,CT401=0),"",IF(AND(CS401=0,CT401&lt;&gt;0),Desplegable!$B$444,(CT401*100/CS401)))</f>
        <v/>
      </c>
      <c r="CV401" s="97"/>
      <c r="CW401" s="97"/>
      <c r="CX401" s="97"/>
      <c r="CY401" s="62" t="str">
        <f>IF(AND(CV401=0,CW401=0),Desplegable!$B$446,IF(AND(CV401&lt;&gt;0,CW401=""),Desplegable!$B$446,IF(AND('Metas por Proyecto'!CV401=0,'Metas por Proyecto'!CW401&gt;0),Desplegable!$B$444,IF(AND('Metas por Proyecto'!CV401&gt;0,'Metas por Proyecto'!CW401=0),Desplegable!$B$445,IF(AND('Metas por Proyecto'!CV401&gt;0,'Metas por Proyecto'!CW401&gt;0),((CW401*100)/CV401))))))</f>
        <v/>
      </c>
      <c r="CZ401" s="97">
        <f t="shared" si="252"/>
        <v>0</v>
      </c>
      <c r="DA401" s="97">
        <f t="shared" si="253"/>
        <v>0</v>
      </c>
      <c r="DB401" s="62" t="str">
        <f>IF(AND(CZ401=0,DA401=0),"",IF(AND(CZ401=0,DA401&lt;&gt;0),Desplegable!$B$444,(DA401*100/CZ401)))</f>
        <v/>
      </c>
      <c r="DC401" s="97"/>
      <c r="DD401" s="97"/>
      <c r="DE401" s="97"/>
      <c r="DF401" s="62" t="str">
        <f>IF(AND(DC401=0,DD401=0),Desplegable!$B$446,IF(AND(DC401&lt;&gt;0,DD401=""),Desplegable!$B$446,IF(AND('Metas por Proyecto'!DC401=0,'Metas por Proyecto'!DD401&gt;0),Desplegable!$B$444,IF(AND('Metas por Proyecto'!DC401&gt;0,'Metas por Proyecto'!DD401=0),Desplegable!$B$445,IF(AND('Metas por Proyecto'!DC401&gt;0,'Metas por Proyecto'!DD401&gt;0),((DD401*100)/DC401))))))</f>
        <v/>
      </c>
      <c r="DG401" s="97">
        <f t="shared" si="256"/>
        <v>0</v>
      </c>
      <c r="DH401" s="97">
        <f t="shared" si="257"/>
        <v>0</v>
      </c>
      <c r="DI401" s="62" t="str">
        <f>IF(AND(DG401=0,DH401=0),"",IF(AND(DG401=0,DH401&lt;&gt;0),Desplegable!$B$444,(DH401*100/DG401)))</f>
        <v/>
      </c>
      <c r="DJ401" s="97">
        <v>1</v>
      </c>
      <c r="DK401" s="97"/>
      <c r="DL401" s="97"/>
      <c r="DM401" s="62" t="str">
        <f>IF(AND(DJ401=0,DK401=0),Desplegable!$B$446,IF(AND(DJ401&lt;&gt;0,DK401=""),Desplegable!$B$446,IF(AND('Metas por Proyecto'!DJ401=0,'Metas por Proyecto'!DK401&gt;0),Desplegable!$B$444,IF(AND('Metas por Proyecto'!DJ401&gt;0,'Metas por Proyecto'!DK401=0),Desplegable!$B$445,IF(AND('Metas por Proyecto'!DJ401&gt;0,'Metas por Proyecto'!DK401&gt;0),((DK401*100)/DJ401))))))</f>
        <v/>
      </c>
      <c r="DN401" s="97">
        <f t="shared" si="254"/>
        <v>1</v>
      </c>
      <c r="DO401" s="97">
        <f t="shared" si="255"/>
        <v>0</v>
      </c>
      <c r="DP401" s="63">
        <f>IF(AND(DN401=0,DO401=0),"",IF(AND(DN401=0,DO401&lt;&gt;0),Desplegable!$B$444,(DO401*100/DN401)))</f>
        <v>0</v>
      </c>
      <c r="DQ401" s="97">
        <f t="shared" si="284"/>
        <v>1</v>
      </c>
      <c r="DR401" s="97">
        <f t="shared" si="285"/>
        <v>0</v>
      </c>
      <c r="DS401" s="97">
        <f t="shared" si="287"/>
        <v>0</v>
      </c>
      <c r="DT401" s="63">
        <f t="shared" si="286"/>
        <v>0</v>
      </c>
      <c r="DU401" s="97"/>
    </row>
    <row r="402" spans="1:125" s="65" customFormat="1" ht="409.5">
      <c r="A402" s="53">
        <v>401</v>
      </c>
      <c r="B402" s="84" t="s">
        <v>1089</v>
      </c>
      <c r="C402" s="54" t="s">
        <v>1055</v>
      </c>
      <c r="D402" s="55" t="s">
        <v>89</v>
      </c>
      <c r="E402" s="55" t="s">
        <v>1091</v>
      </c>
      <c r="F402" s="56" t="s">
        <v>111</v>
      </c>
      <c r="G402" s="55" t="s">
        <v>115</v>
      </c>
      <c r="H402" s="56" t="s">
        <v>291</v>
      </c>
      <c r="I402" s="55" t="s">
        <v>993</v>
      </c>
      <c r="J402" s="56" t="s">
        <v>254</v>
      </c>
      <c r="K402" s="55" t="s">
        <v>1006</v>
      </c>
      <c r="L402" s="56" t="s">
        <v>248</v>
      </c>
      <c r="M402" s="56" t="s">
        <v>411</v>
      </c>
      <c r="N402" s="59" t="s">
        <v>118</v>
      </c>
      <c r="O402" s="56" t="s">
        <v>154</v>
      </c>
      <c r="P402" s="57" t="s">
        <v>462</v>
      </c>
      <c r="Q402" s="57" t="s">
        <v>467</v>
      </c>
      <c r="R402" s="58" t="s">
        <v>474</v>
      </c>
      <c r="S402" s="59" t="s">
        <v>159</v>
      </c>
      <c r="T402" s="59" t="s">
        <v>417</v>
      </c>
      <c r="U402" s="60" t="s">
        <v>429</v>
      </c>
      <c r="V402" s="60" t="s">
        <v>447</v>
      </c>
      <c r="W402" s="59" t="s">
        <v>159</v>
      </c>
      <c r="X402" s="59"/>
      <c r="Y402" s="56"/>
      <c r="Z402" s="56"/>
      <c r="AA402" s="56"/>
      <c r="AB402" s="56"/>
      <c r="AC402" s="53"/>
      <c r="AD402" s="53"/>
      <c r="AE402" s="53"/>
      <c r="AF402" s="53"/>
      <c r="AG402" s="56"/>
      <c r="AH402" s="60"/>
      <c r="AI402" s="53"/>
      <c r="AJ402" s="61"/>
      <c r="AK402" s="53"/>
      <c r="AL402" s="53"/>
      <c r="AM402" s="222">
        <v>140</v>
      </c>
      <c r="AN402" s="97">
        <v>140</v>
      </c>
      <c r="AO402" s="97">
        <v>140</v>
      </c>
      <c r="AP402" s="97"/>
      <c r="AQ402" s="62">
        <f>IF(AND(AN402=0,AO402=0),Desplegable!$B$446,IF(AND(AN402&lt;&gt;0,AO402=""),Desplegable!$B$446,IF(AND('Metas por Proyecto'!AN402=0,'Metas por Proyecto'!AO402&gt;0),Desplegable!$B$444,IF(AND('Metas por Proyecto'!AN402&gt;0,'Metas por Proyecto'!AO402=0),Desplegable!$B$445,IF(AND('Metas por Proyecto'!AN402&gt;0,'Metas por Proyecto'!AO402&gt;0),((AO402*100)/AN402))))))</f>
        <v>100</v>
      </c>
      <c r="AR402" s="97">
        <v>140</v>
      </c>
      <c r="AS402" s="97">
        <v>140</v>
      </c>
      <c r="AT402" s="97"/>
      <c r="AU402" s="62">
        <f>IF(AND(AR402=0,AS402=0),Desplegable!$B$446,IF(AND(AR402&lt;&gt;0,AS402=""),Desplegable!$B$446,IF(AND('Metas por Proyecto'!AR402=0,'Metas por Proyecto'!AS402&gt;0),Desplegable!$B$444,IF(AND('Metas por Proyecto'!AR402&gt;0,'Metas por Proyecto'!AS402=0),Desplegable!$B$445,IF(AND('Metas por Proyecto'!AR402&gt;0,'Metas por Proyecto'!AS402&gt;0),((AS402*100)/AR402))))))</f>
        <v>100</v>
      </c>
      <c r="AV402" s="97">
        <f t="shared" si="236"/>
        <v>280</v>
      </c>
      <c r="AW402" s="97">
        <f t="shared" si="237"/>
        <v>280</v>
      </c>
      <c r="AX402" s="62">
        <f>IF(AND(AV402=0,AW402=0),"",IF(AND(AV402=0,AW402&lt;&gt;0),Desplegable!$B$444,(AW402*100/AV402)))</f>
        <v>100</v>
      </c>
      <c r="AY402" s="97">
        <v>140</v>
      </c>
      <c r="AZ402" s="97">
        <v>140</v>
      </c>
      <c r="BA402" s="97" t="s">
        <v>1318</v>
      </c>
      <c r="BB402" s="62">
        <f>IF(AND(AY402=0,AZ402=0),Desplegable!$B$446,IF(AND(AY402&lt;&gt;0,AZ402=""),Desplegable!$B$446,IF(AND('Metas por Proyecto'!AY402=0,'Metas por Proyecto'!AZ402&gt;0),Desplegable!$B$444,IF(AND('Metas por Proyecto'!AY402&gt;0,'Metas por Proyecto'!AZ402=0),Desplegable!$B$445,IF(AND('Metas por Proyecto'!AY402&gt;0,'Metas por Proyecto'!AZ402&gt;0),((AZ402*100)/AY402))))))</f>
        <v>100</v>
      </c>
      <c r="BC402" s="97">
        <f t="shared" si="238"/>
        <v>420</v>
      </c>
      <c r="BD402" s="97">
        <f t="shared" si="239"/>
        <v>420</v>
      </c>
      <c r="BE402" s="62">
        <f>IF(AND(BC402=0,BD402=0),"",IF(AND(BC402=0,BD402&lt;&gt;0),Desplegable!$B$444,(BD402*100/BC402)))</f>
        <v>100</v>
      </c>
      <c r="BF402" s="97">
        <v>140</v>
      </c>
      <c r="BG402" s="97"/>
      <c r="BH402" s="97"/>
      <c r="BI402" s="62" t="str">
        <f>IF(AND(BF402=0,BG402=0),Desplegable!$B$446,IF(AND(BF402&lt;&gt;0,BG402=""),Desplegable!$B$446,IF(AND('Metas por Proyecto'!BF402=0,'Metas por Proyecto'!BG402&gt;0),Desplegable!$B$444,IF(AND('Metas por Proyecto'!BF402&gt;0,'Metas por Proyecto'!BG402=0),Desplegable!$B$445,IF(AND('Metas por Proyecto'!BF402&gt;0,'Metas por Proyecto'!BG402&gt;0),((BG402*100)/BF402))))))</f>
        <v/>
      </c>
      <c r="BJ402" s="97">
        <f t="shared" si="240"/>
        <v>560</v>
      </c>
      <c r="BK402" s="97">
        <f t="shared" si="241"/>
        <v>420</v>
      </c>
      <c r="BL402" s="62">
        <f>IF(AND(BJ402=0,BK402=0),"",IF(AND(BJ402=0,BK402&lt;&gt;0),Desplegable!$B$444,(BK402*100/BJ402)))</f>
        <v>75</v>
      </c>
      <c r="BM402" s="97">
        <v>140</v>
      </c>
      <c r="BN402" s="97"/>
      <c r="BO402" s="97"/>
      <c r="BP402" s="62" t="str">
        <f>IF(AND(BM402=0,BN402=0),Desplegable!$B$446,IF(AND(BM402&lt;&gt;0,BN402=""),Desplegable!$B$446,IF(AND('Metas por Proyecto'!BM402=0,'Metas por Proyecto'!BN402&gt;0),Desplegable!$B$444,IF(AND('Metas por Proyecto'!BM402&gt;0,'Metas por Proyecto'!BN402=0),Desplegable!$B$445,IF(AND('Metas por Proyecto'!BM402&gt;0,'Metas por Proyecto'!BN402&gt;0),((BN402*100)/BM402))))))</f>
        <v/>
      </c>
      <c r="BQ402" s="97">
        <f t="shared" si="242"/>
        <v>700</v>
      </c>
      <c r="BR402" s="97">
        <f t="shared" si="243"/>
        <v>420</v>
      </c>
      <c r="BS402" s="62">
        <f>IF(AND(BQ402=0,BR402=0),"",IF(AND(BQ402=0,BR402&lt;&gt;0),Desplegable!$B$444,(BR402*100/BQ402)))</f>
        <v>60</v>
      </c>
      <c r="BT402" s="97">
        <v>140</v>
      </c>
      <c r="BU402" s="97"/>
      <c r="BV402" s="97"/>
      <c r="BW402" s="62" t="str">
        <f>IF(AND(BT402=0,BU402=0),Desplegable!$B$446,IF(AND(BT402&lt;&gt;0,BU402=""),Desplegable!$B$446,IF(AND('Metas por Proyecto'!BT402=0,'Metas por Proyecto'!BU402&gt;0),Desplegable!$B$444,IF(AND('Metas por Proyecto'!BT402&gt;0,'Metas por Proyecto'!BU402=0),Desplegable!$B$445,IF(AND('Metas por Proyecto'!BT402&gt;0,'Metas por Proyecto'!BU402&gt;0),((BU402*100)/BT402))))))</f>
        <v/>
      </c>
      <c r="BX402" s="97">
        <f t="shared" si="244"/>
        <v>840</v>
      </c>
      <c r="BY402" s="97">
        <f t="shared" si="245"/>
        <v>420</v>
      </c>
      <c r="BZ402" s="62">
        <f>IF(AND(BX402=0,BY402=0),"",IF(AND(BX402=0,BY402&lt;&gt;0),Desplegable!$B$444,(BY402*100/BX402)))</f>
        <v>50</v>
      </c>
      <c r="CA402" s="97">
        <v>140</v>
      </c>
      <c r="CB402" s="97"/>
      <c r="CC402" s="97"/>
      <c r="CD402" s="62" t="str">
        <f>IF(AND(CA402=0,CB402=0),Desplegable!$B$446,IF(AND(CA402&lt;&gt;0,CB402=""),Desplegable!$B$446,IF(AND('Metas por Proyecto'!CA402=0,'Metas por Proyecto'!CB402&gt;0),Desplegable!$B$444,IF(AND('Metas por Proyecto'!CA402&gt;0,'Metas por Proyecto'!CB402=0),Desplegable!$B$445,IF(AND('Metas por Proyecto'!CA402&gt;0,'Metas por Proyecto'!CB402&gt;0),((CB402*100)/CA402))))))</f>
        <v/>
      </c>
      <c r="CE402" s="97">
        <f t="shared" si="246"/>
        <v>980</v>
      </c>
      <c r="CF402" s="97">
        <f t="shared" si="247"/>
        <v>420</v>
      </c>
      <c r="CG402" s="62">
        <f>IF(AND(CE402=0,CF402=0),"",IF(AND(CE402=0,CF402&lt;&gt;0),Desplegable!$B$444,(CF402*100/CE402)))</f>
        <v>42.857142857142854</v>
      </c>
      <c r="CH402" s="97">
        <v>140</v>
      </c>
      <c r="CI402" s="97"/>
      <c r="CJ402" s="97"/>
      <c r="CK402" s="62" t="str">
        <f>IF(AND(CH402=0,CI402=0),Desplegable!$B$446,IF(AND(CH402&lt;&gt;0,CI402=""),Desplegable!$B$446,IF(AND('Metas por Proyecto'!CH402=0,'Metas por Proyecto'!CI402&gt;0),Desplegable!$B$444,IF(AND('Metas por Proyecto'!CH402&gt;0,'Metas por Proyecto'!CI402=0),Desplegable!$B$445,IF(AND('Metas por Proyecto'!CH402&gt;0,'Metas por Proyecto'!CI402&gt;0),((CI402*100)/CH402))))))</f>
        <v/>
      </c>
      <c r="CL402" s="97">
        <f t="shared" si="248"/>
        <v>1120</v>
      </c>
      <c r="CM402" s="97">
        <f t="shared" si="249"/>
        <v>420</v>
      </c>
      <c r="CN402" s="62">
        <f>IF(AND(CL402=0,CM402=0),"",IF(AND(CL402=0,CM402&lt;&gt;0),Desplegable!$B$444,(CM402*100/CL402)))</f>
        <v>37.5</v>
      </c>
      <c r="CO402" s="97">
        <v>140</v>
      </c>
      <c r="CP402" s="97"/>
      <c r="CQ402" s="97"/>
      <c r="CR402" s="62" t="str">
        <f>IF(AND(CO402=0,CP402=0),Desplegable!$B$446,IF(AND(CO402&lt;&gt;0,CP402=""),Desplegable!$B$446,IF(AND('Metas por Proyecto'!CO402=0,'Metas por Proyecto'!CP402&gt;0),Desplegable!$B$444,IF(AND('Metas por Proyecto'!CO402&gt;0,'Metas por Proyecto'!CP402=0),Desplegable!$B$445,IF(AND('Metas por Proyecto'!CO402&gt;0,'Metas por Proyecto'!CP402&gt;0),((CP402*100)/CO402))))))</f>
        <v/>
      </c>
      <c r="CS402" s="97">
        <f t="shared" si="250"/>
        <v>1260</v>
      </c>
      <c r="CT402" s="97">
        <f t="shared" si="251"/>
        <v>420</v>
      </c>
      <c r="CU402" s="62">
        <f>IF(AND(CS402=0,CT402=0),"",IF(AND(CS402=0,CT402&lt;&gt;0),Desplegable!$B$444,(CT402*100/CS402)))</f>
        <v>33.333333333333336</v>
      </c>
      <c r="CV402" s="97">
        <v>140</v>
      </c>
      <c r="CW402" s="97"/>
      <c r="CX402" s="97"/>
      <c r="CY402" s="62" t="str">
        <f>IF(AND(CV402=0,CW402=0),Desplegable!$B$446,IF(AND(CV402&lt;&gt;0,CW402=""),Desplegable!$B$446,IF(AND('Metas por Proyecto'!CV402=0,'Metas por Proyecto'!CW402&gt;0),Desplegable!$B$444,IF(AND('Metas por Proyecto'!CV402&gt;0,'Metas por Proyecto'!CW402=0),Desplegable!$B$445,IF(AND('Metas por Proyecto'!CV402&gt;0,'Metas por Proyecto'!CW402&gt;0),((CW402*100)/CV402))))))</f>
        <v/>
      </c>
      <c r="CZ402" s="97">
        <f t="shared" si="252"/>
        <v>1400</v>
      </c>
      <c r="DA402" s="97">
        <f t="shared" si="253"/>
        <v>420</v>
      </c>
      <c r="DB402" s="62">
        <f>IF(AND(CZ402=0,DA402=0),"",IF(AND(CZ402=0,DA402&lt;&gt;0),Desplegable!$B$444,(DA402*100/CZ402)))</f>
        <v>30</v>
      </c>
      <c r="DC402" s="97">
        <v>140</v>
      </c>
      <c r="DD402" s="97"/>
      <c r="DE402" s="97"/>
      <c r="DF402" s="62" t="str">
        <f>IF(AND(DC402=0,DD402=0),Desplegable!$B$446,IF(AND(DC402&lt;&gt;0,DD402=""),Desplegable!$B$446,IF(AND('Metas por Proyecto'!DC402=0,'Metas por Proyecto'!DD402&gt;0),Desplegable!$B$444,IF(AND('Metas por Proyecto'!DC402&gt;0,'Metas por Proyecto'!DD402=0),Desplegable!$B$445,IF(AND('Metas por Proyecto'!DC402&gt;0,'Metas por Proyecto'!DD402&gt;0),((DD402*100)/DC402))))))</f>
        <v/>
      </c>
      <c r="DG402" s="97">
        <f t="shared" si="256"/>
        <v>1540</v>
      </c>
      <c r="DH402" s="97">
        <f t="shared" si="257"/>
        <v>420</v>
      </c>
      <c r="DI402" s="62">
        <f>IF(AND(DG402=0,DH402=0),"",IF(AND(DG402=0,DH402&lt;&gt;0),Desplegable!$B$444,(DH402*100/DG402)))</f>
        <v>27.272727272727273</v>
      </c>
      <c r="DJ402" s="97">
        <v>140</v>
      </c>
      <c r="DK402" s="97"/>
      <c r="DL402" s="97"/>
      <c r="DM402" s="62" t="str">
        <f>IF(AND(DJ402=0,DK402=0),Desplegable!$B$446,IF(AND(DJ402&lt;&gt;0,DK402=""),Desplegable!$B$446,IF(AND('Metas por Proyecto'!DJ402=0,'Metas por Proyecto'!DK402&gt;0),Desplegable!$B$444,IF(AND('Metas por Proyecto'!DJ402&gt;0,'Metas por Proyecto'!DK402=0),Desplegable!$B$445,IF(AND('Metas por Proyecto'!DJ402&gt;0,'Metas por Proyecto'!DK402&gt;0),((DK402*100)/DJ402))))))</f>
        <v/>
      </c>
      <c r="DN402" s="97">
        <f t="shared" si="254"/>
        <v>1680</v>
      </c>
      <c r="DO402" s="97">
        <f t="shared" si="255"/>
        <v>420</v>
      </c>
      <c r="DP402" s="63">
        <f>IF(AND(DN402=0,DO402=0),"",IF(AND(DN402=0,DO402&lt;&gt;0),Desplegable!$B$444,(DO402*100/DN402)))</f>
        <v>25</v>
      </c>
      <c r="DQ402" s="97">
        <f t="shared" si="284"/>
        <v>1680</v>
      </c>
      <c r="DR402" s="97">
        <f t="shared" si="285"/>
        <v>-1540</v>
      </c>
      <c r="DS402" s="97">
        <f t="shared" si="287"/>
        <v>420</v>
      </c>
      <c r="DT402" s="63">
        <f t="shared" si="286"/>
        <v>25</v>
      </c>
      <c r="DU402" s="97"/>
    </row>
    <row r="403" spans="1:125" s="65" customFormat="1" ht="409.5">
      <c r="A403" s="53">
        <v>402</v>
      </c>
      <c r="B403" s="84" t="s">
        <v>1090</v>
      </c>
      <c r="C403" s="54" t="s">
        <v>1055</v>
      </c>
      <c r="D403" s="55" t="s">
        <v>89</v>
      </c>
      <c r="E403" s="55" t="s">
        <v>1091</v>
      </c>
      <c r="F403" s="56" t="s">
        <v>111</v>
      </c>
      <c r="G403" s="55" t="s">
        <v>115</v>
      </c>
      <c r="H403" s="56" t="s">
        <v>291</v>
      </c>
      <c r="I403" s="55" t="s">
        <v>993</v>
      </c>
      <c r="J403" s="56" t="s">
        <v>254</v>
      </c>
      <c r="K403" s="55" t="s">
        <v>1006</v>
      </c>
      <c r="L403" s="56" t="s">
        <v>248</v>
      </c>
      <c r="M403" s="56" t="s">
        <v>411</v>
      </c>
      <c r="N403" s="59" t="s">
        <v>126</v>
      </c>
      <c r="O403" s="56" t="s">
        <v>154</v>
      </c>
      <c r="P403" s="57" t="s">
        <v>461</v>
      </c>
      <c r="Q403" s="57" t="s">
        <v>466</v>
      </c>
      <c r="R403" s="58" t="s">
        <v>471</v>
      </c>
      <c r="S403" s="59" t="s">
        <v>159</v>
      </c>
      <c r="T403" s="59" t="s">
        <v>417</v>
      </c>
      <c r="U403" s="60" t="s">
        <v>429</v>
      </c>
      <c r="V403" s="60" t="s">
        <v>447</v>
      </c>
      <c r="W403" s="59" t="s">
        <v>159</v>
      </c>
      <c r="X403" s="59"/>
      <c r="Y403" s="56"/>
      <c r="Z403" s="56"/>
      <c r="AA403" s="56"/>
      <c r="AB403" s="56"/>
      <c r="AC403" s="53"/>
      <c r="AD403" s="53"/>
      <c r="AE403" s="53"/>
      <c r="AF403" s="53"/>
      <c r="AG403" s="56"/>
      <c r="AH403" s="60"/>
      <c r="AI403" s="53"/>
      <c r="AJ403" s="61"/>
      <c r="AK403" s="53"/>
      <c r="AL403" s="53"/>
      <c r="AM403" s="222">
        <v>66</v>
      </c>
      <c r="AN403" s="97">
        <v>66</v>
      </c>
      <c r="AO403" s="97">
        <v>66</v>
      </c>
      <c r="AP403" s="97"/>
      <c r="AQ403" s="62">
        <f>IF(AND(AN403=0,AO403=0),Desplegable!$B$446,IF(AND(AN403&lt;&gt;0,AO403=""),Desplegable!$B$446,IF(AND('Metas por Proyecto'!AN403=0,'Metas por Proyecto'!AO403&gt;0),Desplegable!$B$444,IF(AND('Metas por Proyecto'!AN403&gt;0,'Metas por Proyecto'!AO403=0),Desplegable!$B$445,IF(AND('Metas por Proyecto'!AN403&gt;0,'Metas por Proyecto'!AO403&gt;0),((AO403*100)/AN403))))))</f>
        <v>100</v>
      </c>
      <c r="AR403" s="97">
        <v>66</v>
      </c>
      <c r="AS403" s="97">
        <v>66</v>
      </c>
      <c r="AT403" s="97"/>
      <c r="AU403" s="62">
        <f>IF(AND(AR403=0,AS403=0),Desplegable!$B$446,IF(AND(AR403&lt;&gt;0,AS403=""),Desplegable!$B$446,IF(AND('Metas por Proyecto'!AR403=0,'Metas por Proyecto'!AS403&gt;0),Desplegable!$B$444,IF(AND('Metas por Proyecto'!AR403&gt;0,'Metas por Proyecto'!AS403=0),Desplegable!$B$445,IF(AND('Metas por Proyecto'!AR403&gt;0,'Metas por Proyecto'!AS403&gt;0),((AS403*100)/AR403))))))</f>
        <v>100</v>
      </c>
      <c r="AV403" s="97">
        <f t="shared" si="236"/>
        <v>132</v>
      </c>
      <c r="AW403" s="97">
        <f t="shared" si="237"/>
        <v>132</v>
      </c>
      <c r="AX403" s="62">
        <f>IF(AND(AV403=0,AW403=0),"",IF(AND(AV403=0,AW403&lt;&gt;0),Desplegable!$B$444,(AW403*100/AV403)))</f>
        <v>100</v>
      </c>
      <c r="AY403" s="97">
        <v>66</v>
      </c>
      <c r="AZ403" s="97">
        <v>66</v>
      </c>
      <c r="BA403" s="97" t="s">
        <v>1318</v>
      </c>
      <c r="BB403" s="62">
        <f>IF(AND(AY403=0,AZ403=0),Desplegable!$B$446,IF(AND(AY403&lt;&gt;0,AZ403=""),Desplegable!$B$446,IF(AND('Metas por Proyecto'!AY403=0,'Metas por Proyecto'!AZ403&gt;0),Desplegable!$B$444,IF(AND('Metas por Proyecto'!AY403&gt;0,'Metas por Proyecto'!AZ403=0),Desplegable!$B$445,IF(AND('Metas por Proyecto'!AY403&gt;0,'Metas por Proyecto'!AZ403&gt;0),((AZ403*100)/AY403))))))</f>
        <v>100</v>
      </c>
      <c r="BC403" s="97">
        <f t="shared" si="238"/>
        <v>198</v>
      </c>
      <c r="BD403" s="97">
        <f t="shared" si="239"/>
        <v>198</v>
      </c>
      <c r="BE403" s="62">
        <f>IF(AND(BC403=0,BD403=0),"",IF(AND(BC403=0,BD403&lt;&gt;0),Desplegable!$B$444,(BD403*100/BC403)))</f>
        <v>100</v>
      </c>
      <c r="BF403" s="97">
        <v>66</v>
      </c>
      <c r="BG403" s="97"/>
      <c r="BH403" s="97"/>
      <c r="BI403" s="62" t="str">
        <f>IF(AND(BF403=0,BG403=0),Desplegable!$B$446,IF(AND(BF403&lt;&gt;0,BG403=""),Desplegable!$B$446,IF(AND('Metas por Proyecto'!BF403=0,'Metas por Proyecto'!BG403&gt;0),Desplegable!$B$444,IF(AND('Metas por Proyecto'!BF403&gt;0,'Metas por Proyecto'!BG403=0),Desplegable!$B$445,IF(AND('Metas por Proyecto'!BF403&gt;0,'Metas por Proyecto'!BG403&gt;0),((BG403*100)/BF403))))))</f>
        <v/>
      </c>
      <c r="BJ403" s="97">
        <f t="shared" si="240"/>
        <v>264</v>
      </c>
      <c r="BK403" s="97">
        <f t="shared" si="241"/>
        <v>198</v>
      </c>
      <c r="BL403" s="62">
        <f>IF(AND(BJ403=0,BK403=0),"",IF(AND(BJ403=0,BK403&lt;&gt;0),Desplegable!$B$444,(BK403*100/BJ403)))</f>
        <v>75</v>
      </c>
      <c r="BM403" s="97">
        <v>66</v>
      </c>
      <c r="BN403" s="97"/>
      <c r="BO403" s="97"/>
      <c r="BP403" s="62" t="str">
        <f>IF(AND(BM403=0,BN403=0),Desplegable!$B$446,IF(AND(BM403&lt;&gt;0,BN403=""),Desplegable!$B$446,IF(AND('Metas por Proyecto'!BM403=0,'Metas por Proyecto'!BN403&gt;0),Desplegable!$B$444,IF(AND('Metas por Proyecto'!BM403&gt;0,'Metas por Proyecto'!BN403=0),Desplegable!$B$445,IF(AND('Metas por Proyecto'!BM403&gt;0,'Metas por Proyecto'!BN403&gt;0),((BN403*100)/BM403))))))</f>
        <v/>
      </c>
      <c r="BQ403" s="97">
        <f t="shared" si="242"/>
        <v>330</v>
      </c>
      <c r="BR403" s="97">
        <f t="shared" si="243"/>
        <v>198</v>
      </c>
      <c r="BS403" s="62">
        <f>IF(AND(BQ403=0,BR403=0),"",IF(AND(BQ403=0,BR403&lt;&gt;0),Desplegable!$B$444,(BR403*100/BQ403)))</f>
        <v>60</v>
      </c>
      <c r="BT403" s="97">
        <v>66</v>
      </c>
      <c r="BU403" s="97"/>
      <c r="BV403" s="97"/>
      <c r="BW403" s="62" t="str">
        <f>IF(AND(BT403=0,BU403=0),Desplegable!$B$446,IF(AND(BT403&lt;&gt;0,BU403=""),Desplegable!$B$446,IF(AND('Metas por Proyecto'!BT403=0,'Metas por Proyecto'!BU403&gt;0),Desplegable!$B$444,IF(AND('Metas por Proyecto'!BT403&gt;0,'Metas por Proyecto'!BU403=0),Desplegable!$B$445,IF(AND('Metas por Proyecto'!BT403&gt;0,'Metas por Proyecto'!BU403&gt;0),((BU403*100)/BT403))))))</f>
        <v/>
      </c>
      <c r="BX403" s="97">
        <f t="shared" si="244"/>
        <v>396</v>
      </c>
      <c r="BY403" s="97">
        <f t="shared" si="245"/>
        <v>198</v>
      </c>
      <c r="BZ403" s="62">
        <f>IF(AND(BX403=0,BY403=0),"",IF(AND(BX403=0,BY403&lt;&gt;0),Desplegable!$B$444,(BY403*100/BX403)))</f>
        <v>50</v>
      </c>
      <c r="CA403" s="97">
        <v>66</v>
      </c>
      <c r="CB403" s="97"/>
      <c r="CC403" s="97"/>
      <c r="CD403" s="62" t="str">
        <f>IF(AND(CA403=0,CB403=0),Desplegable!$B$446,IF(AND(CA403&lt;&gt;0,CB403=""),Desplegable!$B$446,IF(AND('Metas por Proyecto'!CA403=0,'Metas por Proyecto'!CB403&gt;0),Desplegable!$B$444,IF(AND('Metas por Proyecto'!CA403&gt;0,'Metas por Proyecto'!CB403=0),Desplegable!$B$445,IF(AND('Metas por Proyecto'!CA403&gt;0,'Metas por Proyecto'!CB403&gt;0),((CB403*100)/CA403))))))</f>
        <v/>
      </c>
      <c r="CE403" s="97">
        <f t="shared" si="246"/>
        <v>462</v>
      </c>
      <c r="CF403" s="97">
        <f t="shared" si="247"/>
        <v>198</v>
      </c>
      <c r="CG403" s="62">
        <f>IF(AND(CE403=0,CF403=0),"",IF(AND(CE403=0,CF403&lt;&gt;0),Desplegable!$B$444,(CF403*100/CE403)))</f>
        <v>42.857142857142854</v>
      </c>
      <c r="CH403" s="97">
        <v>66</v>
      </c>
      <c r="CI403" s="97"/>
      <c r="CJ403" s="97"/>
      <c r="CK403" s="62" t="str">
        <f>IF(AND(CH403=0,CI403=0),Desplegable!$B$446,IF(AND(CH403&lt;&gt;0,CI403=""),Desplegable!$B$446,IF(AND('Metas por Proyecto'!CH403=0,'Metas por Proyecto'!CI403&gt;0),Desplegable!$B$444,IF(AND('Metas por Proyecto'!CH403&gt;0,'Metas por Proyecto'!CI403=0),Desplegable!$B$445,IF(AND('Metas por Proyecto'!CH403&gt;0,'Metas por Proyecto'!CI403&gt;0),((CI403*100)/CH403))))))</f>
        <v/>
      </c>
      <c r="CL403" s="97">
        <f t="shared" si="248"/>
        <v>528</v>
      </c>
      <c r="CM403" s="97">
        <f t="shared" si="249"/>
        <v>198</v>
      </c>
      <c r="CN403" s="62">
        <f>IF(AND(CL403=0,CM403=0),"",IF(AND(CL403=0,CM403&lt;&gt;0),Desplegable!$B$444,(CM403*100/CL403)))</f>
        <v>37.5</v>
      </c>
      <c r="CO403" s="97">
        <v>66</v>
      </c>
      <c r="CP403" s="97"/>
      <c r="CQ403" s="97"/>
      <c r="CR403" s="62" t="str">
        <f>IF(AND(CO403=0,CP403=0),Desplegable!$B$446,IF(AND(CO403&lt;&gt;0,CP403=""),Desplegable!$B$446,IF(AND('Metas por Proyecto'!CO403=0,'Metas por Proyecto'!CP403&gt;0),Desplegable!$B$444,IF(AND('Metas por Proyecto'!CO403&gt;0,'Metas por Proyecto'!CP403=0),Desplegable!$B$445,IF(AND('Metas por Proyecto'!CO403&gt;0,'Metas por Proyecto'!CP403&gt;0),((CP403*100)/CO403))))))</f>
        <v/>
      </c>
      <c r="CS403" s="97">
        <f t="shared" si="250"/>
        <v>594</v>
      </c>
      <c r="CT403" s="97">
        <f t="shared" si="251"/>
        <v>198</v>
      </c>
      <c r="CU403" s="62">
        <f>IF(AND(CS403=0,CT403=0),"",IF(AND(CS403=0,CT403&lt;&gt;0),Desplegable!$B$444,(CT403*100/CS403)))</f>
        <v>33.333333333333336</v>
      </c>
      <c r="CV403" s="97">
        <v>66</v>
      </c>
      <c r="CW403" s="97"/>
      <c r="CX403" s="97"/>
      <c r="CY403" s="62" t="str">
        <f>IF(AND(CV403=0,CW403=0),Desplegable!$B$446,IF(AND(CV403&lt;&gt;0,CW403=""),Desplegable!$B$446,IF(AND('Metas por Proyecto'!CV403=0,'Metas por Proyecto'!CW403&gt;0),Desplegable!$B$444,IF(AND('Metas por Proyecto'!CV403&gt;0,'Metas por Proyecto'!CW403=0),Desplegable!$B$445,IF(AND('Metas por Proyecto'!CV403&gt;0,'Metas por Proyecto'!CW403&gt;0),((CW403*100)/CV403))))))</f>
        <v/>
      </c>
      <c r="CZ403" s="97">
        <f t="shared" si="252"/>
        <v>660</v>
      </c>
      <c r="DA403" s="97">
        <f t="shared" si="253"/>
        <v>198</v>
      </c>
      <c r="DB403" s="62">
        <f>IF(AND(CZ403=0,DA403=0),"",IF(AND(CZ403=0,DA403&lt;&gt;0),Desplegable!$B$444,(DA403*100/CZ403)))</f>
        <v>30</v>
      </c>
      <c r="DC403" s="97">
        <v>66</v>
      </c>
      <c r="DD403" s="97"/>
      <c r="DE403" s="97"/>
      <c r="DF403" s="62" t="str">
        <f>IF(AND(DC403=0,DD403=0),Desplegable!$B$446,IF(AND(DC403&lt;&gt;0,DD403=""),Desplegable!$B$446,IF(AND('Metas por Proyecto'!DC403=0,'Metas por Proyecto'!DD403&gt;0),Desplegable!$B$444,IF(AND('Metas por Proyecto'!DC403&gt;0,'Metas por Proyecto'!DD403=0),Desplegable!$B$445,IF(AND('Metas por Proyecto'!DC403&gt;0,'Metas por Proyecto'!DD403&gt;0),((DD403*100)/DC403))))))</f>
        <v/>
      </c>
      <c r="DG403" s="97">
        <f t="shared" si="256"/>
        <v>726</v>
      </c>
      <c r="DH403" s="97">
        <f t="shared" si="257"/>
        <v>198</v>
      </c>
      <c r="DI403" s="62">
        <f>IF(AND(DG403=0,DH403=0),"",IF(AND(DG403=0,DH403&lt;&gt;0),Desplegable!$B$444,(DH403*100/DG403)))</f>
        <v>27.272727272727273</v>
      </c>
      <c r="DJ403" s="97">
        <v>66</v>
      </c>
      <c r="DK403" s="97"/>
      <c r="DL403" s="97"/>
      <c r="DM403" s="62" t="str">
        <f>IF(AND(DJ403=0,DK403=0),Desplegable!$B$446,IF(AND(DJ403&lt;&gt;0,DK403=""),Desplegable!$B$446,IF(AND('Metas por Proyecto'!DJ403=0,'Metas por Proyecto'!DK403&gt;0),Desplegable!$B$444,IF(AND('Metas por Proyecto'!DJ403&gt;0,'Metas por Proyecto'!DK403=0),Desplegable!$B$445,IF(AND('Metas por Proyecto'!DJ403&gt;0,'Metas por Proyecto'!DK403&gt;0),((DK403*100)/DJ403))))))</f>
        <v/>
      </c>
      <c r="DN403" s="97">
        <f t="shared" si="254"/>
        <v>792</v>
      </c>
      <c r="DO403" s="97">
        <f t="shared" si="255"/>
        <v>198</v>
      </c>
      <c r="DP403" s="63">
        <f>IF(AND(DN403=0,DO403=0),"",IF(AND(DN403=0,DO403&lt;&gt;0),Desplegable!$B$444,(DO403*100/DN403)))</f>
        <v>25</v>
      </c>
      <c r="DQ403" s="97">
        <f t="shared" si="284"/>
        <v>792</v>
      </c>
      <c r="DR403" s="97">
        <f t="shared" si="285"/>
        <v>-726</v>
      </c>
      <c r="DS403" s="97">
        <f t="shared" si="287"/>
        <v>198</v>
      </c>
      <c r="DT403" s="63">
        <f t="shared" si="286"/>
        <v>25</v>
      </c>
      <c r="DU403" s="97"/>
    </row>
    <row r="404" spans="1:125" s="65" customFormat="1" ht="243.75">
      <c r="A404" s="53">
        <v>403</v>
      </c>
      <c r="B404" s="84" t="s">
        <v>1092</v>
      </c>
      <c r="C404" s="54" t="s">
        <v>1055</v>
      </c>
      <c r="D404" s="55" t="s">
        <v>89</v>
      </c>
      <c r="E404" s="55" t="s">
        <v>1095</v>
      </c>
      <c r="F404" s="56" t="s">
        <v>111</v>
      </c>
      <c r="G404" s="55" t="s">
        <v>115</v>
      </c>
      <c r="H404" s="56" t="s">
        <v>291</v>
      </c>
      <c r="I404" s="55" t="s">
        <v>993</v>
      </c>
      <c r="J404" s="56" t="s">
        <v>254</v>
      </c>
      <c r="K404" s="55" t="s">
        <v>1006</v>
      </c>
      <c r="L404" s="56" t="s">
        <v>285</v>
      </c>
      <c r="M404" s="56" t="s">
        <v>411</v>
      </c>
      <c r="N404" s="59" t="s">
        <v>131</v>
      </c>
      <c r="O404" s="56" t="s">
        <v>154</v>
      </c>
      <c r="P404" s="57" t="s">
        <v>461</v>
      </c>
      <c r="Q404" s="57" t="s">
        <v>466</v>
      </c>
      <c r="R404" s="58" t="s">
        <v>471</v>
      </c>
      <c r="S404" s="59" t="s">
        <v>159</v>
      </c>
      <c r="T404" s="59" t="s">
        <v>417</v>
      </c>
      <c r="U404" s="60" t="s">
        <v>429</v>
      </c>
      <c r="V404" s="60" t="s">
        <v>447</v>
      </c>
      <c r="W404" s="59" t="s">
        <v>159</v>
      </c>
      <c r="X404" s="59"/>
      <c r="Y404" s="56"/>
      <c r="Z404" s="56"/>
      <c r="AA404" s="56"/>
      <c r="AB404" s="56"/>
      <c r="AC404" s="53"/>
      <c r="AD404" s="53"/>
      <c r="AE404" s="53"/>
      <c r="AF404" s="53"/>
      <c r="AG404" s="56"/>
      <c r="AH404" s="60"/>
      <c r="AI404" s="53"/>
      <c r="AJ404" s="61"/>
      <c r="AK404" s="53"/>
      <c r="AL404" s="53"/>
      <c r="AM404" s="222">
        <v>72</v>
      </c>
      <c r="AN404" s="97">
        <v>72</v>
      </c>
      <c r="AO404" s="97">
        <v>72</v>
      </c>
      <c r="AP404" s="97"/>
      <c r="AQ404" s="62">
        <f>IF(AND(AN404=0,AO404=0),Desplegable!$B$446,IF(AND(AN404&lt;&gt;0,AO404=""),Desplegable!$B$446,IF(AND('Metas por Proyecto'!AN404=0,'Metas por Proyecto'!AO404&gt;0),Desplegable!$B$444,IF(AND('Metas por Proyecto'!AN404&gt;0,'Metas por Proyecto'!AO404=0),Desplegable!$B$445,IF(AND('Metas por Proyecto'!AN404&gt;0,'Metas por Proyecto'!AO404&gt;0),((AO404*100)/AN404))))))</f>
        <v>100</v>
      </c>
      <c r="AR404" s="97">
        <v>72</v>
      </c>
      <c r="AS404" s="97">
        <v>72</v>
      </c>
      <c r="AT404" s="97"/>
      <c r="AU404" s="62">
        <f>IF(AND(AR404=0,AS404=0),Desplegable!$B$446,IF(AND(AR404&lt;&gt;0,AS404=""),Desplegable!$B$446,IF(AND('Metas por Proyecto'!AR404=0,'Metas por Proyecto'!AS404&gt;0),Desplegable!$B$444,IF(AND('Metas por Proyecto'!AR404&gt;0,'Metas por Proyecto'!AS404=0),Desplegable!$B$445,IF(AND('Metas por Proyecto'!AR404&gt;0,'Metas por Proyecto'!AS404&gt;0),((AS404*100)/AR404))))))</f>
        <v>100</v>
      </c>
      <c r="AV404" s="97">
        <f t="shared" si="236"/>
        <v>144</v>
      </c>
      <c r="AW404" s="97">
        <f t="shared" si="237"/>
        <v>144</v>
      </c>
      <c r="AX404" s="62">
        <f>IF(AND(AV404=0,AW404=0),"",IF(AND(AV404=0,AW404&lt;&gt;0),Desplegable!$B$444,(AW404*100/AV404)))</f>
        <v>100</v>
      </c>
      <c r="AY404" s="97">
        <v>72</v>
      </c>
      <c r="AZ404" s="97">
        <v>72</v>
      </c>
      <c r="BA404" s="97"/>
      <c r="BB404" s="62">
        <f>IF(AND(AY404=0,AZ404=0),Desplegable!$B$446,IF(AND(AY404&lt;&gt;0,AZ404=""),Desplegable!$B$446,IF(AND('Metas por Proyecto'!AY404=0,'Metas por Proyecto'!AZ404&gt;0),Desplegable!$B$444,IF(AND('Metas por Proyecto'!AY404&gt;0,'Metas por Proyecto'!AZ404=0),Desplegable!$B$445,IF(AND('Metas por Proyecto'!AY404&gt;0,'Metas por Proyecto'!AZ404&gt;0),((AZ404*100)/AY404))))))</f>
        <v>100</v>
      </c>
      <c r="BC404" s="97">
        <f t="shared" si="238"/>
        <v>216</v>
      </c>
      <c r="BD404" s="97">
        <f t="shared" si="239"/>
        <v>216</v>
      </c>
      <c r="BE404" s="62">
        <f>IF(AND(BC404=0,BD404=0),"",IF(AND(BC404=0,BD404&lt;&gt;0),Desplegable!$B$444,(BD404*100/BC404)))</f>
        <v>100</v>
      </c>
      <c r="BF404" s="97">
        <v>72</v>
      </c>
      <c r="BG404" s="97"/>
      <c r="BH404" s="97"/>
      <c r="BI404" s="62" t="str">
        <f>IF(AND(BF404=0,BG404=0),Desplegable!$B$446,IF(AND(BF404&lt;&gt;0,BG404=""),Desplegable!$B$446,IF(AND('Metas por Proyecto'!BF404=0,'Metas por Proyecto'!BG404&gt;0),Desplegable!$B$444,IF(AND('Metas por Proyecto'!BF404&gt;0,'Metas por Proyecto'!BG404=0),Desplegable!$B$445,IF(AND('Metas por Proyecto'!BF404&gt;0,'Metas por Proyecto'!BG404&gt;0),((BG404*100)/BF404))))))</f>
        <v/>
      </c>
      <c r="BJ404" s="97">
        <f t="shared" si="240"/>
        <v>288</v>
      </c>
      <c r="BK404" s="97">
        <f t="shared" si="241"/>
        <v>216</v>
      </c>
      <c r="BL404" s="62">
        <f>IF(AND(BJ404=0,BK404=0),"",IF(AND(BJ404=0,BK404&lt;&gt;0),Desplegable!$B$444,(BK404*100/BJ404)))</f>
        <v>75</v>
      </c>
      <c r="BM404" s="97">
        <v>72</v>
      </c>
      <c r="BN404" s="97"/>
      <c r="BO404" s="97"/>
      <c r="BP404" s="62" t="str">
        <f>IF(AND(BM404=0,BN404=0),Desplegable!$B$446,IF(AND(BM404&lt;&gt;0,BN404=""),Desplegable!$B$446,IF(AND('Metas por Proyecto'!BM404=0,'Metas por Proyecto'!BN404&gt;0),Desplegable!$B$444,IF(AND('Metas por Proyecto'!BM404&gt;0,'Metas por Proyecto'!BN404=0),Desplegable!$B$445,IF(AND('Metas por Proyecto'!BM404&gt;0,'Metas por Proyecto'!BN404&gt;0),((BN404*100)/BM404))))))</f>
        <v/>
      </c>
      <c r="BQ404" s="97">
        <f t="shared" si="242"/>
        <v>360</v>
      </c>
      <c r="BR404" s="97">
        <f t="shared" si="243"/>
        <v>216</v>
      </c>
      <c r="BS404" s="62">
        <f>IF(AND(BQ404=0,BR404=0),"",IF(AND(BQ404=0,BR404&lt;&gt;0),Desplegable!$B$444,(BR404*100/BQ404)))</f>
        <v>60</v>
      </c>
      <c r="BT404" s="97">
        <v>72</v>
      </c>
      <c r="BU404" s="97"/>
      <c r="BV404" s="97"/>
      <c r="BW404" s="62" t="str">
        <f>IF(AND(BT404=0,BU404=0),Desplegable!$B$446,IF(AND(BT404&lt;&gt;0,BU404=""),Desplegable!$B$446,IF(AND('Metas por Proyecto'!BT404=0,'Metas por Proyecto'!BU404&gt;0),Desplegable!$B$444,IF(AND('Metas por Proyecto'!BT404&gt;0,'Metas por Proyecto'!BU404=0),Desplegable!$B$445,IF(AND('Metas por Proyecto'!BT404&gt;0,'Metas por Proyecto'!BU404&gt;0),((BU404*100)/BT404))))))</f>
        <v/>
      </c>
      <c r="BX404" s="97">
        <f t="shared" si="244"/>
        <v>432</v>
      </c>
      <c r="BY404" s="97">
        <f t="shared" si="245"/>
        <v>216</v>
      </c>
      <c r="BZ404" s="62">
        <f>IF(AND(BX404=0,BY404=0),"",IF(AND(BX404=0,BY404&lt;&gt;0),Desplegable!$B$444,(BY404*100/BX404)))</f>
        <v>50</v>
      </c>
      <c r="CA404" s="97">
        <v>72</v>
      </c>
      <c r="CB404" s="97"/>
      <c r="CC404" s="97"/>
      <c r="CD404" s="62" t="str">
        <f>IF(AND(CA404=0,CB404=0),Desplegable!$B$446,IF(AND(CA404&lt;&gt;0,CB404=""),Desplegable!$B$446,IF(AND('Metas por Proyecto'!CA404=0,'Metas por Proyecto'!CB404&gt;0),Desplegable!$B$444,IF(AND('Metas por Proyecto'!CA404&gt;0,'Metas por Proyecto'!CB404=0),Desplegable!$B$445,IF(AND('Metas por Proyecto'!CA404&gt;0,'Metas por Proyecto'!CB404&gt;0),((CB404*100)/CA404))))))</f>
        <v/>
      </c>
      <c r="CE404" s="97">
        <f t="shared" si="246"/>
        <v>504</v>
      </c>
      <c r="CF404" s="97">
        <f t="shared" si="247"/>
        <v>216</v>
      </c>
      <c r="CG404" s="62">
        <f>IF(AND(CE404=0,CF404=0),"",IF(AND(CE404=0,CF404&lt;&gt;0),Desplegable!$B$444,(CF404*100/CE404)))</f>
        <v>42.857142857142854</v>
      </c>
      <c r="CH404" s="97">
        <v>72</v>
      </c>
      <c r="CI404" s="97"/>
      <c r="CJ404" s="97"/>
      <c r="CK404" s="62" t="str">
        <f>IF(AND(CH404=0,CI404=0),Desplegable!$B$446,IF(AND(CH404&lt;&gt;0,CI404=""),Desplegable!$B$446,IF(AND('Metas por Proyecto'!CH404=0,'Metas por Proyecto'!CI404&gt;0),Desplegable!$B$444,IF(AND('Metas por Proyecto'!CH404&gt;0,'Metas por Proyecto'!CI404=0),Desplegable!$B$445,IF(AND('Metas por Proyecto'!CH404&gt;0,'Metas por Proyecto'!CI404&gt;0),((CI404*100)/CH404))))))</f>
        <v/>
      </c>
      <c r="CL404" s="97">
        <f t="shared" si="248"/>
        <v>576</v>
      </c>
      <c r="CM404" s="97">
        <f t="shared" si="249"/>
        <v>216</v>
      </c>
      <c r="CN404" s="62">
        <f>IF(AND(CL404=0,CM404=0),"",IF(AND(CL404=0,CM404&lt;&gt;0),Desplegable!$B$444,(CM404*100/CL404)))</f>
        <v>37.5</v>
      </c>
      <c r="CO404" s="97">
        <v>72</v>
      </c>
      <c r="CP404" s="97"/>
      <c r="CQ404" s="97"/>
      <c r="CR404" s="62" t="str">
        <f>IF(AND(CO404=0,CP404=0),Desplegable!$B$446,IF(AND(CO404&lt;&gt;0,CP404=""),Desplegable!$B$446,IF(AND('Metas por Proyecto'!CO404=0,'Metas por Proyecto'!CP404&gt;0),Desplegable!$B$444,IF(AND('Metas por Proyecto'!CO404&gt;0,'Metas por Proyecto'!CP404=0),Desplegable!$B$445,IF(AND('Metas por Proyecto'!CO404&gt;0,'Metas por Proyecto'!CP404&gt;0),((CP404*100)/CO404))))))</f>
        <v/>
      </c>
      <c r="CS404" s="97">
        <f t="shared" si="250"/>
        <v>648</v>
      </c>
      <c r="CT404" s="97">
        <f t="shared" si="251"/>
        <v>216</v>
      </c>
      <c r="CU404" s="62">
        <f>IF(AND(CS404=0,CT404=0),"",IF(AND(CS404=0,CT404&lt;&gt;0),Desplegable!$B$444,(CT404*100/CS404)))</f>
        <v>33.333333333333336</v>
      </c>
      <c r="CV404" s="97">
        <v>72</v>
      </c>
      <c r="CW404" s="97"/>
      <c r="CX404" s="97"/>
      <c r="CY404" s="62" t="str">
        <f>IF(AND(CV404=0,CW404=0),Desplegable!$B$446,IF(AND(CV404&lt;&gt;0,CW404=""),Desplegable!$B$446,IF(AND('Metas por Proyecto'!CV404=0,'Metas por Proyecto'!CW404&gt;0),Desplegable!$B$444,IF(AND('Metas por Proyecto'!CV404&gt;0,'Metas por Proyecto'!CW404=0),Desplegable!$B$445,IF(AND('Metas por Proyecto'!CV404&gt;0,'Metas por Proyecto'!CW404&gt;0),((CW404*100)/CV404))))))</f>
        <v/>
      </c>
      <c r="CZ404" s="97">
        <f t="shared" si="252"/>
        <v>720</v>
      </c>
      <c r="DA404" s="97">
        <f t="shared" si="253"/>
        <v>216</v>
      </c>
      <c r="DB404" s="62">
        <f>IF(AND(CZ404=0,DA404=0),"",IF(AND(CZ404=0,DA404&lt;&gt;0),Desplegable!$B$444,(DA404*100/CZ404)))</f>
        <v>30</v>
      </c>
      <c r="DC404" s="97">
        <v>72</v>
      </c>
      <c r="DD404" s="97"/>
      <c r="DE404" s="97"/>
      <c r="DF404" s="62" t="str">
        <f>IF(AND(DC404=0,DD404=0),Desplegable!$B$446,IF(AND(DC404&lt;&gt;0,DD404=""),Desplegable!$B$446,IF(AND('Metas por Proyecto'!DC404=0,'Metas por Proyecto'!DD404&gt;0),Desplegable!$B$444,IF(AND('Metas por Proyecto'!DC404&gt;0,'Metas por Proyecto'!DD404=0),Desplegable!$B$445,IF(AND('Metas por Proyecto'!DC404&gt;0,'Metas por Proyecto'!DD404&gt;0),((DD404*100)/DC404))))))</f>
        <v/>
      </c>
      <c r="DG404" s="97">
        <f t="shared" si="256"/>
        <v>792</v>
      </c>
      <c r="DH404" s="97">
        <f t="shared" si="257"/>
        <v>216</v>
      </c>
      <c r="DI404" s="62">
        <f>IF(AND(DG404=0,DH404=0),"",IF(AND(DG404=0,DH404&lt;&gt;0),Desplegable!$B$444,(DH404*100/DG404)))</f>
        <v>27.272727272727273</v>
      </c>
      <c r="DJ404" s="97">
        <v>72</v>
      </c>
      <c r="DK404" s="97"/>
      <c r="DL404" s="97"/>
      <c r="DM404" s="62" t="str">
        <f>IF(AND(DJ404=0,DK404=0),Desplegable!$B$446,IF(AND(DJ404&lt;&gt;0,DK404=""),Desplegable!$B$446,IF(AND('Metas por Proyecto'!DJ404=0,'Metas por Proyecto'!DK404&gt;0),Desplegable!$B$444,IF(AND('Metas por Proyecto'!DJ404&gt;0,'Metas por Proyecto'!DK404=0),Desplegable!$B$445,IF(AND('Metas por Proyecto'!DJ404&gt;0,'Metas por Proyecto'!DK404&gt;0),((DK404*100)/DJ404))))))</f>
        <v/>
      </c>
      <c r="DN404" s="97">
        <f t="shared" si="254"/>
        <v>864</v>
      </c>
      <c r="DO404" s="97">
        <f t="shared" si="255"/>
        <v>216</v>
      </c>
      <c r="DP404" s="63">
        <f>IF(AND(DN404=0,DO404=0),"",IF(AND(DN404=0,DO404&lt;&gt;0),Desplegable!$B$444,(DO404*100/DN404)))</f>
        <v>25</v>
      </c>
      <c r="DQ404" s="97">
        <f t="shared" si="284"/>
        <v>864</v>
      </c>
      <c r="DR404" s="97">
        <f t="shared" si="285"/>
        <v>-792</v>
      </c>
      <c r="DS404" s="97">
        <f t="shared" si="287"/>
        <v>216</v>
      </c>
      <c r="DT404" s="63">
        <f t="shared" si="286"/>
        <v>25</v>
      </c>
      <c r="DU404" s="97"/>
    </row>
    <row r="405" spans="1:125" s="65" customFormat="1" ht="243.75">
      <c r="A405" s="53">
        <v>404</v>
      </c>
      <c r="B405" s="84" t="s">
        <v>1093</v>
      </c>
      <c r="C405" s="54" t="s">
        <v>1094</v>
      </c>
      <c r="D405" s="55" t="s">
        <v>89</v>
      </c>
      <c r="E405" s="55" t="s">
        <v>1095</v>
      </c>
      <c r="F405" s="56" t="s">
        <v>111</v>
      </c>
      <c r="G405" s="55" t="s">
        <v>115</v>
      </c>
      <c r="H405" s="56" t="s">
        <v>291</v>
      </c>
      <c r="I405" s="55" t="s">
        <v>993</v>
      </c>
      <c r="J405" s="56" t="s">
        <v>254</v>
      </c>
      <c r="K405" s="55" t="s">
        <v>1006</v>
      </c>
      <c r="L405" s="56" t="s">
        <v>285</v>
      </c>
      <c r="M405" s="56" t="s">
        <v>411</v>
      </c>
      <c r="N405" s="59" t="s">
        <v>130</v>
      </c>
      <c r="O405" s="56" t="s">
        <v>154</v>
      </c>
      <c r="P405" s="57" t="s">
        <v>461</v>
      </c>
      <c r="Q405" s="57" t="s">
        <v>466</v>
      </c>
      <c r="R405" s="58" t="s">
        <v>471</v>
      </c>
      <c r="S405" s="59" t="s">
        <v>159</v>
      </c>
      <c r="T405" s="59" t="s">
        <v>417</v>
      </c>
      <c r="U405" s="60" t="s">
        <v>429</v>
      </c>
      <c r="V405" s="60" t="s">
        <v>447</v>
      </c>
      <c r="W405" s="59" t="s">
        <v>159</v>
      </c>
      <c r="X405" s="59"/>
      <c r="Y405" s="56"/>
      <c r="Z405" s="56"/>
      <c r="AA405" s="56"/>
      <c r="AB405" s="56"/>
      <c r="AC405" s="53"/>
      <c r="AD405" s="53"/>
      <c r="AE405" s="53"/>
      <c r="AF405" s="53"/>
      <c r="AG405" s="56"/>
      <c r="AH405" s="60"/>
      <c r="AI405" s="53"/>
      <c r="AJ405" s="61"/>
      <c r="AK405" s="53"/>
      <c r="AL405" s="53"/>
      <c r="AM405" s="222">
        <v>213.7</v>
      </c>
      <c r="AN405" s="97">
        <v>213.7</v>
      </c>
      <c r="AO405" s="97">
        <v>213</v>
      </c>
      <c r="AP405" s="97"/>
      <c r="AQ405" s="62">
        <f>IF(AND(AN405=0,AO405=0),Desplegable!$B$446,IF(AND(AN405&lt;&gt;0,AO405=""),Desplegable!$B$446,IF(AND('Metas por Proyecto'!AN405=0,'Metas por Proyecto'!AO405&gt;0),Desplegable!$B$444,IF(AND('Metas por Proyecto'!AN405&gt;0,'Metas por Proyecto'!AO405=0),Desplegable!$B$445,IF(AND('Metas por Proyecto'!AN405&gt;0,'Metas por Proyecto'!AO405&gt;0),((AO405*100)/AN405))))))</f>
        <v>99.672437997192333</v>
      </c>
      <c r="AR405" s="97">
        <v>213.7</v>
      </c>
      <c r="AS405" s="97">
        <v>213</v>
      </c>
      <c r="AT405" s="97"/>
      <c r="AU405" s="62">
        <f>IF(AND(AR405=0,AS405=0),Desplegable!$B$446,IF(AND(AR405&lt;&gt;0,AS405=""),Desplegable!$B$446,IF(AND('Metas por Proyecto'!AR405=0,'Metas por Proyecto'!AS405&gt;0),Desplegable!$B$444,IF(AND('Metas por Proyecto'!AR405&gt;0,'Metas por Proyecto'!AS405=0),Desplegable!$B$445,IF(AND('Metas por Proyecto'!AR405&gt;0,'Metas por Proyecto'!AS405&gt;0),((AS405*100)/AR405))))))</f>
        <v>99.672437997192333</v>
      </c>
      <c r="AV405" s="97">
        <f t="shared" si="236"/>
        <v>427.4</v>
      </c>
      <c r="AW405" s="97">
        <f t="shared" si="237"/>
        <v>426</v>
      </c>
      <c r="AX405" s="62">
        <f>IF(AND(AV405=0,AW405=0),"",IF(AND(AV405=0,AW405&lt;&gt;0),Desplegable!$B$444,(AW405*100/AV405)))</f>
        <v>99.672437997192333</v>
      </c>
      <c r="AY405" s="97">
        <v>213.7</v>
      </c>
      <c r="AZ405" s="97">
        <v>213</v>
      </c>
      <c r="BA405" s="97"/>
      <c r="BB405" s="62">
        <f>IF(AND(AY405=0,AZ405=0),Desplegable!$B$446,IF(AND(AY405&lt;&gt;0,AZ405=""),Desplegable!$B$446,IF(AND('Metas por Proyecto'!AY405=0,'Metas por Proyecto'!AZ405&gt;0),Desplegable!$B$444,IF(AND('Metas por Proyecto'!AY405&gt;0,'Metas por Proyecto'!AZ405=0),Desplegable!$B$445,IF(AND('Metas por Proyecto'!AY405&gt;0,'Metas por Proyecto'!AZ405&gt;0),((AZ405*100)/AY405))))))</f>
        <v>99.672437997192333</v>
      </c>
      <c r="BC405" s="97">
        <f t="shared" si="238"/>
        <v>641.09999999999991</v>
      </c>
      <c r="BD405" s="97">
        <f t="shared" si="239"/>
        <v>639</v>
      </c>
      <c r="BE405" s="62">
        <f>IF(AND(BC405=0,BD405=0),"",IF(AND(BC405=0,BD405&lt;&gt;0),Desplegable!$B$444,(BD405*100/BC405)))</f>
        <v>99.672437997192347</v>
      </c>
      <c r="BF405" s="97">
        <v>213.7</v>
      </c>
      <c r="BG405" s="97"/>
      <c r="BH405" s="97"/>
      <c r="BI405" s="62" t="str">
        <f>IF(AND(BF405=0,BG405=0),Desplegable!$B$446,IF(AND(BF405&lt;&gt;0,BG405=""),Desplegable!$B$446,IF(AND('Metas por Proyecto'!BF405=0,'Metas por Proyecto'!BG405&gt;0),Desplegable!$B$444,IF(AND('Metas por Proyecto'!BF405&gt;0,'Metas por Proyecto'!BG405=0),Desplegable!$B$445,IF(AND('Metas por Proyecto'!BF405&gt;0,'Metas por Proyecto'!BG405&gt;0),((BG405*100)/BF405))))))</f>
        <v/>
      </c>
      <c r="BJ405" s="97">
        <f t="shared" si="240"/>
        <v>854.8</v>
      </c>
      <c r="BK405" s="97">
        <f t="shared" si="241"/>
        <v>639</v>
      </c>
      <c r="BL405" s="62">
        <f>IF(AND(BJ405=0,BK405=0),"",IF(AND(BJ405=0,BK405&lt;&gt;0),Desplegable!$B$444,(BK405*100/BJ405)))</f>
        <v>74.754328497894249</v>
      </c>
      <c r="BM405" s="97">
        <v>213.7</v>
      </c>
      <c r="BN405" s="97"/>
      <c r="BO405" s="97"/>
      <c r="BP405" s="62" t="str">
        <f>IF(AND(BM405=0,BN405=0),Desplegable!$B$446,IF(AND(BM405&lt;&gt;0,BN405=""),Desplegable!$B$446,IF(AND('Metas por Proyecto'!BM405=0,'Metas por Proyecto'!BN405&gt;0),Desplegable!$B$444,IF(AND('Metas por Proyecto'!BM405&gt;0,'Metas por Proyecto'!BN405=0),Desplegable!$B$445,IF(AND('Metas por Proyecto'!BM405&gt;0,'Metas por Proyecto'!BN405&gt;0),((BN405*100)/BM405))))))</f>
        <v/>
      </c>
      <c r="BQ405" s="97">
        <f t="shared" si="242"/>
        <v>1068.5</v>
      </c>
      <c r="BR405" s="97">
        <f t="shared" si="243"/>
        <v>639</v>
      </c>
      <c r="BS405" s="62">
        <f>IF(AND(BQ405=0,BR405=0),"",IF(AND(BQ405=0,BR405&lt;&gt;0),Desplegable!$B$444,(BR405*100/BQ405)))</f>
        <v>59.803462798315394</v>
      </c>
      <c r="BT405" s="97">
        <v>213.7</v>
      </c>
      <c r="BU405" s="97"/>
      <c r="BV405" s="97"/>
      <c r="BW405" s="62" t="str">
        <f>IF(AND(BT405=0,BU405=0),Desplegable!$B$446,IF(AND(BT405&lt;&gt;0,BU405=""),Desplegable!$B$446,IF(AND('Metas por Proyecto'!BT405=0,'Metas por Proyecto'!BU405&gt;0),Desplegable!$B$444,IF(AND('Metas por Proyecto'!BT405&gt;0,'Metas por Proyecto'!BU405=0),Desplegable!$B$445,IF(AND('Metas por Proyecto'!BT405&gt;0,'Metas por Proyecto'!BU405&gt;0),((BU405*100)/BT405))))))</f>
        <v/>
      </c>
      <c r="BX405" s="97">
        <f t="shared" si="244"/>
        <v>1282.2</v>
      </c>
      <c r="BY405" s="97">
        <f t="shared" si="245"/>
        <v>639</v>
      </c>
      <c r="BZ405" s="62">
        <f>IF(AND(BX405=0,BY405=0),"",IF(AND(BX405=0,BY405&lt;&gt;0),Desplegable!$B$444,(BY405*100/BX405)))</f>
        <v>49.836218998596159</v>
      </c>
      <c r="CA405" s="97">
        <v>213.7</v>
      </c>
      <c r="CB405" s="97"/>
      <c r="CC405" s="97"/>
      <c r="CD405" s="62" t="str">
        <f>IF(AND(CA405=0,CB405=0),Desplegable!$B$446,IF(AND(CA405&lt;&gt;0,CB405=""),Desplegable!$B$446,IF(AND('Metas por Proyecto'!CA405=0,'Metas por Proyecto'!CB405&gt;0),Desplegable!$B$444,IF(AND('Metas por Proyecto'!CA405&gt;0,'Metas por Proyecto'!CB405=0),Desplegable!$B$445,IF(AND('Metas por Proyecto'!CA405&gt;0,'Metas por Proyecto'!CB405&gt;0),((CB405*100)/CA405))))))</f>
        <v/>
      </c>
      <c r="CE405" s="97">
        <f t="shared" si="246"/>
        <v>1495.9</v>
      </c>
      <c r="CF405" s="97">
        <f t="shared" si="247"/>
        <v>639</v>
      </c>
      <c r="CG405" s="62">
        <f>IF(AND(CE405=0,CF405=0),"",IF(AND(CE405=0,CF405&lt;&gt;0),Desplegable!$B$444,(CF405*100/CE405)))</f>
        <v>42.716759141653853</v>
      </c>
      <c r="CH405" s="97">
        <v>213.7</v>
      </c>
      <c r="CI405" s="97"/>
      <c r="CJ405" s="97"/>
      <c r="CK405" s="62" t="str">
        <f>IF(AND(CH405=0,CI405=0),Desplegable!$B$446,IF(AND(CH405&lt;&gt;0,CI405=""),Desplegable!$B$446,IF(AND('Metas por Proyecto'!CH405=0,'Metas por Proyecto'!CI405&gt;0),Desplegable!$B$444,IF(AND('Metas por Proyecto'!CH405&gt;0,'Metas por Proyecto'!CI405=0),Desplegable!$B$445,IF(AND('Metas por Proyecto'!CH405&gt;0,'Metas por Proyecto'!CI405&gt;0),((CI405*100)/CH405))))))</f>
        <v/>
      </c>
      <c r="CL405" s="97">
        <f t="shared" si="248"/>
        <v>1709.6000000000001</v>
      </c>
      <c r="CM405" s="97">
        <f t="shared" si="249"/>
        <v>639</v>
      </c>
      <c r="CN405" s="62">
        <f>IF(AND(CL405=0,CM405=0),"",IF(AND(CL405=0,CM405&lt;&gt;0),Desplegable!$B$444,(CM405*100/CL405)))</f>
        <v>37.377164248947118</v>
      </c>
      <c r="CO405" s="97">
        <v>213.7</v>
      </c>
      <c r="CP405" s="97"/>
      <c r="CQ405" s="97"/>
      <c r="CR405" s="62" t="str">
        <f>IF(AND(CO405=0,CP405=0),Desplegable!$B$446,IF(AND(CO405&lt;&gt;0,CP405=""),Desplegable!$B$446,IF(AND('Metas por Proyecto'!CO405=0,'Metas por Proyecto'!CP405&gt;0),Desplegable!$B$444,IF(AND('Metas por Proyecto'!CO405&gt;0,'Metas por Proyecto'!CP405=0),Desplegable!$B$445,IF(AND('Metas por Proyecto'!CO405&gt;0,'Metas por Proyecto'!CP405&gt;0),((CP405*100)/CO405))))))</f>
        <v/>
      </c>
      <c r="CS405" s="97">
        <f t="shared" si="250"/>
        <v>1923.3000000000002</v>
      </c>
      <c r="CT405" s="97">
        <f t="shared" si="251"/>
        <v>639</v>
      </c>
      <c r="CU405" s="62">
        <f>IF(AND(CS405=0,CT405=0),"",IF(AND(CS405=0,CT405&lt;&gt;0),Desplegable!$B$444,(CT405*100/CS405)))</f>
        <v>33.224145999064106</v>
      </c>
      <c r="CV405" s="97">
        <v>213.7</v>
      </c>
      <c r="CW405" s="97"/>
      <c r="CX405" s="97"/>
      <c r="CY405" s="62" t="str">
        <f>IF(AND(CV405=0,CW405=0),Desplegable!$B$446,IF(AND(CV405&lt;&gt;0,CW405=""),Desplegable!$B$446,IF(AND('Metas por Proyecto'!CV405=0,'Metas por Proyecto'!CW405&gt;0),Desplegable!$B$444,IF(AND('Metas por Proyecto'!CV405&gt;0,'Metas por Proyecto'!CW405=0),Desplegable!$B$445,IF(AND('Metas por Proyecto'!CV405&gt;0,'Metas por Proyecto'!CW405&gt;0),((CW405*100)/CV405))))))</f>
        <v/>
      </c>
      <c r="CZ405" s="97">
        <f t="shared" si="252"/>
        <v>2137</v>
      </c>
      <c r="DA405" s="97">
        <f t="shared" si="253"/>
        <v>639</v>
      </c>
      <c r="DB405" s="62">
        <f>IF(AND(CZ405=0,DA405=0),"",IF(AND(CZ405=0,DA405&lt;&gt;0),Desplegable!$B$444,(DA405*100/CZ405)))</f>
        <v>29.901731399157697</v>
      </c>
      <c r="DC405" s="97">
        <v>213.7</v>
      </c>
      <c r="DD405" s="97"/>
      <c r="DE405" s="97"/>
      <c r="DF405" s="62" t="str">
        <f>IF(AND(DC405=0,DD405=0),Desplegable!$B$446,IF(AND(DC405&lt;&gt;0,DD405=""),Desplegable!$B$446,IF(AND('Metas por Proyecto'!DC405=0,'Metas por Proyecto'!DD405&gt;0),Desplegable!$B$444,IF(AND('Metas por Proyecto'!DC405&gt;0,'Metas por Proyecto'!DD405=0),Desplegable!$B$445,IF(AND('Metas por Proyecto'!DC405&gt;0,'Metas por Proyecto'!DD405&gt;0),((DD405*100)/DC405))))))</f>
        <v/>
      </c>
      <c r="DG405" s="97">
        <f t="shared" si="256"/>
        <v>2350.6999999999998</v>
      </c>
      <c r="DH405" s="97">
        <f t="shared" si="257"/>
        <v>639</v>
      </c>
      <c r="DI405" s="62">
        <f>IF(AND(DG405=0,DH405=0),"",IF(AND(DG405=0,DH405&lt;&gt;0),Desplegable!$B$444,(DH405*100/DG405)))</f>
        <v>27.183392181052454</v>
      </c>
      <c r="DJ405" s="97">
        <v>213.7</v>
      </c>
      <c r="DK405" s="97"/>
      <c r="DL405" s="97"/>
      <c r="DM405" s="62" t="str">
        <f>IF(AND(DJ405=0,DK405=0),Desplegable!$B$446,IF(AND(DJ405&lt;&gt;0,DK405=""),Desplegable!$B$446,IF(AND('Metas por Proyecto'!DJ405=0,'Metas por Proyecto'!DK405&gt;0),Desplegable!$B$444,IF(AND('Metas por Proyecto'!DJ405&gt;0,'Metas por Proyecto'!DK405=0),Desplegable!$B$445,IF(AND('Metas por Proyecto'!DJ405&gt;0,'Metas por Proyecto'!DK405&gt;0),((DK405*100)/DJ405))))))</f>
        <v/>
      </c>
      <c r="DN405" s="97">
        <f t="shared" si="254"/>
        <v>2564.3999999999996</v>
      </c>
      <c r="DO405" s="97">
        <f t="shared" si="255"/>
        <v>639</v>
      </c>
      <c r="DP405" s="63">
        <f>IF(AND(DN405=0,DO405=0),"",IF(AND(DN405=0,DO405&lt;&gt;0),Desplegable!$B$444,(DO405*100/DN405)))</f>
        <v>24.918109499298087</v>
      </c>
      <c r="DQ405" s="97">
        <f t="shared" si="284"/>
        <v>2564.3999999999996</v>
      </c>
      <c r="DR405" s="97">
        <f t="shared" si="285"/>
        <v>-2350.6999999999998</v>
      </c>
      <c r="DS405" s="97">
        <f t="shared" si="287"/>
        <v>639</v>
      </c>
      <c r="DT405" s="63">
        <f t="shared" si="286"/>
        <v>24.918109499298087</v>
      </c>
      <c r="DU405" s="97"/>
    </row>
    <row r="406" spans="1:125" s="65" customFormat="1" ht="318.75">
      <c r="A406" s="53">
        <v>405</v>
      </c>
      <c r="B406" s="84" t="s">
        <v>1096</v>
      </c>
      <c r="C406" s="54" t="s">
        <v>1100</v>
      </c>
      <c r="D406" s="55" t="s">
        <v>89</v>
      </c>
      <c r="E406" s="55" t="s">
        <v>1104</v>
      </c>
      <c r="F406" s="56" t="s">
        <v>111</v>
      </c>
      <c r="G406" s="55" t="s">
        <v>115</v>
      </c>
      <c r="H406" s="56" t="s">
        <v>291</v>
      </c>
      <c r="I406" s="55" t="s">
        <v>993</v>
      </c>
      <c r="J406" s="56" t="s">
        <v>577</v>
      </c>
      <c r="K406" s="55" t="s">
        <v>1105</v>
      </c>
      <c r="L406" s="56" t="s">
        <v>420</v>
      </c>
      <c r="M406" s="56" t="s">
        <v>412</v>
      </c>
      <c r="N406" s="59" t="s">
        <v>131</v>
      </c>
      <c r="O406" s="56" t="s">
        <v>154</v>
      </c>
      <c r="P406" s="57" t="s">
        <v>461</v>
      </c>
      <c r="Q406" s="57" t="s">
        <v>466</v>
      </c>
      <c r="R406" s="58" t="s">
        <v>485</v>
      </c>
      <c r="S406" s="59" t="s">
        <v>159</v>
      </c>
      <c r="T406" s="59" t="s">
        <v>417</v>
      </c>
      <c r="U406" s="60" t="s">
        <v>429</v>
      </c>
      <c r="V406" s="60" t="s">
        <v>447</v>
      </c>
      <c r="W406" s="59" t="s">
        <v>159</v>
      </c>
      <c r="X406" s="59"/>
      <c r="Y406" s="56"/>
      <c r="Z406" s="56"/>
      <c r="AA406" s="56"/>
      <c r="AB406" s="56"/>
      <c r="AC406" s="53"/>
      <c r="AD406" s="53"/>
      <c r="AE406" s="53"/>
      <c r="AF406" s="53"/>
      <c r="AG406" s="56"/>
      <c r="AH406" s="60"/>
      <c r="AI406" s="53"/>
      <c r="AJ406" s="61"/>
      <c r="AK406" s="53"/>
      <c r="AL406" s="53"/>
      <c r="AM406" s="222">
        <v>137</v>
      </c>
      <c r="AN406" s="97">
        <v>137</v>
      </c>
      <c r="AO406" s="97">
        <v>137</v>
      </c>
      <c r="AP406" s="97"/>
      <c r="AQ406" s="62">
        <f>IF(AND(AN406=0,AO406=0),Desplegable!$B$446,IF(AND(AN406&lt;&gt;0,AO406=""),Desplegable!$B$446,IF(AND('Metas por Proyecto'!AN406=0,'Metas por Proyecto'!AO406&gt;0),Desplegable!$B$444,IF(AND('Metas por Proyecto'!AN406&gt;0,'Metas por Proyecto'!AO406=0),Desplegable!$B$445,IF(AND('Metas por Proyecto'!AN406&gt;0,'Metas por Proyecto'!AO406&gt;0),((AO406*100)/AN406))))))</f>
        <v>100</v>
      </c>
      <c r="AR406" s="97">
        <v>137</v>
      </c>
      <c r="AS406" s="97">
        <v>137</v>
      </c>
      <c r="AT406" s="97"/>
      <c r="AU406" s="62">
        <f>IF(AND(AR406=0,AS406=0),Desplegable!$B$446,IF(AND(AR406&lt;&gt;0,AS406=""),Desplegable!$B$446,IF(AND('Metas por Proyecto'!AR406=0,'Metas por Proyecto'!AS406&gt;0),Desplegable!$B$444,IF(AND('Metas por Proyecto'!AR406&gt;0,'Metas por Proyecto'!AS406=0),Desplegable!$B$445,IF(AND('Metas por Proyecto'!AR406&gt;0,'Metas por Proyecto'!AS406&gt;0),((AS406*100)/AR406))))))</f>
        <v>100</v>
      </c>
      <c r="AV406" s="97">
        <f t="shared" si="236"/>
        <v>274</v>
      </c>
      <c r="AW406" s="97">
        <f t="shared" si="237"/>
        <v>274</v>
      </c>
      <c r="AX406" s="62">
        <f>IF(AND(AV406=0,AW406=0),"",IF(AND(AV406=0,AW406&lt;&gt;0),Desplegable!$B$444,(AW406*100/AV406)))</f>
        <v>100</v>
      </c>
      <c r="AY406" s="97">
        <v>137</v>
      </c>
      <c r="AZ406" s="97">
        <v>137</v>
      </c>
      <c r="BA406" s="97" t="s">
        <v>1319</v>
      </c>
      <c r="BB406" s="62">
        <f>IF(AND(AY406=0,AZ406=0),Desplegable!$B$446,IF(AND(AY406&lt;&gt;0,AZ406=""),Desplegable!$B$446,IF(AND('Metas por Proyecto'!AY406=0,'Metas por Proyecto'!AZ406&gt;0),Desplegable!$B$444,IF(AND('Metas por Proyecto'!AY406&gt;0,'Metas por Proyecto'!AZ406=0),Desplegable!$B$445,IF(AND('Metas por Proyecto'!AY406&gt;0,'Metas por Proyecto'!AZ406&gt;0),((AZ406*100)/AY406))))))</f>
        <v>100</v>
      </c>
      <c r="BC406" s="97">
        <f t="shared" si="238"/>
        <v>411</v>
      </c>
      <c r="BD406" s="97">
        <f t="shared" si="239"/>
        <v>411</v>
      </c>
      <c r="BE406" s="62">
        <f>IF(AND(BC406=0,BD406=0),"",IF(AND(BC406=0,BD406&lt;&gt;0),Desplegable!$B$444,(BD406*100/BC406)))</f>
        <v>100</v>
      </c>
      <c r="BF406" s="97">
        <v>137</v>
      </c>
      <c r="BG406" s="97"/>
      <c r="BH406" s="97"/>
      <c r="BI406" s="62" t="str">
        <f>IF(AND(BF406=0,BG406=0),Desplegable!$B$446,IF(AND(BF406&lt;&gt;0,BG406=""),Desplegable!$B$446,IF(AND('Metas por Proyecto'!BF406=0,'Metas por Proyecto'!BG406&gt;0),Desplegable!$B$444,IF(AND('Metas por Proyecto'!BF406&gt;0,'Metas por Proyecto'!BG406=0),Desplegable!$B$445,IF(AND('Metas por Proyecto'!BF406&gt;0,'Metas por Proyecto'!BG406&gt;0),((BG406*100)/BF406))))))</f>
        <v/>
      </c>
      <c r="BJ406" s="97">
        <f t="shared" si="240"/>
        <v>548</v>
      </c>
      <c r="BK406" s="97">
        <f t="shared" si="241"/>
        <v>411</v>
      </c>
      <c r="BL406" s="62">
        <f>IF(AND(BJ406=0,BK406=0),"",IF(AND(BJ406=0,BK406&lt;&gt;0),Desplegable!$B$444,(BK406*100/BJ406)))</f>
        <v>75</v>
      </c>
      <c r="BM406" s="97">
        <v>137</v>
      </c>
      <c r="BN406" s="97"/>
      <c r="BO406" s="97"/>
      <c r="BP406" s="62" t="str">
        <f>IF(AND(BM406=0,BN406=0),Desplegable!$B$446,IF(AND(BM406&lt;&gt;0,BN406=""),Desplegable!$B$446,IF(AND('Metas por Proyecto'!BM406=0,'Metas por Proyecto'!BN406&gt;0),Desplegable!$B$444,IF(AND('Metas por Proyecto'!BM406&gt;0,'Metas por Proyecto'!BN406=0),Desplegable!$B$445,IF(AND('Metas por Proyecto'!BM406&gt;0,'Metas por Proyecto'!BN406&gt;0),((BN406*100)/BM406))))))</f>
        <v/>
      </c>
      <c r="BQ406" s="97">
        <f t="shared" si="242"/>
        <v>685</v>
      </c>
      <c r="BR406" s="97">
        <f t="shared" si="243"/>
        <v>411</v>
      </c>
      <c r="BS406" s="62">
        <f>IF(AND(BQ406=0,BR406=0),"",IF(AND(BQ406=0,BR406&lt;&gt;0),Desplegable!$B$444,(BR406*100/BQ406)))</f>
        <v>60</v>
      </c>
      <c r="BT406" s="97">
        <v>137</v>
      </c>
      <c r="BU406" s="97"/>
      <c r="BV406" s="97"/>
      <c r="BW406" s="62" t="str">
        <f>IF(AND(BT406=0,BU406=0),Desplegable!$B$446,IF(AND(BT406&lt;&gt;0,BU406=""),Desplegable!$B$446,IF(AND('Metas por Proyecto'!BT406=0,'Metas por Proyecto'!BU406&gt;0),Desplegable!$B$444,IF(AND('Metas por Proyecto'!BT406&gt;0,'Metas por Proyecto'!BU406=0),Desplegable!$B$445,IF(AND('Metas por Proyecto'!BT406&gt;0,'Metas por Proyecto'!BU406&gt;0),((BU406*100)/BT406))))))</f>
        <v/>
      </c>
      <c r="BX406" s="97">
        <f t="shared" si="244"/>
        <v>822</v>
      </c>
      <c r="BY406" s="97">
        <f t="shared" si="245"/>
        <v>411</v>
      </c>
      <c r="BZ406" s="62">
        <f>IF(AND(BX406=0,BY406=0),"",IF(AND(BX406=0,BY406&lt;&gt;0),Desplegable!$B$444,(BY406*100/BX406)))</f>
        <v>50</v>
      </c>
      <c r="CA406" s="97">
        <v>137</v>
      </c>
      <c r="CB406" s="97"/>
      <c r="CC406" s="97"/>
      <c r="CD406" s="62" t="str">
        <f>IF(AND(CA406=0,CB406=0),Desplegable!$B$446,IF(AND(CA406&lt;&gt;0,CB406=""),Desplegable!$B$446,IF(AND('Metas por Proyecto'!CA406=0,'Metas por Proyecto'!CB406&gt;0),Desplegable!$B$444,IF(AND('Metas por Proyecto'!CA406&gt;0,'Metas por Proyecto'!CB406=0),Desplegable!$B$445,IF(AND('Metas por Proyecto'!CA406&gt;0,'Metas por Proyecto'!CB406&gt;0),((CB406*100)/CA406))))))</f>
        <v/>
      </c>
      <c r="CE406" s="97">
        <f t="shared" si="246"/>
        <v>959</v>
      </c>
      <c r="CF406" s="97">
        <f t="shared" si="247"/>
        <v>411</v>
      </c>
      <c r="CG406" s="62">
        <f>IF(AND(CE406=0,CF406=0),"",IF(AND(CE406=0,CF406&lt;&gt;0),Desplegable!$B$444,(CF406*100/CE406)))</f>
        <v>42.857142857142854</v>
      </c>
      <c r="CH406" s="97">
        <v>137</v>
      </c>
      <c r="CI406" s="97"/>
      <c r="CJ406" s="97"/>
      <c r="CK406" s="62" t="str">
        <f>IF(AND(CH406=0,CI406=0),Desplegable!$B$446,IF(AND(CH406&lt;&gt;0,CI406=""),Desplegable!$B$446,IF(AND('Metas por Proyecto'!CH406=0,'Metas por Proyecto'!CI406&gt;0),Desplegable!$B$444,IF(AND('Metas por Proyecto'!CH406&gt;0,'Metas por Proyecto'!CI406=0),Desplegable!$B$445,IF(AND('Metas por Proyecto'!CH406&gt;0,'Metas por Proyecto'!CI406&gt;0),((CI406*100)/CH406))))))</f>
        <v/>
      </c>
      <c r="CL406" s="97">
        <f t="shared" si="248"/>
        <v>1096</v>
      </c>
      <c r="CM406" s="97">
        <f t="shared" si="249"/>
        <v>411</v>
      </c>
      <c r="CN406" s="62">
        <f>IF(AND(CL406=0,CM406=0),"",IF(AND(CL406=0,CM406&lt;&gt;0),Desplegable!$B$444,(CM406*100/CL406)))</f>
        <v>37.5</v>
      </c>
      <c r="CO406" s="97">
        <v>137</v>
      </c>
      <c r="CP406" s="97"/>
      <c r="CQ406" s="97"/>
      <c r="CR406" s="62" t="str">
        <f>IF(AND(CO406=0,CP406=0),Desplegable!$B$446,IF(AND(CO406&lt;&gt;0,CP406=""),Desplegable!$B$446,IF(AND('Metas por Proyecto'!CO406=0,'Metas por Proyecto'!CP406&gt;0),Desplegable!$B$444,IF(AND('Metas por Proyecto'!CO406&gt;0,'Metas por Proyecto'!CP406=0),Desplegable!$B$445,IF(AND('Metas por Proyecto'!CO406&gt;0,'Metas por Proyecto'!CP406&gt;0),((CP406*100)/CO406))))))</f>
        <v/>
      </c>
      <c r="CS406" s="97">
        <f t="shared" si="250"/>
        <v>1233</v>
      </c>
      <c r="CT406" s="97">
        <f t="shared" si="251"/>
        <v>411</v>
      </c>
      <c r="CU406" s="62">
        <f>IF(AND(CS406=0,CT406=0),"",IF(AND(CS406=0,CT406&lt;&gt;0),Desplegable!$B$444,(CT406*100/CS406)))</f>
        <v>33.333333333333336</v>
      </c>
      <c r="CV406" s="97">
        <v>137</v>
      </c>
      <c r="CW406" s="97"/>
      <c r="CX406" s="97"/>
      <c r="CY406" s="62" t="str">
        <f>IF(AND(CV406=0,CW406=0),Desplegable!$B$446,IF(AND(CV406&lt;&gt;0,CW406=""),Desplegable!$B$446,IF(AND('Metas por Proyecto'!CV406=0,'Metas por Proyecto'!CW406&gt;0),Desplegable!$B$444,IF(AND('Metas por Proyecto'!CV406&gt;0,'Metas por Proyecto'!CW406=0),Desplegable!$B$445,IF(AND('Metas por Proyecto'!CV406&gt;0,'Metas por Proyecto'!CW406&gt;0),((CW406*100)/CV406))))))</f>
        <v/>
      </c>
      <c r="CZ406" s="97">
        <f t="shared" si="252"/>
        <v>1370</v>
      </c>
      <c r="DA406" s="97">
        <f t="shared" si="253"/>
        <v>411</v>
      </c>
      <c r="DB406" s="62">
        <f>IF(AND(CZ406=0,DA406=0),"",IF(AND(CZ406=0,DA406&lt;&gt;0),Desplegable!$B$444,(DA406*100/CZ406)))</f>
        <v>30</v>
      </c>
      <c r="DC406" s="97">
        <v>137</v>
      </c>
      <c r="DD406" s="97"/>
      <c r="DE406" s="97"/>
      <c r="DF406" s="62" t="str">
        <f>IF(AND(DC406=0,DD406=0),Desplegable!$B$446,IF(AND(DC406&lt;&gt;0,DD406=""),Desplegable!$B$446,IF(AND('Metas por Proyecto'!DC406=0,'Metas por Proyecto'!DD406&gt;0),Desplegable!$B$444,IF(AND('Metas por Proyecto'!DC406&gt;0,'Metas por Proyecto'!DD406=0),Desplegable!$B$445,IF(AND('Metas por Proyecto'!DC406&gt;0,'Metas por Proyecto'!DD406&gt;0),((DD406*100)/DC406))))))</f>
        <v/>
      </c>
      <c r="DG406" s="97">
        <f t="shared" si="256"/>
        <v>1507</v>
      </c>
      <c r="DH406" s="97">
        <f t="shared" si="257"/>
        <v>411</v>
      </c>
      <c r="DI406" s="62">
        <f>IF(AND(DG406=0,DH406=0),"",IF(AND(DG406=0,DH406&lt;&gt;0),Desplegable!$B$444,(DH406*100/DG406)))</f>
        <v>27.272727272727273</v>
      </c>
      <c r="DJ406" s="97">
        <v>137</v>
      </c>
      <c r="DK406" s="97"/>
      <c r="DL406" s="97"/>
      <c r="DM406" s="62" t="str">
        <f>IF(AND(DJ406=0,DK406=0),Desplegable!$B$446,IF(AND(DJ406&lt;&gt;0,DK406=""),Desplegable!$B$446,IF(AND('Metas por Proyecto'!DJ406=0,'Metas por Proyecto'!DK406&gt;0),Desplegable!$B$444,IF(AND('Metas por Proyecto'!DJ406&gt;0,'Metas por Proyecto'!DK406=0),Desplegable!$B$445,IF(AND('Metas por Proyecto'!DJ406&gt;0,'Metas por Proyecto'!DK406&gt;0),((DK406*100)/DJ406))))))</f>
        <v/>
      </c>
      <c r="DN406" s="97">
        <f t="shared" si="254"/>
        <v>1644</v>
      </c>
      <c r="DO406" s="97">
        <f t="shared" si="255"/>
        <v>411</v>
      </c>
      <c r="DP406" s="63">
        <f>IF(AND(DN406=0,DO406=0),"",IF(AND(DN406=0,DO406&lt;&gt;0),Desplegable!$B$444,(DO406*100/DN406)))</f>
        <v>25</v>
      </c>
      <c r="DQ406" s="97">
        <f t="shared" si="284"/>
        <v>1644</v>
      </c>
      <c r="DR406" s="97">
        <f t="shared" si="285"/>
        <v>-1507</v>
      </c>
      <c r="DS406" s="97">
        <f t="shared" si="287"/>
        <v>411</v>
      </c>
      <c r="DT406" s="63">
        <f t="shared" si="286"/>
        <v>25</v>
      </c>
      <c r="DU406" s="97"/>
    </row>
    <row r="407" spans="1:125" s="65" customFormat="1" ht="187.5">
      <c r="A407" s="53">
        <v>406</v>
      </c>
      <c r="B407" s="84" t="s">
        <v>1096</v>
      </c>
      <c r="C407" s="54" t="s">
        <v>1100</v>
      </c>
      <c r="D407" s="55" t="s">
        <v>89</v>
      </c>
      <c r="E407" s="55" t="s">
        <v>1104</v>
      </c>
      <c r="F407" s="56" t="s">
        <v>111</v>
      </c>
      <c r="G407" s="55" t="s">
        <v>115</v>
      </c>
      <c r="H407" s="56" t="s">
        <v>291</v>
      </c>
      <c r="I407" s="55" t="s">
        <v>993</v>
      </c>
      <c r="J407" s="56" t="s">
        <v>577</v>
      </c>
      <c r="K407" s="55" t="s">
        <v>1105</v>
      </c>
      <c r="L407" s="56" t="s">
        <v>420</v>
      </c>
      <c r="M407" s="56" t="s">
        <v>412</v>
      </c>
      <c r="N407" s="59" t="s">
        <v>123</v>
      </c>
      <c r="O407" s="56" t="s">
        <v>154</v>
      </c>
      <c r="P407" s="57" t="s">
        <v>461</v>
      </c>
      <c r="Q407" s="57" t="s">
        <v>466</v>
      </c>
      <c r="R407" s="58" t="s">
        <v>485</v>
      </c>
      <c r="S407" s="59" t="s">
        <v>159</v>
      </c>
      <c r="T407" s="59" t="s">
        <v>417</v>
      </c>
      <c r="U407" s="60" t="s">
        <v>429</v>
      </c>
      <c r="V407" s="60" t="s">
        <v>447</v>
      </c>
      <c r="W407" s="59" t="s">
        <v>159</v>
      </c>
      <c r="X407" s="59"/>
      <c r="Y407" s="56"/>
      <c r="Z407" s="56"/>
      <c r="AA407" s="56"/>
      <c r="AB407" s="56"/>
      <c r="AC407" s="53"/>
      <c r="AD407" s="53"/>
      <c r="AE407" s="53"/>
      <c r="AF407" s="53"/>
      <c r="AG407" s="56"/>
      <c r="AH407" s="60"/>
      <c r="AI407" s="53"/>
      <c r="AJ407" s="61"/>
      <c r="AK407" s="53"/>
      <c r="AL407" s="53"/>
      <c r="AM407" s="222">
        <v>108</v>
      </c>
      <c r="AN407" s="97">
        <v>108</v>
      </c>
      <c r="AO407" s="97">
        <v>108</v>
      </c>
      <c r="AP407" s="97"/>
      <c r="AQ407" s="62">
        <f>IF(AND(AN407=0,AO407=0),Desplegable!$B$446,IF(AND(AN407&lt;&gt;0,AO407=""),Desplegable!$B$446,IF(AND('Metas por Proyecto'!AN407=0,'Metas por Proyecto'!AO407&gt;0),Desplegable!$B$444,IF(AND('Metas por Proyecto'!AN407&gt;0,'Metas por Proyecto'!AO407=0),Desplegable!$B$445,IF(AND('Metas por Proyecto'!AN407&gt;0,'Metas por Proyecto'!AO407&gt;0),((AO407*100)/AN407))))))</f>
        <v>100</v>
      </c>
      <c r="AR407" s="97">
        <v>108</v>
      </c>
      <c r="AS407" s="97">
        <v>108</v>
      </c>
      <c r="AT407" s="97"/>
      <c r="AU407" s="62">
        <f>IF(AND(AR407=0,AS407=0),Desplegable!$B$446,IF(AND(AR407&lt;&gt;0,AS407=""),Desplegable!$B$446,IF(AND('Metas por Proyecto'!AR407=0,'Metas por Proyecto'!AS407&gt;0),Desplegable!$B$444,IF(AND('Metas por Proyecto'!AR407&gt;0,'Metas por Proyecto'!AS407=0),Desplegable!$B$445,IF(AND('Metas por Proyecto'!AR407&gt;0,'Metas por Proyecto'!AS407&gt;0),((AS407*100)/AR407))))))</f>
        <v>100</v>
      </c>
      <c r="AV407" s="97">
        <f t="shared" si="236"/>
        <v>216</v>
      </c>
      <c r="AW407" s="97">
        <f t="shared" si="237"/>
        <v>216</v>
      </c>
      <c r="AX407" s="62">
        <f>IF(AND(AV407=0,AW407=0),"",IF(AND(AV407=0,AW407&lt;&gt;0),Desplegable!$B$444,(AW407*100/AV407)))</f>
        <v>100</v>
      </c>
      <c r="AY407" s="97">
        <v>108</v>
      </c>
      <c r="AZ407" s="97">
        <v>108</v>
      </c>
      <c r="BA407" s="97"/>
      <c r="BB407" s="62">
        <f>IF(AND(AY407=0,AZ407=0),Desplegable!$B$446,IF(AND(AY407&lt;&gt;0,AZ407=""),Desplegable!$B$446,IF(AND('Metas por Proyecto'!AY407=0,'Metas por Proyecto'!AZ407&gt;0),Desplegable!$B$444,IF(AND('Metas por Proyecto'!AY407&gt;0,'Metas por Proyecto'!AZ407=0),Desplegable!$B$445,IF(AND('Metas por Proyecto'!AY407&gt;0,'Metas por Proyecto'!AZ407&gt;0),((AZ407*100)/AY407))))))</f>
        <v>100</v>
      </c>
      <c r="BC407" s="97">
        <f t="shared" si="238"/>
        <v>324</v>
      </c>
      <c r="BD407" s="97">
        <f t="shared" si="239"/>
        <v>324</v>
      </c>
      <c r="BE407" s="62">
        <f>IF(AND(BC407=0,BD407=0),"",IF(AND(BC407=0,BD407&lt;&gt;0),Desplegable!$B$444,(BD407*100/BC407)))</f>
        <v>100</v>
      </c>
      <c r="BF407" s="97">
        <v>108</v>
      </c>
      <c r="BG407" s="97"/>
      <c r="BH407" s="97"/>
      <c r="BI407" s="62" t="str">
        <f>IF(AND(BF407=0,BG407=0),Desplegable!$B$446,IF(AND(BF407&lt;&gt;0,BG407=""),Desplegable!$B$446,IF(AND('Metas por Proyecto'!BF407=0,'Metas por Proyecto'!BG407&gt;0),Desplegable!$B$444,IF(AND('Metas por Proyecto'!BF407&gt;0,'Metas por Proyecto'!BG407=0),Desplegable!$B$445,IF(AND('Metas por Proyecto'!BF407&gt;0,'Metas por Proyecto'!BG407&gt;0),((BG407*100)/BF407))))))</f>
        <v/>
      </c>
      <c r="BJ407" s="97">
        <f t="shared" si="240"/>
        <v>432</v>
      </c>
      <c r="BK407" s="97">
        <f t="shared" si="241"/>
        <v>324</v>
      </c>
      <c r="BL407" s="62">
        <f>IF(AND(BJ407=0,BK407=0),"",IF(AND(BJ407=0,BK407&lt;&gt;0),Desplegable!$B$444,(BK407*100/BJ407)))</f>
        <v>75</v>
      </c>
      <c r="BM407" s="97">
        <v>108</v>
      </c>
      <c r="BN407" s="97"/>
      <c r="BO407" s="97"/>
      <c r="BP407" s="62" t="str">
        <f>IF(AND(BM407=0,BN407=0),Desplegable!$B$446,IF(AND(BM407&lt;&gt;0,BN407=""),Desplegable!$B$446,IF(AND('Metas por Proyecto'!BM407=0,'Metas por Proyecto'!BN407&gt;0),Desplegable!$B$444,IF(AND('Metas por Proyecto'!BM407&gt;0,'Metas por Proyecto'!BN407=0),Desplegable!$B$445,IF(AND('Metas por Proyecto'!BM407&gt;0,'Metas por Proyecto'!BN407&gt;0),((BN407*100)/BM407))))))</f>
        <v/>
      </c>
      <c r="BQ407" s="97">
        <f t="shared" si="242"/>
        <v>540</v>
      </c>
      <c r="BR407" s="97">
        <f t="shared" si="243"/>
        <v>324</v>
      </c>
      <c r="BS407" s="62">
        <f>IF(AND(BQ407=0,BR407=0),"",IF(AND(BQ407=0,BR407&lt;&gt;0),Desplegable!$B$444,(BR407*100/BQ407)))</f>
        <v>60</v>
      </c>
      <c r="BT407" s="97">
        <v>108</v>
      </c>
      <c r="BU407" s="97"/>
      <c r="BV407" s="97"/>
      <c r="BW407" s="62" t="str">
        <f>IF(AND(BT407=0,BU407=0),Desplegable!$B$446,IF(AND(BT407&lt;&gt;0,BU407=""),Desplegable!$B$446,IF(AND('Metas por Proyecto'!BT407=0,'Metas por Proyecto'!BU407&gt;0),Desplegable!$B$444,IF(AND('Metas por Proyecto'!BT407&gt;0,'Metas por Proyecto'!BU407=0),Desplegable!$B$445,IF(AND('Metas por Proyecto'!BT407&gt;0,'Metas por Proyecto'!BU407&gt;0),((BU407*100)/BT407))))))</f>
        <v/>
      </c>
      <c r="BX407" s="97">
        <f t="shared" si="244"/>
        <v>648</v>
      </c>
      <c r="BY407" s="97">
        <f t="shared" si="245"/>
        <v>324</v>
      </c>
      <c r="BZ407" s="62">
        <f>IF(AND(BX407=0,BY407=0),"",IF(AND(BX407=0,BY407&lt;&gt;0),Desplegable!$B$444,(BY407*100/BX407)))</f>
        <v>50</v>
      </c>
      <c r="CA407" s="97">
        <v>108</v>
      </c>
      <c r="CB407" s="97"/>
      <c r="CC407" s="97"/>
      <c r="CD407" s="62" t="str">
        <f>IF(AND(CA407=0,CB407=0),Desplegable!$B$446,IF(AND(CA407&lt;&gt;0,CB407=""),Desplegable!$B$446,IF(AND('Metas por Proyecto'!CA407=0,'Metas por Proyecto'!CB407&gt;0),Desplegable!$B$444,IF(AND('Metas por Proyecto'!CA407&gt;0,'Metas por Proyecto'!CB407=0),Desplegable!$B$445,IF(AND('Metas por Proyecto'!CA407&gt;0,'Metas por Proyecto'!CB407&gt;0),((CB407*100)/CA407))))))</f>
        <v/>
      </c>
      <c r="CE407" s="97">
        <f t="shared" si="246"/>
        <v>756</v>
      </c>
      <c r="CF407" s="97">
        <f t="shared" si="247"/>
        <v>324</v>
      </c>
      <c r="CG407" s="62">
        <f>IF(AND(CE407=0,CF407=0),"",IF(AND(CE407=0,CF407&lt;&gt;0),Desplegable!$B$444,(CF407*100/CE407)))</f>
        <v>42.857142857142854</v>
      </c>
      <c r="CH407" s="97">
        <v>108</v>
      </c>
      <c r="CI407" s="97"/>
      <c r="CJ407" s="97"/>
      <c r="CK407" s="62" t="str">
        <f>IF(AND(CH407=0,CI407=0),Desplegable!$B$446,IF(AND(CH407&lt;&gt;0,CI407=""),Desplegable!$B$446,IF(AND('Metas por Proyecto'!CH407=0,'Metas por Proyecto'!CI407&gt;0),Desplegable!$B$444,IF(AND('Metas por Proyecto'!CH407&gt;0,'Metas por Proyecto'!CI407=0),Desplegable!$B$445,IF(AND('Metas por Proyecto'!CH407&gt;0,'Metas por Proyecto'!CI407&gt;0),((CI407*100)/CH407))))))</f>
        <v/>
      </c>
      <c r="CL407" s="97">
        <f t="shared" si="248"/>
        <v>864</v>
      </c>
      <c r="CM407" s="97">
        <f t="shared" si="249"/>
        <v>324</v>
      </c>
      <c r="CN407" s="62">
        <f>IF(AND(CL407=0,CM407=0),"",IF(AND(CL407=0,CM407&lt;&gt;0),Desplegable!$B$444,(CM407*100/CL407)))</f>
        <v>37.5</v>
      </c>
      <c r="CO407" s="97">
        <v>108</v>
      </c>
      <c r="CP407" s="97"/>
      <c r="CQ407" s="97"/>
      <c r="CR407" s="62" t="str">
        <f>IF(AND(CO407=0,CP407=0),Desplegable!$B$446,IF(AND(CO407&lt;&gt;0,CP407=""),Desplegable!$B$446,IF(AND('Metas por Proyecto'!CO407=0,'Metas por Proyecto'!CP407&gt;0),Desplegable!$B$444,IF(AND('Metas por Proyecto'!CO407&gt;0,'Metas por Proyecto'!CP407=0),Desplegable!$B$445,IF(AND('Metas por Proyecto'!CO407&gt;0,'Metas por Proyecto'!CP407&gt;0),((CP407*100)/CO407))))))</f>
        <v/>
      </c>
      <c r="CS407" s="97">
        <f t="shared" si="250"/>
        <v>972</v>
      </c>
      <c r="CT407" s="97">
        <f t="shared" si="251"/>
        <v>324</v>
      </c>
      <c r="CU407" s="62">
        <f>IF(AND(CS407=0,CT407=0),"",IF(AND(CS407=0,CT407&lt;&gt;0),Desplegable!$B$444,(CT407*100/CS407)))</f>
        <v>33.333333333333336</v>
      </c>
      <c r="CV407" s="97">
        <v>108</v>
      </c>
      <c r="CW407" s="97"/>
      <c r="CX407" s="97"/>
      <c r="CY407" s="62" t="str">
        <f>IF(AND(CV407=0,CW407=0),Desplegable!$B$446,IF(AND(CV407&lt;&gt;0,CW407=""),Desplegable!$B$446,IF(AND('Metas por Proyecto'!CV407=0,'Metas por Proyecto'!CW407&gt;0),Desplegable!$B$444,IF(AND('Metas por Proyecto'!CV407&gt;0,'Metas por Proyecto'!CW407=0),Desplegable!$B$445,IF(AND('Metas por Proyecto'!CV407&gt;0,'Metas por Proyecto'!CW407&gt;0),((CW407*100)/CV407))))))</f>
        <v/>
      </c>
      <c r="CZ407" s="97">
        <f t="shared" si="252"/>
        <v>1080</v>
      </c>
      <c r="DA407" s="97">
        <f t="shared" si="253"/>
        <v>324</v>
      </c>
      <c r="DB407" s="62">
        <f>IF(AND(CZ407=0,DA407=0),"",IF(AND(CZ407=0,DA407&lt;&gt;0),Desplegable!$B$444,(DA407*100/CZ407)))</f>
        <v>30</v>
      </c>
      <c r="DC407" s="97">
        <v>108</v>
      </c>
      <c r="DD407" s="97"/>
      <c r="DE407" s="97"/>
      <c r="DF407" s="62" t="str">
        <f>IF(AND(DC407=0,DD407=0),Desplegable!$B$446,IF(AND(DC407&lt;&gt;0,DD407=""),Desplegable!$B$446,IF(AND('Metas por Proyecto'!DC407=0,'Metas por Proyecto'!DD407&gt;0),Desplegable!$B$444,IF(AND('Metas por Proyecto'!DC407&gt;0,'Metas por Proyecto'!DD407=0),Desplegable!$B$445,IF(AND('Metas por Proyecto'!DC407&gt;0,'Metas por Proyecto'!DD407&gt;0),((DD407*100)/DC407))))))</f>
        <v/>
      </c>
      <c r="DG407" s="97">
        <f t="shared" si="256"/>
        <v>1188</v>
      </c>
      <c r="DH407" s="97">
        <f t="shared" si="257"/>
        <v>324</v>
      </c>
      <c r="DI407" s="62">
        <f>IF(AND(DG407=0,DH407=0),"",IF(AND(DG407=0,DH407&lt;&gt;0),Desplegable!$B$444,(DH407*100/DG407)))</f>
        <v>27.272727272727273</v>
      </c>
      <c r="DJ407" s="97">
        <v>108</v>
      </c>
      <c r="DK407" s="97"/>
      <c r="DL407" s="97"/>
      <c r="DM407" s="62" t="str">
        <f>IF(AND(DJ407=0,DK407=0),Desplegable!$B$446,IF(AND(DJ407&lt;&gt;0,DK407=""),Desplegable!$B$446,IF(AND('Metas por Proyecto'!DJ407=0,'Metas por Proyecto'!DK407&gt;0),Desplegable!$B$444,IF(AND('Metas por Proyecto'!DJ407&gt;0,'Metas por Proyecto'!DK407=0),Desplegable!$B$445,IF(AND('Metas por Proyecto'!DJ407&gt;0,'Metas por Proyecto'!DK407&gt;0),((DK407*100)/DJ407))))))</f>
        <v/>
      </c>
      <c r="DN407" s="97">
        <f t="shared" si="254"/>
        <v>1296</v>
      </c>
      <c r="DO407" s="97">
        <f t="shared" si="255"/>
        <v>324</v>
      </c>
      <c r="DP407" s="63">
        <f>IF(AND(DN407=0,DO407=0),"",IF(AND(DN407=0,DO407&lt;&gt;0),Desplegable!$B$444,(DO407*100/DN407)))</f>
        <v>25</v>
      </c>
      <c r="DQ407" s="97">
        <f t="shared" si="284"/>
        <v>1296</v>
      </c>
      <c r="DR407" s="97">
        <f t="shared" si="285"/>
        <v>-1188</v>
      </c>
      <c r="DS407" s="97">
        <f t="shared" si="287"/>
        <v>324</v>
      </c>
      <c r="DT407" s="63">
        <f t="shared" si="286"/>
        <v>25</v>
      </c>
      <c r="DU407" s="97"/>
    </row>
    <row r="408" spans="1:125" s="65" customFormat="1" ht="187.5">
      <c r="A408" s="53">
        <v>407</v>
      </c>
      <c r="B408" s="84" t="s">
        <v>1097</v>
      </c>
      <c r="C408" s="54" t="s">
        <v>1101</v>
      </c>
      <c r="D408" s="55" t="s">
        <v>406</v>
      </c>
      <c r="E408" s="55" t="s">
        <v>1104</v>
      </c>
      <c r="F408" s="56" t="s">
        <v>111</v>
      </c>
      <c r="G408" s="55" t="s">
        <v>115</v>
      </c>
      <c r="H408" s="56" t="s">
        <v>291</v>
      </c>
      <c r="I408" s="55" t="s">
        <v>993</v>
      </c>
      <c r="J408" s="56" t="s">
        <v>577</v>
      </c>
      <c r="K408" s="55" t="s">
        <v>1105</v>
      </c>
      <c r="L408" s="56" t="s">
        <v>420</v>
      </c>
      <c r="M408" s="56" t="s">
        <v>412</v>
      </c>
      <c r="N408" s="59" t="s">
        <v>144</v>
      </c>
      <c r="O408" s="56" t="s">
        <v>154</v>
      </c>
      <c r="P408" s="57" t="s">
        <v>461</v>
      </c>
      <c r="Q408" s="57" t="s">
        <v>466</v>
      </c>
      <c r="R408" s="58" t="s">
        <v>485</v>
      </c>
      <c r="S408" s="59" t="s">
        <v>159</v>
      </c>
      <c r="T408" s="59" t="s">
        <v>417</v>
      </c>
      <c r="U408" s="60" t="s">
        <v>429</v>
      </c>
      <c r="V408" s="60" t="s">
        <v>447</v>
      </c>
      <c r="W408" s="59" t="s">
        <v>159</v>
      </c>
      <c r="X408" s="59"/>
      <c r="Y408" s="56"/>
      <c r="Z408" s="56"/>
      <c r="AA408" s="56"/>
      <c r="AB408" s="56"/>
      <c r="AC408" s="53"/>
      <c r="AD408" s="53"/>
      <c r="AE408" s="53"/>
      <c r="AF408" s="53"/>
      <c r="AG408" s="56"/>
      <c r="AH408" s="60"/>
      <c r="AI408" s="53"/>
      <c r="AJ408" s="61"/>
      <c r="AK408" s="53"/>
      <c r="AL408" s="53"/>
      <c r="AM408" s="222">
        <v>48500000</v>
      </c>
      <c r="AN408" s="97">
        <v>3700000</v>
      </c>
      <c r="AO408" s="97">
        <v>4270091.47</v>
      </c>
      <c r="AP408" s="97"/>
      <c r="AQ408" s="62">
        <f>IF(AND(AN408=0,AO408=0),Desplegable!$B$446,IF(AND(AN408&lt;&gt;0,AO408=""),Desplegable!$B$446,IF(AND('Metas por Proyecto'!AN408=0,'Metas por Proyecto'!AO408&gt;0),Desplegable!$B$444,IF(AND('Metas por Proyecto'!AN408&gt;0,'Metas por Proyecto'!AO408=0),Desplegable!$B$445,IF(AND('Metas por Proyecto'!AN408&gt;0,'Metas por Proyecto'!AO408&gt;0),((AO408*100)/AN408))))))</f>
        <v>115.40787756756757</v>
      </c>
      <c r="AR408" s="97">
        <v>3900000</v>
      </c>
      <c r="AS408" s="97">
        <v>4485664.7</v>
      </c>
      <c r="AT408" s="97"/>
      <c r="AU408" s="62">
        <f>IF(AND(AR408=0,AS408=0),Desplegable!$B$446,IF(AND(AR408&lt;&gt;0,AS408=""),Desplegable!$B$446,IF(AND('Metas por Proyecto'!AR408=0,'Metas por Proyecto'!AS408&gt;0),Desplegable!$B$444,IF(AND('Metas por Proyecto'!AR408&gt;0,'Metas por Proyecto'!AS408=0),Desplegable!$B$445,IF(AND('Metas por Proyecto'!AR408&gt;0,'Metas por Proyecto'!AS408&gt;0),((AS408*100)/AR408))))))</f>
        <v>115.01704358974359</v>
      </c>
      <c r="AV408" s="97">
        <f t="shared" si="236"/>
        <v>7600000</v>
      </c>
      <c r="AW408" s="97">
        <f t="shared" si="237"/>
        <v>8755756.1699999999</v>
      </c>
      <c r="AX408" s="62">
        <f>IF(AND(AV408=0,AW408=0),"",IF(AND(AV408=0,AW408&lt;&gt;0),Desplegable!$B$444,(AW408*100/AV408)))</f>
        <v>115.20731802631579</v>
      </c>
      <c r="AY408" s="97">
        <v>4200000</v>
      </c>
      <c r="AZ408" s="97">
        <v>4405756.5599999996</v>
      </c>
      <c r="BA408" s="97" t="s">
        <v>1320</v>
      </c>
      <c r="BB408" s="62">
        <f>IF(AND(AY408=0,AZ408=0),Desplegable!$B$446,IF(AND(AY408&lt;&gt;0,AZ408=""),Desplegable!$B$446,IF(AND('Metas por Proyecto'!AY408=0,'Metas por Proyecto'!AZ408&gt;0),Desplegable!$B$444,IF(AND('Metas por Proyecto'!AY408&gt;0,'Metas por Proyecto'!AZ408=0),Desplegable!$B$445,IF(AND('Metas por Proyecto'!AY408&gt;0,'Metas por Proyecto'!AZ408&gt;0),((AZ408*100)/AY408))))))</f>
        <v>104.89896571428569</v>
      </c>
      <c r="BC408" s="97">
        <f t="shared" si="238"/>
        <v>11800000</v>
      </c>
      <c r="BD408" s="97">
        <f t="shared" si="239"/>
        <v>13161512.73</v>
      </c>
      <c r="BE408" s="62">
        <f>IF(AND(BC408=0,BD408=0),"",IF(AND(BC408=0,BD408&lt;&gt;0),Desplegable!$B$444,(BD408*100/BC408)))</f>
        <v>111.53824347457628</v>
      </c>
      <c r="BF408" s="97">
        <v>4000000</v>
      </c>
      <c r="BG408" s="97"/>
      <c r="BH408" s="97"/>
      <c r="BI408" s="62" t="str">
        <f>IF(AND(BF408=0,BG408=0),Desplegable!$B$446,IF(AND(BF408&lt;&gt;0,BG408=""),Desplegable!$B$446,IF(AND('Metas por Proyecto'!BF408=0,'Metas por Proyecto'!BG408&gt;0),Desplegable!$B$444,IF(AND('Metas por Proyecto'!BF408&gt;0,'Metas por Proyecto'!BG408=0),Desplegable!$B$445,IF(AND('Metas por Proyecto'!BF408&gt;0,'Metas por Proyecto'!BG408&gt;0),((BG408*100)/BF408))))))</f>
        <v/>
      </c>
      <c r="BJ408" s="97">
        <f t="shared" si="240"/>
        <v>15800000</v>
      </c>
      <c r="BK408" s="97">
        <f t="shared" si="241"/>
        <v>13161512.73</v>
      </c>
      <c r="BL408" s="62">
        <f>IF(AND(BJ408=0,BK408=0),"",IF(AND(BJ408=0,BK408&lt;&gt;0),Desplegable!$B$444,(BK408*100/BJ408)))</f>
        <v>83.300713481012664</v>
      </c>
      <c r="BM408" s="97">
        <v>4000000</v>
      </c>
      <c r="BN408" s="97"/>
      <c r="BO408" s="97"/>
      <c r="BP408" s="62" t="str">
        <f>IF(AND(BM408=0,BN408=0),Desplegable!$B$446,IF(AND(BM408&lt;&gt;0,BN408=""),Desplegable!$B$446,IF(AND('Metas por Proyecto'!BM408=0,'Metas por Proyecto'!BN408&gt;0),Desplegable!$B$444,IF(AND('Metas por Proyecto'!BM408&gt;0,'Metas por Proyecto'!BN408=0),Desplegable!$B$445,IF(AND('Metas por Proyecto'!BM408&gt;0,'Metas por Proyecto'!BN408&gt;0),((BN408*100)/BM408))))))</f>
        <v/>
      </c>
      <c r="BQ408" s="97">
        <f t="shared" si="242"/>
        <v>19800000</v>
      </c>
      <c r="BR408" s="97">
        <f t="shared" si="243"/>
        <v>13161512.73</v>
      </c>
      <c r="BS408" s="62">
        <f>IF(AND(BQ408=0,BR408=0),"",IF(AND(BQ408=0,BR408&lt;&gt;0),Desplegable!$B$444,(BR408*100/BQ408)))</f>
        <v>66.472286515151509</v>
      </c>
      <c r="BT408" s="97">
        <v>4100000</v>
      </c>
      <c r="BU408" s="97"/>
      <c r="BV408" s="97"/>
      <c r="BW408" s="62" t="str">
        <f>IF(AND(BT408=0,BU408=0),Desplegable!$B$446,IF(AND(BT408&lt;&gt;0,BU408=""),Desplegable!$B$446,IF(AND('Metas por Proyecto'!BT408=0,'Metas por Proyecto'!BU408&gt;0),Desplegable!$B$444,IF(AND('Metas por Proyecto'!BT408&gt;0,'Metas por Proyecto'!BU408=0),Desplegable!$B$445,IF(AND('Metas por Proyecto'!BT408&gt;0,'Metas por Proyecto'!BU408&gt;0),((BU408*100)/BT408))))))</f>
        <v/>
      </c>
      <c r="BX408" s="97">
        <f t="shared" si="244"/>
        <v>23900000</v>
      </c>
      <c r="BY408" s="97">
        <f t="shared" si="245"/>
        <v>13161512.73</v>
      </c>
      <c r="BZ408" s="62">
        <f>IF(AND(BX408=0,BY408=0),"",IF(AND(BX408=0,BY408&lt;&gt;0),Desplegable!$B$444,(BY408*100/BX408)))</f>
        <v>55.069090920502092</v>
      </c>
      <c r="CA408" s="97">
        <v>4000000</v>
      </c>
      <c r="CB408" s="97"/>
      <c r="CC408" s="97"/>
      <c r="CD408" s="62" t="str">
        <f>IF(AND(CA408=0,CB408=0),Desplegable!$B$446,IF(AND(CA408&lt;&gt;0,CB408=""),Desplegable!$B$446,IF(AND('Metas por Proyecto'!CA408=0,'Metas por Proyecto'!CB408&gt;0),Desplegable!$B$444,IF(AND('Metas por Proyecto'!CA408&gt;0,'Metas por Proyecto'!CB408=0),Desplegable!$B$445,IF(AND('Metas por Proyecto'!CA408&gt;0,'Metas por Proyecto'!CB408&gt;0),((CB408*100)/CA408))))))</f>
        <v/>
      </c>
      <c r="CE408" s="97">
        <f t="shared" si="246"/>
        <v>27900000</v>
      </c>
      <c r="CF408" s="97">
        <f t="shared" si="247"/>
        <v>13161512.73</v>
      </c>
      <c r="CG408" s="62">
        <f>IF(AND(CE408=0,CF408=0),"",IF(AND(CE408=0,CF408&lt;&gt;0),Desplegable!$B$444,(CF408*100/CE408)))</f>
        <v>47.17388075268817</v>
      </c>
      <c r="CH408" s="97">
        <v>4000000</v>
      </c>
      <c r="CI408" s="97"/>
      <c r="CJ408" s="97"/>
      <c r="CK408" s="62" t="str">
        <f>IF(AND(CH408=0,CI408=0),Desplegable!$B$446,IF(AND(CH408&lt;&gt;0,CI408=""),Desplegable!$B$446,IF(AND('Metas por Proyecto'!CH408=0,'Metas por Proyecto'!CI408&gt;0),Desplegable!$B$444,IF(AND('Metas por Proyecto'!CH408&gt;0,'Metas por Proyecto'!CI408=0),Desplegable!$B$445,IF(AND('Metas por Proyecto'!CH408&gt;0,'Metas por Proyecto'!CI408&gt;0),((CI408*100)/CH408))))))</f>
        <v/>
      </c>
      <c r="CL408" s="97">
        <f t="shared" si="248"/>
        <v>31900000</v>
      </c>
      <c r="CM408" s="97">
        <f t="shared" si="249"/>
        <v>13161512.73</v>
      </c>
      <c r="CN408" s="62">
        <f>IF(AND(CL408=0,CM408=0),"",IF(AND(CL408=0,CM408&lt;&gt;0),Desplegable!$B$444,(CM408*100/CL408)))</f>
        <v>41.258660595611282</v>
      </c>
      <c r="CO408" s="97">
        <v>4200000</v>
      </c>
      <c r="CP408" s="97"/>
      <c r="CQ408" s="97"/>
      <c r="CR408" s="62" t="str">
        <f>IF(AND(CO408=0,CP408=0),Desplegable!$B$446,IF(AND(CO408&lt;&gt;0,CP408=""),Desplegable!$B$446,IF(AND('Metas por Proyecto'!CO408=0,'Metas por Proyecto'!CP408&gt;0),Desplegable!$B$444,IF(AND('Metas por Proyecto'!CO408&gt;0,'Metas por Proyecto'!CP408=0),Desplegable!$B$445,IF(AND('Metas por Proyecto'!CO408&gt;0,'Metas por Proyecto'!CP408&gt;0),((CP408*100)/CO408))))))</f>
        <v/>
      </c>
      <c r="CS408" s="97">
        <f t="shared" si="250"/>
        <v>36100000</v>
      </c>
      <c r="CT408" s="97">
        <f t="shared" si="251"/>
        <v>13161512.73</v>
      </c>
      <c r="CU408" s="62">
        <f>IF(AND(CS408=0,CT408=0),"",IF(AND(CS408=0,CT408&lt;&gt;0),Desplegable!$B$444,(CT408*100/CS408)))</f>
        <v>36.458484016620496</v>
      </c>
      <c r="CV408" s="97">
        <v>4000000</v>
      </c>
      <c r="CW408" s="97"/>
      <c r="CX408" s="97"/>
      <c r="CY408" s="62" t="str">
        <f>IF(AND(CV408=0,CW408=0),Desplegable!$B$446,IF(AND(CV408&lt;&gt;0,CW408=""),Desplegable!$B$446,IF(AND('Metas por Proyecto'!CV408=0,'Metas por Proyecto'!CW408&gt;0),Desplegable!$B$444,IF(AND('Metas por Proyecto'!CV408&gt;0,'Metas por Proyecto'!CW408=0),Desplegable!$B$445,IF(AND('Metas por Proyecto'!CV408&gt;0,'Metas por Proyecto'!CW408&gt;0),((CW408*100)/CV408))))))</f>
        <v/>
      </c>
      <c r="CZ408" s="97">
        <f t="shared" si="252"/>
        <v>40100000</v>
      </c>
      <c r="DA408" s="97">
        <f t="shared" si="253"/>
        <v>13161512.73</v>
      </c>
      <c r="DB408" s="62">
        <f>IF(AND(CZ408=0,DA408=0),"",IF(AND(CZ408=0,DA408&lt;&gt;0),Desplegable!$B$444,(DA408*100/CZ408)))</f>
        <v>32.821727506234417</v>
      </c>
      <c r="DC408" s="97">
        <v>4200000</v>
      </c>
      <c r="DD408" s="97"/>
      <c r="DE408" s="97"/>
      <c r="DF408" s="62" t="str">
        <f>IF(AND(DC408=0,DD408=0),Desplegable!$B$446,IF(AND(DC408&lt;&gt;0,DD408=""),Desplegable!$B$446,IF(AND('Metas por Proyecto'!DC408=0,'Metas por Proyecto'!DD408&gt;0),Desplegable!$B$444,IF(AND('Metas por Proyecto'!DC408&gt;0,'Metas por Proyecto'!DD408=0),Desplegable!$B$445,IF(AND('Metas por Proyecto'!DC408&gt;0,'Metas por Proyecto'!DD408&gt;0),((DD408*100)/DC408))))))</f>
        <v/>
      </c>
      <c r="DG408" s="97">
        <f t="shared" si="256"/>
        <v>44300000</v>
      </c>
      <c r="DH408" s="97">
        <f t="shared" si="257"/>
        <v>13161512.73</v>
      </c>
      <c r="DI408" s="62">
        <f>IF(AND(DG408=0,DH408=0),"",IF(AND(DG408=0,DH408&lt;&gt;0),Desplegable!$B$444,(DH408*100/DG408)))</f>
        <v>29.709961015801355</v>
      </c>
      <c r="DJ408" s="97">
        <v>4200000</v>
      </c>
      <c r="DK408" s="97"/>
      <c r="DL408" s="97"/>
      <c r="DM408" s="62" t="str">
        <f>IF(AND(DJ408=0,DK408=0),Desplegable!$B$446,IF(AND(DJ408&lt;&gt;0,DK408=""),Desplegable!$B$446,IF(AND('Metas por Proyecto'!DJ408=0,'Metas por Proyecto'!DK408&gt;0),Desplegable!$B$444,IF(AND('Metas por Proyecto'!DJ408&gt;0,'Metas por Proyecto'!DK408=0),Desplegable!$B$445,IF(AND('Metas por Proyecto'!DJ408&gt;0,'Metas por Proyecto'!DK408&gt;0),((DK408*100)/DJ408))))))</f>
        <v/>
      </c>
      <c r="DN408" s="97">
        <f t="shared" si="254"/>
        <v>48500000</v>
      </c>
      <c r="DO408" s="97">
        <f t="shared" si="255"/>
        <v>13161512.73</v>
      </c>
      <c r="DP408" s="63">
        <f>IF(AND(DN408=0,DO408=0),"",IF(AND(DN408=0,DO408&lt;&gt;0),Desplegable!$B$444,(DO408*100/DN408)))</f>
        <v>27.137139649484535</v>
      </c>
      <c r="DQ408" s="97">
        <f t="shared" si="284"/>
        <v>48500000</v>
      </c>
      <c r="DR408" s="97">
        <f t="shared" si="285"/>
        <v>0</v>
      </c>
      <c r="DS408" s="97">
        <f t="shared" si="287"/>
        <v>13161512.73</v>
      </c>
      <c r="DT408" s="63">
        <f t="shared" si="286"/>
        <v>27.137139649484535</v>
      </c>
      <c r="DU408" s="97"/>
    </row>
    <row r="409" spans="1:125" s="65" customFormat="1" ht="187.5">
      <c r="A409" s="53">
        <v>408</v>
      </c>
      <c r="B409" s="84" t="s">
        <v>1098</v>
      </c>
      <c r="C409" s="54" t="s">
        <v>1102</v>
      </c>
      <c r="D409" s="55" t="s">
        <v>79</v>
      </c>
      <c r="E409" s="55" t="s">
        <v>1104</v>
      </c>
      <c r="F409" s="56" t="s">
        <v>111</v>
      </c>
      <c r="G409" s="55" t="s">
        <v>115</v>
      </c>
      <c r="H409" s="56" t="s">
        <v>291</v>
      </c>
      <c r="I409" s="55" t="s">
        <v>993</v>
      </c>
      <c r="J409" s="56" t="s">
        <v>577</v>
      </c>
      <c r="K409" s="55" t="s">
        <v>1105</v>
      </c>
      <c r="L409" s="56" t="s">
        <v>420</v>
      </c>
      <c r="M409" s="56" t="s">
        <v>412</v>
      </c>
      <c r="N409" s="59" t="s">
        <v>144</v>
      </c>
      <c r="O409" s="56" t="s">
        <v>154</v>
      </c>
      <c r="P409" s="57" t="s">
        <v>461</v>
      </c>
      <c r="Q409" s="57" t="s">
        <v>466</v>
      </c>
      <c r="R409" s="58" t="s">
        <v>485</v>
      </c>
      <c r="S409" s="59" t="s">
        <v>159</v>
      </c>
      <c r="T409" s="59" t="s">
        <v>417</v>
      </c>
      <c r="U409" s="60" t="s">
        <v>429</v>
      </c>
      <c r="V409" s="60" t="s">
        <v>447</v>
      </c>
      <c r="W409" s="59" t="s">
        <v>159</v>
      </c>
      <c r="X409" s="59"/>
      <c r="Y409" s="56"/>
      <c r="Z409" s="56"/>
      <c r="AA409" s="56"/>
      <c r="AB409" s="56"/>
      <c r="AC409" s="53"/>
      <c r="AD409" s="53"/>
      <c r="AE409" s="53"/>
      <c r="AF409" s="53"/>
      <c r="AG409" s="56"/>
      <c r="AH409" s="60"/>
      <c r="AI409" s="53"/>
      <c r="AJ409" s="61"/>
      <c r="AK409" s="53"/>
      <c r="AL409" s="53"/>
      <c r="AM409" s="222">
        <v>2</v>
      </c>
      <c r="AN409" s="97"/>
      <c r="AO409" s="97">
        <v>0</v>
      </c>
      <c r="AP409" s="97"/>
      <c r="AQ409" s="62" t="str">
        <f>IF(AND(AN409=0,AO409=0),Desplegable!$B$446,IF(AND(AN409&lt;&gt;0,AO409=""),Desplegable!$B$446,IF(AND('Metas por Proyecto'!AN409=0,'Metas por Proyecto'!AO409&gt;0),Desplegable!$B$444,IF(AND('Metas por Proyecto'!AN409&gt;0,'Metas por Proyecto'!AO409=0),Desplegable!$B$445,IF(AND('Metas por Proyecto'!AN409&gt;0,'Metas por Proyecto'!AO409&gt;0),((AO409*100)/AN409))))))</f>
        <v/>
      </c>
      <c r="AR409" s="97"/>
      <c r="AS409" s="97">
        <v>0</v>
      </c>
      <c r="AT409" s="97"/>
      <c r="AU409" s="62" t="str">
        <f>IF(AND(AR409=0,AS409=0),Desplegable!$B$446,IF(AND(AR409&lt;&gt;0,AS409=""),Desplegable!$B$446,IF(AND('Metas por Proyecto'!AR409=0,'Metas por Proyecto'!AS409&gt;0),Desplegable!$B$444,IF(AND('Metas por Proyecto'!AR409&gt;0,'Metas por Proyecto'!AS409=0),Desplegable!$B$445,IF(AND('Metas por Proyecto'!AR409&gt;0,'Metas por Proyecto'!AS409&gt;0),((AS409*100)/AR409))))))</f>
        <v/>
      </c>
      <c r="AV409" s="97">
        <f t="shared" si="236"/>
        <v>0</v>
      </c>
      <c r="AW409" s="97">
        <f t="shared" si="237"/>
        <v>0</v>
      </c>
      <c r="AX409" s="62" t="str">
        <f>IF(AND(AV409=0,AW409=0),"",IF(AND(AV409=0,AW409&lt;&gt;0),Desplegable!$B$444,(AW409*100/AV409)))</f>
        <v/>
      </c>
      <c r="AY409" s="97"/>
      <c r="AZ409" s="97">
        <v>0</v>
      </c>
      <c r="BA409" s="97" t="s">
        <v>1321</v>
      </c>
      <c r="BB409" s="62" t="str">
        <f>IF(AND(AY409=0,AZ409=0),Desplegable!$B$446,IF(AND(AY409&lt;&gt;0,AZ409=""),Desplegable!$B$446,IF(AND('Metas por Proyecto'!AY409=0,'Metas por Proyecto'!AZ409&gt;0),Desplegable!$B$444,IF(AND('Metas por Proyecto'!AY409&gt;0,'Metas por Proyecto'!AZ409=0),Desplegable!$B$445,IF(AND('Metas por Proyecto'!AY409&gt;0,'Metas por Proyecto'!AZ409&gt;0),((AZ409*100)/AY409))))))</f>
        <v/>
      </c>
      <c r="BC409" s="97">
        <f t="shared" si="238"/>
        <v>0</v>
      </c>
      <c r="BD409" s="97">
        <f t="shared" si="239"/>
        <v>0</v>
      </c>
      <c r="BE409" s="62" t="str">
        <f>IF(AND(BC409=0,BD409=0),"",IF(AND(BC409=0,BD409&lt;&gt;0),Desplegable!$B$444,(BD409*100/BC409)))</f>
        <v/>
      </c>
      <c r="BF409" s="97"/>
      <c r="BG409" s="97"/>
      <c r="BH409" s="97"/>
      <c r="BI409" s="62" t="str">
        <f>IF(AND(BF409=0,BG409=0),Desplegable!$B$446,IF(AND(BF409&lt;&gt;0,BG409=""),Desplegable!$B$446,IF(AND('Metas por Proyecto'!BF409=0,'Metas por Proyecto'!BG409&gt;0),Desplegable!$B$444,IF(AND('Metas por Proyecto'!BF409&gt;0,'Metas por Proyecto'!BG409=0),Desplegable!$B$445,IF(AND('Metas por Proyecto'!BF409&gt;0,'Metas por Proyecto'!BG409&gt;0),((BG409*100)/BF409))))))</f>
        <v/>
      </c>
      <c r="BJ409" s="97">
        <f t="shared" si="240"/>
        <v>0</v>
      </c>
      <c r="BK409" s="97">
        <f t="shared" si="241"/>
        <v>0</v>
      </c>
      <c r="BL409" s="62" t="str">
        <f>IF(AND(BJ409=0,BK409=0),"",IF(AND(BJ409=0,BK409&lt;&gt;0),Desplegable!$B$444,(BK409*100/BJ409)))</f>
        <v/>
      </c>
      <c r="BM409" s="97"/>
      <c r="BN409" s="97"/>
      <c r="BO409" s="97"/>
      <c r="BP409" s="62" t="str">
        <f>IF(AND(BM409=0,BN409=0),Desplegable!$B$446,IF(AND(BM409&lt;&gt;0,BN409=""),Desplegable!$B$446,IF(AND('Metas por Proyecto'!BM409=0,'Metas por Proyecto'!BN409&gt;0),Desplegable!$B$444,IF(AND('Metas por Proyecto'!BM409&gt;0,'Metas por Proyecto'!BN409=0),Desplegable!$B$445,IF(AND('Metas por Proyecto'!BM409&gt;0,'Metas por Proyecto'!BN409&gt;0),((BN409*100)/BM409))))))</f>
        <v/>
      </c>
      <c r="BQ409" s="97">
        <f t="shared" si="242"/>
        <v>0</v>
      </c>
      <c r="BR409" s="97">
        <f t="shared" si="243"/>
        <v>0</v>
      </c>
      <c r="BS409" s="62" t="str">
        <f>IF(AND(BQ409=0,BR409=0),"",IF(AND(BQ409=0,BR409&lt;&gt;0),Desplegable!$B$444,(BR409*100/BQ409)))</f>
        <v/>
      </c>
      <c r="BT409" s="97">
        <v>2</v>
      </c>
      <c r="BU409" s="97"/>
      <c r="BV409" s="97"/>
      <c r="BW409" s="62" t="str">
        <f>IF(AND(BT409=0,BU409=0),Desplegable!$B$446,IF(AND(BT409&lt;&gt;0,BU409=""),Desplegable!$B$446,IF(AND('Metas por Proyecto'!BT409=0,'Metas por Proyecto'!BU409&gt;0),Desplegable!$B$444,IF(AND('Metas por Proyecto'!BT409&gt;0,'Metas por Proyecto'!BU409=0),Desplegable!$B$445,IF(AND('Metas por Proyecto'!BT409&gt;0,'Metas por Proyecto'!BU409&gt;0),((BU409*100)/BT409))))))</f>
        <v/>
      </c>
      <c r="BX409" s="97">
        <f t="shared" si="244"/>
        <v>2</v>
      </c>
      <c r="BY409" s="97">
        <f t="shared" si="245"/>
        <v>0</v>
      </c>
      <c r="BZ409" s="62">
        <f>IF(AND(BX409=0,BY409=0),"",IF(AND(BX409=0,BY409&lt;&gt;0),Desplegable!$B$444,(BY409*100/BX409)))</f>
        <v>0</v>
      </c>
      <c r="CA409" s="97"/>
      <c r="CB409" s="97"/>
      <c r="CC409" s="97"/>
      <c r="CD409" s="62" t="str">
        <f>IF(AND(CA409=0,CB409=0),Desplegable!$B$446,IF(AND(CA409&lt;&gt;0,CB409=""),Desplegable!$B$446,IF(AND('Metas por Proyecto'!CA409=0,'Metas por Proyecto'!CB409&gt;0),Desplegable!$B$444,IF(AND('Metas por Proyecto'!CA409&gt;0,'Metas por Proyecto'!CB409=0),Desplegable!$B$445,IF(AND('Metas por Proyecto'!CA409&gt;0,'Metas por Proyecto'!CB409&gt;0),((CB409*100)/CA409))))))</f>
        <v/>
      </c>
      <c r="CE409" s="97">
        <f t="shared" si="246"/>
        <v>2</v>
      </c>
      <c r="CF409" s="97">
        <f t="shared" si="247"/>
        <v>0</v>
      </c>
      <c r="CG409" s="62">
        <f>IF(AND(CE409=0,CF409=0),"",IF(AND(CE409=0,CF409&lt;&gt;0),Desplegable!$B$444,(CF409*100/CE409)))</f>
        <v>0</v>
      </c>
      <c r="CH409" s="97"/>
      <c r="CI409" s="97"/>
      <c r="CJ409" s="97"/>
      <c r="CK409" s="62" t="str">
        <f>IF(AND(CH409=0,CI409=0),Desplegable!$B$446,IF(AND(CH409&lt;&gt;0,CI409=""),Desplegable!$B$446,IF(AND('Metas por Proyecto'!CH409=0,'Metas por Proyecto'!CI409&gt;0),Desplegable!$B$444,IF(AND('Metas por Proyecto'!CH409&gt;0,'Metas por Proyecto'!CI409=0),Desplegable!$B$445,IF(AND('Metas por Proyecto'!CH409&gt;0,'Metas por Proyecto'!CI409&gt;0),((CI409*100)/CH409))))))</f>
        <v/>
      </c>
      <c r="CL409" s="97">
        <f t="shared" si="248"/>
        <v>2</v>
      </c>
      <c r="CM409" s="97">
        <f t="shared" si="249"/>
        <v>0</v>
      </c>
      <c r="CN409" s="62">
        <f>IF(AND(CL409=0,CM409=0),"",IF(AND(CL409=0,CM409&lt;&gt;0),Desplegable!$B$444,(CM409*100/CL409)))</f>
        <v>0</v>
      </c>
      <c r="CO409" s="97"/>
      <c r="CP409" s="97"/>
      <c r="CQ409" s="97"/>
      <c r="CR409" s="62" t="str">
        <f>IF(AND(CO409=0,CP409=0),Desplegable!$B$446,IF(AND(CO409&lt;&gt;0,CP409=""),Desplegable!$B$446,IF(AND('Metas por Proyecto'!CO409=0,'Metas por Proyecto'!CP409&gt;0),Desplegable!$B$444,IF(AND('Metas por Proyecto'!CO409&gt;0,'Metas por Proyecto'!CP409=0),Desplegable!$B$445,IF(AND('Metas por Proyecto'!CO409&gt;0,'Metas por Proyecto'!CP409&gt;0),((CP409*100)/CO409))))))</f>
        <v/>
      </c>
      <c r="CS409" s="97">
        <f t="shared" si="250"/>
        <v>2</v>
      </c>
      <c r="CT409" s="97">
        <f t="shared" si="251"/>
        <v>0</v>
      </c>
      <c r="CU409" s="62">
        <f>IF(AND(CS409=0,CT409=0),"",IF(AND(CS409=0,CT409&lt;&gt;0),Desplegable!$B$444,(CT409*100/CS409)))</f>
        <v>0</v>
      </c>
      <c r="CV409" s="97"/>
      <c r="CW409" s="97"/>
      <c r="CX409" s="97"/>
      <c r="CY409" s="62" t="str">
        <f>IF(AND(CV409=0,CW409=0),Desplegable!$B$446,IF(AND(CV409&lt;&gt;0,CW409=""),Desplegable!$B$446,IF(AND('Metas por Proyecto'!CV409=0,'Metas por Proyecto'!CW409&gt;0),Desplegable!$B$444,IF(AND('Metas por Proyecto'!CV409&gt;0,'Metas por Proyecto'!CW409=0),Desplegable!$B$445,IF(AND('Metas por Proyecto'!CV409&gt;0,'Metas por Proyecto'!CW409&gt;0),((CW409*100)/CV409))))))</f>
        <v/>
      </c>
      <c r="CZ409" s="97">
        <f t="shared" si="252"/>
        <v>2</v>
      </c>
      <c r="DA409" s="97">
        <f t="shared" si="253"/>
        <v>0</v>
      </c>
      <c r="DB409" s="62">
        <f>IF(AND(CZ409=0,DA409=0),"",IF(AND(CZ409=0,DA409&lt;&gt;0),Desplegable!$B$444,(DA409*100/CZ409)))</f>
        <v>0</v>
      </c>
      <c r="DC409" s="97"/>
      <c r="DD409" s="97"/>
      <c r="DE409" s="97"/>
      <c r="DF409" s="62" t="str">
        <f>IF(AND(DC409=0,DD409=0),Desplegable!$B$446,IF(AND(DC409&lt;&gt;0,DD409=""),Desplegable!$B$446,IF(AND('Metas por Proyecto'!DC409=0,'Metas por Proyecto'!DD409&gt;0),Desplegable!$B$444,IF(AND('Metas por Proyecto'!DC409&gt;0,'Metas por Proyecto'!DD409=0),Desplegable!$B$445,IF(AND('Metas por Proyecto'!DC409&gt;0,'Metas por Proyecto'!DD409&gt;0),((DD409*100)/DC409))))))</f>
        <v/>
      </c>
      <c r="DG409" s="97">
        <f t="shared" si="256"/>
        <v>2</v>
      </c>
      <c r="DH409" s="97">
        <f t="shared" si="257"/>
        <v>0</v>
      </c>
      <c r="DI409" s="62">
        <f>IF(AND(DG409=0,DH409=0),"",IF(AND(DG409=0,DH409&lt;&gt;0),Desplegable!$B$444,(DH409*100/DG409)))</f>
        <v>0</v>
      </c>
      <c r="DJ409" s="97"/>
      <c r="DK409" s="97"/>
      <c r="DL409" s="97"/>
      <c r="DM409" s="62" t="str">
        <f>IF(AND(DJ409=0,DK409=0),Desplegable!$B$446,IF(AND(DJ409&lt;&gt;0,DK409=""),Desplegable!$B$446,IF(AND('Metas por Proyecto'!DJ409=0,'Metas por Proyecto'!DK409&gt;0),Desplegable!$B$444,IF(AND('Metas por Proyecto'!DJ409&gt;0,'Metas por Proyecto'!DK409=0),Desplegable!$B$445,IF(AND('Metas por Proyecto'!DJ409&gt;0,'Metas por Proyecto'!DK409&gt;0),((DK409*100)/DJ409))))))</f>
        <v/>
      </c>
      <c r="DN409" s="97">
        <f t="shared" si="254"/>
        <v>2</v>
      </c>
      <c r="DO409" s="97">
        <f t="shared" si="255"/>
        <v>0</v>
      </c>
      <c r="DP409" s="63">
        <f>IF(AND(DN409=0,DO409=0),"",IF(AND(DN409=0,DO409&lt;&gt;0),Desplegable!$B$444,(DO409*100/DN409)))</f>
        <v>0</v>
      </c>
      <c r="DQ409" s="97">
        <f t="shared" si="284"/>
        <v>2</v>
      </c>
      <c r="DR409" s="97">
        <f t="shared" si="285"/>
        <v>0</v>
      </c>
      <c r="DS409" s="97">
        <f t="shared" si="287"/>
        <v>0</v>
      </c>
      <c r="DT409" s="63">
        <f t="shared" si="286"/>
        <v>0</v>
      </c>
      <c r="DU409" s="97"/>
    </row>
    <row r="410" spans="1:125" s="65" customFormat="1" ht="187.5">
      <c r="A410" s="53">
        <v>409</v>
      </c>
      <c r="B410" s="84" t="s">
        <v>1099</v>
      </c>
      <c r="C410" s="54" t="s">
        <v>1103</v>
      </c>
      <c r="D410" s="55" t="s">
        <v>77</v>
      </c>
      <c r="E410" s="55" t="s">
        <v>1104</v>
      </c>
      <c r="F410" s="56" t="s">
        <v>111</v>
      </c>
      <c r="G410" s="55" t="s">
        <v>115</v>
      </c>
      <c r="H410" s="56" t="s">
        <v>291</v>
      </c>
      <c r="I410" s="55" t="s">
        <v>993</v>
      </c>
      <c r="J410" s="56" t="s">
        <v>577</v>
      </c>
      <c r="K410" s="55" t="s">
        <v>1105</v>
      </c>
      <c r="L410" s="56" t="s">
        <v>420</v>
      </c>
      <c r="M410" s="56" t="s">
        <v>412</v>
      </c>
      <c r="N410" s="59" t="s">
        <v>131</v>
      </c>
      <c r="O410" s="56" t="s">
        <v>154</v>
      </c>
      <c r="P410" s="57" t="s">
        <v>461</v>
      </c>
      <c r="Q410" s="57" t="s">
        <v>466</v>
      </c>
      <c r="R410" s="58" t="s">
        <v>485</v>
      </c>
      <c r="S410" s="59" t="s">
        <v>159</v>
      </c>
      <c r="T410" s="59" t="s">
        <v>417</v>
      </c>
      <c r="U410" s="60" t="s">
        <v>429</v>
      </c>
      <c r="V410" s="60" t="s">
        <v>447</v>
      </c>
      <c r="W410" s="59" t="s">
        <v>159</v>
      </c>
      <c r="X410" s="59"/>
      <c r="Y410" s="56"/>
      <c r="Z410" s="56"/>
      <c r="AA410" s="56"/>
      <c r="AB410" s="56"/>
      <c r="AC410" s="53"/>
      <c r="AD410" s="53"/>
      <c r="AE410" s="53"/>
      <c r="AF410" s="53"/>
      <c r="AG410" s="56"/>
      <c r="AH410" s="60"/>
      <c r="AI410" s="53"/>
      <c r="AJ410" s="61"/>
      <c r="AK410" s="53"/>
      <c r="AL410" s="53"/>
      <c r="AM410" s="222">
        <v>19</v>
      </c>
      <c r="AN410" s="97"/>
      <c r="AO410" s="97">
        <v>0</v>
      </c>
      <c r="AP410" s="97"/>
      <c r="AQ410" s="62" t="str">
        <f>IF(AND(AN410=0,AO410=0),Desplegable!$B$446,IF(AND(AN410&lt;&gt;0,AO410=""),Desplegable!$B$446,IF(AND('Metas por Proyecto'!AN410=0,'Metas por Proyecto'!AO410&gt;0),Desplegable!$B$444,IF(AND('Metas por Proyecto'!AN410&gt;0,'Metas por Proyecto'!AO410=0),Desplegable!$B$445,IF(AND('Metas por Proyecto'!AN410&gt;0,'Metas por Proyecto'!AO410&gt;0),((AO410*100)/AN410))))))</f>
        <v/>
      </c>
      <c r="AR410" s="97"/>
      <c r="AS410" s="97">
        <v>0</v>
      </c>
      <c r="AT410" s="97"/>
      <c r="AU410" s="62" t="str">
        <f>IF(AND(AR410=0,AS410=0),Desplegable!$B$446,IF(AND(AR410&lt;&gt;0,AS410=""),Desplegable!$B$446,IF(AND('Metas por Proyecto'!AR410=0,'Metas por Proyecto'!AS410&gt;0),Desplegable!$B$444,IF(AND('Metas por Proyecto'!AR410&gt;0,'Metas por Proyecto'!AS410=0),Desplegable!$B$445,IF(AND('Metas por Proyecto'!AR410&gt;0,'Metas por Proyecto'!AS410&gt;0),((AS410*100)/AR410))))))</f>
        <v/>
      </c>
      <c r="AV410" s="97">
        <f t="shared" si="236"/>
        <v>0</v>
      </c>
      <c r="AW410" s="97">
        <f t="shared" si="237"/>
        <v>0</v>
      </c>
      <c r="AX410" s="62" t="str">
        <f>IF(AND(AV410=0,AW410=0),"",IF(AND(AV410=0,AW410&lt;&gt;0),Desplegable!$B$444,(AW410*100/AV410)))</f>
        <v/>
      </c>
      <c r="AY410" s="97">
        <v>19</v>
      </c>
      <c r="AZ410" s="97">
        <v>19</v>
      </c>
      <c r="BA410" s="97" t="s">
        <v>1322</v>
      </c>
      <c r="BB410" s="62">
        <f>IF(AND(AY410=0,AZ410=0),Desplegable!$B$446,IF(AND(AY410&lt;&gt;0,AZ410=""),Desplegable!$B$446,IF(AND('Metas por Proyecto'!AY410=0,'Metas por Proyecto'!AZ410&gt;0),Desplegable!$B$444,IF(AND('Metas por Proyecto'!AY410&gt;0,'Metas por Proyecto'!AZ410=0),Desplegable!$B$445,IF(AND('Metas por Proyecto'!AY410&gt;0,'Metas por Proyecto'!AZ410&gt;0),((AZ410*100)/AY410))))))</f>
        <v>100</v>
      </c>
      <c r="BC410" s="97">
        <f t="shared" si="238"/>
        <v>19</v>
      </c>
      <c r="BD410" s="97">
        <f t="shared" si="239"/>
        <v>19</v>
      </c>
      <c r="BE410" s="62">
        <f>IF(AND(BC410=0,BD410=0),"",IF(AND(BC410=0,BD410&lt;&gt;0),Desplegable!$B$444,(BD410*100/BC410)))</f>
        <v>100</v>
      </c>
      <c r="BF410" s="97"/>
      <c r="BG410" s="97"/>
      <c r="BH410" s="97"/>
      <c r="BI410" s="62" t="str">
        <f>IF(AND(BF410=0,BG410=0),Desplegable!$B$446,IF(AND(BF410&lt;&gt;0,BG410=""),Desplegable!$B$446,IF(AND('Metas por Proyecto'!BF410=0,'Metas por Proyecto'!BG410&gt;0),Desplegable!$B$444,IF(AND('Metas por Proyecto'!BF410&gt;0,'Metas por Proyecto'!BG410=0),Desplegable!$B$445,IF(AND('Metas por Proyecto'!BF410&gt;0,'Metas por Proyecto'!BG410&gt;0),((BG410*100)/BF410))))))</f>
        <v/>
      </c>
      <c r="BJ410" s="97">
        <f t="shared" si="240"/>
        <v>19</v>
      </c>
      <c r="BK410" s="97">
        <f t="shared" si="241"/>
        <v>19</v>
      </c>
      <c r="BL410" s="62">
        <f>IF(AND(BJ410=0,BK410=0),"",IF(AND(BJ410=0,BK410&lt;&gt;0),Desplegable!$B$444,(BK410*100/BJ410)))</f>
        <v>100</v>
      </c>
      <c r="BM410" s="97"/>
      <c r="BN410" s="97"/>
      <c r="BO410" s="97"/>
      <c r="BP410" s="62" t="str">
        <f>IF(AND(BM410=0,BN410=0),Desplegable!$B$446,IF(AND(BM410&lt;&gt;0,BN410=""),Desplegable!$B$446,IF(AND('Metas por Proyecto'!BM410=0,'Metas por Proyecto'!BN410&gt;0),Desplegable!$B$444,IF(AND('Metas por Proyecto'!BM410&gt;0,'Metas por Proyecto'!BN410=0),Desplegable!$B$445,IF(AND('Metas por Proyecto'!BM410&gt;0,'Metas por Proyecto'!BN410&gt;0),((BN410*100)/BM410))))))</f>
        <v/>
      </c>
      <c r="BQ410" s="97">
        <f t="shared" si="242"/>
        <v>19</v>
      </c>
      <c r="BR410" s="97">
        <f t="shared" si="243"/>
        <v>19</v>
      </c>
      <c r="BS410" s="62">
        <f>IF(AND(BQ410=0,BR410=0),"",IF(AND(BQ410=0,BR410&lt;&gt;0),Desplegable!$B$444,(BR410*100/BQ410)))</f>
        <v>100</v>
      </c>
      <c r="BT410" s="97"/>
      <c r="BU410" s="97"/>
      <c r="BV410" s="97"/>
      <c r="BW410" s="62" t="str">
        <f>IF(AND(BT410=0,BU410=0),Desplegable!$B$446,IF(AND(BT410&lt;&gt;0,BU410=""),Desplegable!$B$446,IF(AND('Metas por Proyecto'!BT410=0,'Metas por Proyecto'!BU410&gt;0),Desplegable!$B$444,IF(AND('Metas por Proyecto'!BT410&gt;0,'Metas por Proyecto'!BU410=0),Desplegable!$B$445,IF(AND('Metas por Proyecto'!BT410&gt;0,'Metas por Proyecto'!BU410&gt;0),((BU410*100)/BT410))))))</f>
        <v/>
      </c>
      <c r="BX410" s="97">
        <f t="shared" si="244"/>
        <v>19</v>
      </c>
      <c r="BY410" s="97">
        <f t="shared" si="245"/>
        <v>19</v>
      </c>
      <c r="BZ410" s="62">
        <f>IF(AND(BX410=0,BY410=0),"",IF(AND(BX410=0,BY410&lt;&gt;0),Desplegable!$B$444,(BY410*100/BX410)))</f>
        <v>100</v>
      </c>
      <c r="CA410" s="97"/>
      <c r="CB410" s="97"/>
      <c r="CC410" s="97"/>
      <c r="CD410" s="62" t="str">
        <f>IF(AND(CA410=0,CB410=0),Desplegable!$B$446,IF(AND(CA410&lt;&gt;0,CB410=""),Desplegable!$B$446,IF(AND('Metas por Proyecto'!CA410=0,'Metas por Proyecto'!CB410&gt;0),Desplegable!$B$444,IF(AND('Metas por Proyecto'!CA410&gt;0,'Metas por Proyecto'!CB410=0),Desplegable!$B$445,IF(AND('Metas por Proyecto'!CA410&gt;0,'Metas por Proyecto'!CB410&gt;0),((CB410*100)/CA410))))))</f>
        <v/>
      </c>
      <c r="CE410" s="97">
        <f t="shared" si="246"/>
        <v>19</v>
      </c>
      <c r="CF410" s="97">
        <f t="shared" si="247"/>
        <v>19</v>
      </c>
      <c r="CG410" s="62">
        <f>IF(AND(CE410=0,CF410=0),"",IF(AND(CE410=0,CF410&lt;&gt;0),Desplegable!$B$444,(CF410*100/CE410)))</f>
        <v>100</v>
      </c>
      <c r="CH410" s="97"/>
      <c r="CI410" s="97"/>
      <c r="CJ410" s="97"/>
      <c r="CK410" s="62" t="str">
        <f>IF(AND(CH410=0,CI410=0),Desplegable!$B$446,IF(AND(CH410&lt;&gt;0,CI410=""),Desplegable!$B$446,IF(AND('Metas por Proyecto'!CH410=0,'Metas por Proyecto'!CI410&gt;0),Desplegable!$B$444,IF(AND('Metas por Proyecto'!CH410&gt;0,'Metas por Proyecto'!CI410=0),Desplegable!$B$445,IF(AND('Metas por Proyecto'!CH410&gt;0,'Metas por Proyecto'!CI410&gt;0),((CI410*100)/CH410))))))</f>
        <v/>
      </c>
      <c r="CL410" s="97">
        <f t="shared" si="248"/>
        <v>19</v>
      </c>
      <c r="CM410" s="97">
        <f t="shared" si="249"/>
        <v>19</v>
      </c>
      <c r="CN410" s="62">
        <f>IF(AND(CL410=0,CM410=0),"",IF(AND(CL410=0,CM410&lt;&gt;0),Desplegable!$B$444,(CM410*100/CL410)))</f>
        <v>100</v>
      </c>
      <c r="CO410" s="97"/>
      <c r="CP410" s="97"/>
      <c r="CQ410" s="97"/>
      <c r="CR410" s="62" t="str">
        <f>IF(AND(CO410=0,CP410=0),Desplegable!$B$446,IF(AND(CO410&lt;&gt;0,CP410=""),Desplegable!$B$446,IF(AND('Metas por Proyecto'!CO410=0,'Metas por Proyecto'!CP410&gt;0),Desplegable!$B$444,IF(AND('Metas por Proyecto'!CO410&gt;0,'Metas por Proyecto'!CP410=0),Desplegable!$B$445,IF(AND('Metas por Proyecto'!CO410&gt;0,'Metas por Proyecto'!CP410&gt;0),((CP410*100)/CO410))))))</f>
        <v/>
      </c>
      <c r="CS410" s="97">
        <f t="shared" si="250"/>
        <v>19</v>
      </c>
      <c r="CT410" s="97">
        <f t="shared" si="251"/>
        <v>19</v>
      </c>
      <c r="CU410" s="62">
        <f>IF(AND(CS410=0,CT410=0),"",IF(AND(CS410=0,CT410&lt;&gt;0),Desplegable!$B$444,(CT410*100/CS410)))</f>
        <v>100</v>
      </c>
      <c r="CV410" s="97"/>
      <c r="CW410" s="97"/>
      <c r="CX410" s="97"/>
      <c r="CY410" s="62" t="str">
        <f>IF(AND(CV410=0,CW410=0),Desplegable!$B$446,IF(AND(CV410&lt;&gt;0,CW410=""),Desplegable!$B$446,IF(AND('Metas por Proyecto'!CV410=0,'Metas por Proyecto'!CW410&gt;0),Desplegable!$B$444,IF(AND('Metas por Proyecto'!CV410&gt;0,'Metas por Proyecto'!CW410=0),Desplegable!$B$445,IF(AND('Metas por Proyecto'!CV410&gt;0,'Metas por Proyecto'!CW410&gt;0),((CW410*100)/CV410))))))</f>
        <v/>
      </c>
      <c r="CZ410" s="97">
        <f t="shared" si="252"/>
        <v>19</v>
      </c>
      <c r="DA410" s="97">
        <f t="shared" si="253"/>
        <v>19</v>
      </c>
      <c r="DB410" s="62">
        <f>IF(AND(CZ410=0,DA410=0),"",IF(AND(CZ410=0,DA410&lt;&gt;0),Desplegable!$B$444,(DA410*100/CZ410)))</f>
        <v>100</v>
      </c>
      <c r="DC410" s="97"/>
      <c r="DD410" s="97"/>
      <c r="DE410" s="97"/>
      <c r="DF410" s="62" t="str">
        <f>IF(AND(DC410=0,DD410=0),Desplegable!$B$446,IF(AND(DC410&lt;&gt;0,DD410=""),Desplegable!$B$446,IF(AND('Metas por Proyecto'!DC410=0,'Metas por Proyecto'!DD410&gt;0),Desplegable!$B$444,IF(AND('Metas por Proyecto'!DC410&gt;0,'Metas por Proyecto'!DD410=0),Desplegable!$B$445,IF(AND('Metas por Proyecto'!DC410&gt;0,'Metas por Proyecto'!DD410&gt;0),((DD410*100)/DC410))))))</f>
        <v/>
      </c>
      <c r="DG410" s="97">
        <f t="shared" si="256"/>
        <v>19</v>
      </c>
      <c r="DH410" s="97">
        <f t="shared" si="257"/>
        <v>19</v>
      </c>
      <c r="DI410" s="62">
        <f>IF(AND(DG410=0,DH410=0),"",IF(AND(DG410=0,DH410&lt;&gt;0),Desplegable!$B$444,(DH410*100/DG410)))</f>
        <v>100</v>
      </c>
      <c r="DJ410" s="97"/>
      <c r="DK410" s="97"/>
      <c r="DL410" s="97"/>
      <c r="DM410" s="62" t="str">
        <f>IF(AND(DJ410=0,DK410=0),Desplegable!$B$446,IF(AND(DJ410&lt;&gt;0,DK410=""),Desplegable!$B$446,IF(AND('Metas por Proyecto'!DJ410=0,'Metas por Proyecto'!DK410&gt;0),Desplegable!$B$444,IF(AND('Metas por Proyecto'!DJ410&gt;0,'Metas por Proyecto'!DK410=0),Desplegable!$B$445,IF(AND('Metas por Proyecto'!DJ410&gt;0,'Metas por Proyecto'!DK410&gt;0),((DK410*100)/DJ410))))))</f>
        <v/>
      </c>
      <c r="DN410" s="97">
        <f t="shared" si="254"/>
        <v>19</v>
      </c>
      <c r="DO410" s="97">
        <f t="shared" si="255"/>
        <v>19</v>
      </c>
      <c r="DP410" s="63">
        <f>IF(AND(DN410=0,DO410=0),"",IF(AND(DN410=0,DO410&lt;&gt;0),Desplegable!$B$444,(DO410*100/DN410)))</f>
        <v>100</v>
      </c>
      <c r="DQ410" s="97">
        <f t="shared" si="284"/>
        <v>19</v>
      </c>
      <c r="DR410" s="97">
        <f t="shared" si="285"/>
        <v>0</v>
      </c>
      <c r="DS410" s="97">
        <f t="shared" si="287"/>
        <v>19</v>
      </c>
      <c r="DT410" s="63">
        <f t="shared" si="286"/>
        <v>100</v>
      </c>
      <c r="DU410" s="97"/>
    </row>
    <row r="411" spans="1:125" s="65" customFormat="1" ht="33.75" customHeight="1">
      <c r="A411" s="53">
        <v>410</v>
      </c>
      <c r="B411" s="84" t="s">
        <v>1106</v>
      </c>
      <c r="C411" s="54" t="s">
        <v>1108</v>
      </c>
      <c r="D411" s="55" t="s">
        <v>89</v>
      </c>
      <c r="E411" s="55" t="s">
        <v>1105</v>
      </c>
      <c r="F411" s="56" t="s">
        <v>111</v>
      </c>
      <c r="G411" s="55" t="s">
        <v>115</v>
      </c>
      <c r="H411" s="56" t="s">
        <v>291</v>
      </c>
      <c r="I411" s="55" t="s">
        <v>993</v>
      </c>
      <c r="J411" s="56" t="s">
        <v>577</v>
      </c>
      <c r="K411" s="55" t="s">
        <v>1105</v>
      </c>
      <c r="L411" s="56" t="s">
        <v>423</v>
      </c>
      <c r="M411" s="56" t="s">
        <v>412</v>
      </c>
      <c r="N411" s="59" t="s">
        <v>141</v>
      </c>
      <c r="O411" s="56" t="s">
        <v>154</v>
      </c>
      <c r="P411" s="57" t="s">
        <v>461</v>
      </c>
      <c r="Q411" s="57" t="s">
        <v>466</v>
      </c>
      <c r="R411" s="58" t="s">
        <v>485</v>
      </c>
      <c r="S411" s="59" t="s">
        <v>159</v>
      </c>
      <c r="T411" s="59" t="s">
        <v>417</v>
      </c>
      <c r="U411" s="60" t="s">
        <v>429</v>
      </c>
      <c r="V411" s="60" t="s">
        <v>447</v>
      </c>
      <c r="W411" s="59" t="s">
        <v>159</v>
      </c>
      <c r="X411" s="59"/>
      <c r="Y411" s="56"/>
      <c r="Z411" s="56"/>
      <c r="AA411" s="56"/>
      <c r="AB411" s="56"/>
      <c r="AC411" s="53"/>
      <c r="AD411" s="53"/>
      <c r="AE411" s="53"/>
      <c r="AF411" s="53"/>
      <c r="AG411" s="56"/>
      <c r="AH411" s="60"/>
      <c r="AI411" s="53"/>
      <c r="AJ411" s="61"/>
      <c r="AK411" s="53"/>
      <c r="AL411" s="53"/>
      <c r="AM411" s="222">
        <v>362</v>
      </c>
      <c r="AN411" s="97">
        <v>362</v>
      </c>
      <c r="AO411" s="97">
        <v>362</v>
      </c>
      <c r="AP411" s="97"/>
      <c r="AQ411" s="62">
        <f>IF(AND(AN411=0,AO411=0),Desplegable!$B$446,IF(AND(AN411&lt;&gt;0,AO411=""),Desplegable!$B$446,IF(AND('Metas por Proyecto'!AN411=0,'Metas por Proyecto'!AO411&gt;0),Desplegable!$B$444,IF(AND('Metas por Proyecto'!AN411&gt;0,'Metas por Proyecto'!AO411=0),Desplegable!$B$445,IF(AND('Metas por Proyecto'!AN411&gt;0,'Metas por Proyecto'!AO411&gt;0),((AO411*100)/AN411))))))</f>
        <v>100</v>
      </c>
      <c r="AR411" s="97">
        <v>362</v>
      </c>
      <c r="AS411" s="97">
        <v>362</v>
      </c>
      <c r="AT411" s="97"/>
      <c r="AU411" s="62">
        <f>IF(AND(AR411=0,AS411=0),Desplegable!$B$446,IF(AND(AR411&lt;&gt;0,AS411=""),Desplegable!$B$446,IF(AND('Metas por Proyecto'!AR411=0,'Metas por Proyecto'!AS411&gt;0),Desplegable!$B$444,IF(AND('Metas por Proyecto'!AR411&gt;0,'Metas por Proyecto'!AS411=0),Desplegable!$B$445,IF(AND('Metas por Proyecto'!AR411&gt;0,'Metas por Proyecto'!AS411&gt;0),((AS411*100)/AR411))))))</f>
        <v>100</v>
      </c>
      <c r="AV411" s="97">
        <f t="shared" si="236"/>
        <v>724</v>
      </c>
      <c r="AW411" s="97">
        <f t="shared" si="237"/>
        <v>724</v>
      </c>
      <c r="AX411" s="62">
        <f>IF(AND(AV411=0,AW411=0),"",IF(AND(AV411=0,AW411&lt;&gt;0),Desplegable!$B$444,(AW411*100/AV411)))</f>
        <v>100</v>
      </c>
      <c r="AY411" s="97">
        <v>362</v>
      </c>
      <c r="AZ411" s="97">
        <v>362</v>
      </c>
      <c r="BA411" s="97" t="s">
        <v>1323</v>
      </c>
      <c r="BB411" s="62">
        <f>IF(AND(AY411=0,AZ411=0),Desplegable!$B$446,IF(AND(AY411&lt;&gt;0,AZ411=""),Desplegable!$B$446,IF(AND('Metas por Proyecto'!AY411=0,'Metas por Proyecto'!AZ411&gt;0),Desplegable!$B$444,IF(AND('Metas por Proyecto'!AY411&gt;0,'Metas por Proyecto'!AZ411=0),Desplegable!$B$445,IF(AND('Metas por Proyecto'!AY411&gt;0,'Metas por Proyecto'!AZ411&gt;0),((AZ411*100)/AY411))))))</f>
        <v>100</v>
      </c>
      <c r="BC411" s="97">
        <f t="shared" si="238"/>
        <v>1086</v>
      </c>
      <c r="BD411" s="97">
        <f t="shared" si="239"/>
        <v>1086</v>
      </c>
      <c r="BE411" s="62">
        <f>IF(AND(BC411=0,BD411=0),"",IF(AND(BC411=0,BD411&lt;&gt;0),Desplegable!$B$444,(BD411*100/BC411)))</f>
        <v>100</v>
      </c>
      <c r="BF411" s="97">
        <v>362</v>
      </c>
      <c r="BG411" s="97"/>
      <c r="BH411" s="97"/>
      <c r="BI411" s="62" t="str">
        <f>IF(AND(BF411=0,BG411=0),Desplegable!$B$446,IF(AND(BF411&lt;&gt;0,BG411=""),Desplegable!$B$446,IF(AND('Metas por Proyecto'!BF411=0,'Metas por Proyecto'!BG411&gt;0),Desplegable!$B$444,IF(AND('Metas por Proyecto'!BF411&gt;0,'Metas por Proyecto'!BG411=0),Desplegable!$B$445,IF(AND('Metas por Proyecto'!BF411&gt;0,'Metas por Proyecto'!BG411&gt;0),((BG411*100)/BF411))))))</f>
        <v/>
      </c>
      <c r="BJ411" s="97">
        <f t="shared" si="240"/>
        <v>1448</v>
      </c>
      <c r="BK411" s="97">
        <f t="shared" si="241"/>
        <v>1086</v>
      </c>
      <c r="BL411" s="62">
        <f>IF(AND(BJ411=0,BK411=0),"",IF(AND(BJ411=0,BK411&lt;&gt;0),Desplegable!$B$444,(BK411*100/BJ411)))</f>
        <v>75</v>
      </c>
      <c r="BM411" s="97">
        <v>362</v>
      </c>
      <c r="BN411" s="97"/>
      <c r="BO411" s="97"/>
      <c r="BP411" s="62" t="str">
        <f>IF(AND(BM411=0,BN411=0),Desplegable!$B$446,IF(AND(BM411&lt;&gt;0,BN411=""),Desplegable!$B$446,IF(AND('Metas por Proyecto'!BM411=0,'Metas por Proyecto'!BN411&gt;0),Desplegable!$B$444,IF(AND('Metas por Proyecto'!BM411&gt;0,'Metas por Proyecto'!BN411=0),Desplegable!$B$445,IF(AND('Metas por Proyecto'!BM411&gt;0,'Metas por Proyecto'!BN411&gt;0),((BN411*100)/BM411))))))</f>
        <v/>
      </c>
      <c r="BQ411" s="97">
        <f t="shared" si="242"/>
        <v>1810</v>
      </c>
      <c r="BR411" s="97">
        <f t="shared" si="243"/>
        <v>1086</v>
      </c>
      <c r="BS411" s="62">
        <f>IF(AND(BQ411=0,BR411=0),"",IF(AND(BQ411=0,BR411&lt;&gt;0),Desplegable!$B$444,(BR411*100/BQ411)))</f>
        <v>60</v>
      </c>
      <c r="BT411" s="97">
        <v>362</v>
      </c>
      <c r="BU411" s="97"/>
      <c r="BV411" s="97"/>
      <c r="BW411" s="62" t="str">
        <f>IF(AND(BT411=0,BU411=0),Desplegable!$B$446,IF(AND(BT411&lt;&gt;0,BU411=""),Desplegable!$B$446,IF(AND('Metas por Proyecto'!BT411=0,'Metas por Proyecto'!BU411&gt;0),Desplegable!$B$444,IF(AND('Metas por Proyecto'!BT411&gt;0,'Metas por Proyecto'!BU411=0),Desplegable!$B$445,IF(AND('Metas por Proyecto'!BT411&gt;0,'Metas por Proyecto'!BU411&gt;0),((BU411*100)/BT411))))))</f>
        <v/>
      </c>
      <c r="BX411" s="97">
        <f t="shared" si="244"/>
        <v>2172</v>
      </c>
      <c r="BY411" s="97">
        <f t="shared" si="245"/>
        <v>1086</v>
      </c>
      <c r="BZ411" s="62">
        <f>IF(AND(BX411=0,BY411=0),"",IF(AND(BX411=0,BY411&lt;&gt;0),Desplegable!$B$444,(BY411*100/BX411)))</f>
        <v>50</v>
      </c>
      <c r="CA411" s="97">
        <v>362</v>
      </c>
      <c r="CB411" s="97"/>
      <c r="CC411" s="97"/>
      <c r="CD411" s="62" t="str">
        <f>IF(AND(CA411=0,CB411=0),Desplegable!$B$446,IF(AND(CA411&lt;&gt;0,CB411=""),Desplegable!$B$446,IF(AND('Metas por Proyecto'!CA411=0,'Metas por Proyecto'!CB411&gt;0),Desplegable!$B$444,IF(AND('Metas por Proyecto'!CA411&gt;0,'Metas por Proyecto'!CB411=0),Desplegable!$B$445,IF(AND('Metas por Proyecto'!CA411&gt;0,'Metas por Proyecto'!CB411&gt;0),((CB411*100)/CA411))))))</f>
        <v/>
      </c>
      <c r="CE411" s="97">
        <f t="shared" si="246"/>
        <v>2534</v>
      </c>
      <c r="CF411" s="97">
        <f t="shared" si="247"/>
        <v>1086</v>
      </c>
      <c r="CG411" s="62">
        <f>IF(AND(CE411=0,CF411=0),"",IF(AND(CE411=0,CF411&lt;&gt;0),Desplegable!$B$444,(CF411*100/CE411)))</f>
        <v>42.857142857142854</v>
      </c>
      <c r="CH411" s="97">
        <v>362</v>
      </c>
      <c r="CI411" s="97"/>
      <c r="CJ411" s="97"/>
      <c r="CK411" s="62" t="str">
        <f>IF(AND(CH411=0,CI411=0),Desplegable!$B$446,IF(AND(CH411&lt;&gt;0,CI411=""),Desplegable!$B$446,IF(AND('Metas por Proyecto'!CH411=0,'Metas por Proyecto'!CI411&gt;0),Desplegable!$B$444,IF(AND('Metas por Proyecto'!CH411&gt;0,'Metas por Proyecto'!CI411=0),Desplegable!$B$445,IF(AND('Metas por Proyecto'!CH411&gt;0,'Metas por Proyecto'!CI411&gt;0),((CI411*100)/CH411))))))</f>
        <v/>
      </c>
      <c r="CL411" s="97">
        <f t="shared" si="248"/>
        <v>2896</v>
      </c>
      <c r="CM411" s="97">
        <f t="shared" si="249"/>
        <v>1086</v>
      </c>
      <c r="CN411" s="62">
        <f>IF(AND(CL411=0,CM411=0),"",IF(AND(CL411=0,CM411&lt;&gt;0),Desplegable!$B$444,(CM411*100/CL411)))</f>
        <v>37.5</v>
      </c>
      <c r="CO411" s="97">
        <v>362</v>
      </c>
      <c r="CP411" s="97"/>
      <c r="CQ411" s="97"/>
      <c r="CR411" s="62" t="str">
        <f>IF(AND(CO411=0,CP411=0),Desplegable!$B$446,IF(AND(CO411&lt;&gt;0,CP411=""),Desplegable!$B$446,IF(AND('Metas por Proyecto'!CO411=0,'Metas por Proyecto'!CP411&gt;0),Desplegable!$B$444,IF(AND('Metas por Proyecto'!CO411&gt;0,'Metas por Proyecto'!CP411=0),Desplegable!$B$445,IF(AND('Metas por Proyecto'!CO411&gt;0,'Metas por Proyecto'!CP411&gt;0),((CP411*100)/CO411))))))</f>
        <v/>
      </c>
      <c r="CS411" s="97">
        <f t="shared" si="250"/>
        <v>3258</v>
      </c>
      <c r="CT411" s="97">
        <f t="shared" si="251"/>
        <v>1086</v>
      </c>
      <c r="CU411" s="62">
        <f>IF(AND(CS411=0,CT411=0),"",IF(AND(CS411=0,CT411&lt;&gt;0),Desplegable!$B$444,(CT411*100/CS411)))</f>
        <v>33.333333333333336</v>
      </c>
      <c r="CV411" s="97">
        <v>362</v>
      </c>
      <c r="CW411" s="97"/>
      <c r="CX411" s="97"/>
      <c r="CY411" s="62" t="str">
        <f>IF(AND(CV411=0,CW411=0),Desplegable!$B$446,IF(AND(CV411&lt;&gt;0,CW411=""),Desplegable!$B$446,IF(AND('Metas por Proyecto'!CV411=0,'Metas por Proyecto'!CW411&gt;0),Desplegable!$B$444,IF(AND('Metas por Proyecto'!CV411&gt;0,'Metas por Proyecto'!CW411=0),Desplegable!$B$445,IF(AND('Metas por Proyecto'!CV411&gt;0,'Metas por Proyecto'!CW411&gt;0),((CW411*100)/CV411))))))</f>
        <v/>
      </c>
      <c r="CZ411" s="97">
        <f t="shared" si="252"/>
        <v>3620</v>
      </c>
      <c r="DA411" s="97">
        <f t="shared" si="253"/>
        <v>1086</v>
      </c>
      <c r="DB411" s="62">
        <f>IF(AND(CZ411=0,DA411=0),"",IF(AND(CZ411=0,DA411&lt;&gt;0),Desplegable!$B$444,(DA411*100/CZ411)))</f>
        <v>30</v>
      </c>
      <c r="DC411" s="97">
        <v>362</v>
      </c>
      <c r="DD411" s="97"/>
      <c r="DE411" s="97"/>
      <c r="DF411" s="62" t="str">
        <f>IF(AND(DC411=0,DD411=0),Desplegable!$B$446,IF(AND(DC411&lt;&gt;0,DD411=""),Desplegable!$B$446,IF(AND('Metas por Proyecto'!DC411=0,'Metas por Proyecto'!DD411&gt;0),Desplegable!$B$444,IF(AND('Metas por Proyecto'!DC411&gt;0,'Metas por Proyecto'!DD411=0),Desplegable!$B$445,IF(AND('Metas por Proyecto'!DC411&gt;0,'Metas por Proyecto'!DD411&gt;0),((DD411*100)/DC411))))))</f>
        <v/>
      </c>
      <c r="DG411" s="97">
        <f t="shared" si="256"/>
        <v>3982</v>
      </c>
      <c r="DH411" s="97">
        <f t="shared" si="257"/>
        <v>1086</v>
      </c>
      <c r="DI411" s="62">
        <f>IF(AND(DG411=0,DH411=0),"",IF(AND(DG411=0,DH411&lt;&gt;0),Desplegable!$B$444,(DH411*100/DG411)))</f>
        <v>27.272727272727273</v>
      </c>
      <c r="DJ411" s="97">
        <v>362</v>
      </c>
      <c r="DK411" s="97"/>
      <c r="DL411" s="97"/>
      <c r="DM411" s="62" t="str">
        <f>IF(AND(DJ411=0,DK411=0),Desplegable!$B$446,IF(AND(DJ411&lt;&gt;0,DK411=""),Desplegable!$B$446,IF(AND('Metas por Proyecto'!DJ411=0,'Metas por Proyecto'!DK411&gt;0),Desplegable!$B$444,IF(AND('Metas por Proyecto'!DJ411&gt;0,'Metas por Proyecto'!DK411=0),Desplegable!$B$445,IF(AND('Metas por Proyecto'!DJ411&gt;0,'Metas por Proyecto'!DK411&gt;0),((DK411*100)/DJ411))))))</f>
        <v/>
      </c>
      <c r="DN411" s="97">
        <f t="shared" si="254"/>
        <v>4344</v>
      </c>
      <c r="DO411" s="97">
        <f t="shared" si="255"/>
        <v>1086</v>
      </c>
      <c r="DP411" s="63">
        <f>IF(AND(DN411=0,DO411=0),"",IF(AND(DN411=0,DO411&lt;&gt;0),Desplegable!$B$444,(DO411*100/DN411)))</f>
        <v>25</v>
      </c>
      <c r="DQ411" s="97">
        <v>362</v>
      </c>
      <c r="DR411" s="97">
        <f t="shared" si="285"/>
        <v>0</v>
      </c>
      <c r="DS411" s="97">
        <f t="shared" si="287"/>
        <v>1086</v>
      </c>
      <c r="DT411" s="63">
        <f t="shared" si="286"/>
        <v>25</v>
      </c>
      <c r="DU411" s="97"/>
    </row>
    <row r="412" spans="1:125" s="65" customFormat="1" ht="187.5">
      <c r="A412" s="53">
        <v>411</v>
      </c>
      <c r="B412" s="84" t="s">
        <v>1106</v>
      </c>
      <c r="C412" s="54" t="s">
        <v>1108</v>
      </c>
      <c r="D412" s="55" t="s">
        <v>89</v>
      </c>
      <c r="E412" s="55" t="s">
        <v>1105</v>
      </c>
      <c r="F412" s="56" t="s">
        <v>111</v>
      </c>
      <c r="G412" s="55" t="s">
        <v>115</v>
      </c>
      <c r="H412" s="56" t="s">
        <v>291</v>
      </c>
      <c r="I412" s="55" t="s">
        <v>993</v>
      </c>
      <c r="J412" s="56" t="s">
        <v>577</v>
      </c>
      <c r="K412" s="55" t="s">
        <v>1105</v>
      </c>
      <c r="L412" s="56" t="s">
        <v>423</v>
      </c>
      <c r="M412" s="56" t="s">
        <v>412</v>
      </c>
      <c r="N412" s="59" t="s">
        <v>119</v>
      </c>
      <c r="O412" s="56" t="s">
        <v>154</v>
      </c>
      <c r="P412" s="57" t="s">
        <v>461</v>
      </c>
      <c r="Q412" s="57" t="s">
        <v>466</v>
      </c>
      <c r="R412" s="58" t="s">
        <v>485</v>
      </c>
      <c r="S412" s="59" t="s">
        <v>159</v>
      </c>
      <c r="T412" s="59" t="s">
        <v>417</v>
      </c>
      <c r="U412" s="60" t="s">
        <v>429</v>
      </c>
      <c r="V412" s="60" t="s">
        <v>447</v>
      </c>
      <c r="W412" s="59" t="s">
        <v>159</v>
      </c>
      <c r="X412" s="59"/>
      <c r="Y412" s="56"/>
      <c r="Z412" s="56"/>
      <c r="AA412" s="56"/>
      <c r="AB412" s="56"/>
      <c r="AC412" s="53"/>
      <c r="AD412" s="53"/>
      <c r="AE412" s="53"/>
      <c r="AF412" s="53"/>
      <c r="AG412" s="56"/>
      <c r="AH412" s="60"/>
      <c r="AI412" s="53"/>
      <c r="AJ412" s="61"/>
      <c r="AK412" s="53"/>
      <c r="AL412" s="53"/>
      <c r="AM412" s="222">
        <v>55</v>
      </c>
      <c r="AN412" s="97">
        <v>55</v>
      </c>
      <c r="AO412" s="97">
        <v>55</v>
      </c>
      <c r="AP412" s="97"/>
      <c r="AQ412" s="62">
        <f>IF(AND(AN412=0,AO412=0),Desplegable!$B$446,IF(AND(AN412&lt;&gt;0,AO412=""),Desplegable!$B$446,IF(AND('Metas por Proyecto'!AN412=0,'Metas por Proyecto'!AO412&gt;0),Desplegable!$B$444,IF(AND('Metas por Proyecto'!AN412&gt;0,'Metas por Proyecto'!AO412=0),Desplegable!$B$445,IF(AND('Metas por Proyecto'!AN412&gt;0,'Metas por Proyecto'!AO412&gt;0),((AO412*100)/AN412))))))</f>
        <v>100</v>
      </c>
      <c r="AR412" s="97">
        <v>55</v>
      </c>
      <c r="AS412" s="97">
        <v>55</v>
      </c>
      <c r="AT412" s="97"/>
      <c r="AU412" s="62">
        <f>IF(AND(AR412=0,AS412=0),Desplegable!$B$446,IF(AND(AR412&lt;&gt;0,AS412=""),Desplegable!$B$446,IF(AND('Metas por Proyecto'!AR412=0,'Metas por Proyecto'!AS412&gt;0),Desplegable!$B$444,IF(AND('Metas por Proyecto'!AR412&gt;0,'Metas por Proyecto'!AS412=0),Desplegable!$B$445,IF(AND('Metas por Proyecto'!AR412&gt;0,'Metas por Proyecto'!AS412&gt;0),((AS412*100)/AR412))))))</f>
        <v>100</v>
      </c>
      <c r="AV412" s="97">
        <f t="shared" si="236"/>
        <v>110</v>
      </c>
      <c r="AW412" s="97">
        <f t="shared" si="237"/>
        <v>110</v>
      </c>
      <c r="AX412" s="62">
        <f>IF(AND(AV412=0,AW412=0),"",IF(AND(AV412=0,AW412&lt;&gt;0),Desplegable!$B$444,(AW412*100/AV412)))</f>
        <v>100</v>
      </c>
      <c r="AY412" s="97">
        <v>55</v>
      </c>
      <c r="AZ412" s="97">
        <v>55</v>
      </c>
      <c r="BA412" s="97"/>
      <c r="BB412" s="62">
        <f>IF(AND(AY412=0,AZ412=0),Desplegable!$B$446,IF(AND(AY412&lt;&gt;0,AZ412=""),Desplegable!$B$446,IF(AND('Metas por Proyecto'!AY412=0,'Metas por Proyecto'!AZ412&gt;0),Desplegable!$B$444,IF(AND('Metas por Proyecto'!AY412&gt;0,'Metas por Proyecto'!AZ412=0),Desplegable!$B$445,IF(AND('Metas por Proyecto'!AY412&gt;0,'Metas por Proyecto'!AZ412&gt;0),((AZ412*100)/AY412))))))</f>
        <v>100</v>
      </c>
      <c r="BC412" s="97">
        <f t="shared" si="238"/>
        <v>165</v>
      </c>
      <c r="BD412" s="97">
        <f t="shared" si="239"/>
        <v>165</v>
      </c>
      <c r="BE412" s="62">
        <f>IF(AND(BC412=0,BD412=0),"",IF(AND(BC412=0,BD412&lt;&gt;0),Desplegable!$B$444,(BD412*100/BC412)))</f>
        <v>100</v>
      </c>
      <c r="BF412" s="97">
        <v>55</v>
      </c>
      <c r="BG412" s="97"/>
      <c r="BH412" s="97"/>
      <c r="BI412" s="62" t="str">
        <f>IF(AND(BF412=0,BG412=0),Desplegable!$B$446,IF(AND(BF412&lt;&gt;0,BG412=""),Desplegable!$B$446,IF(AND('Metas por Proyecto'!BF412=0,'Metas por Proyecto'!BG412&gt;0),Desplegable!$B$444,IF(AND('Metas por Proyecto'!BF412&gt;0,'Metas por Proyecto'!BG412=0),Desplegable!$B$445,IF(AND('Metas por Proyecto'!BF412&gt;0,'Metas por Proyecto'!BG412&gt;0),((BG412*100)/BF412))))))</f>
        <v/>
      </c>
      <c r="BJ412" s="97">
        <f t="shared" si="240"/>
        <v>220</v>
      </c>
      <c r="BK412" s="97">
        <f t="shared" si="241"/>
        <v>165</v>
      </c>
      <c r="BL412" s="62">
        <f>IF(AND(BJ412=0,BK412=0),"",IF(AND(BJ412=0,BK412&lt;&gt;0),Desplegable!$B$444,(BK412*100/BJ412)))</f>
        <v>75</v>
      </c>
      <c r="BM412" s="97">
        <v>55</v>
      </c>
      <c r="BN412" s="97"/>
      <c r="BO412" s="97"/>
      <c r="BP412" s="62" t="str">
        <f>IF(AND(BM412=0,BN412=0),Desplegable!$B$446,IF(AND(BM412&lt;&gt;0,BN412=""),Desplegable!$B$446,IF(AND('Metas por Proyecto'!BM412=0,'Metas por Proyecto'!BN412&gt;0),Desplegable!$B$444,IF(AND('Metas por Proyecto'!BM412&gt;0,'Metas por Proyecto'!BN412=0),Desplegable!$B$445,IF(AND('Metas por Proyecto'!BM412&gt;0,'Metas por Proyecto'!BN412&gt;0),((BN412*100)/BM412))))))</f>
        <v/>
      </c>
      <c r="BQ412" s="97">
        <f t="shared" si="242"/>
        <v>275</v>
      </c>
      <c r="BR412" s="97">
        <f t="shared" si="243"/>
        <v>165</v>
      </c>
      <c r="BS412" s="62">
        <f>IF(AND(BQ412=0,BR412=0),"",IF(AND(BQ412=0,BR412&lt;&gt;0),Desplegable!$B$444,(BR412*100/BQ412)))</f>
        <v>60</v>
      </c>
      <c r="BT412" s="97">
        <v>55</v>
      </c>
      <c r="BU412" s="97"/>
      <c r="BV412" s="97"/>
      <c r="BW412" s="62" t="str">
        <f>IF(AND(BT412=0,BU412=0),Desplegable!$B$446,IF(AND(BT412&lt;&gt;0,BU412=""),Desplegable!$B$446,IF(AND('Metas por Proyecto'!BT412=0,'Metas por Proyecto'!BU412&gt;0),Desplegable!$B$444,IF(AND('Metas por Proyecto'!BT412&gt;0,'Metas por Proyecto'!BU412=0),Desplegable!$B$445,IF(AND('Metas por Proyecto'!BT412&gt;0,'Metas por Proyecto'!BU412&gt;0),((BU412*100)/BT412))))))</f>
        <v/>
      </c>
      <c r="BX412" s="97">
        <f t="shared" si="244"/>
        <v>330</v>
      </c>
      <c r="BY412" s="97">
        <f t="shared" si="245"/>
        <v>165</v>
      </c>
      <c r="BZ412" s="62">
        <f>IF(AND(BX412=0,BY412=0),"",IF(AND(BX412=0,BY412&lt;&gt;0),Desplegable!$B$444,(BY412*100/BX412)))</f>
        <v>50</v>
      </c>
      <c r="CA412" s="97">
        <v>55</v>
      </c>
      <c r="CB412" s="97"/>
      <c r="CC412" s="97"/>
      <c r="CD412" s="62" t="str">
        <f>IF(AND(CA412=0,CB412=0),Desplegable!$B$446,IF(AND(CA412&lt;&gt;0,CB412=""),Desplegable!$B$446,IF(AND('Metas por Proyecto'!CA412=0,'Metas por Proyecto'!CB412&gt;0),Desplegable!$B$444,IF(AND('Metas por Proyecto'!CA412&gt;0,'Metas por Proyecto'!CB412=0),Desplegable!$B$445,IF(AND('Metas por Proyecto'!CA412&gt;0,'Metas por Proyecto'!CB412&gt;0),((CB412*100)/CA412))))))</f>
        <v/>
      </c>
      <c r="CE412" s="97">
        <f t="shared" si="246"/>
        <v>385</v>
      </c>
      <c r="CF412" s="97">
        <f t="shared" si="247"/>
        <v>165</v>
      </c>
      <c r="CG412" s="62">
        <f>IF(AND(CE412=0,CF412=0),"",IF(AND(CE412=0,CF412&lt;&gt;0),Desplegable!$B$444,(CF412*100/CE412)))</f>
        <v>42.857142857142854</v>
      </c>
      <c r="CH412" s="97">
        <v>55</v>
      </c>
      <c r="CI412" s="97"/>
      <c r="CJ412" s="97"/>
      <c r="CK412" s="62" t="str">
        <f>IF(AND(CH412=0,CI412=0),Desplegable!$B$446,IF(AND(CH412&lt;&gt;0,CI412=""),Desplegable!$B$446,IF(AND('Metas por Proyecto'!CH412=0,'Metas por Proyecto'!CI412&gt;0),Desplegable!$B$444,IF(AND('Metas por Proyecto'!CH412&gt;0,'Metas por Proyecto'!CI412=0),Desplegable!$B$445,IF(AND('Metas por Proyecto'!CH412&gt;0,'Metas por Proyecto'!CI412&gt;0),((CI412*100)/CH412))))))</f>
        <v/>
      </c>
      <c r="CL412" s="97">
        <f t="shared" si="248"/>
        <v>440</v>
      </c>
      <c r="CM412" s="97">
        <f t="shared" si="249"/>
        <v>165</v>
      </c>
      <c r="CN412" s="62">
        <f>IF(AND(CL412=0,CM412=0),"",IF(AND(CL412=0,CM412&lt;&gt;0),Desplegable!$B$444,(CM412*100/CL412)))</f>
        <v>37.5</v>
      </c>
      <c r="CO412" s="97">
        <v>55</v>
      </c>
      <c r="CP412" s="97"/>
      <c r="CQ412" s="97"/>
      <c r="CR412" s="62" t="str">
        <f>IF(AND(CO412=0,CP412=0),Desplegable!$B$446,IF(AND(CO412&lt;&gt;0,CP412=""),Desplegable!$B$446,IF(AND('Metas por Proyecto'!CO412=0,'Metas por Proyecto'!CP412&gt;0),Desplegable!$B$444,IF(AND('Metas por Proyecto'!CO412&gt;0,'Metas por Proyecto'!CP412=0),Desplegable!$B$445,IF(AND('Metas por Proyecto'!CO412&gt;0,'Metas por Proyecto'!CP412&gt;0),((CP412*100)/CO412))))))</f>
        <v/>
      </c>
      <c r="CS412" s="97">
        <f t="shared" si="250"/>
        <v>495</v>
      </c>
      <c r="CT412" s="97">
        <f t="shared" si="251"/>
        <v>165</v>
      </c>
      <c r="CU412" s="62">
        <f>IF(AND(CS412=0,CT412=0),"",IF(AND(CS412=0,CT412&lt;&gt;0),Desplegable!$B$444,(CT412*100/CS412)))</f>
        <v>33.333333333333336</v>
      </c>
      <c r="CV412" s="97">
        <v>55</v>
      </c>
      <c r="CW412" s="97"/>
      <c r="CX412" s="97"/>
      <c r="CY412" s="62" t="str">
        <f>IF(AND(CV412=0,CW412=0),Desplegable!$B$446,IF(AND(CV412&lt;&gt;0,CW412=""),Desplegable!$B$446,IF(AND('Metas por Proyecto'!CV412=0,'Metas por Proyecto'!CW412&gt;0),Desplegable!$B$444,IF(AND('Metas por Proyecto'!CV412&gt;0,'Metas por Proyecto'!CW412=0),Desplegable!$B$445,IF(AND('Metas por Proyecto'!CV412&gt;0,'Metas por Proyecto'!CW412&gt;0),((CW412*100)/CV412))))))</f>
        <v/>
      </c>
      <c r="CZ412" s="97">
        <f t="shared" si="252"/>
        <v>550</v>
      </c>
      <c r="DA412" s="97">
        <f t="shared" si="253"/>
        <v>165</v>
      </c>
      <c r="DB412" s="62">
        <f>IF(AND(CZ412=0,DA412=0),"",IF(AND(CZ412=0,DA412&lt;&gt;0),Desplegable!$B$444,(DA412*100/CZ412)))</f>
        <v>30</v>
      </c>
      <c r="DC412" s="97">
        <v>55</v>
      </c>
      <c r="DD412" s="97"/>
      <c r="DE412" s="97"/>
      <c r="DF412" s="62" t="str">
        <f>IF(AND(DC412=0,DD412=0),Desplegable!$B$446,IF(AND(DC412&lt;&gt;0,DD412=""),Desplegable!$B$446,IF(AND('Metas por Proyecto'!DC412=0,'Metas por Proyecto'!DD412&gt;0),Desplegable!$B$444,IF(AND('Metas por Proyecto'!DC412&gt;0,'Metas por Proyecto'!DD412=0),Desplegable!$B$445,IF(AND('Metas por Proyecto'!DC412&gt;0,'Metas por Proyecto'!DD412&gt;0),((DD412*100)/DC412))))))</f>
        <v/>
      </c>
      <c r="DG412" s="97">
        <f t="shared" si="256"/>
        <v>605</v>
      </c>
      <c r="DH412" s="97">
        <f t="shared" si="257"/>
        <v>165</v>
      </c>
      <c r="DI412" s="62">
        <f>IF(AND(DG412=0,DH412=0),"",IF(AND(DG412=0,DH412&lt;&gt;0),Desplegable!$B$444,(DH412*100/DG412)))</f>
        <v>27.272727272727273</v>
      </c>
      <c r="DJ412" s="97">
        <v>55</v>
      </c>
      <c r="DK412" s="97"/>
      <c r="DL412" s="97"/>
      <c r="DM412" s="62" t="str">
        <f>IF(AND(DJ412=0,DK412=0),Desplegable!$B$446,IF(AND(DJ412&lt;&gt;0,DK412=""),Desplegable!$B$446,IF(AND('Metas por Proyecto'!DJ412=0,'Metas por Proyecto'!DK412&gt;0),Desplegable!$B$444,IF(AND('Metas por Proyecto'!DJ412&gt;0,'Metas por Proyecto'!DK412=0),Desplegable!$B$445,IF(AND('Metas por Proyecto'!DJ412&gt;0,'Metas por Proyecto'!DK412&gt;0),((DK412*100)/DJ412))))))</f>
        <v/>
      </c>
      <c r="DN412" s="97">
        <f t="shared" si="254"/>
        <v>660</v>
      </c>
      <c r="DO412" s="97">
        <f t="shared" si="255"/>
        <v>165</v>
      </c>
      <c r="DP412" s="63">
        <f>IF(AND(DN412=0,DO412=0),"",IF(AND(DN412=0,DO412&lt;&gt;0),Desplegable!$B$444,(DO412*100/DN412)))</f>
        <v>25</v>
      </c>
      <c r="DQ412" s="97">
        <v>55</v>
      </c>
      <c r="DR412" s="97">
        <f t="shared" si="285"/>
        <v>0</v>
      </c>
      <c r="DS412" s="97">
        <f t="shared" si="287"/>
        <v>165</v>
      </c>
      <c r="DT412" s="63">
        <f t="shared" si="286"/>
        <v>25</v>
      </c>
      <c r="DU412" s="97"/>
    </row>
    <row r="413" spans="1:125" s="65" customFormat="1" ht="337.5">
      <c r="A413" s="53">
        <v>412</v>
      </c>
      <c r="B413" s="84" t="s">
        <v>1106</v>
      </c>
      <c r="C413" s="54" t="s">
        <v>1108</v>
      </c>
      <c r="D413" s="55" t="s">
        <v>89</v>
      </c>
      <c r="E413" s="55" t="s">
        <v>1105</v>
      </c>
      <c r="F413" s="56" t="s">
        <v>111</v>
      </c>
      <c r="G413" s="55" t="s">
        <v>115</v>
      </c>
      <c r="H413" s="56" t="s">
        <v>291</v>
      </c>
      <c r="I413" s="55" t="s">
        <v>993</v>
      </c>
      <c r="J413" s="56" t="s">
        <v>577</v>
      </c>
      <c r="K413" s="55" t="s">
        <v>1105</v>
      </c>
      <c r="L413" s="56" t="s">
        <v>423</v>
      </c>
      <c r="M413" s="56" t="s">
        <v>412</v>
      </c>
      <c r="N413" s="59" t="s">
        <v>136</v>
      </c>
      <c r="O413" s="56" t="s">
        <v>154</v>
      </c>
      <c r="P413" s="57" t="s">
        <v>461</v>
      </c>
      <c r="Q413" s="57" t="s">
        <v>466</v>
      </c>
      <c r="R413" s="58" t="s">
        <v>485</v>
      </c>
      <c r="S413" s="59" t="s">
        <v>159</v>
      </c>
      <c r="T413" s="59" t="s">
        <v>417</v>
      </c>
      <c r="U413" s="60" t="s">
        <v>429</v>
      </c>
      <c r="V413" s="60" t="s">
        <v>447</v>
      </c>
      <c r="W413" s="59" t="s">
        <v>159</v>
      </c>
      <c r="X413" s="59"/>
      <c r="Y413" s="56"/>
      <c r="Z413" s="56"/>
      <c r="AA413" s="56"/>
      <c r="AB413" s="56"/>
      <c r="AC413" s="53"/>
      <c r="AD413" s="53"/>
      <c r="AE413" s="53"/>
      <c r="AF413" s="53"/>
      <c r="AG413" s="56"/>
      <c r="AH413" s="60"/>
      <c r="AI413" s="53"/>
      <c r="AJ413" s="61"/>
      <c r="AK413" s="53"/>
      <c r="AL413" s="53"/>
      <c r="AM413" s="222">
        <v>58</v>
      </c>
      <c r="AN413" s="97">
        <v>58</v>
      </c>
      <c r="AO413" s="97">
        <v>58</v>
      </c>
      <c r="AP413" s="97"/>
      <c r="AQ413" s="62">
        <f>IF(AND(AN413=0,AO413=0),Desplegable!$B$446,IF(AND(AN413&lt;&gt;0,AO413=""),Desplegable!$B$446,IF(AND('Metas por Proyecto'!AN413=0,'Metas por Proyecto'!AO413&gt;0),Desplegable!$B$444,IF(AND('Metas por Proyecto'!AN413&gt;0,'Metas por Proyecto'!AO413=0),Desplegable!$B$445,IF(AND('Metas por Proyecto'!AN413&gt;0,'Metas por Proyecto'!AO413&gt;0),((AO413*100)/AN413))))))</f>
        <v>100</v>
      </c>
      <c r="AR413" s="97">
        <v>58</v>
      </c>
      <c r="AS413" s="97">
        <v>58</v>
      </c>
      <c r="AT413" s="97"/>
      <c r="AU413" s="62">
        <f>IF(AND(AR413=0,AS413=0),Desplegable!$B$446,IF(AND(AR413&lt;&gt;0,AS413=""),Desplegable!$B$446,IF(AND('Metas por Proyecto'!AR413=0,'Metas por Proyecto'!AS413&gt;0),Desplegable!$B$444,IF(AND('Metas por Proyecto'!AR413&gt;0,'Metas por Proyecto'!AS413=0),Desplegable!$B$445,IF(AND('Metas por Proyecto'!AR413&gt;0,'Metas por Proyecto'!AS413&gt;0),((AS413*100)/AR413))))))</f>
        <v>100</v>
      </c>
      <c r="AV413" s="97">
        <f t="shared" si="236"/>
        <v>116</v>
      </c>
      <c r="AW413" s="97">
        <f t="shared" si="237"/>
        <v>116</v>
      </c>
      <c r="AX413" s="62">
        <f>IF(AND(AV413=0,AW413=0),"",IF(AND(AV413=0,AW413&lt;&gt;0),Desplegable!$B$444,(AW413*100/AV413)))</f>
        <v>100</v>
      </c>
      <c r="AY413" s="97">
        <v>58</v>
      </c>
      <c r="AZ413" s="97">
        <v>58</v>
      </c>
      <c r="BA413" s="97" t="s">
        <v>1324</v>
      </c>
      <c r="BB413" s="62">
        <f>IF(AND(AY413=0,AZ413=0),Desplegable!$B$446,IF(AND(AY413&lt;&gt;0,AZ413=""),Desplegable!$B$446,IF(AND('Metas por Proyecto'!AY413=0,'Metas por Proyecto'!AZ413&gt;0),Desplegable!$B$444,IF(AND('Metas por Proyecto'!AY413&gt;0,'Metas por Proyecto'!AZ413=0),Desplegable!$B$445,IF(AND('Metas por Proyecto'!AY413&gt;0,'Metas por Proyecto'!AZ413&gt;0),((AZ413*100)/AY413))))))</f>
        <v>100</v>
      </c>
      <c r="BC413" s="97">
        <f t="shared" si="238"/>
        <v>174</v>
      </c>
      <c r="BD413" s="97">
        <f t="shared" si="239"/>
        <v>174</v>
      </c>
      <c r="BE413" s="62">
        <f>IF(AND(BC413=0,BD413=0),"",IF(AND(BC413=0,BD413&lt;&gt;0),Desplegable!$B$444,(BD413*100/BC413)))</f>
        <v>100</v>
      </c>
      <c r="BF413" s="97">
        <v>58</v>
      </c>
      <c r="BG413" s="97"/>
      <c r="BH413" s="97"/>
      <c r="BI413" s="62" t="str">
        <f>IF(AND(BF413=0,BG413=0),Desplegable!$B$446,IF(AND(BF413&lt;&gt;0,BG413=""),Desplegable!$B$446,IF(AND('Metas por Proyecto'!BF413=0,'Metas por Proyecto'!BG413&gt;0),Desplegable!$B$444,IF(AND('Metas por Proyecto'!BF413&gt;0,'Metas por Proyecto'!BG413=0),Desplegable!$B$445,IF(AND('Metas por Proyecto'!BF413&gt;0,'Metas por Proyecto'!BG413&gt;0),((BG413*100)/BF413))))))</f>
        <v/>
      </c>
      <c r="BJ413" s="97">
        <f t="shared" si="240"/>
        <v>232</v>
      </c>
      <c r="BK413" s="97">
        <f t="shared" si="241"/>
        <v>174</v>
      </c>
      <c r="BL413" s="62">
        <f>IF(AND(BJ413=0,BK413=0),"",IF(AND(BJ413=0,BK413&lt;&gt;0),Desplegable!$B$444,(BK413*100/BJ413)))</f>
        <v>75</v>
      </c>
      <c r="BM413" s="97">
        <v>58</v>
      </c>
      <c r="BN413" s="97"/>
      <c r="BO413" s="97"/>
      <c r="BP413" s="62" t="str">
        <f>IF(AND(BM413=0,BN413=0),Desplegable!$B$446,IF(AND(BM413&lt;&gt;0,BN413=""),Desplegable!$B$446,IF(AND('Metas por Proyecto'!BM413=0,'Metas por Proyecto'!BN413&gt;0),Desplegable!$B$444,IF(AND('Metas por Proyecto'!BM413&gt;0,'Metas por Proyecto'!BN413=0),Desplegable!$B$445,IF(AND('Metas por Proyecto'!BM413&gt;0,'Metas por Proyecto'!BN413&gt;0),((BN413*100)/BM413))))))</f>
        <v/>
      </c>
      <c r="BQ413" s="97">
        <f t="shared" si="242"/>
        <v>290</v>
      </c>
      <c r="BR413" s="97">
        <f t="shared" si="243"/>
        <v>174</v>
      </c>
      <c r="BS413" s="62">
        <f>IF(AND(BQ413=0,BR413=0),"",IF(AND(BQ413=0,BR413&lt;&gt;0),Desplegable!$B$444,(BR413*100/BQ413)))</f>
        <v>60</v>
      </c>
      <c r="BT413" s="97">
        <v>58</v>
      </c>
      <c r="BU413" s="97"/>
      <c r="BV413" s="97"/>
      <c r="BW413" s="62" t="str">
        <f>IF(AND(BT413=0,BU413=0),Desplegable!$B$446,IF(AND(BT413&lt;&gt;0,BU413=""),Desplegable!$B$446,IF(AND('Metas por Proyecto'!BT413=0,'Metas por Proyecto'!BU413&gt;0),Desplegable!$B$444,IF(AND('Metas por Proyecto'!BT413&gt;0,'Metas por Proyecto'!BU413=0),Desplegable!$B$445,IF(AND('Metas por Proyecto'!BT413&gt;0,'Metas por Proyecto'!BU413&gt;0),((BU413*100)/BT413))))))</f>
        <v/>
      </c>
      <c r="BX413" s="97">
        <f t="shared" si="244"/>
        <v>348</v>
      </c>
      <c r="BY413" s="97">
        <f t="shared" si="245"/>
        <v>174</v>
      </c>
      <c r="BZ413" s="62">
        <f>IF(AND(BX413=0,BY413=0),"",IF(AND(BX413=0,BY413&lt;&gt;0),Desplegable!$B$444,(BY413*100/BX413)))</f>
        <v>50</v>
      </c>
      <c r="CA413" s="97">
        <v>58</v>
      </c>
      <c r="CB413" s="97"/>
      <c r="CC413" s="97"/>
      <c r="CD413" s="62" t="str">
        <f>IF(AND(CA413=0,CB413=0),Desplegable!$B$446,IF(AND(CA413&lt;&gt;0,CB413=""),Desplegable!$B$446,IF(AND('Metas por Proyecto'!CA413=0,'Metas por Proyecto'!CB413&gt;0),Desplegable!$B$444,IF(AND('Metas por Proyecto'!CA413&gt;0,'Metas por Proyecto'!CB413=0),Desplegable!$B$445,IF(AND('Metas por Proyecto'!CA413&gt;0,'Metas por Proyecto'!CB413&gt;0),((CB413*100)/CA413))))))</f>
        <v/>
      </c>
      <c r="CE413" s="97">
        <f t="shared" si="246"/>
        <v>406</v>
      </c>
      <c r="CF413" s="97">
        <f t="shared" si="247"/>
        <v>174</v>
      </c>
      <c r="CG413" s="62">
        <f>IF(AND(CE413=0,CF413=0),"",IF(AND(CE413=0,CF413&lt;&gt;0),Desplegable!$B$444,(CF413*100/CE413)))</f>
        <v>42.857142857142854</v>
      </c>
      <c r="CH413" s="97">
        <v>58</v>
      </c>
      <c r="CI413" s="97"/>
      <c r="CJ413" s="97"/>
      <c r="CK413" s="62" t="str">
        <f>IF(AND(CH413=0,CI413=0),Desplegable!$B$446,IF(AND(CH413&lt;&gt;0,CI413=""),Desplegable!$B$446,IF(AND('Metas por Proyecto'!CH413=0,'Metas por Proyecto'!CI413&gt;0),Desplegable!$B$444,IF(AND('Metas por Proyecto'!CH413&gt;0,'Metas por Proyecto'!CI413=0),Desplegable!$B$445,IF(AND('Metas por Proyecto'!CH413&gt;0,'Metas por Proyecto'!CI413&gt;0),((CI413*100)/CH413))))))</f>
        <v/>
      </c>
      <c r="CL413" s="97">
        <f t="shared" si="248"/>
        <v>464</v>
      </c>
      <c r="CM413" s="97">
        <f t="shared" si="249"/>
        <v>174</v>
      </c>
      <c r="CN413" s="62">
        <f>IF(AND(CL413=0,CM413=0),"",IF(AND(CL413=0,CM413&lt;&gt;0),Desplegable!$B$444,(CM413*100/CL413)))</f>
        <v>37.5</v>
      </c>
      <c r="CO413" s="97">
        <v>58</v>
      </c>
      <c r="CP413" s="97"/>
      <c r="CQ413" s="97"/>
      <c r="CR413" s="62" t="str">
        <f>IF(AND(CO413=0,CP413=0),Desplegable!$B$446,IF(AND(CO413&lt;&gt;0,CP413=""),Desplegable!$B$446,IF(AND('Metas por Proyecto'!CO413=0,'Metas por Proyecto'!CP413&gt;0),Desplegable!$B$444,IF(AND('Metas por Proyecto'!CO413&gt;0,'Metas por Proyecto'!CP413=0),Desplegable!$B$445,IF(AND('Metas por Proyecto'!CO413&gt;0,'Metas por Proyecto'!CP413&gt;0),((CP413*100)/CO413))))))</f>
        <v/>
      </c>
      <c r="CS413" s="97">
        <f t="shared" si="250"/>
        <v>522</v>
      </c>
      <c r="CT413" s="97">
        <f t="shared" si="251"/>
        <v>174</v>
      </c>
      <c r="CU413" s="62">
        <f>IF(AND(CS413=0,CT413=0),"",IF(AND(CS413=0,CT413&lt;&gt;0),Desplegable!$B$444,(CT413*100/CS413)))</f>
        <v>33.333333333333336</v>
      </c>
      <c r="CV413" s="97">
        <v>58</v>
      </c>
      <c r="CW413" s="97"/>
      <c r="CX413" s="97"/>
      <c r="CY413" s="62" t="str">
        <f>IF(AND(CV413=0,CW413=0),Desplegable!$B$446,IF(AND(CV413&lt;&gt;0,CW413=""),Desplegable!$B$446,IF(AND('Metas por Proyecto'!CV413=0,'Metas por Proyecto'!CW413&gt;0),Desplegable!$B$444,IF(AND('Metas por Proyecto'!CV413&gt;0,'Metas por Proyecto'!CW413=0),Desplegable!$B$445,IF(AND('Metas por Proyecto'!CV413&gt;0,'Metas por Proyecto'!CW413&gt;0),((CW413*100)/CV413))))))</f>
        <v/>
      </c>
      <c r="CZ413" s="97">
        <f t="shared" si="252"/>
        <v>580</v>
      </c>
      <c r="DA413" s="97">
        <f t="shared" si="253"/>
        <v>174</v>
      </c>
      <c r="DB413" s="62">
        <f>IF(AND(CZ413=0,DA413=0),"",IF(AND(CZ413=0,DA413&lt;&gt;0),Desplegable!$B$444,(DA413*100/CZ413)))</f>
        <v>30</v>
      </c>
      <c r="DC413" s="97">
        <v>58</v>
      </c>
      <c r="DD413" s="97"/>
      <c r="DE413" s="97"/>
      <c r="DF413" s="62" t="str">
        <f>IF(AND(DC413=0,DD413=0),Desplegable!$B$446,IF(AND(DC413&lt;&gt;0,DD413=""),Desplegable!$B$446,IF(AND('Metas por Proyecto'!DC413=0,'Metas por Proyecto'!DD413&gt;0),Desplegable!$B$444,IF(AND('Metas por Proyecto'!DC413&gt;0,'Metas por Proyecto'!DD413=0),Desplegable!$B$445,IF(AND('Metas por Proyecto'!DC413&gt;0,'Metas por Proyecto'!DD413&gt;0),((DD413*100)/DC413))))))</f>
        <v/>
      </c>
      <c r="DG413" s="97">
        <f t="shared" si="256"/>
        <v>638</v>
      </c>
      <c r="DH413" s="97">
        <f t="shared" si="257"/>
        <v>174</v>
      </c>
      <c r="DI413" s="62">
        <f>IF(AND(DG413=0,DH413=0),"",IF(AND(DG413=0,DH413&lt;&gt;0),Desplegable!$B$444,(DH413*100/DG413)))</f>
        <v>27.272727272727273</v>
      </c>
      <c r="DJ413" s="97">
        <v>58</v>
      </c>
      <c r="DK413" s="97"/>
      <c r="DL413" s="97"/>
      <c r="DM413" s="62" t="str">
        <f>IF(AND(DJ413=0,DK413=0),Desplegable!$B$446,IF(AND(DJ413&lt;&gt;0,DK413=""),Desplegable!$B$446,IF(AND('Metas por Proyecto'!DJ413=0,'Metas por Proyecto'!DK413&gt;0),Desplegable!$B$444,IF(AND('Metas por Proyecto'!DJ413&gt;0,'Metas por Proyecto'!DK413=0),Desplegable!$B$445,IF(AND('Metas por Proyecto'!DJ413&gt;0,'Metas por Proyecto'!DK413&gt;0),((DK413*100)/DJ413))))))</f>
        <v/>
      </c>
      <c r="DN413" s="97">
        <f t="shared" si="254"/>
        <v>696</v>
      </c>
      <c r="DO413" s="97">
        <f t="shared" si="255"/>
        <v>174</v>
      </c>
      <c r="DP413" s="63">
        <f>IF(AND(DN413=0,DO413=0),"",IF(AND(DN413=0,DO413&lt;&gt;0),Desplegable!$B$444,(DO413*100/DN413)))</f>
        <v>25</v>
      </c>
      <c r="DQ413" s="97">
        <v>58</v>
      </c>
      <c r="DR413" s="97">
        <f t="shared" si="285"/>
        <v>0</v>
      </c>
      <c r="DS413" s="97">
        <f t="shared" si="287"/>
        <v>174</v>
      </c>
      <c r="DT413" s="63">
        <f t="shared" si="286"/>
        <v>25</v>
      </c>
      <c r="DU413" s="97"/>
    </row>
    <row r="414" spans="1:125" s="65" customFormat="1" ht="409.5">
      <c r="A414" s="53">
        <v>413</v>
      </c>
      <c r="B414" s="84" t="s">
        <v>1106</v>
      </c>
      <c r="C414" s="54" t="s">
        <v>1108</v>
      </c>
      <c r="D414" s="55" t="s">
        <v>89</v>
      </c>
      <c r="E414" s="55" t="s">
        <v>1105</v>
      </c>
      <c r="F414" s="56" t="s">
        <v>111</v>
      </c>
      <c r="G414" s="55" t="s">
        <v>115</v>
      </c>
      <c r="H414" s="56" t="s">
        <v>291</v>
      </c>
      <c r="I414" s="55" t="s">
        <v>993</v>
      </c>
      <c r="J414" s="56" t="s">
        <v>577</v>
      </c>
      <c r="K414" s="55" t="s">
        <v>1105</v>
      </c>
      <c r="L414" s="56" t="s">
        <v>423</v>
      </c>
      <c r="M414" s="56" t="s">
        <v>412</v>
      </c>
      <c r="N414" s="59" t="s">
        <v>135</v>
      </c>
      <c r="O414" s="56" t="s">
        <v>154</v>
      </c>
      <c r="P414" s="57" t="s">
        <v>461</v>
      </c>
      <c r="Q414" s="57" t="s">
        <v>466</v>
      </c>
      <c r="R414" s="58" t="s">
        <v>485</v>
      </c>
      <c r="S414" s="59" t="s">
        <v>159</v>
      </c>
      <c r="T414" s="59" t="s">
        <v>417</v>
      </c>
      <c r="U414" s="60" t="s">
        <v>429</v>
      </c>
      <c r="V414" s="60" t="s">
        <v>447</v>
      </c>
      <c r="W414" s="59" t="s">
        <v>159</v>
      </c>
      <c r="X414" s="59"/>
      <c r="Y414" s="56"/>
      <c r="Z414" s="56"/>
      <c r="AA414" s="56"/>
      <c r="AB414" s="56"/>
      <c r="AC414" s="53"/>
      <c r="AD414" s="53"/>
      <c r="AE414" s="53"/>
      <c r="AF414" s="53"/>
      <c r="AG414" s="56"/>
      <c r="AH414" s="60"/>
      <c r="AI414" s="53"/>
      <c r="AJ414" s="61"/>
      <c r="AK414" s="53"/>
      <c r="AL414" s="53"/>
      <c r="AM414" s="222">
        <v>14</v>
      </c>
      <c r="AN414" s="97">
        <v>14</v>
      </c>
      <c r="AO414" s="97">
        <v>14</v>
      </c>
      <c r="AP414" s="97"/>
      <c r="AQ414" s="62">
        <f>IF(AND(AN414=0,AO414=0),Desplegable!$B$446,IF(AND(AN414&lt;&gt;0,AO414=""),Desplegable!$B$446,IF(AND('Metas por Proyecto'!AN414=0,'Metas por Proyecto'!AO414&gt;0),Desplegable!$B$444,IF(AND('Metas por Proyecto'!AN414&gt;0,'Metas por Proyecto'!AO414=0),Desplegable!$B$445,IF(AND('Metas por Proyecto'!AN414&gt;0,'Metas por Proyecto'!AO414&gt;0),((AO414*100)/AN414))))))</f>
        <v>100</v>
      </c>
      <c r="AR414" s="97">
        <v>14</v>
      </c>
      <c r="AS414" s="97">
        <v>14</v>
      </c>
      <c r="AT414" s="97"/>
      <c r="AU414" s="62">
        <f>IF(AND(AR414=0,AS414=0),Desplegable!$B$446,IF(AND(AR414&lt;&gt;0,AS414=""),Desplegable!$B$446,IF(AND('Metas por Proyecto'!AR414=0,'Metas por Proyecto'!AS414&gt;0),Desplegable!$B$444,IF(AND('Metas por Proyecto'!AR414&gt;0,'Metas por Proyecto'!AS414=0),Desplegable!$B$445,IF(AND('Metas por Proyecto'!AR414&gt;0,'Metas por Proyecto'!AS414&gt;0),((AS414*100)/AR414))))))</f>
        <v>100</v>
      </c>
      <c r="AV414" s="97">
        <f t="shared" si="236"/>
        <v>28</v>
      </c>
      <c r="AW414" s="97">
        <f t="shared" si="237"/>
        <v>28</v>
      </c>
      <c r="AX414" s="62">
        <f>IF(AND(AV414=0,AW414=0),"",IF(AND(AV414=0,AW414&lt;&gt;0),Desplegable!$B$444,(AW414*100/AV414)))</f>
        <v>100</v>
      </c>
      <c r="AY414" s="97">
        <v>14</v>
      </c>
      <c r="AZ414" s="97">
        <v>14</v>
      </c>
      <c r="BA414" s="97" t="s">
        <v>1323</v>
      </c>
      <c r="BB414" s="62">
        <f>IF(AND(AY414=0,AZ414=0),Desplegable!$B$446,IF(AND(AY414&lt;&gt;0,AZ414=""),Desplegable!$B$446,IF(AND('Metas por Proyecto'!AY414=0,'Metas por Proyecto'!AZ414&gt;0),Desplegable!$B$444,IF(AND('Metas por Proyecto'!AY414&gt;0,'Metas por Proyecto'!AZ414=0),Desplegable!$B$445,IF(AND('Metas por Proyecto'!AY414&gt;0,'Metas por Proyecto'!AZ414&gt;0),((AZ414*100)/AY414))))))</f>
        <v>100</v>
      </c>
      <c r="BC414" s="97">
        <f t="shared" si="238"/>
        <v>42</v>
      </c>
      <c r="BD414" s="97">
        <f t="shared" si="239"/>
        <v>42</v>
      </c>
      <c r="BE414" s="62">
        <f>IF(AND(BC414=0,BD414=0),"",IF(AND(BC414=0,BD414&lt;&gt;0),Desplegable!$B$444,(BD414*100/BC414)))</f>
        <v>100</v>
      </c>
      <c r="BF414" s="97">
        <v>14</v>
      </c>
      <c r="BG414" s="97"/>
      <c r="BH414" s="97"/>
      <c r="BI414" s="62" t="str">
        <f>IF(AND(BF414=0,BG414=0),Desplegable!$B$446,IF(AND(BF414&lt;&gt;0,BG414=""),Desplegable!$B$446,IF(AND('Metas por Proyecto'!BF414=0,'Metas por Proyecto'!BG414&gt;0),Desplegable!$B$444,IF(AND('Metas por Proyecto'!BF414&gt;0,'Metas por Proyecto'!BG414=0),Desplegable!$B$445,IF(AND('Metas por Proyecto'!BF414&gt;0,'Metas por Proyecto'!BG414&gt;0),((BG414*100)/BF414))))))</f>
        <v/>
      </c>
      <c r="BJ414" s="97">
        <f t="shared" si="240"/>
        <v>56</v>
      </c>
      <c r="BK414" s="97">
        <f t="shared" si="241"/>
        <v>42</v>
      </c>
      <c r="BL414" s="62">
        <f>IF(AND(BJ414=0,BK414=0),"",IF(AND(BJ414=0,BK414&lt;&gt;0),Desplegable!$B$444,(BK414*100/BJ414)))</f>
        <v>75</v>
      </c>
      <c r="BM414" s="97">
        <v>14</v>
      </c>
      <c r="BN414" s="97"/>
      <c r="BO414" s="97"/>
      <c r="BP414" s="62" t="str">
        <f>IF(AND(BM414=0,BN414=0),Desplegable!$B$446,IF(AND(BM414&lt;&gt;0,BN414=""),Desplegable!$B$446,IF(AND('Metas por Proyecto'!BM414=0,'Metas por Proyecto'!BN414&gt;0),Desplegable!$B$444,IF(AND('Metas por Proyecto'!BM414&gt;0,'Metas por Proyecto'!BN414=0),Desplegable!$B$445,IF(AND('Metas por Proyecto'!BM414&gt;0,'Metas por Proyecto'!BN414&gt;0),((BN414*100)/BM414))))))</f>
        <v/>
      </c>
      <c r="BQ414" s="97">
        <f t="shared" si="242"/>
        <v>70</v>
      </c>
      <c r="BR414" s="97">
        <f t="shared" si="243"/>
        <v>42</v>
      </c>
      <c r="BS414" s="62">
        <f>IF(AND(BQ414=0,BR414=0),"",IF(AND(BQ414=0,BR414&lt;&gt;0),Desplegable!$B$444,(BR414*100/BQ414)))</f>
        <v>60</v>
      </c>
      <c r="BT414" s="97">
        <v>14</v>
      </c>
      <c r="BU414" s="97"/>
      <c r="BV414" s="97"/>
      <c r="BW414" s="62" t="str">
        <f>IF(AND(BT414=0,BU414=0),Desplegable!$B$446,IF(AND(BT414&lt;&gt;0,BU414=""),Desplegable!$B$446,IF(AND('Metas por Proyecto'!BT414=0,'Metas por Proyecto'!BU414&gt;0),Desplegable!$B$444,IF(AND('Metas por Proyecto'!BT414&gt;0,'Metas por Proyecto'!BU414=0),Desplegable!$B$445,IF(AND('Metas por Proyecto'!BT414&gt;0,'Metas por Proyecto'!BU414&gt;0),((BU414*100)/BT414))))))</f>
        <v/>
      </c>
      <c r="BX414" s="97">
        <f t="shared" si="244"/>
        <v>84</v>
      </c>
      <c r="BY414" s="97">
        <f t="shared" si="245"/>
        <v>42</v>
      </c>
      <c r="BZ414" s="62">
        <f>IF(AND(BX414=0,BY414=0),"",IF(AND(BX414=0,BY414&lt;&gt;0),Desplegable!$B$444,(BY414*100/BX414)))</f>
        <v>50</v>
      </c>
      <c r="CA414" s="97">
        <v>14</v>
      </c>
      <c r="CB414" s="97"/>
      <c r="CC414" s="97"/>
      <c r="CD414" s="62" t="str">
        <f>IF(AND(CA414=0,CB414=0),Desplegable!$B$446,IF(AND(CA414&lt;&gt;0,CB414=""),Desplegable!$B$446,IF(AND('Metas por Proyecto'!CA414=0,'Metas por Proyecto'!CB414&gt;0),Desplegable!$B$444,IF(AND('Metas por Proyecto'!CA414&gt;0,'Metas por Proyecto'!CB414=0),Desplegable!$B$445,IF(AND('Metas por Proyecto'!CA414&gt;0,'Metas por Proyecto'!CB414&gt;0),((CB414*100)/CA414))))))</f>
        <v/>
      </c>
      <c r="CE414" s="97">
        <f t="shared" si="246"/>
        <v>98</v>
      </c>
      <c r="CF414" s="97">
        <f t="shared" si="247"/>
        <v>42</v>
      </c>
      <c r="CG414" s="62">
        <f>IF(AND(CE414=0,CF414=0),"",IF(AND(CE414=0,CF414&lt;&gt;0),Desplegable!$B$444,(CF414*100/CE414)))</f>
        <v>42.857142857142854</v>
      </c>
      <c r="CH414" s="97">
        <v>14</v>
      </c>
      <c r="CI414" s="97"/>
      <c r="CJ414" s="97"/>
      <c r="CK414" s="62" t="str">
        <f>IF(AND(CH414=0,CI414=0),Desplegable!$B$446,IF(AND(CH414&lt;&gt;0,CI414=""),Desplegable!$B$446,IF(AND('Metas por Proyecto'!CH414=0,'Metas por Proyecto'!CI414&gt;0),Desplegable!$B$444,IF(AND('Metas por Proyecto'!CH414&gt;0,'Metas por Proyecto'!CI414=0),Desplegable!$B$445,IF(AND('Metas por Proyecto'!CH414&gt;0,'Metas por Proyecto'!CI414&gt;0),((CI414*100)/CH414))))))</f>
        <v/>
      </c>
      <c r="CL414" s="97">
        <f t="shared" si="248"/>
        <v>112</v>
      </c>
      <c r="CM414" s="97">
        <f t="shared" si="249"/>
        <v>42</v>
      </c>
      <c r="CN414" s="62">
        <f>IF(AND(CL414=0,CM414=0),"",IF(AND(CL414=0,CM414&lt;&gt;0),Desplegable!$B$444,(CM414*100/CL414)))</f>
        <v>37.5</v>
      </c>
      <c r="CO414" s="97">
        <v>14</v>
      </c>
      <c r="CP414" s="97"/>
      <c r="CQ414" s="97"/>
      <c r="CR414" s="62" t="str">
        <f>IF(AND(CO414=0,CP414=0),Desplegable!$B$446,IF(AND(CO414&lt;&gt;0,CP414=""),Desplegable!$B$446,IF(AND('Metas por Proyecto'!CO414=0,'Metas por Proyecto'!CP414&gt;0),Desplegable!$B$444,IF(AND('Metas por Proyecto'!CO414&gt;0,'Metas por Proyecto'!CP414=0),Desplegable!$B$445,IF(AND('Metas por Proyecto'!CO414&gt;0,'Metas por Proyecto'!CP414&gt;0),((CP414*100)/CO414))))))</f>
        <v/>
      </c>
      <c r="CS414" s="97">
        <f t="shared" si="250"/>
        <v>126</v>
      </c>
      <c r="CT414" s="97">
        <f t="shared" si="251"/>
        <v>42</v>
      </c>
      <c r="CU414" s="62">
        <f>IF(AND(CS414=0,CT414=0),"",IF(AND(CS414=0,CT414&lt;&gt;0),Desplegable!$B$444,(CT414*100/CS414)))</f>
        <v>33.333333333333336</v>
      </c>
      <c r="CV414" s="97">
        <v>14</v>
      </c>
      <c r="CW414" s="97"/>
      <c r="CX414" s="97"/>
      <c r="CY414" s="62" t="str">
        <f>IF(AND(CV414=0,CW414=0),Desplegable!$B$446,IF(AND(CV414&lt;&gt;0,CW414=""),Desplegable!$B$446,IF(AND('Metas por Proyecto'!CV414=0,'Metas por Proyecto'!CW414&gt;0),Desplegable!$B$444,IF(AND('Metas por Proyecto'!CV414&gt;0,'Metas por Proyecto'!CW414=0),Desplegable!$B$445,IF(AND('Metas por Proyecto'!CV414&gt;0,'Metas por Proyecto'!CW414&gt;0),((CW414*100)/CV414))))))</f>
        <v/>
      </c>
      <c r="CZ414" s="97">
        <f t="shared" si="252"/>
        <v>140</v>
      </c>
      <c r="DA414" s="97">
        <f t="shared" si="253"/>
        <v>42</v>
      </c>
      <c r="DB414" s="62">
        <f>IF(AND(CZ414=0,DA414=0),"",IF(AND(CZ414=0,DA414&lt;&gt;0),Desplegable!$B$444,(DA414*100/CZ414)))</f>
        <v>30</v>
      </c>
      <c r="DC414" s="97">
        <v>14</v>
      </c>
      <c r="DD414" s="97"/>
      <c r="DE414" s="97"/>
      <c r="DF414" s="62" t="str">
        <f>IF(AND(DC414=0,DD414=0),Desplegable!$B$446,IF(AND(DC414&lt;&gt;0,DD414=""),Desplegable!$B$446,IF(AND('Metas por Proyecto'!DC414=0,'Metas por Proyecto'!DD414&gt;0),Desplegable!$B$444,IF(AND('Metas por Proyecto'!DC414&gt;0,'Metas por Proyecto'!DD414=0),Desplegable!$B$445,IF(AND('Metas por Proyecto'!DC414&gt;0,'Metas por Proyecto'!DD414&gt;0),((DD414*100)/DC414))))))</f>
        <v/>
      </c>
      <c r="DG414" s="97">
        <f t="shared" si="256"/>
        <v>154</v>
      </c>
      <c r="DH414" s="97">
        <f t="shared" si="257"/>
        <v>42</v>
      </c>
      <c r="DI414" s="62">
        <f>IF(AND(DG414=0,DH414=0),"",IF(AND(DG414=0,DH414&lt;&gt;0),Desplegable!$B$444,(DH414*100/DG414)))</f>
        <v>27.272727272727273</v>
      </c>
      <c r="DJ414" s="97">
        <v>14</v>
      </c>
      <c r="DK414" s="97"/>
      <c r="DL414" s="97"/>
      <c r="DM414" s="62" t="str">
        <f>IF(AND(DJ414=0,DK414=0),Desplegable!$B$446,IF(AND(DJ414&lt;&gt;0,DK414=""),Desplegable!$B$446,IF(AND('Metas por Proyecto'!DJ414=0,'Metas por Proyecto'!DK414&gt;0),Desplegable!$B$444,IF(AND('Metas por Proyecto'!DJ414&gt;0,'Metas por Proyecto'!DK414=0),Desplegable!$B$445,IF(AND('Metas por Proyecto'!DJ414&gt;0,'Metas por Proyecto'!DK414&gt;0),((DK414*100)/DJ414))))))</f>
        <v/>
      </c>
      <c r="DN414" s="97">
        <f t="shared" si="254"/>
        <v>168</v>
      </c>
      <c r="DO414" s="97">
        <f t="shared" si="255"/>
        <v>42</v>
      </c>
      <c r="DP414" s="63">
        <f>IF(AND(DN414=0,DO414=0),"",IF(AND(DN414=0,DO414&lt;&gt;0),Desplegable!$B$444,(DO414*100/DN414)))</f>
        <v>25</v>
      </c>
      <c r="DQ414" s="97">
        <v>14</v>
      </c>
      <c r="DR414" s="97">
        <f t="shared" si="285"/>
        <v>0</v>
      </c>
      <c r="DS414" s="97">
        <f t="shared" si="287"/>
        <v>42</v>
      </c>
      <c r="DT414" s="63">
        <f t="shared" si="286"/>
        <v>25</v>
      </c>
      <c r="DU414" s="97"/>
    </row>
    <row r="415" spans="1:125" s="65" customFormat="1" ht="409.5">
      <c r="A415" s="53">
        <v>414</v>
      </c>
      <c r="B415" s="84" t="s">
        <v>1107</v>
      </c>
      <c r="C415" s="54" t="s">
        <v>1109</v>
      </c>
      <c r="D415" s="55" t="s">
        <v>89</v>
      </c>
      <c r="E415" s="55" t="s">
        <v>1105</v>
      </c>
      <c r="F415" s="56" t="s">
        <v>111</v>
      </c>
      <c r="G415" s="55" t="s">
        <v>115</v>
      </c>
      <c r="H415" s="56" t="s">
        <v>291</v>
      </c>
      <c r="I415" s="55" t="s">
        <v>993</v>
      </c>
      <c r="J415" s="56" t="s">
        <v>577</v>
      </c>
      <c r="K415" s="55" t="s">
        <v>1105</v>
      </c>
      <c r="L415" s="56" t="s">
        <v>423</v>
      </c>
      <c r="M415" s="56" t="s">
        <v>412</v>
      </c>
      <c r="N415" s="59" t="s">
        <v>144</v>
      </c>
      <c r="O415" s="56" t="s">
        <v>154</v>
      </c>
      <c r="P415" s="57" t="s">
        <v>461</v>
      </c>
      <c r="Q415" s="57" t="s">
        <v>466</v>
      </c>
      <c r="R415" s="58" t="s">
        <v>485</v>
      </c>
      <c r="S415" s="59" t="s">
        <v>159</v>
      </c>
      <c r="T415" s="59" t="s">
        <v>417</v>
      </c>
      <c r="U415" s="60" t="s">
        <v>429</v>
      </c>
      <c r="V415" s="60" t="s">
        <v>447</v>
      </c>
      <c r="W415" s="59" t="s">
        <v>159</v>
      </c>
      <c r="X415" s="59"/>
      <c r="Y415" s="56"/>
      <c r="Z415" s="56"/>
      <c r="AA415" s="56"/>
      <c r="AB415" s="56"/>
      <c r="AC415" s="53"/>
      <c r="AD415" s="53"/>
      <c r="AE415" s="53"/>
      <c r="AF415" s="53"/>
      <c r="AG415" s="56"/>
      <c r="AH415" s="60"/>
      <c r="AI415" s="53"/>
      <c r="AJ415" s="61"/>
      <c r="AK415" s="53"/>
      <c r="AL415" s="53"/>
      <c r="AM415" s="222">
        <v>28</v>
      </c>
      <c r="AN415" s="97">
        <v>3</v>
      </c>
      <c r="AO415" s="97">
        <v>3</v>
      </c>
      <c r="AP415" s="97"/>
      <c r="AQ415" s="62">
        <f>IF(AND(AN415=0,AO415=0),Desplegable!$B$446,IF(AND(AN415&lt;&gt;0,AO415=""),Desplegable!$B$446,IF(AND('Metas por Proyecto'!AN415=0,'Metas por Proyecto'!AO415&gt;0),Desplegable!$B$444,IF(AND('Metas por Proyecto'!AN415&gt;0,'Metas por Proyecto'!AO415=0),Desplegable!$B$445,IF(AND('Metas por Proyecto'!AN415&gt;0,'Metas por Proyecto'!AO415&gt;0),((AO415*100)/AN415))))))</f>
        <v>100</v>
      </c>
      <c r="AR415" s="97">
        <v>4</v>
      </c>
      <c r="AS415" s="97">
        <v>3</v>
      </c>
      <c r="AT415" s="97"/>
      <c r="AU415" s="62">
        <f>IF(AND(AR415=0,AS415=0),Desplegable!$B$446,IF(AND(AR415&lt;&gt;0,AS415=""),Desplegable!$B$446,IF(AND('Metas por Proyecto'!AR415=0,'Metas por Proyecto'!AS415&gt;0),Desplegable!$B$444,IF(AND('Metas por Proyecto'!AR415&gt;0,'Metas por Proyecto'!AS415=0),Desplegable!$B$445,IF(AND('Metas por Proyecto'!AR415&gt;0,'Metas por Proyecto'!AS415&gt;0),((AS415*100)/AR415))))))</f>
        <v>75</v>
      </c>
      <c r="AV415" s="97">
        <f t="shared" si="236"/>
        <v>7</v>
      </c>
      <c r="AW415" s="97">
        <f t="shared" si="237"/>
        <v>6</v>
      </c>
      <c r="AX415" s="62">
        <f>IF(AND(AV415=0,AW415=0),"",IF(AND(AV415=0,AW415&lt;&gt;0),Desplegable!$B$444,(AW415*100/AV415)))</f>
        <v>85.714285714285708</v>
      </c>
      <c r="AY415" s="97">
        <v>9</v>
      </c>
      <c r="AZ415" s="97">
        <v>3</v>
      </c>
      <c r="BA415" s="97" t="s">
        <v>1325</v>
      </c>
      <c r="BB415" s="62">
        <f>IF(AND(AY415=0,AZ415=0),Desplegable!$B$446,IF(AND(AY415&lt;&gt;0,AZ415=""),Desplegable!$B$446,IF(AND('Metas por Proyecto'!AY415=0,'Metas por Proyecto'!AZ415&gt;0),Desplegable!$B$444,IF(AND('Metas por Proyecto'!AY415&gt;0,'Metas por Proyecto'!AZ415=0),Desplegable!$B$445,IF(AND('Metas por Proyecto'!AY415&gt;0,'Metas por Proyecto'!AZ415&gt;0),((AZ415*100)/AY415))))))</f>
        <v>33.333333333333336</v>
      </c>
      <c r="BC415" s="97">
        <f t="shared" si="238"/>
        <v>16</v>
      </c>
      <c r="BD415" s="97">
        <f t="shared" si="239"/>
        <v>9</v>
      </c>
      <c r="BE415" s="62">
        <f>IF(AND(BC415=0,BD415=0),"",IF(AND(BC415=0,BD415&lt;&gt;0),Desplegable!$B$444,(BD415*100/BC415)))</f>
        <v>56.25</v>
      </c>
      <c r="BF415" s="97">
        <v>12</v>
      </c>
      <c r="BG415" s="97"/>
      <c r="BH415" s="97"/>
      <c r="BI415" s="62" t="str">
        <f>IF(AND(BF415=0,BG415=0),Desplegable!$B$446,IF(AND(BF415&lt;&gt;0,BG415=""),Desplegable!$B$446,IF(AND('Metas por Proyecto'!BF415=0,'Metas por Proyecto'!BG415&gt;0),Desplegable!$B$444,IF(AND('Metas por Proyecto'!BF415&gt;0,'Metas por Proyecto'!BG415=0),Desplegable!$B$445,IF(AND('Metas por Proyecto'!BF415&gt;0,'Metas por Proyecto'!BG415&gt;0),((BG415*100)/BF415))))))</f>
        <v/>
      </c>
      <c r="BJ415" s="97">
        <f t="shared" si="240"/>
        <v>28</v>
      </c>
      <c r="BK415" s="97">
        <f t="shared" si="241"/>
        <v>9</v>
      </c>
      <c r="BL415" s="62">
        <f>IF(AND(BJ415=0,BK415=0),"",IF(AND(BJ415=0,BK415&lt;&gt;0),Desplegable!$B$444,(BK415*100/BJ415)))</f>
        <v>32.142857142857146</v>
      </c>
      <c r="BM415" s="97"/>
      <c r="BN415" s="97"/>
      <c r="BO415" s="97"/>
      <c r="BP415" s="62" t="str">
        <f>IF(AND(BM415=0,BN415=0),Desplegable!$B$446,IF(AND(BM415&lt;&gt;0,BN415=""),Desplegable!$B$446,IF(AND('Metas por Proyecto'!BM415=0,'Metas por Proyecto'!BN415&gt;0),Desplegable!$B$444,IF(AND('Metas por Proyecto'!BM415&gt;0,'Metas por Proyecto'!BN415=0),Desplegable!$B$445,IF(AND('Metas por Proyecto'!BM415&gt;0,'Metas por Proyecto'!BN415&gt;0),((BN415*100)/BM415))))))</f>
        <v/>
      </c>
      <c r="BQ415" s="97">
        <f t="shared" si="242"/>
        <v>28</v>
      </c>
      <c r="BR415" s="97">
        <f t="shared" si="243"/>
        <v>9</v>
      </c>
      <c r="BS415" s="62">
        <f>IF(AND(BQ415=0,BR415=0),"",IF(AND(BQ415=0,BR415&lt;&gt;0),Desplegable!$B$444,(BR415*100/BQ415)))</f>
        <v>32.142857142857146</v>
      </c>
      <c r="BT415" s="97"/>
      <c r="BU415" s="97"/>
      <c r="BV415" s="97"/>
      <c r="BW415" s="62" t="str">
        <f>IF(AND(BT415=0,BU415=0),Desplegable!$B$446,IF(AND(BT415&lt;&gt;0,BU415=""),Desplegable!$B$446,IF(AND('Metas por Proyecto'!BT415=0,'Metas por Proyecto'!BU415&gt;0),Desplegable!$B$444,IF(AND('Metas por Proyecto'!BT415&gt;0,'Metas por Proyecto'!BU415=0),Desplegable!$B$445,IF(AND('Metas por Proyecto'!BT415&gt;0,'Metas por Proyecto'!BU415&gt;0),((BU415*100)/BT415))))))</f>
        <v/>
      </c>
      <c r="BX415" s="97">
        <f t="shared" si="244"/>
        <v>28</v>
      </c>
      <c r="BY415" s="97">
        <f t="shared" si="245"/>
        <v>9</v>
      </c>
      <c r="BZ415" s="62">
        <f>IF(AND(BX415=0,BY415=0),"",IF(AND(BX415=0,BY415&lt;&gt;0),Desplegable!$B$444,(BY415*100/BX415)))</f>
        <v>32.142857142857146</v>
      </c>
      <c r="CA415" s="97"/>
      <c r="CB415" s="97"/>
      <c r="CC415" s="97"/>
      <c r="CD415" s="62" t="str">
        <f>IF(AND(CA415=0,CB415=0),Desplegable!$B$446,IF(AND(CA415&lt;&gt;0,CB415=""),Desplegable!$B$446,IF(AND('Metas por Proyecto'!CA415=0,'Metas por Proyecto'!CB415&gt;0),Desplegable!$B$444,IF(AND('Metas por Proyecto'!CA415&gt;0,'Metas por Proyecto'!CB415=0),Desplegable!$B$445,IF(AND('Metas por Proyecto'!CA415&gt;0,'Metas por Proyecto'!CB415&gt;0),((CB415*100)/CA415))))))</f>
        <v/>
      </c>
      <c r="CE415" s="97">
        <f t="shared" si="246"/>
        <v>28</v>
      </c>
      <c r="CF415" s="97">
        <f t="shared" si="247"/>
        <v>9</v>
      </c>
      <c r="CG415" s="62">
        <f>IF(AND(CE415=0,CF415=0),"",IF(AND(CE415=0,CF415&lt;&gt;0),Desplegable!$B$444,(CF415*100/CE415)))</f>
        <v>32.142857142857146</v>
      </c>
      <c r="CH415" s="97"/>
      <c r="CI415" s="97"/>
      <c r="CJ415" s="97"/>
      <c r="CK415" s="62" t="str">
        <f>IF(AND(CH415=0,CI415=0),Desplegable!$B$446,IF(AND(CH415&lt;&gt;0,CI415=""),Desplegable!$B$446,IF(AND('Metas por Proyecto'!CH415=0,'Metas por Proyecto'!CI415&gt;0),Desplegable!$B$444,IF(AND('Metas por Proyecto'!CH415&gt;0,'Metas por Proyecto'!CI415=0),Desplegable!$B$445,IF(AND('Metas por Proyecto'!CH415&gt;0,'Metas por Proyecto'!CI415&gt;0),((CI415*100)/CH415))))))</f>
        <v/>
      </c>
      <c r="CL415" s="97">
        <f t="shared" si="248"/>
        <v>28</v>
      </c>
      <c r="CM415" s="97">
        <f t="shared" si="249"/>
        <v>9</v>
      </c>
      <c r="CN415" s="62">
        <f>IF(AND(CL415=0,CM415=0),"",IF(AND(CL415=0,CM415&lt;&gt;0),Desplegable!$B$444,(CM415*100/CL415)))</f>
        <v>32.142857142857146</v>
      </c>
      <c r="CO415" s="97"/>
      <c r="CP415" s="97"/>
      <c r="CQ415" s="97"/>
      <c r="CR415" s="62" t="str">
        <f>IF(AND(CO415=0,CP415=0),Desplegable!$B$446,IF(AND(CO415&lt;&gt;0,CP415=""),Desplegable!$B$446,IF(AND('Metas por Proyecto'!CO415=0,'Metas por Proyecto'!CP415&gt;0),Desplegable!$B$444,IF(AND('Metas por Proyecto'!CO415&gt;0,'Metas por Proyecto'!CP415=0),Desplegable!$B$445,IF(AND('Metas por Proyecto'!CO415&gt;0,'Metas por Proyecto'!CP415&gt;0),((CP415*100)/CO415))))))</f>
        <v/>
      </c>
      <c r="CS415" s="97">
        <f t="shared" si="250"/>
        <v>28</v>
      </c>
      <c r="CT415" s="97">
        <f t="shared" si="251"/>
        <v>9</v>
      </c>
      <c r="CU415" s="62">
        <f>IF(AND(CS415=0,CT415=0),"",IF(AND(CS415=0,CT415&lt;&gt;0),Desplegable!$B$444,(CT415*100/CS415)))</f>
        <v>32.142857142857146</v>
      </c>
      <c r="CV415" s="97"/>
      <c r="CW415" s="97"/>
      <c r="CX415" s="97"/>
      <c r="CY415" s="62" t="str">
        <f>IF(AND(CV415=0,CW415=0),Desplegable!$B$446,IF(AND(CV415&lt;&gt;0,CW415=""),Desplegable!$B$446,IF(AND('Metas por Proyecto'!CV415=0,'Metas por Proyecto'!CW415&gt;0),Desplegable!$B$444,IF(AND('Metas por Proyecto'!CV415&gt;0,'Metas por Proyecto'!CW415=0),Desplegable!$B$445,IF(AND('Metas por Proyecto'!CV415&gt;0,'Metas por Proyecto'!CW415&gt;0),((CW415*100)/CV415))))))</f>
        <v/>
      </c>
      <c r="CZ415" s="97">
        <f t="shared" si="252"/>
        <v>28</v>
      </c>
      <c r="DA415" s="97">
        <f t="shared" si="253"/>
        <v>9</v>
      </c>
      <c r="DB415" s="62">
        <f>IF(AND(CZ415=0,DA415=0),"",IF(AND(CZ415=0,DA415&lt;&gt;0),Desplegable!$B$444,(DA415*100/CZ415)))</f>
        <v>32.142857142857146</v>
      </c>
      <c r="DC415" s="97"/>
      <c r="DD415" s="97"/>
      <c r="DE415" s="97"/>
      <c r="DF415" s="62" t="str">
        <f>IF(AND(DC415=0,DD415=0),Desplegable!$B$446,IF(AND(DC415&lt;&gt;0,DD415=""),Desplegable!$B$446,IF(AND('Metas por Proyecto'!DC415=0,'Metas por Proyecto'!DD415&gt;0),Desplegable!$B$444,IF(AND('Metas por Proyecto'!DC415&gt;0,'Metas por Proyecto'!DD415=0),Desplegable!$B$445,IF(AND('Metas por Proyecto'!DC415&gt;0,'Metas por Proyecto'!DD415&gt;0),((DD415*100)/DC415))))))</f>
        <v/>
      </c>
      <c r="DG415" s="97">
        <f t="shared" si="256"/>
        <v>28</v>
      </c>
      <c r="DH415" s="97">
        <f t="shared" si="257"/>
        <v>9</v>
      </c>
      <c r="DI415" s="62">
        <f>IF(AND(DG415=0,DH415=0),"",IF(AND(DG415=0,DH415&lt;&gt;0),Desplegable!$B$444,(DH415*100/DG415)))</f>
        <v>32.142857142857146</v>
      </c>
      <c r="DJ415" s="97"/>
      <c r="DK415" s="97"/>
      <c r="DL415" s="97"/>
      <c r="DM415" s="62" t="str">
        <f>IF(AND(DJ415=0,DK415=0),Desplegable!$B$446,IF(AND(DJ415&lt;&gt;0,DK415=""),Desplegable!$B$446,IF(AND('Metas por Proyecto'!DJ415=0,'Metas por Proyecto'!DK415&gt;0),Desplegable!$B$444,IF(AND('Metas por Proyecto'!DJ415&gt;0,'Metas por Proyecto'!DK415=0),Desplegable!$B$445,IF(AND('Metas por Proyecto'!DJ415&gt;0,'Metas por Proyecto'!DK415&gt;0),((DK415*100)/DJ415))))))</f>
        <v/>
      </c>
      <c r="DN415" s="97">
        <f t="shared" si="254"/>
        <v>28</v>
      </c>
      <c r="DO415" s="97">
        <f t="shared" si="255"/>
        <v>9</v>
      </c>
      <c r="DP415" s="63">
        <f>IF(AND(DN415=0,DO415=0),"",IF(AND(DN415=0,DO415&lt;&gt;0),Desplegable!$B$444,(DO415*100/DN415)))</f>
        <v>32.142857142857146</v>
      </c>
      <c r="DQ415" s="97">
        <f t="shared" si="284"/>
        <v>28</v>
      </c>
      <c r="DR415" s="97">
        <f t="shared" si="285"/>
        <v>0</v>
      </c>
      <c r="DS415" s="97">
        <f t="shared" si="287"/>
        <v>9</v>
      </c>
      <c r="DT415" s="63">
        <f t="shared" si="286"/>
        <v>32.142857142857146</v>
      </c>
      <c r="DU415" s="97"/>
    </row>
    <row r="416" spans="1:125" s="65" customFormat="1" ht="187.5">
      <c r="A416" s="53">
        <v>415</v>
      </c>
      <c r="B416" s="84" t="s">
        <v>1110</v>
      </c>
      <c r="C416" s="54" t="s">
        <v>1114</v>
      </c>
      <c r="D416" s="55" t="s">
        <v>89</v>
      </c>
      <c r="E416" s="55" t="s">
        <v>1118</v>
      </c>
      <c r="F416" s="56" t="s">
        <v>111</v>
      </c>
      <c r="G416" s="55" t="s">
        <v>115</v>
      </c>
      <c r="H416" s="56" t="s">
        <v>291</v>
      </c>
      <c r="I416" s="55" t="s">
        <v>993</v>
      </c>
      <c r="J416" s="56" t="s">
        <v>577</v>
      </c>
      <c r="K416" s="55" t="s">
        <v>1105</v>
      </c>
      <c r="L416" s="56" t="s">
        <v>422</v>
      </c>
      <c r="M416" s="56" t="s">
        <v>412</v>
      </c>
      <c r="N416" s="59" t="s">
        <v>144</v>
      </c>
      <c r="O416" s="56" t="s">
        <v>154</v>
      </c>
      <c r="P416" s="57" t="s">
        <v>461</v>
      </c>
      <c r="Q416" s="57" t="s">
        <v>466</v>
      </c>
      <c r="R416" s="58" t="s">
        <v>485</v>
      </c>
      <c r="S416" s="59" t="s">
        <v>159</v>
      </c>
      <c r="T416" s="59" t="s">
        <v>417</v>
      </c>
      <c r="U416" s="60" t="s">
        <v>429</v>
      </c>
      <c r="V416" s="60" t="s">
        <v>447</v>
      </c>
      <c r="W416" s="59" t="s">
        <v>159</v>
      </c>
      <c r="X416" s="59"/>
      <c r="Y416" s="56"/>
      <c r="Z416" s="56"/>
      <c r="AA416" s="56"/>
      <c r="AB416" s="56"/>
      <c r="AC416" s="53"/>
      <c r="AD416" s="53"/>
      <c r="AE416" s="53"/>
      <c r="AF416" s="53"/>
      <c r="AG416" s="56"/>
      <c r="AH416" s="60"/>
      <c r="AI416" s="53"/>
      <c r="AJ416" s="61"/>
      <c r="AK416" s="53"/>
      <c r="AL416" s="53"/>
      <c r="AM416" s="222">
        <v>158</v>
      </c>
      <c r="AN416" s="97">
        <v>158</v>
      </c>
      <c r="AO416" s="97">
        <v>158</v>
      </c>
      <c r="AP416" s="97"/>
      <c r="AQ416" s="62">
        <f>IF(AND(AN416=0,AO416=0),Desplegable!$B$446,IF(AND(AN416&lt;&gt;0,AO416=""),Desplegable!$B$446,IF(AND('Metas por Proyecto'!AN416=0,'Metas por Proyecto'!AO416&gt;0),Desplegable!$B$444,IF(AND('Metas por Proyecto'!AN416&gt;0,'Metas por Proyecto'!AO416=0),Desplegable!$B$445,IF(AND('Metas por Proyecto'!AN416&gt;0,'Metas por Proyecto'!AO416&gt;0),((AO416*100)/AN416))))))</f>
        <v>100</v>
      </c>
      <c r="AR416" s="97">
        <v>158</v>
      </c>
      <c r="AS416" s="97">
        <v>158</v>
      </c>
      <c r="AT416" s="97"/>
      <c r="AU416" s="62">
        <f>IF(AND(AR416=0,AS416=0),Desplegable!$B$446,IF(AND(AR416&lt;&gt;0,AS416=""),Desplegable!$B$446,IF(AND('Metas por Proyecto'!AR416=0,'Metas por Proyecto'!AS416&gt;0),Desplegable!$B$444,IF(AND('Metas por Proyecto'!AR416&gt;0,'Metas por Proyecto'!AS416=0),Desplegable!$B$445,IF(AND('Metas por Proyecto'!AR416&gt;0,'Metas por Proyecto'!AS416&gt;0),((AS416*100)/AR416))))))</f>
        <v>100</v>
      </c>
      <c r="AV416" s="97">
        <f t="shared" si="236"/>
        <v>316</v>
      </c>
      <c r="AW416" s="97">
        <f t="shared" si="237"/>
        <v>316</v>
      </c>
      <c r="AX416" s="62">
        <f>IF(AND(AV416=0,AW416=0),"",IF(AND(AV416=0,AW416&lt;&gt;0),Desplegable!$B$444,(AW416*100/AV416)))</f>
        <v>100</v>
      </c>
      <c r="AY416" s="97">
        <v>158</v>
      </c>
      <c r="AZ416" s="97">
        <v>158</v>
      </c>
      <c r="BA416" s="97"/>
      <c r="BB416" s="62">
        <f>IF(AND(AY416=0,AZ416=0),Desplegable!$B$446,IF(AND(AY416&lt;&gt;0,AZ416=""),Desplegable!$B$446,IF(AND('Metas por Proyecto'!AY416=0,'Metas por Proyecto'!AZ416&gt;0),Desplegable!$B$444,IF(AND('Metas por Proyecto'!AY416&gt;0,'Metas por Proyecto'!AZ416=0),Desplegable!$B$445,IF(AND('Metas por Proyecto'!AY416&gt;0,'Metas por Proyecto'!AZ416&gt;0),((AZ416*100)/AY416))))))</f>
        <v>100</v>
      </c>
      <c r="BC416" s="97">
        <f t="shared" si="238"/>
        <v>474</v>
      </c>
      <c r="BD416" s="97">
        <f t="shared" si="239"/>
        <v>474</v>
      </c>
      <c r="BE416" s="62">
        <f>IF(AND(BC416=0,BD416=0),"",IF(AND(BC416=0,BD416&lt;&gt;0),Desplegable!$B$444,(BD416*100/BC416)))</f>
        <v>100</v>
      </c>
      <c r="BF416" s="97">
        <v>158</v>
      </c>
      <c r="BG416" s="97"/>
      <c r="BH416" s="97"/>
      <c r="BI416" s="62" t="str">
        <f>IF(AND(BF416=0,BG416=0),Desplegable!$B$446,IF(AND(BF416&lt;&gt;0,BG416=""),Desplegable!$B$446,IF(AND('Metas por Proyecto'!BF416=0,'Metas por Proyecto'!BG416&gt;0),Desplegable!$B$444,IF(AND('Metas por Proyecto'!BF416&gt;0,'Metas por Proyecto'!BG416=0),Desplegable!$B$445,IF(AND('Metas por Proyecto'!BF416&gt;0,'Metas por Proyecto'!BG416&gt;0),((BG416*100)/BF416))))))</f>
        <v/>
      </c>
      <c r="BJ416" s="97">
        <f t="shared" si="240"/>
        <v>632</v>
      </c>
      <c r="BK416" s="97">
        <f t="shared" si="241"/>
        <v>474</v>
      </c>
      <c r="BL416" s="62">
        <f>IF(AND(BJ416=0,BK416=0),"",IF(AND(BJ416=0,BK416&lt;&gt;0),Desplegable!$B$444,(BK416*100/BJ416)))</f>
        <v>75</v>
      </c>
      <c r="BM416" s="97">
        <v>158</v>
      </c>
      <c r="BN416" s="97"/>
      <c r="BO416" s="97"/>
      <c r="BP416" s="62" t="str">
        <f>IF(AND(BM416=0,BN416=0),Desplegable!$B$446,IF(AND(BM416&lt;&gt;0,BN416=""),Desplegable!$B$446,IF(AND('Metas por Proyecto'!BM416=0,'Metas por Proyecto'!BN416&gt;0),Desplegable!$B$444,IF(AND('Metas por Proyecto'!BM416&gt;0,'Metas por Proyecto'!BN416=0),Desplegable!$B$445,IF(AND('Metas por Proyecto'!BM416&gt;0,'Metas por Proyecto'!BN416&gt;0),((BN416*100)/BM416))))))</f>
        <v/>
      </c>
      <c r="BQ416" s="97">
        <f t="shared" si="242"/>
        <v>790</v>
      </c>
      <c r="BR416" s="97">
        <f t="shared" si="243"/>
        <v>474</v>
      </c>
      <c r="BS416" s="62">
        <f>IF(AND(BQ416=0,BR416=0),"",IF(AND(BQ416=0,BR416&lt;&gt;0),Desplegable!$B$444,(BR416*100/BQ416)))</f>
        <v>60</v>
      </c>
      <c r="BT416" s="97">
        <v>158</v>
      </c>
      <c r="BU416" s="97"/>
      <c r="BV416" s="97"/>
      <c r="BW416" s="62" t="str">
        <f>IF(AND(BT416=0,BU416=0),Desplegable!$B$446,IF(AND(BT416&lt;&gt;0,BU416=""),Desplegable!$B$446,IF(AND('Metas por Proyecto'!BT416=0,'Metas por Proyecto'!BU416&gt;0),Desplegable!$B$444,IF(AND('Metas por Proyecto'!BT416&gt;0,'Metas por Proyecto'!BU416=0),Desplegable!$B$445,IF(AND('Metas por Proyecto'!BT416&gt;0,'Metas por Proyecto'!BU416&gt;0),((BU416*100)/BT416))))))</f>
        <v/>
      </c>
      <c r="BX416" s="97">
        <f t="shared" si="244"/>
        <v>948</v>
      </c>
      <c r="BY416" s="97">
        <f t="shared" si="245"/>
        <v>474</v>
      </c>
      <c r="BZ416" s="62">
        <f>IF(AND(BX416=0,BY416=0),"",IF(AND(BX416=0,BY416&lt;&gt;0),Desplegable!$B$444,(BY416*100/BX416)))</f>
        <v>50</v>
      </c>
      <c r="CA416" s="97">
        <v>158</v>
      </c>
      <c r="CB416" s="97"/>
      <c r="CC416" s="97"/>
      <c r="CD416" s="62" t="str">
        <f>IF(AND(CA416=0,CB416=0),Desplegable!$B$446,IF(AND(CA416&lt;&gt;0,CB416=""),Desplegable!$B$446,IF(AND('Metas por Proyecto'!CA416=0,'Metas por Proyecto'!CB416&gt;0),Desplegable!$B$444,IF(AND('Metas por Proyecto'!CA416&gt;0,'Metas por Proyecto'!CB416=0),Desplegable!$B$445,IF(AND('Metas por Proyecto'!CA416&gt;0,'Metas por Proyecto'!CB416&gt;0),((CB416*100)/CA416))))))</f>
        <v/>
      </c>
      <c r="CE416" s="97">
        <f t="shared" si="246"/>
        <v>1106</v>
      </c>
      <c r="CF416" s="97">
        <f t="shared" si="247"/>
        <v>474</v>
      </c>
      <c r="CG416" s="62">
        <f>IF(AND(CE416=0,CF416=0),"",IF(AND(CE416=0,CF416&lt;&gt;0),Desplegable!$B$444,(CF416*100/CE416)))</f>
        <v>42.857142857142854</v>
      </c>
      <c r="CH416" s="97">
        <v>158</v>
      </c>
      <c r="CI416" s="97"/>
      <c r="CJ416" s="97"/>
      <c r="CK416" s="62" t="str">
        <f>IF(AND(CH416=0,CI416=0),Desplegable!$B$446,IF(AND(CH416&lt;&gt;0,CI416=""),Desplegable!$B$446,IF(AND('Metas por Proyecto'!CH416=0,'Metas por Proyecto'!CI416&gt;0),Desplegable!$B$444,IF(AND('Metas por Proyecto'!CH416&gt;0,'Metas por Proyecto'!CI416=0),Desplegable!$B$445,IF(AND('Metas por Proyecto'!CH416&gt;0,'Metas por Proyecto'!CI416&gt;0),((CI416*100)/CH416))))))</f>
        <v/>
      </c>
      <c r="CL416" s="97">
        <f t="shared" si="248"/>
        <v>1264</v>
      </c>
      <c r="CM416" s="97">
        <f t="shared" si="249"/>
        <v>474</v>
      </c>
      <c r="CN416" s="62">
        <f>IF(AND(CL416=0,CM416=0),"",IF(AND(CL416=0,CM416&lt;&gt;0),Desplegable!$B$444,(CM416*100/CL416)))</f>
        <v>37.5</v>
      </c>
      <c r="CO416" s="97">
        <v>158</v>
      </c>
      <c r="CP416" s="97"/>
      <c r="CQ416" s="97"/>
      <c r="CR416" s="62" t="str">
        <f>IF(AND(CO416=0,CP416=0),Desplegable!$B$446,IF(AND(CO416&lt;&gt;0,CP416=""),Desplegable!$B$446,IF(AND('Metas por Proyecto'!CO416=0,'Metas por Proyecto'!CP416&gt;0),Desplegable!$B$444,IF(AND('Metas por Proyecto'!CO416&gt;0,'Metas por Proyecto'!CP416=0),Desplegable!$B$445,IF(AND('Metas por Proyecto'!CO416&gt;0,'Metas por Proyecto'!CP416&gt;0),((CP416*100)/CO416))))))</f>
        <v/>
      </c>
      <c r="CS416" s="97">
        <f t="shared" si="250"/>
        <v>1422</v>
      </c>
      <c r="CT416" s="97">
        <f t="shared" si="251"/>
        <v>474</v>
      </c>
      <c r="CU416" s="62">
        <f>IF(AND(CS416=0,CT416=0),"",IF(AND(CS416=0,CT416&lt;&gt;0),Desplegable!$B$444,(CT416*100/CS416)))</f>
        <v>33.333333333333336</v>
      </c>
      <c r="CV416" s="97">
        <v>158</v>
      </c>
      <c r="CW416" s="97"/>
      <c r="CX416" s="97"/>
      <c r="CY416" s="62" t="str">
        <f>IF(AND(CV416=0,CW416=0),Desplegable!$B$446,IF(AND(CV416&lt;&gt;0,CW416=""),Desplegable!$B$446,IF(AND('Metas por Proyecto'!CV416=0,'Metas por Proyecto'!CW416&gt;0),Desplegable!$B$444,IF(AND('Metas por Proyecto'!CV416&gt;0,'Metas por Proyecto'!CW416=0),Desplegable!$B$445,IF(AND('Metas por Proyecto'!CV416&gt;0,'Metas por Proyecto'!CW416&gt;0),((CW416*100)/CV416))))))</f>
        <v/>
      </c>
      <c r="CZ416" s="97">
        <f t="shared" si="252"/>
        <v>1580</v>
      </c>
      <c r="DA416" s="97">
        <f t="shared" si="253"/>
        <v>474</v>
      </c>
      <c r="DB416" s="62">
        <f>IF(AND(CZ416=0,DA416=0),"",IF(AND(CZ416=0,DA416&lt;&gt;0),Desplegable!$B$444,(DA416*100/CZ416)))</f>
        <v>30</v>
      </c>
      <c r="DC416" s="97">
        <v>158</v>
      </c>
      <c r="DD416" s="97"/>
      <c r="DE416" s="97"/>
      <c r="DF416" s="62" t="str">
        <f>IF(AND(DC416=0,DD416=0),Desplegable!$B$446,IF(AND(DC416&lt;&gt;0,DD416=""),Desplegable!$B$446,IF(AND('Metas por Proyecto'!DC416=0,'Metas por Proyecto'!DD416&gt;0),Desplegable!$B$444,IF(AND('Metas por Proyecto'!DC416&gt;0,'Metas por Proyecto'!DD416=0),Desplegable!$B$445,IF(AND('Metas por Proyecto'!DC416&gt;0,'Metas por Proyecto'!DD416&gt;0),((DD416*100)/DC416))))))</f>
        <v/>
      </c>
      <c r="DG416" s="97">
        <f t="shared" si="256"/>
        <v>1738</v>
      </c>
      <c r="DH416" s="97">
        <f t="shared" si="257"/>
        <v>474</v>
      </c>
      <c r="DI416" s="62">
        <f>IF(AND(DG416=0,DH416=0),"",IF(AND(DG416=0,DH416&lt;&gt;0),Desplegable!$B$444,(DH416*100/DG416)))</f>
        <v>27.272727272727273</v>
      </c>
      <c r="DJ416" s="97">
        <v>158</v>
      </c>
      <c r="DK416" s="97"/>
      <c r="DL416" s="97"/>
      <c r="DM416" s="62" t="str">
        <f>IF(AND(DJ416=0,DK416=0),Desplegable!$B$446,IF(AND(DJ416&lt;&gt;0,DK416=""),Desplegable!$B$446,IF(AND('Metas por Proyecto'!DJ416=0,'Metas por Proyecto'!DK416&gt;0),Desplegable!$B$444,IF(AND('Metas por Proyecto'!DJ416&gt;0,'Metas por Proyecto'!DK416=0),Desplegable!$B$445,IF(AND('Metas por Proyecto'!DJ416&gt;0,'Metas por Proyecto'!DK416&gt;0),((DK416*100)/DJ416))))))</f>
        <v/>
      </c>
      <c r="DN416" s="97">
        <f t="shared" si="254"/>
        <v>1896</v>
      </c>
      <c r="DO416" s="97">
        <f t="shared" si="255"/>
        <v>474</v>
      </c>
      <c r="DP416" s="63">
        <f>IF(AND(DN416=0,DO416=0),"",IF(AND(DN416=0,DO416&lt;&gt;0),Desplegable!$B$444,(DO416*100/DN416)))</f>
        <v>25</v>
      </c>
      <c r="DQ416" s="97">
        <v>158</v>
      </c>
      <c r="DR416" s="97">
        <f t="shared" si="285"/>
        <v>0</v>
      </c>
      <c r="DS416" s="97">
        <f t="shared" si="287"/>
        <v>474</v>
      </c>
      <c r="DT416" s="63">
        <f t="shared" si="286"/>
        <v>25</v>
      </c>
      <c r="DU416" s="97"/>
    </row>
    <row r="417" spans="1:125" s="65" customFormat="1" ht="187.5">
      <c r="A417" s="53">
        <v>416</v>
      </c>
      <c r="B417" s="84" t="s">
        <v>1110</v>
      </c>
      <c r="C417" s="54" t="s">
        <v>1114</v>
      </c>
      <c r="D417" s="55" t="s">
        <v>89</v>
      </c>
      <c r="E417" s="55" t="s">
        <v>1118</v>
      </c>
      <c r="F417" s="56" t="s">
        <v>111</v>
      </c>
      <c r="G417" s="55" t="s">
        <v>115</v>
      </c>
      <c r="H417" s="56" t="s">
        <v>291</v>
      </c>
      <c r="I417" s="55" t="s">
        <v>993</v>
      </c>
      <c r="J417" s="56" t="s">
        <v>577</v>
      </c>
      <c r="K417" s="55" t="s">
        <v>1105</v>
      </c>
      <c r="L417" s="56" t="s">
        <v>422</v>
      </c>
      <c r="M417" s="56" t="s">
        <v>412</v>
      </c>
      <c r="N417" s="59" t="s">
        <v>144</v>
      </c>
      <c r="O417" s="56" t="s">
        <v>154</v>
      </c>
      <c r="P417" s="57" t="s">
        <v>461</v>
      </c>
      <c r="Q417" s="57" t="s">
        <v>466</v>
      </c>
      <c r="R417" s="58" t="s">
        <v>485</v>
      </c>
      <c r="S417" s="59" t="s">
        <v>159</v>
      </c>
      <c r="T417" s="59" t="s">
        <v>417</v>
      </c>
      <c r="U417" s="60" t="s">
        <v>429</v>
      </c>
      <c r="V417" s="60" t="s">
        <v>447</v>
      </c>
      <c r="W417" s="59" t="s">
        <v>159</v>
      </c>
      <c r="X417" s="59"/>
      <c r="Y417" s="56"/>
      <c r="Z417" s="56"/>
      <c r="AA417" s="56"/>
      <c r="AB417" s="56"/>
      <c r="AC417" s="53"/>
      <c r="AD417" s="53"/>
      <c r="AE417" s="53"/>
      <c r="AF417" s="53"/>
      <c r="AG417" s="56"/>
      <c r="AH417" s="60"/>
      <c r="AI417" s="53"/>
      <c r="AJ417" s="61"/>
      <c r="AK417" s="53"/>
      <c r="AL417" s="53"/>
      <c r="AM417" s="222">
        <v>150</v>
      </c>
      <c r="AN417" s="97">
        <v>150</v>
      </c>
      <c r="AO417" s="97">
        <v>150</v>
      </c>
      <c r="AP417" s="97"/>
      <c r="AQ417" s="62">
        <f>IF(AND(AN417=0,AO417=0),Desplegable!$B$446,IF(AND(AN417&lt;&gt;0,AO417=""),Desplegable!$B$446,IF(AND('Metas por Proyecto'!AN417=0,'Metas por Proyecto'!AO417&gt;0),Desplegable!$B$444,IF(AND('Metas por Proyecto'!AN417&gt;0,'Metas por Proyecto'!AO417=0),Desplegable!$B$445,IF(AND('Metas por Proyecto'!AN417&gt;0,'Metas por Proyecto'!AO417&gt;0),((AO417*100)/AN417))))))</f>
        <v>100</v>
      </c>
      <c r="AR417" s="97">
        <v>150</v>
      </c>
      <c r="AS417" s="97">
        <v>150</v>
      </c>
      <c r="AT417" s="97"/>
      <c r="AU417" s="62">
        <f>IF(AND(AR417=0,AS417=0),Desplegable!$B$446,IF(AND(AR417&lt;&gt;0,AS417=""),Desplegable!$B$446,IF(AND('Metas por Proyecto'!AR417=0,'Metas por Proyecto'!AS417&gt;0),Desplegable!$B$444,IF(AND('Metas por Proyecto'!AR417&gt;0,'Metas por Proyecto'!AS417=0),Desplegable!$B$445,IF(AND('Metas por Proyecto'!AR417&gt;0,'Metas por Proyecto'!AS417&gt;0),((AS417*100)/AR417))))))</f>
        <v>100</v>
      </c>
      <c r="AV417" s="97">
        <f t="shared" si="236"/>
        <v>300</v>
      </c>
      <c r="AW417" s="97">
        <f t="shared" si="237"/>
        <v>300</v>
      </c>
      <c r="AX417" s="62">
        <f>IF(AND(AV417=0,AW417=0),"",IF(AND(AV417=0,AW417&lt;&gt;0),Desplegable!$B$444,(AW417*100/AV417)))</f>
        <v>100</v>
      </c>
      <c r="AY417" s="97">
        <v>150</v>
      </c>
      <c r="AZ417" s="97">
        <v>158</v>
      </c>
      <c r="BA417" s="97"/>
      <c r="BB417" s="62">
        <f>IF(AND(AY417=0,AZ417=0),Desplegable!$B$446,IF(AND(AY417&lt;&gt;0,AZ417=""),Desplegable!$B$446,IF(AND('Metas por Proyecto'!AY417=0,'Metas por Proyecto'!AZ417&gt;0),Desplegable!$B$444,IF(AND('Metas por Proyecto'!AY417&gt;0,'Metas por Proyecto'!AZ417=0),Desplegable!$B$445,IF(AND('Metas por Proyecto'!AY417&gt;0,'Metas por Proyecto'!AZ417&gt;0),((AZ417*100)/AY417))))))</f>
        <v>105.33333333333333</v>
      </c>
      <c r="BC417" s="97">
        <f t="shared" si="238"/>
        <v>450</v>
      </c>
      <c r="BD417" s="97">
        <f t="shared" si="239"/>
        <v>458</v>
      </c>
      <c r="BE417" s="62">
        <f>IF(AND(BC417=0,BD417=0),"",IF(AND(BC417=0,BD417&lt;&gt;0),Desplegable!$B$444,(BD417*100/BC417)))</f>
        <v>101.77777777777777</v>
      </c>
      <c r="BF417" s="97">
        <v>150</v>
      </c>
      <c r="BG417" s="97"/>
      <c r="BH417" s="97"/>
      <c r="BI417" s="62" t="str">
        <f>IF(AND(BF417=0,BG417=0),Desplegable!$B$446,IF(AND(BF417&lt;&gt;0,BG417=""),Desplegable!$B$446,IF(AND('Metas por Proyecto'!BF417=0,'Metas por Proyecto'!BG417&gt;0),Desplegable!$B$444,IF(AND('Metas por Proyecto'!BF417&gt;0,'Metas por Proyecto'!BG417=0),Desplegable!$B$445,IF(AND('Metas por Proyecto'!BF417&gt;0,'Metas por Proyecto'!BG417&gt;0),((BG417*100)/BF417))))))</f>
        <v/>
      </c>
      <c r="BJ417" s="97">
        <f t="shared" si="240"/>
        <v>600</v>
      </c>
      <c r="BK417" s="97">
        <f t="shared" si="241"/>
        <v>458</v>
      </c>
      <c r="BL417" s="62">
        <f>IF(AND(BJ417=0,BK417=0),"",IF(AND(BJ417=0,BK417&lt;&gt;0),Desplegable!$B$444,(BK417*100/BJ417)))</f>
        <v>76.333333333333329</v>
      </c>
      <c r="BM417" s="97">
        <v>150</v>
      </c>
      <c r="BN417" s="97"/>
      <c r="BO417" s="97"/>
      <c r="BP417" s="62" t="str">
        <f>IF(AND(BM417=0,BN417=0),Desplegable!$B$446,IF(AND(BM417&lt;&gt;0,BN417=""),Desplegable!$B$446,IF(AND('Metas por Proyecto'!BM417=0,'Metas por Proyecto'!BN417&gt;0),Desplegable!$B$444,IF(AND('Metas por Proyecto'!BM417&gt;0,'Metas por Proyecto'!BN417=0),Desplegable!$B$445,IF(AND('Metas por Proyecto'!BM417&gt;0,'Metas por Proyecto'!BN417&gt;0),((BN417*100)/BM417))))))</f>
        <v/>
      </c>
      <c r="BQ417" s="97">
        <f t="shared" si="242"/>
        <v>750</v>
      </c>
      <c r="BR417" s="97">
        <f t="shared" si="243"/>
        <v>458</v>
      </c>
      <c r="BS417" s="62">
        <f>IF(AND(BQ417=0,BR417=0),"",IF(AND(BQ417=0,BR417&lt;&gt;0),Desplegable!$B$444,(BR417*100/BQ417)))</f>
        <v>61.06666666666667</v>
      </c>
      <c r="BT417" s="97">
        <v>150</v>
      </c>
      <c r="BU417" s="97"/>
      <c r="BV417" s="97"/>
      <c r="BW417" s="62" t="str">
        <f>IF(AND(BT417=0,BU417=0),Desplegable!$B$446,IF(AND(BT417&lt;&gt;0,BU417=""),Desplegable!$B$446,IF(AND('Metas por Proyecto'!BT417=0,'Metas por Proyecto'!BU417&gt;0),Desplegable!$B$444,IF(AND('Metas por Proyecto'!BT417&gt;0,'Metas por Proyecto'!BU417=0),Desplegable!$B$445,IF(AND('Metas por Proyecto'!BT417&gt;0,'Metas por Proyecto'!BU417&gt;0),((BU417*100)/BT417))))))</f>
        <v/>
      </c>
      <c r="BX417" s="97">
        <f t="shared" si="244"/>
        <v>900</v>
      </c>
      <c r="BY417" s="97">
        <f t="shared" si="245"/>
        <v>458</v>
      </c>
      <c r="BZ417" s="62">
        <f>IF(AND(BX417=0,BY417=0),"",IF(AND(BX417=0,BY417&lt;&gt;0),Desplegable!$B$444,(BY417*100/BX417)))</f>
        <v>50.888888888888886</v>
      </c>
      <c r="CA417" s="97">
        <v>150</v>
      </c>
      <c r="CB417" s="97"/>
      <c r="CC417" s="97"/>
      <c r="CD417" s="62" t="str">
        <f>IF(AND(CA417=0,CB417=0),Desplegable!$B$446,IF(AND(CA417&lt;&gt;0,CB417=""),Desplegable!$B$446,IF(AND('Metas por Proyecto'!CA417=0,'Metas por Proyecto'!CB417&gt;0),Desplegable!$B$444,IF(AND('Metas por Proyecto'!CA417&gt;0,'Metas por Proyecto'!CB417=0),Desplegable!$B$445,IF(AND('Metas por Proyecto'!CA417&gt;0,'Metas por Proyecto'!CB417&gt;0),((CB417*100)/CA417))))))</f>
        <v/>
      </c>
      <c r="CE417" s="97">
        <f t="shared" si="246"/>
        <v>1050</v>
      </c>
      <c r="CF417" s="97">
        <f t="shared" si="247"/>
        <v>458</v>
      </c>
      <c r="CG417" s="62">
        <f>IF(AND(CE417=0,CF417=0),"",IF(AND(CE417=0,CF417&lt;&gt;0),Desplegable!$B$444,(CF417*100/CE417)))</f>
        <v>43.61904761904762</v>
      </c>
      <c r="CH417" s="97">
        <v>150</v>
      </c>
      <c r="CI417" s="97"/>
      <c r="CJ417" s="97"/>
      <c r="CK417" s="62" t="str">
        <f>IF(AND(CH417=0,CI417=0),Desplegable!$B$446,IF(AND(CH417&lt;&gt;0,CI417=""),Desplegable!$B$446,IF(AND('Metas por Proyecto'!CH417=0,'Metas por Proyecto'!CI417&gt;0),Desplegable!$B$444,IF(AND('Metas por Proyecto'!CH417&gt;0,'Metas por Proyecto'!CI417=0),Desplegable!$B$445,IF(AND('Metas por Proyecto'!CH417&gt;0,'Metas por Proyecto'!CI417&gt;0),((CI417*100)/CH417))))))</f>
        <v/>
      </c>
      <c r="CL417" s="97">
        <f t="shared" si="248"/>
        <v>1200</v>
      </c>
      <c r="CM417" s="97">
        <f t="shared" si="249"/>
        <v>458</v>
      </c>
      <c r="CN417" s="62">
        <f>IF(AND(CL417=0,CM417=0),"",IF(AND(CL417=0,CM417&lt;&gt;0),Desplegable!$B$444,(CM417*100/CL417)))</f>
        <v>38.166666666666664</v>
      </c>
      <c r="CO417" s="97">
        <v>150</v>
      </c>
      <c r="CP417" s="97"/>
      <c r="CQ417" s="97"/>
      <c r="CR417" s="62" t="str">
        <f>IF(AND(CO417=0,CP417=0),Desplegable!$B$446,IF(AND(CO417&lt;&gt;0,CP417=""),Desplegable!$B$446,IF(AND('Metas por Proyecto'!CO417=0,'Metas por Proyecto'!CP417&gt;0),Desplegable!$B$444,IF(AND('Metas por Proyecto'!CO417&gt;0,'Metas por Proyecto'!CP417=0),Desplegable!$B$445,IF(AND('Metas por Proyecto'!CO417&gt;0,'Metas por Proyecto'!CP417&gt;0),((CP417*100)/CO417))))))</f>
        <v/>
      </c>
      <c r="CS417" s="97">
        <f t="shared" si="250"/>
        <v>1350</v>
      </c>
      <c r="CT417" s="97">
        <f t="shared" si="251"/>
        <v>458</v>
      </c>
      <c r="CU417" s="62">
        <f>IF(AND(CS417=0,CT417=0),"",IF(AND(CS417=0,CT417&lt;&gt;0),Desplegable!$B$444,(CT417*100/CS417)))</f>
        <v>33.925925925925924</v>
      </c>
      <c r="CV417" s="97">
        <v>150</v>
      </c>
      <c r="CW417" s="97"/>
      <c r="CX417" s="97"/>
      <c r="CY417" s="62" t="str">
        <f>IF(AND(CV417=0,CW417=0),Desplegable!$B$446,IF(AND(CV417&lt;&gt;0,CW417=""),Desplegable!$B$446,IF(AND('Metas por Proyecto'!CV417=0,'Metas por Proyecto'!CW417&gt;0),Desplegable!$B$444,IF(AND('Metas por Proyecto'!CV417&gt;0,'Metas por Proyecto'!CW417=0),Desplegable!$B$445,IF(AND('Metas por Proyecto'!CV417&gt;0,'Metas por Proyecto'!CW417&gt;0),((CW417*100)/CV417))))))</f>
        <v/>
      </c>
      <c r="CZ417" s="97">
        <f t="shared" si="252"/>
        <v>1500</v>
      </c>
      <c r="DA417" s="97">
        <f t="shared" si="253"/>
        <v>458</v>
      </c>
      <c r="DB417" s="62">
        <f>IF(AND(CZ417=0,DA417=0),"",IF(AND(CZ417=0,DA417&lt;&gt;0),Desplegable!$B$444,(DA417*100/CZ417)))</f>
        <v>30.533333333333335</v>
      </c>
      <c r="DC417" s="97">
        <v>150</v>
      </c>
      <c r="DD417" s="97"/>
      <c r="DE417" s="97"/>
      <c r="DF417" s="62" t="str">
        <f>IF(AND(DC417=0,DD417=0),Desplegable!$B$446,IF(AND(DC417&lt;&gt;0,DD417=""),Desplegable!$B$446,IF(AND('Metas por Proyecto'!DC417=0,'Metas por Proyecto'!DD417&gt;0),Desplegable!$B$444,IF(AND('Metas por Proyecto'!DC417&gt;0,'Metas por Proyecto'!DD417=0),Desplegable!$B$445,IF(AND('Metas por Proyecto'!DC417&gt;0,'Metas por Proyecto'!DD417&gt;0),((DD417*100)/DC417))))))</f>
        <v/>
      </c>
      <c r="DG417" s="97">
        <f t="shared" si="256"/>
        <v>1650</v>
      </c>
      <c r="DH417" s="97">
        <f t="shared" si="257"/>
        <v>458</v>
      </c>
      <c r="DI417" s="62">
        <f>IF(AND(DG417=0,DH417=0),"",IF(AND(DG417=0,DH417&lt;&gt;0),Desplegable!$B$444,(DH417*100/DG417)))</f>
        <v>27.757575757575758</v>
      </c>
      <c r="DJ417" s="97">
        <v>150</v>
      </c>
      <c r="DK417" s="97"/>
      <c r="DL417" s="97"/>
      <c r="DM417" s="62" t="str">
        <f>IF(AND(DJ417=0,DK417=0),Desplegable!$B$446,IF(AND(DJ417&lt;&gt;0,DK417=""),Desplegable!$B$446,IF(AND('Metas por Proyecto'!DJ417=0,'Metas por Proyecto'!DK417&gt;0),Desplegable!$B$444,IF(AND('Metas por Proyecto'!DJ417&gt;0,'Metas por Proyecto'!DK417=0),Desplegable!$B$445,IF(AND('Metas por Proyecto'!DJ417&gt;0,'Metas por Proyecto'!DK417&gt;0),((DK417*100)/DJ417))))))</f>
        <v/>
      </c>
      <c r="DN417" s="97">
        <f t="shared" si="254"/>
        <v>1800</v>
      </c>
      <c r="DO417" s="97">
        <f t="shared" si="255"/>
        <v>458</v>
      </c>
      <c r="DP417" s="63">
        <f>IF(AND(DN417=0,DO417=0),"",IF(AND(DN417=0,DO417&lt;&gt;0),Desplegable!$B$444,(DO417*100/DN417)))</f>
        <v>25.444444444444443</v>
      </c>
      <c r="DQ417" s="97">
        <v>150</v>
      </c>
      <c r="DR417" s="97">
        <f t="shared" si="285"/>
        <v>0</v>
      </c>
      <c r="DS417" s="97">
        <f t="shared" si="287"/>
        <v>458</v>
      </c>
      <c r="DT417" s="63">
        <f t="shared" si="286"/>
        <v>25.444444444444443</v>
      </c>
      <c r="DU417" s="97"/>
    </row>
    <row r="418" spans="1:125" s="65" customFormat="1" ht="187.5">
      <c r="A418" s="53">
        <v>417</v>
      </c>
      <c r="B418" s="84" t="s">
        <v>1111</v>
      </c>
      <c r="C418" s="54" t="s">
        <v>1115</v>
      </c>
      <c r="D418" s="55" t="s">
        <v>406</v>
      </c>
      <c r="E418" s="55" t="s">
        <v>1118</v>
      </c>
      <c r="F418" s="56" t="s">
        <v>111</v>
      </c>
      <c r="G418" s="55" t="s">
        <v>115</v>
      </c>
      <c r="H418" s="56" t="s">
        <v>291</v>
      </c>
      <c r="I418" s="55" t="s">
        <v>993</v>
      </c>
      <c r="J418" s="56" t="s">
        <v>577</v>
      </c>
      <c r="K418" s="55" t="s">
        <v>1105</v>
      </c>
      <c r="L418" s="56" t="s">
        <v>422</v>
      </c>
      <c r="M418" s="56" t="s">
        <v>412</v>
      </c>
      <c r="N418" s="59" t="s">
        <v>144</v>
      </c>
      <c r="O418" s="56" t="s">
        <v>154</v>
      </c>
      <c r="P418" s="57" t="s">
        <v>461</v>
      </c>
      <c r="Q418" s="57" t="s">
        <v>466</v>
      </c>
      <c r="R418" s="58" t="s">
        <v>485</v>
      </c>
      <c r="S418" s="59" t="s">
        <v>159</v>
      </c>
      <c r="T418" s="59" t="s">
        <v>417</v>
      </c>
      <c r="U418" s="60" t="s">
        <v>429</v>
      </c>
      <c r="V418" s="60" t="s">
        <v>447</v>
      </c>
      <c r="W418" s="59" t="s">
        <v>159</v>
      </c>
      <c r="X418" s="59"/>
      <c r="Y418" s="56"/>
      <c r="Z418" s="56"/>
      <c r="AA418" s="56"/>
      <c r="AB418" s="56"/>
      <c r="AC418" s="53"/>
      <c r="AD418" s="53"/>
      <c r="AE418" s="53"/>
      <c r="AF418" s="53"/>
      <c r="AG418" s="56"/>
      <c r="AH418" s="60"/>
      <c r="AI418" s="53"/>
      <c r="AJ418" s="61"/>
      <c r="AK418" s="53"/>
      <c r="AL418" s="53"/>
      <c r="AM418" s="222">
        <v>48000</v>
      </c>
      <c r="AN418" s="97">
        <v>4000</v>
      </c>
      <c r="AO418" s="97">
        <v>4647</v>
      </c>
      <c r="AP418" s="97"/>
      <c r="AQ418" s="62">
        <f>IF(AND(AN418=0,AO418=0),Desplegable!$B$446,IF(AND(AN418&lt;&gt;0,AO418=""),Desplegable!$B$446,IF(AND('Metas por Proyecto'!AN418=0,'Metas por Proyecto'!AO418&gt;0),Desplegable!$B$444,IF(AND('Metas por Proyecto'!AN418&gt;0,'Metas por Proyecto'!AO418=0),Desplegable!$B$445,IF(AND('Metas por Proyecto'!AN418&gt;0,'Metas por Proyecto'!AO418&gt;0),((AO418*100)/AN418))))))</f>
        <v>116.175</v>
      </c>
      <c r="AR418" s="97">
        <v>4000</v>
      </c>
      <c r="AS418" s="97">
        <v>4663</v>
      </c>
      <c r="AT418" s="97"/>
      <c r="AU418" s="62">
        <f>IF(AND(AR418=0,AS418=0),Desplegable!$B$446,IF(AND(AR418&lt;&gt;0,AS418=""),Desplegable!$B$446,IF(AND('Metas por Proyecto'!AR418=0,'Metas por Proyecto'!AS418&gt;0),Desplegable!$B$444,IF(AND('Metas por Proyecto'!AR418&gt;0,'Metas por Proyecto'!AS418=0),Desplegable!$B$445,IF(AND('Metas por Proyecto'!AR418&gt;0,'Metas por Proyecto'!AS418&gt;0),((AS418*100)/AR418))))))</f>
        <v>116.575</v>
      </c>
      <c r="AV418" s="97">
        <f t="shared" si="236"/>
        <v>8000</v>
      </c>
      <c r="AW418" s="97">
        <f t="shared" si="237"/>
        <v>9310</v>
      </c>
      <c r="AX418" s="62">
        <f>IF(AND(AV418=0,AW418=0),"",IF(AND(AV418=0,AW418&lt;&gt;0),Desplegable!$B$444,(AW418*100/AV418)))</f>
        <v>116.375</v>
      </c>
      <c r="AY418" s="97">
        <v>4000</v>
      </c>
      <c r="AZ418" s="97">
        <v>2707</v>
      </c>
      <c r="BA418" s="97"/>
      <c r="BB418" s="62">
        <f>IF(AND(AY418=0,AZ418=0),Desplegable!$B$446,IF(AND(AY418&lt;&gt;0,AZ418=""),Desplegable!$B$446,IF(AND('Metas por Proyecto'!AY418=0,'Metas por Proyecto'!AZ418&gt;0),Desplegable!$B$444,IF(AND('Metas por Proyecto'!AY418&gt;0,'Metas por Proyecto'!AZ418=0),Desplegable!$B$445,IF(AND('Metas por Proyecto'!AY418&gt;0,'Metas por Proyecto'!AZ418&gt;0),((AZ418*100)/AY418))))))</f>
        <v>67.674999999999997</v>
      </c>
      <c r="BC418" s="97">
        <f t="shared" si="238"/>
        <v>12000</v>
      </c>
      <c r="BD418" s="97">
        <f t="shared" si="239"/>
        <v>12017</v>
      </c>
      <c r="BE418" s="62">
        <f>IF(AND(BC418=0,BD418=0),"",IF(AND(BC418=0,BD418&lt;&gt;0),Desplegable!$B$444,(BD418*100/BC418)))</f>
        <v>100.14166666666667</v>
      </c>
      <c r="BF418" s="97">
        <v>4000</v>
      </c>
      <c r="BG418" s="97"/>
      <c r="BH418" s="97"/>
      <c r="BI418" s="62" t="str">
        <f>IF(AND(BF418=0,BG418=0),Desplegable!$B$446,IF(AND(BF418&lt;&gt;0,BG418=""),Desplegable!$B$446,IF(AND('Metas por Proyecto'!BF418=0,'Metas por Proyecto'!BG418&gt;0),Desplegable!$B$444,IF(AND('Metas por Proyecto'!BF418&gt;0,'Metas por Proyecto'!BG418=0),Desplegable!$B$445,IF(AND('Metas por Proyecto'!BF418&gt;0,'Metas por Proyecto'!BG418&gt;0),((BG418*100)/BF418))))))</f>
        <v/>
      </c>
      <c r="BJ418" s="97">
        <f t="shared" si="240"/>
        <v>16000</v>
      </c>
      <c r="BK418" s="97">
        <f t="shared" si="241"/>
        <v>12017</v>
      </c>
      <c r="BL418" s="62">
        <f>IF(AND(BJ418=0,BK418=0),"",IF(AND(BJ418=0,BK418&lt;&gt;0),Desplegable!$B$444,(BK418*100/BJ418)))</f>
        <v>75.106250000000003</v>
      </c>
      <c r="BM418" s="97">
        <v>4000</v>
      </c>
      <c r="BN418" s="97"/>
      <c r="BO418" s="97"/>
      <c r="BP418" s="62" t="str">
        <f>IF(AND(BM418=0,BN418=0),Desplegable!$B$446,IF(AND(BM418&lt;&gt;0,BN418=""),Desplegable!$B$446,IF(AND('Metas por Proyecto'!BM418=0,'Metas por Proyecto'!BN418&gt;0),Desplegable!$B$444,IF(AND('Metas por Proyecto'!BM418&gt;0,'Metas por Proyecto'!BN418=0),Desplegable!$B$445,IF(AND('Metas por Proyecto'!BM418&gt;0,'Metas por Proyecto'!BN418&gt;0),((BN418*100)/BM418))))))</f>
        <v/>
      </c>
      <c r="BQ418" s="97">
        <f t="shared" si="242"/>
        <v>20000</v>
      </c>
      <c r="BR418" s="97">
        <f t="shared" si="243"/>
        <v>12017</v>
      </c>
      <c r="BS418" s="62">
        <f>IF(AND(BQ418=0,BR418=0),"",IF(AND(BQ418=0,BR418&lt;&gt;0),Desplegable!$B$444,(BR418*100/BQ418)))</f>
        <v>60.085000000000001</v>
      </c>
      <c r="BT418" s="97">
        <v>4000</v>
      </c>
      <c r="BU418" s="97"/>
      <c r="BV418" s="97"/>
      <c r="BW418" s="62" t="str">
        <f>IF(AND(BT418=0,BU418=0),Desplegable!$B$446,IF(AND(BT418&lt;&gt;0,BU418=""),Desplegable!$B$446,IF(AND('Metas por Proyecto'!BT418=0,'Metas por Proyecto'!BU418&gt;0),Desplegable!$B$444,IF(AND('Metas por Proyecto'!BT418&gt;0,'Metas por Proyecto'!BU418=0),Desplegable!$B$445,IF(AND('Metas por Proyecto'!BT418&gt;0,'Metas por Proyecto'!BU418&gt;0),((BU418*100)/BT418))))))</f>
        <v/>
      </c>
      <c r="BX418" s="97">
        <f t="shared" si="244"/>
        <v>24000</v>
      </c>
      <c r="BY418" s="97">
        <f t="shared" si="245"/>
        <v>12017</v>
      </c>
      <c r="BZ418" s="62">
        <f>IF(AND(BX418=0,BY418=0),"",IF(AND(BX418=0,BY418&lt;&gt;0),Desplegable!$B$444,(BY418*100/BX418)))</f>
        <v>50.070833333333333</v>
      </c>
      <c r="CA418" s="97">
        <v>4000</v>
      </c>
      <c r="CB418" s="97"/>
      <c r="CC418" s="97"/>
      <c r="CD418" s="62" t="str">
        <f>IF(AND(CA418=0,CB418=0),Desplegable!$B$446,IF(AND(CA418&lt;&gt;0,CB418=""),Desplegable!$B$446,IF(AND('Metas por Proyecto'!CA418=0,'Metas por Proyecto'!CB418&gt;0),Desplegable!$B$444,IF(AND('Metas por Proyecto'!CA418&gt;0,'Metas por Proyecto'!CB418=0),Desplegable!$B$445,IF(AND('Metas por Proyecto'!CA418&gt;0,'Metas por Proyecto'!CB418&gt;0),((CB418*100)/CA418))))))</f>
        <v/>
      </c>
      <c r="CE418" s="97">
        <f t="shared" si="246"/>
        <v>28000</v>
      </c>
      <c r="CF418" s="97">
        <f t="shared" si="247"/>
        <v>12017</v>
      </c>
      <c r="CG418" s="62">
        <f>IF(AND(CE418=0,CF418=0),"",IF(AND(CE418=0,CF418&lt;&gt;0),Desplegable!$B$444,(CF418*100/CE418)))</f>
        <v>42.917857142857144</v>
      </c>
      <c r="CH418" s="97">
        <v>4000</v>
      </c>
      <c r="CI418" s="97"/>
      <c r="CJ418" s="97"/>
      <c r="CK418" s="62" t="str">
        <f>IF(AND(CH418=0,CI418=0),Desplegable!$B$446,IF(AND(CH418&lt;&gt;0,CI418=""),Desplegable!$B$446,IF(AND('Metas por Proyecto'!CH418=0,'Metas por Proyecto'!CI418&gt;0),Desplegable!$B$444,IF(AND('Metas por Proyecto'!CH418&gt;0,'Metas por Proyecto'!CI418=0),Desplegable!$B$445,IF(AND('Metas por Proyecto'!CH418&gt;0,'Metas por Proyecto'!CI418&gt;0),((CI418*100)/CH418))))))</f>
        <v/>
      </c>
      <c r="CL418" s="97">
        <f t="shared" si="248"/>
        <v>32000</v>
      </c>
      <c r="CM418" s="97">
        <f t="shared" si="249"/>
        <v>12017</v>
      </c>
      <c r="CN418" s="62">
        <f>IF(AND(CL418=0,CM418=0),"",IF(AND(CL418=0,CM418&lt;&gt;0),Desplegable!$B$444,(CM418*100/CL418)))</f>
        <v>37.553125000000001</v>
      </c>
      <c r="CO418" s="97">
        <v>4000</v>
      </c>
      <c r="CP418" s="97"/>
      <c r="CQ418" s="97"/>
      <c r="CR418" s="62" t="str">
        <f>IF(AND(CO418=0,CP418=0),Desplegable!$B$446,IF(AND(CO418&lt;&gt;0,CP418=""),Desplegable!$B$446,IF(AND('Metas por Proyecto'!CO418=0,'Metas por Proyecto'!CP418&gt;0),Desplegable!$B$444,IF(AND('Metas por Proyecto'!CO418&gt;0,'Metas por Proyecto'!CP418=0),Desplegable!$B$445,IF(AND('Metas por Proyecto'!CO418&gt;0,'Metas por Proyecto'!CP418&gt;0),((CP418*100)/CO418))))))</f>
        <v/>
      </c>
      <c r="CS418" s="97">
        <f t="shared" si="250"/>
        <v>36000</v>
      </c>
      <c r="CT418" s="97">
        <f t="shared" si="251"/>
        <v>12017</v>
      </c>
      <c r="CU418" s="62">
        <f>IF(AND(CS418=0,CT418=0),"",IF(AND(CS418=0,CT418&lt;&gt;0),Desplegable!$B$444,(CT418*100/CS418)))</f>
        <v>33.380555555555553</v>
      </c>
      <c r="CV418" s="97">
        <v>4000</v>
      </c>
      <c r="CW418" s="97"/>
      <c r="CX418" s="97"/>
      <c r="CY418" s="62" t="str">
        <f>IF(AND(CV418=0,CW418=0),Desplegable!$B$446,IF(AND(CV418&lt;&gt;0,CW418=""),Desplegable!$B$446,IF(AND('Metas por Proyecto'!CV418=0,'Metas por Proyecto'!CW418&gt;0),Desplegable!$B$444,IF(AND('Metas por Proyecto'!CV418&gt;0,'Metas por Proyecto'!CW418=0),Desplegable!$B$445,IF(AND('Metas por Proyecto'!CV418&gt;0,'Metas por Proyecto'!CW418&gt;0),((CW418*100)/CV418))))))</f>
        <v/>
      </c>
      <c r="CZ418" s="97">
        <f t="shared" si="252"/>
        <v>40000</v>
      </c>
      <c r="DA418" s="97">
        <f t="shared" si="253"/>
        <v>12017</v>
      </c>
      <c r="DB418" s="62">
        <f>IF(AND(CZ418=0,DA418=0),"",IF(AND(CZ418=0,DA418&lt;&gt;0),Desplegable!$B$444,(DA418*100/CZ418)))</f>
        <v>30.0425</v>
      </c>
      <c r="DC418" s="97">
        <v>4000</v>
      </c>
      <c r="DD418" s="97"/>
      <c r="DE418" s="97"/>
      <c r="DF418" s="62" t="str">
        <f>IF(AND(DC418=0,DD418=0),Desplegable!$B$446,IF(AND(DC418&lt;&gt;0,DD418=""),Desplegable!$B$446,IF(AND('Metas por Proyecto'!DC418=0,'Metas por Proyecto'!DD418&gt;0),Desplegable!$B$444,IF(AND('Metas por Proyecto'!DC418&gt;0,'Metas por Proyecto'!DD418=0),Desplegable!$B$445,IF(AND('Metas por Proyecto'!DC418&gt;0,'Metas por Proyecto'!DD418&gt;0),((DD418*100)/DC418))))))</f>
        <v/>
      </c>
      <c r="DG418" s="97">
        <f t="shared" si="256"/>
        <v>44000</v>
      </c>
      <c r="DH418" s="97">
        <f t="shared" si="257"/>
        <v>12017</v>
      </c>
      <c r="DI418" s="62">
        <f>IF(AND(DG418=0,DH418=0),"",IF(AND(DG418=0,DH418&lt;&gt;0),Desplegable!$B$444,(DH418*100/DG418)))</f>
        <v>27.311363636363637</v>
      </c>
      <c r="DJ418" s="97">
        <v>4000</v>
      </c>
      <c r="DK418" s="97"/>
      <c r="DL418" s="97"/>
      <c r="DM418" s="62" t="str">
        <f>IF(AND(DJ418=0,DK418=0),Desplegable!$B$446,IF(AND(DJ418&lt;&gt;0,DK418=""),Desplegable!$B$446,IF(AND('Metas por Proyecto'!DJ418=0,'Metas por Proyecto'!DK418&gt;0),Desplegable!$B$444,IF(AND('Metas por Proyecto'!DJ418&gt;0,'Metas por Proyecto'!DK418=0),Desplegable!$B$445,IF(AND('Metas por Proyecto'!DJ418&gt;0,'Metas por Proyecto'!DK418&gt;0),((DK418*100)/DJ418))))))</f>
        <v/>
      </c>
      <c r="DN418" s="97">
        <f t="shared" si="254"/>
        <v>48000</v>
      </c>
      <c r="DO418" s="97">
        <f t="shared" si="255"/>
        <v>12017</v>
      </c>
      <c r="DP418" s="63">
        <f>IF(AND(DN418=0,DO418=0),"",IF(AND(DN418=0,DO418&lt;&gt;0),Desplegable!$B$444,(DO418*100/DN418)))</f>
        <v>25.035416666666666</v>
      </c>
      <c r="DQ418" s="97">
        <f t="shared" si="284"/>
        <v>48000</v>
      </c>
      <c r="DR418" s="97">
        <f t="shared" si="285"/>
        <v>0</v>
      </c>
      <c r="DS418" s="97">
        <f t="shared" si="287"/>
        <v>12017</v>
      </c>
      <c r="DT418" s="63">
        <f t="shared" si="286"/>
        <v>25.035416666666666</v>
      </c>
      <c r="DU418" s="97"/>
    </row>
    <row r="419" spans="1:125" s="65" customFormat="1" ht="187.5">
      <c r="A419" s="53">
        <v>418</v>
      </c>
      <c r="B419" s="84" t="s">
        <v>1112</v>
      </c>
      <c r="C419" s="54" t="s">
        <v>1116</v>
      </c>
      <c r="D419" s="55" t="s">
        <v>382</v>
      </c>
      <c r="E419" s="55" t="s">
        <v>1118</v>
      </c>
      <c r="F419" s="56" t="s">
        <v>111</v>
      </c>
      <c r="G419" s="55" t="s">
        <v>115</v>
      </c>
      <c r="H419" s="56" t="s">
        <v>291</v>
      </c>
      <c r="I419" s="55" t="s">
        <v>993</v>
      </c>
      <c r="J419" s="56" t="s">
        <v>577</v>
      </c>
      <c r="K419" s="55" t="s">
        <v>1105</v>
      </c>
      <c r="L419" s="56" t="s">
        <v>422</v>
      </c>
      <c r="M419" s="56" t="s">
        <v>412</v>
      </c>
      <c r="N419" s="59" t="s">
        <v>144</v>
      </c>
      <c r="O419" s="56" t="s">
        <v>154</v>
      </c>
      <c r="P419" s="57" t="s">
        <v>461</v>
      </c>
      <c r="Q419" s="57" t="s">
        <v>466</v>
      </c>
      <c r="R419" s="58" t="s">
        <v>485</v>
      </c>
      <c r="S419" s="59" t="s">
        <v>159</v>
      </c>
      <c r="T419" s="59" t="s">
        <v>417</v>
      </c>
      <c r="U419" s="60" t="s">
        <v>429</v>
      </c>
      <c r="V419" s="60" t="s">
        <v>447</v>
      </c>
      <c r="W419" s="59" t="s">
        <v>159</v>
      </c>
      <c r="X419" s="59"/>
      <c r="Y419" s="56"/>
      <c r="Z419" s="56"/>
      <c r="AA419" s="56"/>
      <c r="AB419" s="56"/>
      <c r="AC419" s="53"/>
      <c r="AD419" s="53"/>
      <c r="AE419" s="53"/>
      <c r="AF419" s="53"/>
      <c r="AG419" s="56"/>
      <c r="AH419" s="60"/>
      <c r="AI419" s="53"/>
      <c r="AJ419" s="61"/>
      <c r="AK419" s="53"/>
      <c r="AL419" s="53"/>
      <c r="AM419" s="222">
        <v>600000</v>
      </c>
      <c r="AN419" s="97">
        <v>50000</v>
      </c>
      <c r="AO419" s="97">
        <v>40920</v>
      </c>
      <c r="AP419" s="97"/>
      <c r="AQ419" s="62">
        <f>IF(AND(AN419=0,AO419=0),Desplegable!$B$446,IF(AND(AN419&lt;&gt;0,AO419=""),Desplegable!$B$446,IF(AND('Metas por Proyecto'!AN419=0,'Metas por Proyecto'!AO419&gt;0),Desplegable!$B$444,IF(AND('Metas por Proyecto'!AN419&gt;0,'Metas por Proyecto'!AO419=0),Desplegable!$B$445,IF(AND('Metas por Proyecto'!AN419&gt;0,'Metas por Proyecto'!AO419&gt;0),((AO419*100)/AN419))))))</f>
        <v>81.84</v>
      </c>
      <c r="AR419" s="97">
        <v>50000</v>
      </c>
      <c r="AS419" s="97">
        <v>73392</v>
      </c>
      <c r="AT419" s="97"/>
      <c r="AU419" s="62">
        <f>IF(AND(AR419=0,AS419=0),Desplegable!$B$446,IF(AND(AR419&lt;&gt;0,AS419=""),Desplegable!$B$446,IF(AND('Metas por Proyecto'!AR419=0,'Metas por Proyecto'!AS419&gt;0),Desplegable!$B$444,IF(AND('Metas por Proyecto'!AR419&gt;0,'Metas por Proyecto'!AS419=0),Desplegable!$B$445,IF(AND('Metas por Proyecto'!AR419&gt;0,'Metas por Proyecto'!AS419&gt;0),((AS419*100)/AR419))))))</f>
        <v>146.78399999999999</v>
      </c>
      <c r="AV419" s="97">
        <f t="shared" si="236"/>
        <v>100000</v>
      </c>
      <c r="AW419" s="97">
        <f t="shared" si="237"/>
        <v>114312</v>
      </c>
      <c r="AX419" s="62">
        <f>IF(AND(AV419=0,AW419=0),"",IF(AND(AV419=0,AW419&lt;&gt;0),Desplegable!$B$444,(AW419*100/AV419)))</f>
        <v>114.312</v>
      </c>
      <c r="AY419" s="97">
        <v>50000</v>
      </c>
      <c r="AZ419" s="97">
        <v>34316</v>
      </c>
      <c r="BA419" s="97"/>
      <c r="BB419" s="62">
        <f>IF(AND(AY419=0,AZ419=0),Desplegable!$B$446,IF(AND(AY419&lt;&gt;0,AZ419=""),Desplegable!$B$446,IF(AND('Metas por Proyecto'!AY419=0,'Metas por Proyecto'!AZ419&gt;0),Desplegable!$B$444,IF(AND('Metas por Proyecto'!AY419&gt;0,'Metas por Proyecto'!AZ419=0),Desplegable!$B$445,IF(AND('Metas por Proyecto'!AY419&gt;0,'Metas por Proyecto'!AZ419&gt;0),((AZ419*100)/AY419))))))</f>
        <v>68.632000000000005</v>
      </c>
      <c r="BC419" s="97">
        <f t="shared" si="238"/>
        <v>150000</v>
      </c>
      <c r="BD419" s="97">
        <f t="shared" si="239"/>
        <v>148628</v>
      </c>
      <c r="BE419" s="62">
        <f>IF(AND(BC419=0,BD419=0),"",IF(AND(BC419=0,BD419&lt;&gt;0),Desplegable!$B$444,(BD419*100/BC419)))</f>
        <v>99.085333333333338</v>
      </c>
      <c r="BF419" s="97">
        <v>50000</v>
      </c>
      <c r="BG419" s="97"/>
      <c r="BH419" s="97"/>
      <c r="BI419" s="62" t="str">
        <f>IF(AND(BF419=0,BG419=0),Desplegable!$B$446,IF(AND(BF419&lt;&gt;0,BG419=""),Desplegable!$B$446,IF(AND('Metas por Proyecto'!BF419=0,'Metas por Proyecto'!BG419&gt;0),Desplegable!$B$444,IF(AND('Metas por Proyecto'!BF419&gt;0,'Metas por Proyecto'!BG419=0),Desplegable!$B$445,IF(AND('Metas por Proyecto'!BF419&gt;0,'Metas por Proyecto'!BG419&gt;0),((BG419*100)/BF419))))))</f>
        <v/>
      </c>
      <c r="BJ419" s="97">
        <f t="shared" si="240"/>
        <v>200000</v>
      </c>
      <c r="BK419" s="97">
        <f t="shared" si="241"/>
        <v>148628</v>
      </c>
      <c r="BL419" s="62">
        <f>IF(AND(BJ419=0,BK419=0),"",IF(AND(BJ419=0,BK419&lt;&gt;0),Desplegable!$B$444,(BK419*100/BJ419)))</f>
        <v>74.313999999999993</v>
      </c>
      <c r="BM419" s="97">
        <v>50000</v>
      </c>
      <c r="BN419" s="97"/>
      <c r="BO419" s="97"/>
      <c r="BP419" s="62" t="str">
        <f>IF(AND(BM419=0,BN419=0),Desplegable!$B$446,IF(AND(BM419&lt;&gt;0,BN419=""),Desplegable!$B$446,IF(AND('Metas por Proyecto'!BM419=0,'Metas por Proyecto'!BN419&gt;0),Desplegable!$B$444,IF(AND('Metas por Proyecto'!BM419&gt;0,'Metas por Proyecto'!BN419=0),Desplegable!$B$445,IF(AND('Metas por Proyecto'!BM419&gt;0,'Metas por Proyecto'!BN419&gt;0),((BN419*100)/BM419))))))</f>
        <v/>
      </c>
      <c r="BQ419" s="97">
        <f t="shared" si="242"/>
        <v>250000</v>
      </c>
      <c r="BR419" s="97">
        <f t="shared" si="243"/>
        <v>148628</v>
      </c>
      <c r="BS419" s="62">
        <f>IF(AND(BQ419=0,BR419=0),"",IF(AND(BQ419=0,BR419&lt;&gt;0),Desplegable!$B$444,(BR419*100/BQ419)))</f>
        <v>59.4512</v>
      </c>
      <c r="BT419" s="97">
        <v>50000</v>
      </c>
      <c r="BU419" s="97"/>
      <c r="BV419" s="97"/>
      <c r="BW419" s="62" t="str">
        <f>IF(AND(BT419=0,BU419=0),Desplegable!$B$446,IF(AND(BT419&lt;&gt;0,BU419=""),Desplegable!$B$446,IF(AND('Metas por Proyecto'!BT419=0,'Metas por Proyecto'!BU419&gt;0),Desplegable!$B$444,IF(AND('Metas por Proyecto'!BT419&gt;0,'Metas por Proyecto'!BU419=0),Desplegable!$B$445,IF(AND('Metas por Proyecto'!BT419&gt;0,'Metas por Proyecto'!BU419&gt;0),((BU419*100)/BT419))))))</f>
        <v/>
      </c>
      <c r="BX419" s="97">
        <f t="shared" si="244"/>
        <v>300000</v>
      </c>
      <c r="BY419" s="97">
        <f t="shared" si="245"/>
        <v>148628</v>
      </c>
      <c r="BZ419" s="62">
        <f>IF(AND(BX419=0,BY419=0),"",IF(AND(BX419=0,BY419&lt;&gt;0),Desplegable!$B$444,(BY419*100/BX419)))</f>
        <v>49.542666666666669</v>
      </c>
      <c r="CA419" s="97">
        <v>50000</v>
      </c>
      <c r="CB419" s="97"/>
      <c r="CC419" s="97"/>
      <c r="CD419" s="62" t="str">
        <f>IF(AND(CA419=0,CB419=0),Desplegable!$B$446,IF(AND(CA419&lt;&gt;0,CB419=""),Desplegable!$B$446,IF(AND('Metas por Proyecto'!CA419=0,'Metas por Proyecto'!CB419&gt;0),Desplegable!$B$444,IF(AND('Metas por Proyecto'!CA419&gt;0,'Metas por Proyecto'!CB419=0),Desplegable!$B$445,IF(AND('Metas por Proyecto'!CA419&gt;0,'Metas por Proyecto'!CB419&gt;0),((CB419*100)/CA419))))))</f>
        <v/>
      </c>
      <c r="CE419" s="97">
        <f t="shared" si="246"/>
        <v>350000</v>
      </c>
      <c r="CF419" s="97">
        <f t="shared" si="247"/>
        <v>148628</v>
      </c>
      <c r="CG419" s="62">
        <f>IF(AND(CE419=0,CF419=0),"",IF(AND(CE419=0,CF419&lt;&gt;0),Desplegable!$B$444,(CF419*100/CE419)))</f>
        <v>42.465142857142858</v>
      </c>
      <c r="CH419" s="97">
        <v>50000</v>
      </c>
      <c r="CI419" s="97"/>
      <c r="CJ419" s="97"/>
      <c r="CK419" s="62" t="str">
        <f>IF(AND(CH419=0,CI419=0),Desplegable!$B$446,IF(AND(CH419&lt;&gt;0,CI419=""),Desplegable!$B$446,IF(AND('Metas por Proyecto'!CH419=0,'Metas por Proyecto'!CI419&gt;0),Desplegable!$B$444,IF(AND('Metas por Proyecto'!CH419&gt;0,'Metas por Proyecto'!CI419=0),Desplegable!$B$445,IF(AND('Metas por Proyecto'!CH419&gt;0,'Metas por Proyecto'!CI419&gt;0),((CI419*100)/CH419))))))</f>
        <v/>
      </c>
      <c r="CL419" s="97">
        <f t="shared" si="248"/>
        <v>400000</v>
      </c>
      <c r="CM419" s="97">
        <f t="shared" si="249"/>
        <v>148628</v>
      </c>
      <c r="CN419" s="62">
        <f>IF(AND(CL419=0,CM419=0),"",IF(AND(CL419=0,CM419&lt;&gt;0),Desplegable!$B$444,(CM419*100/CL419)))</f>
        <v>37.156999999999996</v>
      </c>
      <c r="CO419" s="97">
        <v>50000</v>
      </c>
      <c r="CP419" s="97"/>
      <c r="CQ419" s="97"/>
      <c r="CR419" s="62" t="str">
        <f>IF(AND(CO419=0,CP419=0),Desplegable!$B$446,IF(AND(CO419&lt;&gt;0,CP419=""),Desplegable!$B$446,IF(AND('Metas por Proyecto'!CO419=0,'Metas por Proyecto'!CP419&gt;0),Desplegable!$B$444,IF(AND('Metas por Proyecto'!CO419&gt;0,'Metas por Proyecto'!CP419=0),Desplegable!$B$445,IF(AND('Metas por Proyecto'!CO419&gt;0,'Metas por Proyecto'!CP419&gt;0),((CP419*100)/CO419))))))</f>
        <v/>
      </c>
      <c r="CS419" s="97">
        <f t="shared" si="250"/>
        <v>450000</v>
      </c>
      <c r="CT419" s="97">
        <f t="shared" si="251"/>
        <v>148628</v>
      </c>
      <c r="CU419" s="62">
        <f>IF(AND(CS419=0,CT419=0),"",IF(AND(CS419=0,CT419&lt;&gt;0),Desplegable!$B$444,(CT419*100/CS419)))</f>
        <v>33.028444444444446</v>
      </c>
      <c r="CV419" s="97">
        <v>50000</v>
      </c>
      <c r="CW419" s="97"/>
      <c r="CX419" s="97"/>
      <c r="CY419" s="62" t="str">
        <f>IF(AND(CV419=0,CW419=0),Desplegable!$B$446,IF(AND(CV419&lt;&gt;0,CW419=""),Desplegable!$B$446,IF(AND('Metas por Proyecto'!CV419=0,'Metas por Proyecto'!CW419&gt;0),Desplegable!$B$444,IF(AND('Metas por Proyecto'!CV419&gt;0,'Metas por Proyecto'!CW419=0),Desplegable!$B$445,IF(AND('Metas por Proyecto'!CV419&gt;0,'Metas por Proyecto'!CW419&gt;0),((CW419*100)/CV419))))))</f>
        <v/>
      </c>
      <c r="CZ419" s="97">
        <f t="shared" si="252"/>
        <v>500000</v>
      </c>
      <c r="DA419" s="97">
        <f t="shared" si="253"/>
        <v>148628</v>
      </c>
      <c r="DB419" s="62">
        <f>IF(AND(CZ419=0,DA419=0),"",IF(AND(CZ419=0,DA419&lt;&gt;0),Desplegable!$B$444,(DA419*100/CZ419)))</f>
        <v>29.7256</v>
      </c>
      <c r="DC419" s="97">
        <v>50000</v>
      </c>
      <c r="DD419" s="97"/>
      <c r="DE419" s="97"/>
      <c r="DF419" s="62" t="str">
        <f>IF(AND(DC419=0,DD419=0),Desplegable!$B$446,IF(AND(DC419&lt;&gt;0,DD419=""),Desplegable!$B$446,IF(AND('Metas por Proyecto'!DC419=0,'Metas por Proyecto'!DD419&gt;0),Desplegable!$B$444,IF(AND('Metas por Proyecto'!DC419&gt;0,'Metas por Proyecto'!DD419=0),Desplegable!$B$445,IF(AND('Metas por Proyecto'!DC419&gt;0,'Metas por Proyecto'!DD419&gt;0),((DD419*100)/DC419))))))</f>
        <v/>
      </c>
      <c r="DG419" s="97">
        <f t="shared" si="256"/>
        <v>550000</v>
      </c>
      <c r="DH419" s="97">
        <f t="shared" si="257"/>
        <v>148628</v>
      </c>
      <c r="DI419" s="62">
        <f>IF(AND(DG419=0,DH419=0),"",IF(AND(DG419=0,DH419&lt;&gt;0),Desplegable!$B$444,(DH419*100/DG419)))</f>
        <v>27.023272727272726</v>
      </c>
      <c r="DJ419" s="97">
        <v>50000</v>
      </c>
      <c r="DK419" s="97"/>
      <c r="DL419" s="97"/>
      <c r="DM419" s="62" t="str">
        <f>IF(AND(DJ419=0,DK419=0),Desplegable!$B$446,IF(AND(DJ419&lt;&gt;0,DK419=""),Desplegable!$B$446,IF(AND('Metas por Proyecto'!DJ419=0,'Metas por Proyecto'!DK419&gt;0),Desplegable!$B$444,IF(AND('Metas por Proyecto'!DJ419&gt;0,'Metas por Proyecto'!DK419=0),Desplegable!$B$445,IF(AND('Metas por Proyecto'!DJ419&gt;0,'Metas por Proyecto'!DK419&gt;0),((DK419*100)/DJ419))))))</f>
        <v/>
      </c>
      <c r="DN419" s="97">
        <f t="shared" si="254"/>
        <v>600000</v>
      </c>
      <c r="DO419" s="97">
        <f t="shared" si="255"/>
        <v>148628</v>
      </c>
      <c r="DP419" s="63">
        <f>IF(AND(DN419=0,DO419=0),"",IF(AND(DN419=0,DO419&lt;&gt;0),Desplegable!$B$444,(DO419*100/DN419)))</f>
        <v>24.771333333333335</v>
      </c>
      <c r="DQ419" s="97">
        <f t="shared" si="284"/>
        <v>600000</v>
      </c>
      <c r="DR419" s="97">
        <f t="shared" si="285"/>
        <v>0</v>
      </c>
      <c r="DS419" s="97">
        <f t="shared" si="287"/>
        <v>148628</v>
      </c>
      <c r="DT419" s="63">
        <f t="shared" si="286"/>
        <v>24.771333333333335</v>
      </c>
      <c r="DU419" s="97"/>
    </row>
    <row r="420" spans="1:125" s="65" customFormat="1" ht="187.5">
      <c r="A420" s="53">
        <v>419</v>
      </c>
      <c r="B420" s="84" t="s">
        <v>1113</v>
      </c>
      <c r="C420" s="54" t="s">
        <v>1117</v>
      </c>
      <c r="D420" s="55" t="s">
        <v>65</v>
      </c>
      <c r="E420" s="55" t="s">
        <v>1118</v>
      </c>
      <c r="F420" s="56" t="s">
        <v>111</v>
      </c>
      <c r="G420" s="55" t="s">
        <v>115</v>
      </c>
      <c r="H420" s="56" t="s">
        <v>291</v>
      </c>
      <c r="I420" s="55" t="s">
        <v>993</v>
      </c>
      <c r="J420" s="56" t="s">
        <v>577</v>
      </c>
      <c r="K420" s="55" t="s">
        <v>1105</v>
      </c>
      <c r="L420" s="56" t="s">
        <v>422</v>
      </c>
      <c r="M420" s="56" t="s">
        <v>412</v>
      </c>
      <c r="N420" s="59" t="s">
        <v>144</v>
      </c>
      <c r="O420" s="56" t="s">
        <v>154</v>
      </c>
      <c r="P420" s="57" t="s">
        <v>461</v>
      </c>
      <c r="Q420" s="57" t="s">
        <v>466</v>
      </c>
      <c r="R420" s="58" t="s">
        <v>485</v>
      </c>
      <c r="S420" s="59" t="s">
        <v>159</v>
      </c>
      <c r="T420" s="59" t="s">
        <v>417</v>
      </c>
      <c r="U420" s="60" t="s">
        <v>429</v>
      </c>
      <c r="V420" s="60" t="s">
        <v>447</v>
      </c>
      <c r="W420" s="59" t="s">
        <v>159</v>
      </c>
      <c r="X420" s="59"/>
      <c r="Y420" s="56"/>
      <c r="Z420" s="56"/>
      <c r="AA420" s="56"/>
      <c r="AB420" s="56"/>
      <c r="AC420" s="53"/>
      <c r="AD420" s="53"/>
      <c r="AE420" s="53"/>
      <c r="AF420" s="53"/>
      <c r="AG420" s="56"/>
      <c r="AH420" s="60"/>
      <c r="AI420" s="53"/>
      <c r="AJ420" s="61"/>
      <c r="AK420" s="53"/>
      <c r="AL420" s="53"/>
      <c r="AM420" s="222">
        <v>12</v>
      </c>
      <c r="AN420" s="97">
        <v>1</v>
      </c>
      <c r="AO420" s="97">
        <v>1</v>
      </c>
      <c r="AP420" s="97"/>
      <c r="AQ420" s="62">
        <f>IF(AND(AN420=0,AO420=0),Desplegable!$B$446,IF(AND(AN420&lt;&gt;0,AO420=""),Desplegable!$B$446,IF(AND('Metas por Proyecto'!AN420=0,'Metas por Proyecto'!AO420&gt;0),Desplegable!$B$444,IF(AND('Metas por Proyecto'!AN420&gt;0,'Metas por Proyecto'!AO420=0),Desplegable!$B$445,IF(AND('Metas por Proyecto'!AN420&gt;0,'Metas por Proyecto'!AO420&gt;0),((AO420*100)/AN420))))))</f>
        <v>100</v>
      </c>
      <c r="AR420" s="97">
        <v>1</v>
      </c>
      <c r="AS420" s="97">
        <v>1</v>
      </c>
      <c r="AT420" s="97"/>
      <c r="AU420" s="62">
        <f>IF(AND(AR420=0,AS420=0),Desplegable!$B$446,IF(AND(AR420&lt;&gt;0,AS420=""),Desplegable!$B$446,IF(AND('Metas por Proyecto'!AR420=0,'Metas por Proyecto'!AS420&gt;0),Desplegable!$B$444,IF(AND('Metas por Proyecto'!AR420&gt;0,'Metas por Proyecto'!AS420=0),Desplegable!$B$445,IF(AND('Metas por Proyecto'!AR420&gt;0,'Metas por Proyecto'!AS420&gt;0),((AS420*100)/AR420))))))</f>
        <v>100</v>
      </c>
      <c r="AV420" s="97">
        <f t="shared" si="236"/>
        <v>2</v>
      </c>
      <c r="AW420" s="97">
        <f t="shared" si="237"/>
        <v>2</v>
      </c>
      <c r="AX420" s="62">
        <f>IF(AND(AV420=0,AW420=0),"",IF(AND(AV420=0,AW420&lt;&gt;0),Desplegable!$B$444,(AW420*100/AV420)))</f>
        <v>100</v>
      </c>
      <c r="AY420" s="97">
        <v>1</v>
      </c>
      <c r="AZ420" s="97">
        <v>1</v>
      </c>
      <c r="BA420" s="97"/>
      <c r="BB420" s="62">
        <f>IF(AND(AY420=0,AZ420=0),Desplegable!$B$446,IF(AND(AY420&lt;&gt;0,AZ420=""),Desplegable!$B$446,IF(AND('Metas por Proyecto'!AY420=0,'Metas por Proyecto'!AZ420&gt;0),Desplegable!$B$444,IF(AND('Metas por Proyecto'!AY420&gt;0,'Metas por Proyecto'!AZ420=0),Desplegable!$B$445,IF(AND('Metas por Proyecto'!AY420&gt;0,'Metas por Proyecto'!AZ420&gt;0),((AZ420*100)/AY420))))))</f>
        <v>100</v>
      </c>
      <c r="BC420" s="97">
        <f t="shared" si="238"/>
        <v>3</v>
      </c>
      <c r="BD420" s="97">
        <f t="shared" si="239"/>
        <v>3</v>
      </c>
      <c r="BE420" s="62">
        <f>IF(AND(BC420=0,BD420=0),"",IF(AND(BC420=0,BD420&lt;&gt;0),Desplegable!$B$444,(BD420*100/BC420)))</f>
        <v>100</v>
      </c>
      <c r="BF420" s="97">
        <v>1</v>
      </c>
      <c r="BG420" s="97"/>
      <c r="BH420" s="97"/>
      <c r="BI420" s="62" t="str">
        <f>IF(AND(BF420=0,BG420=0),Desplegable!$B$446,IF(AND(BF420&lt;&gt;0,BG420=""),Desplegable!$B$446,IF(AND('Metas por Proyecto'!BF420=0,'Metas por Proyecto'!BG420&gt;0),Desplegable!$B$444,IF(AND('Metas por Proyecto'!BF420&gt;0,'Metas por Proyecto'!BG420=0),Desplegable!$B$445,IF(AND('Metas por Proyecto'!BF420&gt;0,'Metas por Proyecto'!BG420&gt;0),((BG420*100)/BF420))))))</f>
        <v/>
      </c>
      <c r="BJ420" s="97">
        <f t="shared" si="240"/>
        <v>4</v>
      </c>
      <c r="BK420" s="97">
        <f t="shared" si="241"/>
        <v>3</v>
      </c>
      <c r="BL420" s="62">
        <f>IF(AND(BJ420=0,BK420=0),"",IF(AND(BJ420=0,BK420&lt;&gt;0),Desplegable!$B$444,(BK420*100/BJ420)))</f>
        <v>75</v>
      </c>
      <c r="BM420" s="97">
        <v>1</v>
      </c>
      <c r="BN420" s="97"/>
      <c r="BO420" s="97"/>
      <c r="BP420" s="62" t="str">
        <f>IF(AND(BM420=0,BN420=0),Desplegable!$B$446,IF(AND(BM420&lt;&gt;0,BN420=""),Desplegable!$B$446,IF(AND('Metas por Proyecto'!BM420=0,'Metas por Proyecto'!BN420&gt;0),Desplegable!$B$444,IF(AND('Metas por Proyecto'!BM420&gt;0,'Metas por Proyecto'!BN420=0),Desplegable!$B$445,IF(AND('Metas por Proyecto'!BM420&gt;0,'Metas por Proyecto'!BN420&gt;0),((BN420*100)/BM420))))))</f>
        <v/>
      </c>
      <c r="BQ420" s="97">
        <f t="shared" si="242"/>
        <v>5</v>
      </c>
      <c r="BR420" s="97">
        <f t="shared" si="243"/>
        <v>3</v>
      </c>
      <c r="BS420" s="62">
        <f>IF(AND(BQ420=0,BR420=0),"",IF(AND(BQ420=0,BR420&lt;&gt;0),Desplegable!$B$444,(BR420*100/BQ420)))</f>
        <v>60</v>
      </c>
      <c r="BT420" s="97">
        <v>1</v>
      </c>
      <c r="BU420" s="97"/>
      <c r="BV420" s="97"/>
      <c r="BW420" s="62" t="str">
        <f>IF(AND(BT420=0,BU420=0),Desplegable!$B$446,IF(AND(BT420&lt;&gt;0,BU420=""),Desplegable!$B$446,IF(AND('Metas por Proyecto'!BT420=0,'Metas por Proyecto'!BU420&gt;0),Desplegable!$B$444,IF(AND('Metas por Proyecto'!BT420&gt;0,'Metas por Proyecto'!BU420=0),Desplegable!$B$445,IF(AND('Metas por Proyecto'!BT420&gt;0,'Metas por Proyecto'!BU420&gt;0),((BU420*100)/BT420))))))</f>
        <v/>
      </c>
      <c r="BX420" s="97">
        <f t="shared" si="244"/>
        <v>6</v>
      </c>
      <c r="BY420" s="97">
        <f t="shared" si="245"/>
        <v>3</v>
      </c>
      <c r="BZ420" s="62">
        <f>IF(AND(BX420=0,BY420=0),"",IF(AND(BX420=0,BY420&lt;&gt;0),Desplegable!$B$444,(BY420*100/BX420)))</f>
        <v>50</v>
      </c>
      <c r="CA420" s="97">
        <v>1</v>
      </c>
      <c r="CB420" s="97"/>
      <c r="CC420" s="97"/>
      <c r="CD420" s="62" t="str">
        <f>IF(AND(CA420=0,CB420=0),Desplegable!$B$446,IF(AND(CA420&lt;&gt;0,CB420=""),Desplegable!$B$446,IF(AND('Metas por Proyecto'!CA420=0,'Metas por Proyecto'!CB420&gt;0),Desplegable!$B$444,IF(AND('Metas por Proyecto'!CA420&gt;0,'Metas por Proyecto'!CB420=0),Desplegable!$B$445,IF(AND('Metas por Proyecto'!CA420&gt;0,'Metas por Proyecto'!CB420&gt;0),((CB420*100)/CA420))))))</f>
        <v/>
      </c>
      <c r="CE420" s="97">
        <f t="shared" si="246"/>
        <v>7</v>
      </c>
      <c r="CF420" s="97">
        <f t="shared" si="247"/>
        <v>3</v>
      </c>
      <c r="CG420" s="62">
        <f>IF(AND(CE420=0,CF420=0),"",IF(AND(CE420=0,CF420&lt;&gt;0),Desplegable!$B$444,(CF420*100/CE420)))</f>
        <v>42.857142857142854</v>
      </c>
      <c r="CH420" s="97">
        <v>1</v>
      </c>
      <c r="CI420" s="97"/>
      <c r="CJ420" s="97"/>
      <c r="CK420" s="62" t="str">
        <f>IF(AND(CH420=0,CI420=0),Desplegable!$B$446,IF(AND(CH420&lt;&gt;0,CI420=""),Desplegable!$B$446,IF(AND('Metas por Proyecto'!CH420=0,'Metas por Proyecto'!CI420&gt;0),Desplegable!$B$444,IF(AND('Metas por Proyecto'!CH420&gt;0,'Metas por Proyecto'!CI420=0),Desplegable!$B$445,IF(AND('Metas por Proyecto'!CH420&gt;0,'Metas por Proyecto'!CI420&gt;0),((CI420*100)/CH420))))))</f>
        <v/>
      </c>
      <c r="CL420" s="97">
        <f t="shared" si="248"/>
        <v>8</v>
      </c>
      <c r="CM420" s="97">
        <f t="shared" si="249"/>
        <v>3</v>
      </c>
      <c r="CN420" s="62">
        <f>IF(AND(CL420=0,CM420=0),"",IF(AND(CL420=0,CM420&lt;&gt;0),Desplegable!$B$444,(CM420*100/CL420)))</f>
        <v>37.5</v>
      </c>
      <c r="CO420" s="97">
        <v>1</v>
      </c>
      <c r="CP420" s="97"/>
      <c r="CQ420" s="97"/>
      <c r="CR420" s="62" t="str">
        <f>IF(AND(CO420=0,CP420=0),Desplegable!$B$446,IF(AND(CO420&lt;&gt;0,CP420=""),Desplegable!$B$446,IF(AND('Metas por Proyecto'!CO420=0,'Metas por Proyecto'!CP420&gt;0),Desplegable!$B$444,IF(AND('Metas por Proyecto'!CO420&gt;0,'Metas por Proyecto'!CP420=0),Desplegable!$B$445,IF(AND('Metas por Proyecto'!CO420&gt;0,'Metas por Proyecto'!CP420&gt;0),((CP420*100)/CO420))))))</f>
        <v/>
      </c>
      <c r="CS420" s="97">
        <f t="shared" si="250"/>
        <v>9</v>
      </c>
      <c r="CT420" s="97">
        <f t="shared" si="251"/>
        <v>3</v>
      </c>
      <c r="CU420" s="62">
        <f>IF(AND(CS420=0,CT420=0),"",IF(AND(CS420=0,CT420&lt;&gt;0),Desplegable!$B$444,(CT420*100/CS420)))</f>
        <v>33.333333333333336</v>
      </c>
      <c r="CV420" s="97">
        <v>1</v>
      </c>
      <c r="CW420" s="97"/>
      <c r="CX420" s="97"/>
      <c r="CY420" s="62" t="str">
        <f>IF(AND(CV420=0,CW420=0),Desplegable!$B$446,IF(AND(CV420&lt;&gt;0,CW420=""),Desplegable!$B$446,IF(AND('Metas por Proyecto'!CV420=0,'Metas por Proyecto'!CW420&gt;0),Desplegable!$B$444,IF(AND('Metas por Proyecto'!CV420&gt;0,'Metas por Proyecto'!CW420=0),Desplegable!$B$445,IF(AND('Metas por Proyecto'!CV420&gt;0,'Metas por Proyecto'!CW420&gt;0),((CW420*100)/CV420))))))</f>
        <v/>
      </c>
      <c r="CZ420" s="97">
        <f t="shared" si="252"/>
        <v>10</v>
      </c>
      <c r="DA420" s="97">
        <f t="shared" si="253"/>
        <v>3</v>
      </c>
      <c r="DB420" s="62">
        <f>IF(AND(CZ420=0,DA420=0),"",IF(AND(CZ420=0,DA420&lt;&gt;0),Desplegable!$B$444,(DA420*100/CZ420)))</f>
        <v>30</v>
      </c>
      <c r="DC420" s="97">
        <v>1</v>
      </c>
      <c r="DD420" s="97"/>
      <c r="DE420" s="97"/>
      <c r="DF420" s="62" t="str">
        <f>IF(AND(DC420=0,DD420=0),Desplegable!$B$446,IF(AND(DC420&lt;&gt;0,DD420=""),Desplegable!$B$446,IF(AND('Metas por Proyecto'!DC420=0,'Metas por Proyecto'!DD420&gt;0),Desplegable!$B$444,IF(AND('Metas por Proyecto'!DC420&gt;0,'Metas por Proyecto'!DD420=0),Desplegable!$B$445,IF(AND('Metas por Proyecto'!DC420&gt;0,'Metas por Proyecto'!DD420&gt;0),((DD420*100)/DC420))))))</f>
        <v/>
      </c>
      <c r="DG420" s="97">
        <f t="shared" si="256"/>
        <v>11</v>
      </c>
      <c r="DH420" s="97">
        <f t="shared" si="257"/>
        <v>3</v>
      </c>
      <c r="DI420" s="62">
        <f>IF(AND(DG420=0,DH420=0),"",IF(AND(DG420=0,DH420&lt;&gt;0),Desplegable!$B$444,(DH420*100/DG420)))</f>
        <v>27.272727272727273</v>
      </c>
      <c r="DJ420" s="97">
        <v>1</v>
      </c>
      <c r="DK420" s="97"/>
      <c r="DL420" s="97"/>
      <c r="DM420" s="62" t="str">
        <f>IF(AND(DJ420=0,DK420=0),Desplegable!$B$446,IF(AND(DJ420&lt;&gt;0,DK420=""),Desplegable!$B$446,IF(AND('Metas por Proyecto'!DJ420=0,'Metas por Proyecto'!DK420&gt;0),Desplegable!$B$444,IF(AND('Metas por Proyecto'!DJ420&gt;0,'Metas por Proyecto'!DK420=0),Desplegable!$B$445,IF(AND('Metas por Proyecto'!DJ420&gt;0,'Metas por Proyecto'!DK420&gt;0),((DK420*100)/DJ420))))))</f>
        <v/>
      </c>
      <c r="DN420" s="97">
        <f t="shared" si="254"/>
        <v>12</v>
      </c>
      <c r="DO420" s="97">
        <f t="shared" si="255"/>
        <v>3</v>
      </c>
      <c r="DP420" s="63">
        <f>IF(AND(DN420=0,DO420=0),"",IF(AND(DN420=0,DO420&lt;&gt;0),Desplegable!$B$444,(DO420*100/DN420)))</f>
        <v>25</v>
      </c>
      <c r="DQ420" s="97">
        <f t="shared" si="284"/>
        <v>12</v>
      </c>
      <c r="DR420" s="97">
        <f t="shared" si="285"/>
        <v>0</v>
      </c>
      <c r="DS420" s="97">
        <f t="shared" si="287"/>
        <v>3</v>
      </c>
      <c r="DT420" s="63">
        <f t="shared" si="286"/>
        <v>25</v>
      </c>
      <c r="DU420" s="97"/>
    </row>
    <row r="421" spans="1:125" s="65" customFormat="1" ht="187.5">
      <c r="A421" s="53">
        <v>420</v>
      </c>
      <c r="B421" s="84" t="s">
        <v>1110</v>
      </c>
      <c r="C421" s="54" t="s">
        <v>1108</v>
      </c>
      <c r="D421" s="55" t="s">
        <v>89</v>
      </c>
      <c r="E421" s="55" t="s">
        <v>1118</v>
      </c>
      <c r="F421" s="56" t="s">
        <v>111</v>
      </c>
      <c r="G421" s="55" t="s">
        <v>115</v>
      </c>
      <c r="H421" s="56" t="s">
        <v>291</v>
      </c>
      <c r="I421" s="55" t="s">
        <v>993</v>
      </c>
      <c r="J421" s="56" t="s">
        <v>577</v>
      </c>
      <c r="K421" s="55" t="s">
        <v>1105</v>
      </c>
      <c r="L421" s="56" t="s">
        <v>421</v>
      </c>
      <c r="M421" s="56" t="s">
        <v>412</v>
      </c>
      <c r="N421" s="59" t="s">
        <v>144</v>
      </c>
      <c r="O421" s="56" t="s">
        <v>154</v>
      </c>
      <c r="P421" s="57" t="s">
        <v>461</v>
      </c>
      <c r="Q421" s="57" t="s">
        <v>466</v>
      </c>
      <c r="R421" s="58" t="s">
        <v>485</v>
      </c>
      <c r="S421" s="59" t="s">
        <v>159</v>
      </c>
      <c r="T421" s="59" t="s">
        <v>417</v>
      </c>
      <c r="U421" s="60" t="s">
        <v>429</v>
      </c>
      <c r="V421" s="60" t="s">
        <v>447</v>
      </c>
      <c r="W421" s="59" t="s">
        <v>159</v>
      </c>
      <c r="X421" s="59"/>
      <c r="Y421" s="56"/>
      <c r="Z421" s="56"/>
      <c r="AA421" s="56"/>
      <c r="AB421" s="56"/>
      <c r="AC421" s="53"/>
      <c r="AD421" s="53"/>
      <c r="AE421" s="53"/>
      <c r="AF421" s="53"/>
      <c r="AG421" s="56"/>
      <c r="AH421" s="60"/>
      <c r="AI421" s="53"/>
      <c r="AJ421" s="61"/>
      <c r="AK421" s="53"/>
      <c r="AL421" s="53"/>
      <c r="AM421" s="222">
        <v>30.497999999999994</v>
      </c>
      <c r="AN421" s="97">
        <v>2.5415000000000001</v>
      </c>
      <c r="AO421" s="97">
        <v>30</v>
      </c>
      <c r="AP421" s="97"/>
      <c r="AQ421" s="62">
        <f>IF(AND(AN421=0,AO421=0),Desplegable!$B$446,IF(AND(AN421&lt;&gt;0,AO421=""),Desplegable!$B$446,IF(AND('Metas por Proyecto'!AN421=0,'Metas por Proyecto'!AO421&gt;0),Desplegable!$B$444,IF(AND('Metas por Proyecto'!AN421&gt;0,'Metas por Proyecto'!AO421=0),Desplegable!$B$445,IF(AND('Metas por Proyecto'!AN421&gt;0,'Metas por Proyecto'!AO421&gt;0),((AO421*100)/AN421))))))</f>
        <v>1180.4052724768837</v>
      </c>
      <c r="AR421" s="97">
        <v>2.5415000000000001</v>
      </c>
      <c r="AS421" s="97">
        <v>30</v>
      </c>
      <c r="AT421" s="97"/>
      <c r="AU421" s="62">
        <f>IF(AND(AR421=0,AS421=0),Desplegable!$B$446,IF(AND(AR421&lt;&gt;0,AS421=""),Desplegable!$B$446,IF(AND('Metas por Proyecto'!AR421=0,'Metas por Proyecto'!AS421&gt;0),Desplegable!$B$444,IF(AND('Metas por Proyecto'!AR421&gt;0,'Metas por Proyecto'!AS421=0),Desplegable!$B$445,IF(AND('Metas por Proyecto'!AR421&gt;0,'Metas por Proyecto'!AS421&gt;0),((AS421*100)/AR421))))))</f>
        <v>1180.4052724768837</v>
      </c>
      <c r="AV421" s="97">
        <f t="shared" ref="AV421:AV438" si="288">SUM(AN421,AR421)</f>
        <v>5.0830000000000002</v>
      </c>
      <c r="AW421" s="97">
        <f t="shared" ref="AW421:AW438" si="289">SUM(AO421,AS421)</f>
        <v>60</v>
      </c>
      <c r="AX421" s="62">
        <f>IF(AND(AV421=0,AW421=0),"",IF(AND(AV421=0,AW421&lt;&gt;0),Desplegable!$B$444,(AW421*100/AV421)))</f>
        <v>1180.4052724768837</v>
      </c>
      <c r="AY421" s="97">
        <v>2.5415000000000001</v>
      </c>
      <c r="AZ421" s="97">
        <v>30</v>
      </c>
      <c r="BA421" s="97"/>
      <c r="BB421" s="62">
        <f>IF(AND(AY421=0,AZ421=0),Desplegable!$B$446,IF(AND(AY421&lt;&gt;0,AZ421=""),Desplegable!$B$446,IF(AND('Metas por Proyecto'!AY421=0,'Metas por Proyecto'!AZ421&gt;0),Desplegable!$B$444,IF(AND('Metas por Proyecto'!AY421&gt;0,'Metas por Proyecto'!AZ421=0),Desplegable!$B$445,IF(AND('Metas por Proyecto'!AY421&gt;0,'Metas por Proyecto'!AZ421&gt;0),((AZ421*100)/AY421))))))</f>
        <v>1180.4052724768837</v>
      </c>
      <c r="BC421" s="97">
        <f t="shared" ref="BC421:BC438" si="290">SUM(AV421+AY421)</f>
        <v>7.6245000000000003</v>
      </c>
      <c r="BD421" s="97">
        <f t="shared" ref="BD421:BD438" si="291">SUM(AW421+AZ421)</f>
        <v>90</v>
      </c>
      <c r="BE421" s="62">
        <f>IF(AND(BC421=0,BD421=0),"",IF(AND(BC421=0,BD421&lt;&gt;0),Desplegable!$B$444,(BD421*100/BC421)))</f>
        <v>1180.4052724768837</v>
      </c>
      <c r="BF421" s="97">
        <v>2.5415000000000001</v>
      </c>
      <c r="BG421" s="97"/>
      <c r="BH421" s="97"/>
      <c r="BI421" s="62" t="str">
        <f>IF(AND(BF421=0,BG421=0),Desplegable!$B$446,IF(AND(BF421&lt;&gt;0,BG421=""),Desplegable!$B$446,IF(AND('Metas por Proyecto'!BF421=0,'Metas por Proyecto'!BG421&gt;0),Desplegable!$B$444,IF(AND('Metas por Proyecto'!BF421&gt;0,'Metas por Proyecto'!BG421=0),Desplegable!$B$445,IF(AND('Metas por Proyecto'!BF421&gt;0,'Metas por Proyecto'!BG421&gt;0),((BG421*100)/BF421))))))</f>
        <v/>
      </c>
      <c r="BJ421" s="97">
        <f t="shared" ref="BJ421:BJ438" si="292">SUM(BC421+BF421)</f>
        <v>10.166</v>
      </c>
      <c r="BK421" s="97">
        <f t="shared" ref="BK421:BK438" si="293">SUM(BD421+BG421)</f>
        <v>90</v>
      </c>
      <c r="BL421" s="62">
        <f>IF(AND(BJ421=0,BK421=0),"",IF(AND(BJ421=0,BK421&lt;&gt;0),Desplegable!$B$444,(BK421*100/BJ421)))</f>
        <v>885.30395435766275</v>
      </c>
      <c r="BM421" s="97">
        <v>2.5415000000000001</v>
      </c>
      <c r="BN421" s="97"/>
      <c r="BO421" s="97"/>
      <c r="BP421" s="62" t="str">
        <f>IF(AND(BM421=0,BN421=0),Desplegable!$B$446,IF(AND(BM421&lt;&gt;0,BN421=""),Desplegable!$B$446,IF(AND('Metas por Proyecto'!BM421=0,'Metas por Proyecto'!BN421&gt;0),Desplegable!$B$444,IF(AND('Metas por Proyecto'!BM421&gt;0,'Metas por Proyecto'!BN421=0),Desplegable!$B$445,IF(AND('Metas por Proyecto'!BM421&gt;0,'Metas por Proyecto'!BN421&gt;0),((BN421*100)/BM421))))))</f>
        <v/>
      </c>
      <c r="BQ421" s="97">
        <f t="shared" ref="BQ421:BQ438" si="294">SUM(BJ421+BM421)</f>
        <v>12.7075</v>
      </c>
      <c r="BR421" s="97">
        <f t="shared" ref="BR421:BR438" si="295">SUM(BK421+BN421)</f>
        <v>90</v>
      </c>
      <c r="BS421" s="62">
        <f>IF(AND(BQ421=0,BR421=0),"",IF(AND(BQ421=0,BR421&lt;&gt;0),Desplegable!$B$444,(BR421*100/BQ421)))</f>
        <v>708.24316348613024</v>
      </c>
      <c r="BT421" s="97">
        <v>2.5415000000000001</v>
      </c>
      <c r="BU421" s="97"/>
      <c r="BV421" s="97"/>
      <c r="BW421" s="62" t="str">
        <f>IF(AND(BT421=0,BU421=0),Desplegable!$B$446,IF(AND(BT421&lt;&gt;0,BU421=""),Desplegable!$B$446,IF(AND('Metas por Proyecto'!BT421=0,'Metas por Proyecto'!BU421&gt;0),Desplegable!$B$444,IF(AND('Metas por Proyecto'!BT421&gt;0,'Metas por Proyecto'!BU421=0),Desplegable!$B$445,IF(AND('Metas por Proyecto'!BT421&gt;0,'Metas por Proyecto'!BU421&gt;0),((BU421*100)/BT421))))))</f>
        <v/>
      </c>
      <c r="BX421" s="97">
        <f t="shared" ref="BX421:BX438" si="296">SUM(BQ421+BT421)</f>
        <v>15.248999999999999</v>
      </c>
      <c r="BY421" s="97">
        <f t="shared" ref="BY421:BY438" si="297">SUM(BR421+BU421)</f>
        <v>90</v>
      </c>
      <c r="BZ421" s="62">
        <f>IF(AND(BX421=0,BY421=0),"",IF(AND(BX421=0,BY421&lt;&gt;0),Desplegable!$B$444,(BY421*100/BX421)))</f>
        <v>590.20263623844187</v>
      </c>
      <c r="CA421" s="97">
        <v>2.5415000000000001</v>
      </c>
      <c r="CB421" s="97"/>
      <c r="CC421" s="97"/>
      <c r="CD421" s="62" t="str">
        <f>IF(AND(CA421=0,CB421=0),Desplegable!$B$446,IF(AND(CA421&lt;&gt;0,CB421=""),Desplegable!$B$446,IF(AND('Metas por Proyecto'!CA421=0,'Metas por Proyecto'!CB421&gt;0),Desplegable!$B$444,IF(AND('Metas por Proyecto'!CA421&gt;0,'Metas por Proyecto'!CB421=0),Desplegable!$B$445,IF(AND('Metas por Proyecto'!CA421&gt;0,'Metas por Proyecto'!CB421&gt;0),((CB421*100)/CA421))))))</f>
        <v/>
      </c>
      <c r="CE421" s="97">
        <f t="shared" ref="CE421:CE438" si="298">SUM(BX421+CA421)</f>
        <v>17.790499999999998</v>
      </c>
      <c r="CF421" s="97">
        <f t="shared" ref="CF421:CF438" si="299">SUM(BY421+CB421)</f>
        <v>90</v>
      </c>
      <c r="CG421" s="62">
        <f>IF(AND(CE421=0,CF421=0),"",IF(AND(CE421=0,CF421&lt;&gt;0),Desplegable!$B$444,(CF421*100/CE421)))</f>
        <v>505.8879739186645</v>
      </c>
      <c r="CH421" s="97">
        <v>2.5415000000000001</v>
      </c>
      <c r="CI421" s="97"/>
      <c r="CJ421" s="97"/>
      <c r="CK421" s="62" t="str">
        <f>IF(AND(CH421=0,CI421=0),Desplegable!$B$446,IF(AND(CH421&lt;&gt;0,CI421=""),Desplegable!$B$446,IF(AND('Metas por Proyecto'!CH421=0,'Metas por Proyecto'!CI421&gt;0),Desplegable!$B$444,IF(AND('Metas por Proyecto'!CH421&gt;0,'Metas por Proyecto'!CI421=0),Desplegable!$B$445,IF(AND('Metas por Proyecto'!CH421&gt;0,'Metas por Proyecto'!CI421&gt;0),((CI421*100)/CH421))))))</f>
        <v/>
      </c>
      <c r="CL421" s="97">
        <f t="shared" ref="CL421:CL438" si="300">SUM(CE421+CH421)</f>
        <v>20.331999999999997</v>
      </c>
      <c r="CM421" s="97">
        <f t="shared" ref="CM421:CM438" si="301">SUM(CF421+CI421)</f>
        <v>90</v>
      </c>
      <c r="CN421" s="62">
        <f>IF(AND(CL421=0,CM421=0),"",IF(AND(CL421=0,CM421&lt;&gt;0),Desplegable!$B$444,(CM421*100/CL421)))</f>
        <v>442.65197717883149</v>
      </c>
      <c r="CO421" s="97">
        <v>2.5415000000000001</v>
      </c>
      <c r="CP421" s="97"/>
      <c r="CQ421" s="97"/>
      <c r="CR421" s="62" t="str">
        <f>IF(AND(CO421=0,CP421=0),Desplegable!$B$446,IF(AND(CO421&lt;&gt;0,CP421=""),Desplegable!$B$446,IF(AND('Metas por Proyecto'!CO421=0,'Metas por Proyecto'!CP421&gt;0),Desplegable!$B$444,IF(AND('Metas por Proyecto'!CO421&gt;0,'Metas por Proyecto'!CP421=0),Desplegable!$B$445,IF(AND('Metas por Proyecto'!CO421&gt;0,'Metas por Proyecto'!CP421&gt;0),((CP421*100)/CO421))))))</f>
        <v/>
      </c>
      <c r="CS421" s="97">
        <f t="shared" ref="CS421:CS438" si="302">SUM(CL421+CO421)</f>
        <v>22.873499999999996</v>
      </c>
      <c r="CT421" s="97">
        <f t="shared" ref="CT421:CT438" si="303">SUM(CM421+CP421)</f>
        <v>90</v>
      </c>
      <c r="CU421" s="62">
        <f>IF(AND(CS421=0,CT421=0),"",IF(AND(CS421=0,CT421&lt;&gt;0),Desplegable!$B$444,(CT421*100/CS421)))</f>
        <v>393.46842415896128</v>
      </c>
      <c r="CV421" s="97">
        <v>2.5415000000000001</v>
      </c>
      <c r="CW421" s="97"/>
      <c r="CX421" s="97"/>
      <c r="CY421" s="62" t="str">
        <f>IF(AND(CV421=0,CW421=0),Desplegable!$B$446,IF(AND(CV421&lt;&gt;0,CW421=""),Desplegable!$B$446,IF(AND('Metas por Proyecto'!CV421=0,'Metas por Proyecto'!CW421&gt;0),Desplegable!$B$444,IF(AND('Metas por Proyecto'!CV421&gt;0,'Metas por Proyecto'!CW421=0),Desplegable!$B$445,IF(AND('Metas por Proyecto'!CV421&gt;0,'Metas por Proyecto'!CW421&gt;0),((CW421*100)/CV421))))))</f>
        <v/>
      </c>
      <c r="CZ421" s="97">
        <f t="shared" ref="CZ421:CZ438" si="304">SUM(CS421+CV421)</f>
        <v>25.414999999999996</v>
      </c>
      <c r="DA421" s="97">
        <f t="shared" ref="DA421:DA438" si="305">SUM(CT421+CW421)</f>
        <v>90</v>
      </c>
      <c r="DB421" s="62">
        <f>IF(AND(CZ421=0,DA421=0),"",IF(AND(CZ421=0,DA421&lt;&gt;0),Desplegable!$B$444,(DA421*100/CZ421)))</f>
        <v>354.12158174306518</v>
      </c>
      <c r="DC421" s="97">
        <v>2.5415000000000001</v>
      </c>
      <c r="DD421" s="97"/>
      <c r="DE421" s="97"/>
      <c r="DF421" s="62" t="str">
        <f>IF(AND(DC421=0,DD421=0),Desplegable!$B$446,IF(AND(DC421&lt;&gt;0,DD421=""),Desplegable!$B$446,IF(AND('Metas por Proyecto'!DC421=0,'Metas por Proyecto'!DD421&gt;0),Desplegable!$B$444,IF(AND('Metas por Proyecto'!DC421&gt;0,'Metas por Proyecto'!DD421=0),Desplegable!$B$445,IF(AND('Metas por Proyecto'!DC421&gt;0,'Metas por Proyecto'!DD421&gt;0),((DD421*100)/DC421))))))</f>
        <v/>
      </c>
      <c r="DG421" s="97">
        <f t="shared" si="256"/>
        <v>27.956499999999995</v>
      </c>
      <c r="DH421" s="97">
        <f t="shared" si="257"/>
        <v>90</v>
      </c>
      <c r="DI421" s="62">
        <f>IF(AND(DG421=0,DH421=0),"",IF(AND(DG421=0,DH421&lt;&gt;0),Desplegable!$B$444,(DH421*100/DG421)))</f>
        <v>321.9287106755138</v>
      </c>
      <c r="DJ421" s="97">
        <v>2.5415000000000001</v>
      </c>
      <c r="DK421" s="97"/>
      <c r="DL421" s="97"/>
      <c r="DM421" s="62" t="str">
        <f>IF(AND(DJ421=0,DK421=0),Desplegable!$B$446,IF(AND(DJ421&lt;&gt;0,DK421=""),Desplegable!$B$446,IF(AND('Metas por Proyecto'!DJ421=0,'Metas por Proyecto'!DK421&gt;0),Desplegable!$B$444,IF(AND('Metas por Proyecto'!DJ421&gt;0,'Metas por Proyecto'!DK421=0),Desplegable!$B$445,IF(AND('Metas por Proyecto'!DJ421&gt;0,'Metas por Proyecto'!DK421&gt;0),((DK421*100)/DJ421))))))</f>
        <v/>
      </c>
      <c r="DN421" s="97">
        <f t="shared" ref="DN421:DN438" si="306">SUM(DG421+DJ421)</f>
        <v>30.497999999999994</v>
      </c>
      <c r="DO421" s="97">
        <f t="shared" ref="DO421:DO438" si="307">SUM(DH421+DK421)</f>
        <v>90</v>
      </c>
      <c r="DP421" s="63">
        <f>IF(AND(DN421=0,DO421=0),"",IF(AND(DN421=0,DO421&lt;&gt;0),Desplegable!$B$444,(DO421*100/DN421)))</f>
        <v>295.10131811922099</v>
      </c>
      <c r="DQ421" s="97">
        <f t="shared" si="284"/>
        <v>30.497999999999994</v>
      </c>
      <c r="DR421" s="97">
        <f t="shared" si="285"/>
        <v>0</v>
      </c>
      <c r="DS421" s="97">
        <f t="shared" si="287"/>
        <v>90</v>
      </c>
      <c r="DT421" s="63">
        <f t="shared" si="286"/>
        <v>295.10131811922099</v>
      </c>
      <c r="DU421" s="97"/>
    </row>
    <row r="422" spans="1:125" s="65" customFormat="1" ht="187.5">
      <c r="A422" s="53">
        <v>421</v>
      </c>
      <c r="B422" s="84" t="s">
        <v>1110</v>
      </c>
      <c r="C422" s="54" t="s">
        <v>1108</v>
      </c>
      <c r="D422" s="55" t="s">
        <v>89</v>
      </c>
      <c r="E422" s="55" t="s">
        <v>1118</v>
      </c>
      <c r="F422" s="56" t="s">
        <v>111</v>
      </c>
      <c r="G422" s="55" t="s">
        <v>115</v>
      </c>
      <c r="H422" s="56" t="s">
        <v>291</v>
      </c>
      <c r="I422" s="55" t="s">
        <v>993</v>
      </c>
      <c r="J422" s="56" t="s">
        <v>577</v>
      </c>
      <c r="K422" s="55" t="s">
        <v>1105</v>
      </c>
      <c r="L422" s="56" t="s">
        <v>421</v>
      </c>
      <c r="M422" s="56" t="s">
        <v>412</v>
      </c>
      <c r="N422" s="59" t="s">
        <v>144</v>
      </c>
      <c r="O422" s="56" t="s">
        <v>154</v>
      </c>
      <c r="P422" s="57" t="s">
        <v>461</v>
      </c>
      <c r="Q422" s="57" t="s">
        <v>466</v>
      </c>
      <c r="R422" s="58" t="s">
        <v>485</v>
      </c>
      <c r="S422" s="59" t="s">
        <v>159</v>
      </c>
      <c r="T422" s="59" t="s">
        <v>417</v>
      </c>
      <c r="U422" s="60" t="s">
        <v>429</v>
      </c>
      <c r="V422" s="60" t="s">
        <v>447</v>
      </c>
      <c r="W422" s="59" t="s">
        <v>159</v>
      </c>
      <c r="X422" s="59"/>
      <c r="Y422" s="56"/>
      <c r="Z422" s="56"/>
      <c r="AA422" s="56"/>
      <c r="AB422" s="56"/>
      <c r="AC422" s="53"/>
      <c r="AD422" s="53"/>
      <c r="AE422" s="53"/>
      <c r="AF422" s="53"/>
      <c r="AG422" s="56"/>
      <c r="AH422" s="60"/>
      <c r="AI422" s="53"/>
      <c r="AJ422" s="61"/>
      <c r="AK422" s="53"/>
      <c r="AL422" s="53"/>
      <c r="AM422" s="222">
        <v>101.00000000000001</v>
      </c>
      <c r="AN422" s="97">
        <v>8.4166666666666661</v>
      </c>
      <c r="AO422" s="97">
        <v>101</v>
      </c>
      <c r="AP422" s="97"/>
      <c r="AQ422" s="62">
        <f>IF(AND(AN422=0,AO422=0),Desplegable!$B$446,IF(AND(AN422&lt;&gt;0,AO422=""),Desplegable!$B$446,IF(AND('Metas por Proyecto'!AN422=0,'Metas por Proyecto'!AO422&gt;0),Desplegable!$B$444,IF(AND('Metas por Proyecto'!AN422&gt;0,'Metas por Proyecto'!AO422=0),Desplegable!$B$445,IF(AND('Metas por Proyecto'!AN422&gt;0,'Metas por Proyecto'!AO422&gt;0),((AO422*100)/AN422))))))</f>
        <v>1200</v>
      </c>
      <c r="AR422" s="97">
        <v>8.4166666666666661</v>
      </c>
      <c r="AS422" s="97">
        <v>101</v>
      </c>
      <c r="AT422" s="97"/>
      <c r="AU422" s="62">
        <f>IF(AND(AR422=0,AS422=0),Desplegable!$B$446,IF(AND(AR422&lt;&gt;0,AS422=""),Desplegable!$B$446,IF(AND('Metas por Proyecto'!AR422=0,'Metas por Proyecto'!AS422&gt;0),Desplegable!$B$444,IF(AND('Metas por Proyecto'!AR422&gt;0,'Metas por Proyecto'!AS422=0),Desplegable!$B$445,IF(AND('Metas por Proyecto'!AR422&gt;0,'Metas por Proyecto'!AS422&gt;0),((AS422*100)/AR422))))))</f>
        <v>1200</v>
      </c>
      <c r="AV422" s="97">
        <f t="shared" si="288"/>
        <v>16.833333333333332</v>
      </c>
      <c r="AW422" s="97">
        <f t="shared" si="289"/>
        <v>202</v>
      </c>
      <c r="AX422" s="62">
        <f>IF(AND(AV422=0,AW422=0),"",IF(AND(AV422=0,AW422&lt;&gt;0),Desplegable!$B$444,(AW422*100/AV422)))</f>
        <v>1200</v>
      </c>
      <c r="AY422" s="97">
        <v>8.4166666666666661</v>
      </c>
      <c r="AZ422" s="97">
        <v>101</v>
      </c>
      <c r="BA422" s="97"/>
      <c r="BB422" s="62">
        <f>IF(AND(AY422=0,AZ422=0),Desplegable!$B$446,IF(AND(AY422&lt;&gt;0,AZ422=""),Desplegable!$B$446,IF(AND('Metas por Proyecto'!AY422=0,'Metas por Proyecto'!AZ422&gt;0),Desplegable!$B$444,IF(AND('Metas por Proyecto'!AY422&gt;0,'Metas por Proyecto'!AZ422=0),Desplegable!$B$445,IF(AND('Metas por Proyecto'!AY422&gt;0,'Metas por Proyecto'!AZ422&gt;0),((AZ422*100)/AY422))))))</f>
        <v>1200</v>
      </c>
      <c r="BC422" s="97">
        <f t="shared" si="290"/>
        <v>25.25</v>
      </c>
      <c r="BD422" s="97">
        <f t="shared" si="291"/>
        <v>303</v>
      </c>
      <c r="BE422" s="62">
        <f>IF(AND(BC422=0,BD422=0),"",IF(AND(BC422=0,BD422&lt;&gt;0),Desplegable!$B$444,(BD422*100/BC422)))</f>
        <v>1200</v>
      </c>
      <c r="BF422" s="97">
        <v>8.4166666666666661</v>
      </c>
      <c r="BG422" s="97"/>
      <c r="BH422" s="97"/>
      <c r="BI422" s="62" t="str">
        <f>IF(AND(BF422=0,BG422=0),Desplegable!$B$446,IF(AND(BF422&lt;&gt;0,BG422=""),Desplegable!$B$446,IF(AND('Metas por Proyecto'!BF422=0,'Metas por Proyecto'!BG422&gt;0),Desplegable!$B$444,IF(AND('Metas por Proyecto'!BF422&gt;0,'Metas por Proyecto'!BG422=0),Desplegable!$B$445,IF(AND('Metas por Proyecto'!BF422&gt;0,'Metas por Proyecto'!BG422&gt;0),((BG422*100)/BF422))))))</f>
        <v/>
      </c>
      <c r="BJ422" s="97">
        <f t="shared" si="292"/>
        <v>33.666666666666664</v>
      </c>
      <c r="BK422" s="97">
        <f t="shared" si="293"/>
        <v>303</v>
      </c>
      <c r="BL422" s="62">
        <f>IF(AND(BJ422=0,BK422=0),"",IF(AND(BJ422=0,BK422&lt;&gt;0),Desplegable!$B$444,(BK422*100/BJ422)))</f>
        <v>900.00000000000011</v>
      </c>
      <c r="BM422" s="97">
        <v>8.4166666666666661</v>
      </c>
      <c r="BN422" s="97"/>
      <c r="BO422" s="97"/>
      <c r="BP422" s="62" t="str">
        <f>IF(AND(BM422=0,BN422=0),Desplegable!$B$446,IF(AND(BM422&lt;&gt;0,BN422=""),Desplegable!$B$446,IF(AND('Metas por Proyecto'!BM422=0,'Metas por Proyecto'!BN422&gt;0),Desplegable!$B$444,IF(AND('Metas por Proyecto'!BM422&gt;0,'Metas por Proyecto'!BN422=0),Desplegable!$B$445,IF(AND('Metas por Proyecto'!BM422&gt;0,'Metas por Proyecto'!BN422&gt;0),((BN422*100)/BM422))))))</f>
        <v/>
      </c>
      <c r="BQ422" s="97">
        <f t="shared" si="294"/>
        <v>42.083333333333329</v>
      </c>
      <c r="BR422" s="97">
        <f t="shared" si="295"/>
        <v>303</v>
      </c>
      <c r="BS422" s="62">
        <f>IF(AND(BQ422=0,BR422=0),"",IF(AND(BQ422=0,BR422&lt;&gt;0),Desplegable!$B$444,(BR422*100/BQ422)))</f>
        <v>720.00000000000011</v>
      </c>
      <c r="BT422" s="97">
        <v>8.4166666666666661</v>
      </c>
      <c r="BU422" s="97"/>
      <c r="BV422" s="97"/>
      <c r="BW422" s="62" t="str">
        <f>IF(AND(BT422=0,BU422=0),Desplegable!$B$446,IF(AND(BT422&lt;&gt;0,BU422=""),Desplegable!$B$446,IF(AND('Metas por Proyecto'!BT422=0,'Metas por Proyecto'!BU422&gt;0),Desplegable!$B$444,IF(AND('Metas por Proyecto'!BT422&gt;0,'Metas por Proyecto'!BU422=0),Desplegable!$B$445,IF(AND('Metas por Proyecto'!BT422&gt;0,'Metas por Proyecto'!BU422&gt;0),((BU422*100)/BT422))))))</f>
        <v/>
      </c>
      <c r="BX422" s="97">
        <f t="shared" si="296"/>
        <v>50.499999999999993</v>
      </c>
      <c r="BY422" s="97">
        <f t="shared" si="297"/>
        <v>303</v>
      </c>
      <c r="BZ422" s="62">
        <f>IF(AND(BX422=0,BY422=0),"",IF(AND(BX422=0,BY422&lt;&gt;0),Desplegable!$B$444,(BY422*100/BX422)))</f>
        <v>600.00000000000011</v>
      </c>
      <c r="CA422" s="97">
        <v>8.4166666666666661</v>
      </c>
      <c r="CB422" s="97"/>
      <c r="CC422" s="97"/>
      <c r="CD422" s="62" t="str">
        <f>IF(AND(CA422=0,CB422=0),Desplegable!$B$446,IF(AND(CA422&lt;&gt;0,CB422=""),Desplegable!$B$446,IF(AND('Metas por Proyecto'!CA422=0,'Metas por Proyecto'!CB422&gt;0),Desplegable!$B$444,IF(AND('Metas por Proyecto'!CA422&gt;0,'Metas por Proyecto'!CB422=0),Desplegable!$B$445,IF(AND('Metas por Proyecto'!CA422&gt;0,'Metas por Proyecto'!CB422&gt;0),((CB422*100)/CA422))))))</f>
        <v/>
      </c>
      <c r="CE422" s="97">
        <f t="shared" si="298"/>
        <v>58.916666666666657</v>
      </c>
      <c r="CF422" s="97">
        <f t="shared" si="299"/>
        <v>303</v>
      </c>
      <c r="CG422" s="62">
        <f>IF(AND(CE422=0,CF422=0),"",IF(AND(CE422=0,CF422&lt;&gt;0),Desplegable!$B$444,(CF422*100/CE422)))</f>
        <v>514.28571428571433</v>
      </c>
      <c r="CH422" s="97">
        <v>8.4166666666666661</v>
      </c>
      <c r="CI422" s="97"/>
      <c r="CJ422" s="97"/>
      <c r="CK422" s="62" t="str">
        <f>IF(AND(CH422=0,CI422=0),Desplegable!$B$446,IF(AND(CH422&lt;&gt;0,CI422=""),Desplegable!$B$446,IF(AND('Metas por Proyecto'!CH422=0,'Metas por Proyecto'!CI422&gt;0),Desplegable!$B$444,IF(AND('Metas por Proyecto'!CH422&gt;0,'Metas por Proyecto'!CI422=0),Desplegable!$B$445,IF(AND('Metas por Proyecto'!CH422&gt;0,'Metas por Proyecto'!CI422&gt;0),((CI422*100)/CH422))))))</f>
        <v/>
      </c>
      <c r="CL422" s="97">
        <f t="shared" si="300"/>
        <v>67.333333333333329</v>
      </c>
      <c r="CM422" s="97">
        <f t="shared" si="301"/>
        <v>303</v>
      </c>
      <c r="CN422" s="62">
        <f>IF(AND(CL422=0,CM422=0),"",IF(AND(CL422=0,CM422&lt;&gt;0),Desplegable!$B$444,(CM422*100/CL422)))</f>
        <v>450.00000000000006</v>
      </c>
      <c r="CO422" s="97">
        <v>8.4166666666666661</v>
      </c>
      <c r="CP422" s="97"/>
      <c r="CQ422" s="97"/>
      <c r="CR422" s="62" t="str">
        <f>IF(AND(CO422=0,CP422=0),Desplegable!$B$446,IF(AND(CO422&lt;&gt;0,CP422=""),Desplegable!$B$446,IF(AND('Metas por Proyecto'!CO422=0,'Metas por Proyecto'!CP422&gt;0),Desplegable!$B$444,IF(AND('Metas por Proyecto'!CO422&gt;0,'Metas por Proyecto'!CP422=0),Desplegable!$B$445,IF(AND('Metas por Proyecto'!CO422&gt;0,'Metas por Proyecto'!CP422&gt;0),((CP422*100)/CO422))))))</f>
        <v/>
      </c>
      <c r="CS422" s="97">
        <f t="shared" si="302"/>
        <v>75.75</v>
      </c>
      <c r="CT422" s="97">
        <f t="shared" si="303"/>
        <v>303</v>
      </c>
      <c r="CU422" s="62">
        <f>IF(AND(CS422=0,CT422=0),"",IF(AND(CS422=0,CT422&lt;&gt;0),Desplegable!$B$444,(CT422*100/CS422)))</f>
        <v>400</v>
      </c>
      <c r="CV422" s="97">
        <v>8.4166666666666661</v>
      </c>
      <c r="CW422" s="97"/>
      <c r="CX422" s="97"/>
      <c r="CY422" s="62" t="str">
        <f>IF(AND(CV422=0,CW422=0),Desplegable!$B$446,IF(AND(CV422&lt;&gt;0,CW422=""),Desplegable!$B$446,IF(AND('Metas por Proyecto'!CV422=0,'Metas por Proyecto'!CW422&gt;0),Desplegable!$B$444,IF(AND('Metas por Proyecto'!CV422&gt;0,'Metas por Proyecto'!CW422=0),Desplegable!$B$445,IF(AND('Metas por Proyecto'!CV422&gt;0,'Metas por Proyecto'!CW422&gt;0),((CW422*100)/CV422))))))</f>
        <v/>
      </c>
      <c r="CZ422" s="97">
        <f t="shared" si="304"/>
        <v>84.166666666666671</v>
      </c>
      <c r="DA422" s="97">
        <f t="shared" si="305"/>
        <v>303</v>
      </c>
      <c r="DB422" s="62">
        <f>IF(AND(CZ422=0,DA422=0),"",IF(AND(CZ422=0,DA422&lt;&gt;0),Desplegable!$B$444,(DA422*100/CZ422)))</f>
        <v>360</v>
      </c>
      <c r="DC422" s="97">
        <v>8.4166666666666661</v>
      </c>
      <c r="DD422" s="97"/>
      <c r="DE422" s="97"/>
      <c r="DF422" s="62" t="str">
        <f>IF(AND(DC422=0,DD422=0),Desplegable!$B$446,IF(AND(DC422&lt;&gt;0,DD422=""),Desplegable!$B$446,IF(AND('Metas por Proyecto'!DC422=0,'Metas por Proyecto'!DD422&gt;0),Desplegable!$B$444,IF(AND('Metas por Proyecto'!DC422&gt;0,'Metas por Proyecto'!DD422=0),Desplegable!$B$445,IF(AND('Metas por Proyecto'!DC422&gt;0,'Metas por Proyecto'!DD422&gt;0),((DD422*100)/DC422))))))</f>
        <v/>
      </c>
      <c r="DG422" s="97">
        <f t="shared" si="256"/>
        <v>92.583333333333343</v>
      </c>
      <c r="DH422" s="97">
        <f t="shared" si="257"/>
        <v>303</v>
      </c>
      <c r="DI422" s="62">
        <f>IF(AND(DG422=0,DH422=0),"",IF(AND(DG422=0,DH422&lt;&gt;0),Desplegable!$B$444,(DH422*100/DG422)))</f>
        <v>327.27272727272725</v>
      </c>
      <c r="DJ422" s="97">
        <v>8.4166666666666661</v>
      </c>
      <c r="DK422" s="97"/>
      <c r="DL422" s="97"/>
      <c r="DM422" s="62" t="str">
        <f>IF(AND(DJ422=0,DK422=0),Desplegable!$B$446,IF(AND(DJ422&lt;&gt;0,DK422=""),Desplegable!$B$446,IF(AND('Metas por Proyecto'!DJ422=0,'Metas por Proyecto'!DK422&gt;0),Desplegable!$B$444,IF(AND('Metas por Proyecto'!DJ422&gt;0,'Metas por Proyecto'!DK422=0),Desplegable!$B$445,IF(AND('Metas por Proyecto'!DJ422&gt;0,'Metas por Proyecto'!DK422&gt;0),((DK422*100)/DJ422))))))</f>
        <v/>
      </c>
      <c r="DN422" s="97">
        <f t="shared" si="306"/>
        <v>101.00000000000001</v>
      </c>
      <c r="DO422" s="97">
        <f t="shared" si="307"/>
        <v>303</v>
      </c>
      <c r="DP422" s="63">
        <f>IF(AND(DN422=0,DO422=0),"",IF(AND(DN422=0,DO422&lt;&gt;0),Desplegable!$B$444,(DO422*100/DN422)))</f>
        <v>299.99999999999994</v>
      </c>
      <c r="DQ422" s="97">
        <f t="shared" si="284"/>
        <v>101.00000000000001</v>
      </c>
      <c r="DR422" s="97">
        <f t="shared" si="285"/>
        <v>0</v>
      </c>
      <c r="DS422" s="97">
        <f t="shared" si="287"/>
        <v>303</v>
      </c>
      <c r="DT422" s="63">
        <f t="shared" si="286"/>
        <v>299.99999999999994</v>
      </c>
      <c r="DU422" s="97"/>
    </row>
    <row r="423" spans="1:125" s="65" customFormat="1" ht="187.5">
      <c r="A423" s="53">
        <v>422</v>
      </c>
      <c r="B423" s="84" t="s">
        <v>1110</v>
      </c>
      <c r="C423" s="54" t="s">
        <v>1108</v>
      </c>
      <c r="D423" s="55" t="s">
        <v>89</v>
      </c>
      <c r="E423" s="55" t="s">
        <v>1118</v>
      </c>
      <c r="F423" s="56" t="s">
        <v>111</v>
      </c>
      <c r="G423" s="55" t="s">
        <v>115</v>
      </c>
      <c r="H423" s="56" t="s">
        <v>291</v>
      </c>
      <c r="I423" s="55" t="s">
        <v>993</v>
      </c>
      <c r="J423" s="56" t="s">
        <v>577</v>
      </c>
      <c r="K423" s="55" t="s">
        <v>1105</v>
      </c>
      <c r="L423" s="56" t="s">
        <v>421</v>
      </c>
      <c r="M423" s="56" t="s">
        <v>412</v>
      </c>
      <c r="N423" s="59" t="s">
        <v>144</v>
      </c>
      <c r="O423" s="56" t="s">
        <v>154</v>
      </c>
      <c r="P423" s="57" t="s">
        <v>461</v>
      </c>
      <c r="Q423" s="57" t="s">
        <v>466</v>
      </c>
      <c r="R423" s="58" t="s">
        <v>485</v>
      </c>
      <c r="S423" s="59" t="s">
        <v>159</v>
      </c>
      <c r="T423" s="59" t="s">
        <v>417</v>
      </c>
      <c r="U423" s="60" t="s">
        <v>429</v>
      </c>
      <c r="V423" s="60" t="s">
        <v>447</v>
      </c>
      <c r="W423" s="59" t="s">
        <v>159</v>
      </c>
      <c r="X423" s="59"/>
      <c r="Y423" s="56"/>
      <c r="Z423" s="56"/>
      <c r="AA423" s="56"/>
      <c r="AB423" s="56"/>
      <c r="AC423" s="53"/>
      <c r="AD423" s="53"/>
      <c r="AE423" s="53"/>
      <c r="AF423" s="53"/>
      <c r="AG423" s="56"/>
      <c r="AH423" s="60"/>
      <c r="AI423" s="53"/>
      <c r="AJ423" s="61"/>
      <c r="AK423" s="53"/>
      <c r="AL423" s="53"/>
      <c r="AM423" s="222">
        <v>187.00000000000003</v>
      </c>
      <c r="AN423" s="97">
        <v>15.583333333333334</v>
      </c>
      <c r="AO423" s="97">
        <v>187</v>
      </c>
      <c r="AP423" s="97"/>
      <c r="AQ423" s="62">
        <f>IF(AND(AN423=0,AO423=0),Desplegable!$B$446,IF(AND(AN423&lt;&gt;0,AO423=""),Desplegable!$B$446,IF(AND('Metas por Proyecto'!AN423=0,'Metas por Proyecto'!AO423&gt;0),Desplegable!$B$444,IF(AND('Metas por Proyecto'!AN423&gt;0,'Metas por Proyecto'!AO423=0),Desplegable!$B$445,IF(AND('Metas por Proyecto'!AN423&gt;0,'Metas por Proyecto'!AO423&gt;0),((AO423*100)/AN423))))))</f>
        <v>1200</v>
      </c>
      <c r="AR423" s="97">
        <v>15.583333333333334</v>
      </c>
      <c r="AS423" s="97">
        <v>187</v>
      </c>
      <c r="AT423" s="97"/>
      <c r="AU423" s="62">
        <f>IF(AND(AR423=0,AS423=0),Desplegable!$B$446,IF(AND(AR423&lt;&gt;0,AS423=""),Desplegable!$B$446,IF(AND('Metas por Proyecto'!AR423=0,'Metas por Proyecto'!AS423&gt;0),Desplegable!$B$444,IF(AND('Metas por Proyecto'!AR423&gt;0,'Metas por Proyecto'!AS423=0),Desplegable!$B$445,IF(AND('Metas por Proyecto'!AR423&gt;0,'Metas por Proyecto'!AS423&gt;0),((AS423*100)/AR423))))))</f>
        <v>1200</v>
      </c>
      <c r="AV423" s="97">
        <f t="shared" si="288"/>
        <v>31.166666666666668</v>
      </c>
      <c r="AW423" s="97">
        <f t="shared" si="289"/>
        <v>374</v>
      </c>
      <c r="AX423" s="62">
        <f>IF(AND(AV423=0,AW423=0),"",IF(AND(AV423=0,AW423&lt;&gt;0),Desplegable!$B$444,(AW423*100/AV423)))</f>
        <v>1200</v>
      </c>
      <c r="AY423" s="97">
        <v>15.583333333333334</v>
      </c>
      <c r="AZ423" s="97">
        <v>187</v>
      </c>
      <c r="BA423" s="97"/>
      <c r="BB423" s="62">
        <f>IF(AND(AY423=0,AZ423=0),Desplegable!$B$446,IF(AND(AY423&lt;&gt;0,AZ423=""),Desplegable!$B$446,IF(AND('Metas por Proyecto'!AY423=0,'Metas por Proyecto'!AZ423&gt;0),Desplegable!$B$444,IF(AND('Metas por Proyecto'!AY423&gt;0,'Metas por Proyecto'!AZ423=0),Desplegable!$B$445,IF(AND('Metas por Proyecto'!AY423&gt;0,'Metas por Proyecto'!AZ423&gt;0),((AZ423*100)/AY423))))))</f>
        <v>1200</v>
      </c>
      <c r="BC423" s="97">
        <f t="shared" si="290"/>
        <v>46.75</v>
      </c>
      <c r="BD423" s="97">
        <f t="shared" si="291"/>
        <v>561</v>
      </c>
      <c r="BE423" s="62">
        <f>IF(AND(BC423=0,BD423=0),"",IF(AND(BC423=0,BD423&lt;&gt;0),Desplegable!$B$444,(BD423*100/BC423)))</f>
        <v>1200</v>
      </c>
      <c r="BF423" s="97">
        <v>15.583333333333334</v>
      </c>
      <c r="BG423" s="97"/>
      <c r="BH423" s="97"/>
      <c r="BI423" s="62" t="str">
        <f>IF(AND(BF423=0,BG423=0),Desplegable!$B$446,IF(AND(BF423&lt;&gt;0,BG423=""),Desplegable!$B$446,IF(AND('Metas por Proyecto'!BF423=0,'Metas por Proyecto'!BG423&gt;0),Desplegable!$B$444,IF(AND('Metas por Proyecto'!BF423&gt;0,'Metas por Proyecto'!BG423=0),Desplegable!$B$445,IF(AND('Metas por Proyecto'!BF423&gt;0,'Metas por Proyecto'!BG423&gt;0),((BG423*100)/BF423))))))</f>
        <v/>
      </c>
      <c r="BJ423" s="97">
        <f t="shared" si="292"/>
        <v>62.333333333333336</v>
      </c>
      <c r="BK423" s="97">
        <f t="shared" si="293"/>
        <v>561</v>
      </c>
      <c r="BL423" s="62">
        <f>IF(AND(BJ423=0,BK423=0),"",IF(AND(BJ423=0,BK423&lt;&gt;0),Desplegable!$B$444,(BK423*100/BJ423)))</f>
        <v>900</v>
      </c>
      <c r="BM423" s="97">
        <v>15.583333333333334</v>
      </c>
      <c r="BN423" s="97"/>
      <c r="BO423" s="97"/>
      <c r="BP423" s="62" t="str">
        <f>IF(AND(BM423=0,BN423=0),Desplegable!$B$446,IF(AND(BM423&lt;&gt;0,BN423=""),Desplegable!$B$446,IF(AND('Metas por Proyecto'!BM423=0,'Metas por Proyecto'!BN423&gt;0),Desplegable!$B$444,IF(AND('Metas por Proyecto'!BM423&gt;0,'Metas por Proyecto'!BN423=0),Desplegable!$B$445,IF(AND('Metas por Proyecto'!BM423&gt;0,'Metas por Proyecto'!BN423&gt;0),((BN423*100)/BM423))))))</f>
        <v/>
      </c>
      <c r="BQ423" s="97">
        <f t="shared" si="294"/>
        <v>77.916666666666671</v>
      </c>
      <c r="BR423" s="97">
        <f t="shared" si="295"/>
        <v>561</v>
      </c>
      <c r="BS423" s="62">
        <f>IF(AND(BQ423=0,BR423=0),"",IF(AND(BQ423=0,BR423&lt;&gt;0),Desplegable!$B$444,(BR423*100/BQ423)))</f>
        <v>720</v>
      </c>
      <c r="BT423" s="97">
        <v>15.583333333333334</v>
      </c>
      <c r="BU423" s="97"/>
      <c r="BV423" s="97"/>
      <c r="BW423" s="62" t="str">
        <f>IF(AND(BT423=0,BU423=0),Desplegable!$B$446,IF(AND(BT423&lt;&gt;0,BU423=""),Desplegable!$B$446,IF(AND('Metas por Proyecto'!BT423=0,'Metas por Proyecto'!BU423&gt;0),Desplegable!$B$444,IF(AND('Metas por Proyecto'!BT423&gt;0,'Metas por Proyecto'!BU423=0),Desplegable!$B$445,IF(AND('Metas por Proyecto'!BT423&gt;0,'Metas por Proyecto'!BU423&gt;0),((BU423*100)/BT423))))))</f>
        <v/>
      </c>
      <c r="BX423" s="97">
        <f t="shared" si="296"/>
        <v>93.5</v>
      </c>
      <c r="BY423" s="97">
        <f t="shared" si="297"/>
        <v>561</v>
      </c>
      <c r="BZ423" s="62">
        <f>IF(AND(BX423=0,BY423=0),"",IF(AND(BX423=0,BY423&lt;&gt;0),Desplegable!$B$444,(BY423*100/BX423)))</f>
        <v>600</v>
      </c>
      <c r="CA423" s="97">
        <v>15.583333333333334</v>
      </c>
      <c r="CB423" s="97"/>
      <c r="CC423" s="97"/>
      <c r="CD423" s="62" t="str">
        <f>IF(AND(CA423=0,CB423=0),Desplegable!$B$446,IF(AND(CA423&lt;&gt;0,CB423=""),Desplegable!$B$446,IF(AND('Metas por Proyecto'!CA423=0,'Metas por Proyecto'!CB423&gt;0),Desplegable!$B$444,IF(AND('Metas por Proyecto'!CA423&gt;0,'Metas por Proyecto'!CB423=0),Desplegable!$B$445,IF(AND('Metas por Proyecto'!CA423&gt;0,'Metas por Proyecto'!CB423&gt;0),((CB423*100)/CA423))))))</f>
        <v/>
      </c>
      <c r="CE423" s="97">
        <f t="shared" si="298"/>
        <v>109.08333333333333</v>
      </c>
      <c r="CF423" s="97">
        <f t="shared" si="299"/>
        <v>561</v>
      </c>
      <c r="CG423" s="62">
        <f>IF(AND(CE423=0,CF423=0),"",IF(AND(CE423=0,CF423&lt;&gt;0),Desplegable!$B$444,(CF423*100/CE423)))</f>
        <v>514.28571428571433</v>
      </c>
      <c r="CH423" s="97">
        <v>15.583333333333334</v>
      </c>
      <c r="CI423" s="97"/>
      <c r="CJ423" s="97"/>
      <c r="CK423" s="62" t="str">
        <f>IF(AND(CH423=0,CI423=0),Desplegable!$B$446,IF(AND(CH423&lt;&gt;0,CI423=""),Desplegable!$B$446,IF(AND('Metas por Proyecto'!CH423=0,'Metas por Proyecto'!CI423&gt;0),Desplegable!$B$444,IF(AND('Metas por Proyecto'!CH423&gt;0,'Metas por Proyecto'!CI423=0),Desplegable!$B$445,IF(AND('Metas por Proyecto'!CH423&gt;0,'Metas por Proyecto'!CI423&gt;0),((CI423*100)/CH423))))))</f>
        <v/>
      </c>
      <c r="CL423" s="97">
        <f t="shared" si="300"/>
        <v>124.66666666666666</v>
      </c>
      <c r="CM423" s="97">
        <f t="shared" si="301"/>
        <v>561</v>
      </c>
      <c r="CN423" s="62">
        <f>IF(AND(CL423=0,CM423=0),"",IF(AND(CL423=0,CM423&lt;&gt;0),Desplegable!$B$444,(CM423*100/CL423)))</f>
        <v>450.00000000000006</v>
      </c>
      <c r="CO423" s="97">
        <v>15.583333333333334</v>
      </c>
      <c r="CP423" s="97"/>
      <c r="CQ423" s="97"/>
      <c r="CR423" s="62" t="str">
        <f>IF(AND(CO423=0,CP423=0),Desplegable!$B$446,IF(AND(CO423&lt;&gt;0,CP423=""),Desplegable!$B$446,IF(AND('Metas por Proyecto'!CO423=0,'Metas por Proyecto'!CP423&gt;0),Desplegable!$B$444,IF(AND('Metas por Proyecto'!CO423&gt;0,'Metas por Proyecto'!CP423=0),Desplegable!$B$445,IF(AND('Metas por Proyecto'!CO423&gt;0,'Metas por Proyecto'!CP423&gt;0),((CP423*100)/CO423))))))</f>
        <v/>
      </c>
      <c r="CS423" s="97">
        <f t="shared" si="302"/>
        <v>140.25</v>
      </c>
      <c r="CT423" s="97">
        <f t="shared" si="303"/>
        <v>561</v>
      </c>
      <c r="CU423" s="62">
        <f>IF(AND(CS423=0,CT423=0),"",IF(AND(CS423=0,CT423&lt;&gt;0),Desplegable!$B$444,(CT423*100/CS423)))</f>
        <v>400</v>
      </c>
      <c r="CV423" s="97">
        <v>15.583333333333334</v>
      </c>
      <c r="CW423" s="97"/>
      <c r="CX423" s="97"/>
      <c r="CY423" s="62" t="str">
        <f>IF(AND(CV423=0,CW423=0),Desplegable!$B$446,IF(AND(CV423&lt;&gt;0,CW423=""),Desplegable!$B$446,IF(AND('Metas por Proyecto'!CV423=0,'Metas por Proyecto'!CW423&gt;0),Desplegable!$B$444,IF(AND('Metas por Proyecto'!CV423&gt;0,'Metas por Proyecto'!CW423=0),Desplegable!$B$445,IF(AND('Metas por Proyecto'!CV423&gt;0,'Metas por Proyecto'!CW423&gt;0),((CW423*100)/CV423))))))</f>
        <v/>
      </c>
      <c r="CZ423" s="97">
        <f t="shared" si="304"/>
        <v>155.83333333333334</v>
      </c>
      <c r="DA423" s="97">
        <f t="shared" si="305"/>
        <v>561</v>
      </c>
      <c r="DB423" s="62">
        <f>IF(AND(CZ423=0,DA423=0),"",IF(AND(CZ423=0,DA423&lt;&gt;0),Desplegable!$B$444,(DA423*100/CZ423)))</f>
        <v>360</v>
      </c>
      <c r="DC423" s="97">
        <v>15.583333333333334</v>
      </c>
      <c r="DD423" s="97"/>
      <c r="DE423" s="97"/>
      <c r="DF423" s="62" t="str">
        <f>IF(AND(DC423=0,DD423=0),Desplegable!$B$446,IF(AND(DC423&lt;&gt;0,DD423=""),Desplegable!$B$446,IF(AND('Metas por Proyecto'!DC423=0,'Metas por Proyecto'!DD423&gt;0),Desplegable!$B$444,IF(AND('Metas por Proyecto'!DC423&gt;0,'Metas por Proyecto'!DD423=0),Desplegable!$B$445,IF(AND('Metas por Proyecto'!DC423&gt;0,'Metas por Proyecto'!DD423&gt;0),((DD423*100)/DC423))))))</f>
        <v/>
      </c>
      <c r="DG423" s="97">
        <f t="shared" si="256"/>
        <v>171.41666666666669</v>
      </c>
      <c r="DH423" s="97">
        <f t="shared" si="257"/>
        <v>561</v>
      </c>
      <c r="DI423" s="62">
        <f>IF(AND(DG423=0,DH423=0),"",IF(AND(DG423=0,DH423&lt;&gt;0),Desplegable!$B$444,(DH423*100/DG423)))</f>
        <v>327.27272727272725</v>
      </c>
      <c r="DJ423" s="97">
        <v>15.583333333333334</v>
      </c>
      <c r="DK423" s="97"/>
      <c r="DL423" s="97"/>
      <c r="DM423" s="62" t="str">
        <f>IF(AND(DJ423=0,DK423=0),Desplegable!$B$446,IF(AND(DJ423&lt;&gt;0,DK423=""),Desplegable!$B$446,IF(AND('Metas por Proyecto'!DJ423=0,'Metas por Proyecto'!DK423&gt;0),Desplegable!$B$444,IF(AND('Metas por Proyecto'!DJ423&gt;0,'Metas por Proyecto'!DK423=0),Desplegable!$B$445,IF(AND('Metas por Proyecto'!DJ423&gt;0,'Metas por Proyecto'!DK423&gt;0),((DK423*100)/DJ423))))))</f>
        <v/>
      </c>
      <c r="DN423" s="97">
        <f t="shared" si="306"/>
        <v>187.00000000000003</v>
      </c>
      <c r="DO423" s="97">
        <f t="shared" si="307"/>
        <v>561</v>
      </c>
      <c r="DP423" s="63">
        <f>IF(AND(DN423=0,DO423=0),"",IF(AND(DN423=0,DO423&lt;&gt;0),Desplegable!$B$444,(DO423*100/DN423)))</f>
        <v>299.99999999999994</v>
      </c>
      <c r="DQ423" s="97">
        <f t="shared" si="284"/>
        <v>187.00000000000003</v>
      </c>
      <c r="DR423" s="97">
        <f t="shared" si="285"/>
        <v>0</v>
      </c>
      <c r="DS423" s="97">
        <f t="shared" si="287"/>
        <v>561</v>
      </c>
      <c r="DT423" s="63">
        <f t="shared" si="286"/>
        <v>299.99999999999994</v>
      </c>
      <c r="DU423" s="97"/>
    </row>
    <row r="424" spans="1:125" s="65" customFormat="1" ht="187.5">
      <c r="A424" s="53">
        <v>423</v>
      </c>
      <c r="B424" s="84" t="s">
        <v>1110</v>
      </c>
      <c r="C424" s="54" t="s">
        <v>1108</v>
      </c>
      <c r="D424" s="55" t="s">
        <v>89</v>
      </c>
      <c r="E424" s="55" t="s">
        <v>1118</v>
      </c>
      <c r="F424" s="56" t="s">
        <v>111</v>
      </c>
      <c r="G424" s="55" t="s">
        <v>115</v>
      </c>
      <c r="H424" s="56" t="s">
        <v>291</v>
      </c>
      <c r="I424" s="55" t="s">
        <v>993</v>
      </c>
      <c r="J424" s="56" t="s">
        <v>577</v>
      </c>
      <c r="K424" s="55" t="s">
        <v>1105</v>
      </c>
      <c r="L424" s="56" t="s">
        <v>421</v>
      </c>
      <c r="M424" s="56" t="s">
        <v>412</v>
      </c>
      <c r="N424" s="59" t="s">
        <v>144</v>
      </c>
      <c r="O424" s="56" t="s">
        <v>154</v>
      </c>
      <c r="P424" s="57" t="s">
        <v>461</v>
      </c>
      <c r="Q424" s="57" t="s">
        <v>466</v>
      </c>
      <c r="R424" s="58" t="s">
        <v>485</v>
      </c>
      <c r="S424" s="59" t="s">
        <v>159</v>
      </c>
      <c r="T424" s="59" t="s">
        <v>417</v>
      </c>
      <c r="U424" s="60" t="s">
        <v>429</v>
      </c>
      <c r="V424" s="60" t="s">
        <v>447</v>
      </c>
      <c r="W424" s="59" t="s">
        <v>159</v>
      </c>
      <c r="X424" s="59"/>
      <c r="Y424" s="56"/>
      <c r="Z424" s="56"/>
      <c r="AA424" s="56"/>
      <c r="AB424" s="56"/>
      <c r="AC424" s="53"/>
      <c r="AD424" s="53"/>
      <c r="AE424" s="53"/>
      <c r="AF424" s="53"/>
      <c r="AG424" s="56"/>
      <c r="AH424" s="60"/>
      <c r="AI424" s="53"/>
      <c r="AJ424" s="61"/>
      <c r="AK424" s="53"/>
      <c r="AL424" s="53"/>
      <c r="AM424" s="222">
        <v>207.26500000000001</v>
      </c>
      <c r="AN424" s="97">
        <v>17.272083333333331</v>
      </c>
      <c r="AO424" s="97">
        <v>207</v>
      </c>
      <c r="AP424" s="97"/>
      <c r="AQ424" s="62">
        <f>IF(AND(AN424=0,AO424=0),Desplegable!$B$446,IF(AND(AN424&lt;&gt;0,AO424=""),Desplegable!$B$446,IF(AND('Metas por Proyecto'!AN424=0,'Metas por Proyecto'!AO424&gt;0),Desplegable!$B$444,IF(AND('Metas por Proyecto'!AN424&gt;0,'Metas por Proyecto'!AO424=0),Desplegable!$B$445,IF(AND('Metas por Proyecto'!AN424&gt;0,'Metas por Proyecto'!AO424&gt;0),((AO424*100)/AN424))))))</f>
        <v>1198.4657322751068</v>
      </c>
      <c r="AR424" s="97">
        <v>17.272083333333331</v>
      </c>
      <c r="AS424" s="97">
        <v>207</v>
      </c>
      <c r="AT424" s="97"/>
      <c r="AU424" s="62">
        <f>IF(AND(AR424=0,AS424=0),Desplegable!$B$446,IF(AND(AR424&lt;&gt;0,AS424=""),Desplegable!$B$446,IF(AND('Metas por Proyecto'!AR424=0,'Metas por Proyecto'!AS424&gt;0),Desplegable!$B$444,IF(AND('Metas por Proyecto'!AR424&gt;0,'Metas por Proyecto'!AS424=0),Desplegable!$B$445,IF(AND('Metas por Proyecto'!AR424&gt;0,'Metas por Proyecto'!AS424&gt;0),((AS424*100)/AR424))))))</f>
        <v>1198.4657322751068</v>
      </c>
      <c r="AV424" s="97">
        <f t="shared" si="288"/>
        <v>34.544166666666662</v>
      </c>
      <c r="AW424" s="97">
        <f t="shared" si="289"/>
        <v>414</v>
      </c>
      <c r="AX424" s="62">
        <f>IF(AND(AV424=0,AW424=0),"",IF(AND(AV424=0,AW424&lt;&gt;0),Desplegable!$B$444,(AW424*100/AV424)))</f>
        <v>1198.4657322751068</v>
      </c>
      <c r="AY424" s="97">
        <v>17.272083333333331</v>
      </c>
      <c r="AZ424" s="97">
        <v>207</v>
      </c>
      <c r="BA424" s="97"/>
      <c r="BB424" s="62">
        <f>IF(AND(AY424=0,AZ424=0),Desplegable!$B$446,IF(AND(AY424&lt;&gt;0,AZ424=""),Desplegable!$B$446,IF(AND('Metas por Proyecto'!AY424=0,'Metas por Proyecto'!AZ424&gt;0),Desplegable!$B$444,IF(AND('Metas por Proyecto'!AY424&gt;0,'Metas por Proyecto'!AZ424=0),Desplegable!$B$445,IF(AND('Metas por Proyecto'!AY424&gt;0,'Metas por Proyecto'!AZ424&gt;0),((AZ424*100)/AY424))))))</f>
        <v>1198.4657322751068</v>
      </c>
      <c r="BC424" s="97">
        <f t="shared" si="290"/>
        <v>51.816249999999997</v>
      </c>
      <c r="BD424" s="97">
        <f t="shared" si="291"/>
        <v>621</v>
      </c>
      <c r="BE424" s="62">
        <f>IF(AND(BC424=0,BD424=0),"",IF(AND(BC424=0,BD424&lt;&gt;0),Desplegable!$B$444,(BD424*100/BC424)))</f>
        <v>1198.4657322751068</v>
      </c>
      <c r="BF424" s="97">
        <v>17.272083333333331</v>
      </c>
      <c r="BG424" s="97"/>
      <c r="BH424" s="97"/>
      <c r="BI424" s="62" t="str">
        <f>IF(AND(BF424=0,BG424=0),Desplegable!$B$446,IF(AND(BF424&lt;&gt;0,BG424=""),Desplegable!$B$446,IF(AND('Metas por Proyecto'!BF424=0,'Metas por Proyecto'!BG424&gt;0),Desplegable!$B$444,IF(AND('Metas por Proyecto'!BF424&gt;0,'Metas por Proyecto'!BG424=0),Desplegable!$B$445,IF(AND('Metas por Proyecto'!BF424&gt;0,'Metas por Proyecto'!BG424&gt;0),((BG424*100)/BF424))))))</f>
        <v/>
      </c>
      <c r="BJ424" s="97">
        <f t="shared" si="292"/>
        <v>69.088333333333324</v>
      </c>
      <c r="BK424" s="97">
        <f t="shared" si="293"/>
        <v>621</v>
      </c>
      <c r="BL424" s="62">
        <f>IF(AND(BJ424=0,BK424=0),"",IF(AND(BJ424=0,BK424&lt;&gt;0),Desplegable!$B$444,(BK424*100/BJ424)))</f>
        <v>898.84929920633022</v>
      </c>
      <c r="BM424" s="97">
        <v>17.272083333333331</v>
      </c>
      <c r="BN424" s="97"/>
      <c r="BO424" s="97"/>
      <c r="BP424" s="62" t="str">
        <f>IF(AND(BM424=0,BN424=0),Desplegable!$B$446,IF(AND(BM424&lt;&gt;0,BN424=""),Desplegable!$B$446,IF(AND('Metas por Proyecto'!BM424=0,'Metas por Proyecto'!BN424&gt;0),Desplegable!$B$444,IF(AND('Metas por Proyecto'!BM424&gt;0,'Metas por Proyecto'!BN424=0),Desplegable!$B$445,IF(AND('Metas por Proyecto'!BM424&gt;0,'Metas por Proyecto'!BN424&gt;0),((BN424*100)/BM424))))))</f>
        <v/>
      </c>
      <c r="BQ424" s="97">
        <f t="shared" si="294"/>
        <v>86.360416666666652</v>
      </c>
      <c r="BR424" s="97">
        <f t="shared" si="295"/>
        <v>621</v>
      </c>
      <c r="BS424" s="62">
        <f>IF(AND(BQ424=0,BR424=0),"",IF(AND(BQ424=0,BR424&lt;&gt;0),Desplegable!$B$444,(BR424*100/BQ424)))</f>
        <v>719.07943936506422</v>
      </c>
      <c r="BT424" s="97">
        <v>17.272083333333331</v>
      </c>
      <c r="BU424" s="97"/>
      <c r="BV424" s="97"/>
      <c r="BW424" s="62" t="str">
        <f>IF(AND(BT424=0,BU424=0),Desplegable!$B$446,IF(AND(BT424&lt;&gt;0,BU424=""),Desplegable!$B$446,IF(AND('Metas por Proyecto'!BT424=0,'Metas por Proyecto'!BU424&gt;0),Desplegable!$B$444,IF(AND('Metas por Proyecto'!BT424&gt;0,'Metas por Proyecto'!BU424=0),Desplegable!$B$445,IF(AND('Metas por Proyecto'!BT424&gt;0,'Metas por Proyecto'!BU424&gt;0),((BU424*100)/BT424))))))</f>
        <v/>
      </c>
      <c r="BX424" s="97">
        <f t="shared" si="296"/>
        <v>103.63249999999998</v>
      </c>
      <c r="BY424" s="97">
        <f t="shared" si="297"/>
        <v>621</v>
      </c>
      <c r="BZ424" s="62">
        <f>IF(AND(BX424=0,BY424=0),"",IF(AND(BX424=0,BY424&lt;&gt;0),Desplegable!$B$444,(BY424*100/BX424)))</f>
        <v>599.23286613755351</v>
      </c>
      <c r="CA424" s="97">
        <v>17.272083333333331</v>
      </c>
      <c r="CB424" s="97"/>
      <c r="CC424" s="97"/>
      <c r="CD424" s="62" t="str">
        <f>IF(AND(CA424=0,CB424=0),Desplegable!$B$446,IF(AND(CA424&lt;&gt;0,CB424=""),Desplegable!$B$446,IF(AND('Metas por Proyecto'!CA424=0,'Metas por Proyecto'!CB424&gt;0),Desplegable!$B$444,IF(AND('Metas por Proyecto'!CA424&gt;0,'Metas por Proyecto'!CB424=0),Desplegable!$B$445,IF(AND('Metas por Proyecto'!CA424&gt;0,'Metas por Proyecto'!CB424&gt;0),((CB424*100)/CA424))))))</f>
        <v/>
      </c>
      <c r="CE424" s="97">
        <f t="shared" si="298"/>
        <v>120.90458333333331</v>
      </c>
      <c r="CF424" s="97">
        <f t="shared" si="299"/>
        <v>621</v>
      </c>
      <c r="CG424" s="62">
        <f>IF(AND(CE424=0,CF424=0),"",IF(AND(CE424=0,CF424&lt;&gt;0),Desplegable!$B$444,(CF424*100/CE424)))</f>
        <v>513.62817097504592</v>
      </c>
      <c r="CH424" s="97">
        <v>17.272083333333331</v>
      </c>
      <c r="CI424" s="97"/>
      <c r="CJ424" s="97"/>
      <c r="CK424" s="62" t="str">
        <f>IF(AND(CH424=0,CI424=0),Desplegable!$B$446,IF(AND(CH424&lt;&gt;0,CI424=""),Desplegable!$B$446,IF(AND('Metas por Proyecto'!CH424=0,'Metas por Proyecto'!CI424&gt;0),Desplegable!$B$444,IF(AND('Metas por Proyecto'!CH424&gt;0,'Metas por Proyecto'!CI424=0),Desplegable!$B$445,IF(AND('Metas por Proyecto'!CH424&gt;0,'Metas por Proyecto'!CI424&gt;0),((CI424*100)/CH424))))))</f>
        <v/>
      </c>
      <c r="CL424" s="97">
        <f t="shared" si="300"/>
        <v>138.17666666666665</v>
      </c>
      <c r="CM424" s="97">
        <f t="shared" si="301"/>
        <v>621</v>
      </c>
      <c r="CN424" s="62">
        <f>IF(AND(CL424=0,CM424=0),"",IF(AND(CL424=0,CM424&lt;&gt;0),Desplegable!$B$444,(CM424*100/CL424)))</f>
        <v>449.42464960316511</v>
      </c>
      <c r="CO424" s="97">
        <v>17.272083333333331</v>
      </c>
      <c r="CP424" s="97"/>
      <c r="CQ424" s="97"/>
      <c r="CR424" s="62" t="str">
        <f>IF(AND(CO424=0,CP424=0),Desplegable!$B$446,IF(AND(CO424&lt;&gt;0,CP424=""),Desplegable!$B$446,IF(AND('Metas por Proyecto'!CO424=0,'Metas por Proyecto'!CP424&gt;0),Desplegable!$B$444,IF(AND('Metas por Proyecto'!CO424&gt;0,'Metas por Proyecto'!CP424=0),Desplegable!$B$445,IF(AND('Metas por Proyecto'!CO424&gt;0,'Metas por Proyecto'!CP424&gt;0),((CP424*100)/CO424))))))</f>
        <v/>
      </c>
      <c r="CS424" s="97">
        <f t="shared" si="302"/>
        <v>155.44874999999999</v>
      </c>
      <c r="CT424" s="97">
        <f t="shared" si="303"/>
        <v>621</v>
      </c>
      <c r="CU424" s="62">
        <f>IF(AND(CS424=0,CT424=0),"",IF(AND(CS424=0,CT424&lt;&gt;0),Desplegable!$B$444,(CT424*100/CS424)))</f>
        <v>399.4885774250356</v>
      </c>
      <c r="CV424" s="97">
        <v>17.272083333333331</v>
      </c>
      <c r="CW424" s="97"/>
      <c r="CX424" s="97"/>
      <c r="CY424" s="62" t="str">
        <f>IF(AND(CV424=0,CW424=0),Desplegable!$B$446,IF(AND(CV424&lt;&gt;0,CW424=""),Desplegable!$B$446,IF(AND('Metas por Proyecto'!CV424=0,'Metas por Proyecto'!CW424&gt;0),Desplegable!$B$444,IF(AND('Metas por Proyecto'!CV424&gt;0,'Metas por Proyecto'!CW424=0),Desplegable!$B$445,IF(AND('Metas por Proyecto'!CV424&gt;0,'Metas por Proyecto'!CW424&gt;0),((CW424*100)/CV424))))))</f>
        <v/>
      </c>
      <c r="CZ424" s="97">
        <f t="shared" si="304"/>
        <v>172.72083333333333</v>
      </c>
      <c r="DA424" s="97">
        <f t="shared" si="305"/>
        <v>621</v>
      </c>
      <c r="DB424" s="62">
        <f>IF(AND(CZ424=0,DA424=0),"",IF(AND(CZ424=0,DA424&lt;&gt;0),Desplegable!$B$444,(DA424*100/CZ424)))</f>
        <v>359.53971968253205</v>
      </c>
      <c r="DC424" s="97">
        <v>17.272083333333331</v>
      </c>
      <c r="DD424" s="97"/>
      <c r="DE424" s="97"/>
      <c r="DF424" s="62" t="str">
        <f>IF(AND(DC424=0,DD424=0),Desplegable!$B$446,IF(AND(DC424&lt;&gt;0,DD424=""),Desplegable!$B$446,IF(AND('Metas por Proyecto'!DC424=0,'Metas por Proyecto'!DD424&gt;0),Desplegable!$B$444,IF(AND('Metas por Proyecto'!DC424&gt;0,'Metas por Proyecto'!DD424=0),Desplegable!$B$445,IF(AND('Metas por Proyecto'!DC424&gt;0,'Metas por Proyecto'!DD424&gt;0),((DD424*100)/DC424))))))</f>
        <v/>
      </c>
      <c r="DG424" s="97">
        <f t="shared" si="256"/>
        <v>189.99291666666667</v>
      </c>
      <c r="DH424" s="97">
        <f t="shared" si="257"/>
        <v>621</v>
      </c>
      <c r="DI424" s="62">
        <f>IF(AND(DG424=0,DH424=0),"",IF(AND(DG424=0,DH424&lt;&gt;0),Desplegable!$B$444,(DH424*100/DG424)))</f>
        <v>326.85429062048365</v>
      </c>
      <c r="DJ424" s="97">
        <v>17.272083333333331</v>
      </c>
      <c r="DK424" s="97"/>
      <c r="DL424" s="97"/>
      <c r="DM424" s="62" t="str">
        <f>IF(AND(DJ424=0,DK424=0),Desplegable!$B$446,IF(AND(DJ424&lt;&gt;0,DK424=""),Desplegable!$B$446,IF(AND('Metas por Proyecto'!DJ424=0,'Metas por Proyecto'!DK424&gt;0),Desplegable!$B$444,IF(AND('Metas por Proyecto'!DJ424&gt;0,'Metas por Proyecto'!DK424=0),Desplegable!$B$445,IF(AND('Metas por Proyecto'!DJ424&gt;0,'Metas por Proyecto'!DK424&gt;0),((DK424*100)/DJ424))))))</f>
        <v/>
      </c>
      <c r="DN424" s="97">
        <f t="shared" si="306"/>
        <v>207.26500000000001</v>
      </c>
      <c r="DO424" s="97">
        <f t="shared" si="307"/>
        <v>621</v>
      </c>
      <c r="DP424" s="63">
        <f>IF(AND(DN424=0,DO424=0),"",IF(AND(DN424=0,DO424&lt;&gt;0),Desplegable!$B$444,(DO424*100/DN424)))</f>
        <v>299.61643306877664</v>
      </c>
      <c r="DQ424" s="97">
        <f t="shared" si="284"/>
        <v>207.26500000000001</v>
      </c>
      <c r="DR424" s="97">
        <f t="shared" si="285"/>
        <v>0</v>
      </c>
      <c r="DS424" s="97">
        <f t="shared" si="287"/>
        <v>621</v>
      </c>
      <c r="DT424" s="63">
        <f t="shared" si="286"/>
        <v>299.61643306877664</v>
      </c>
      <c r="DU424" s="97"/>
    </row>
    <row r="425" spans="1:125" s="65" customFormat="1" ht="187.5">
      <c r="A425" s="53">
        <v>424</v>
      </c>
      <c r="B425" s="84" t="s">
        <v>1111</v>
      </c>
      <c r="C425" s="54" t="s">
        <v>1115</v>
      </c>
      <c r="D425" s="55" t="s">
        <v>406</v>
      </c>
      <c r="E425" s="55" t="s">
        <v>1118</v>
      </c>
      <c r="F425" s="56" t="s">
        <v>111</v>
      </c>
      <c r="G425" s="55" t="s">
        <v>115</v>
      </c>
      <c r="H425" s="56" t="s">
        <v>291</v>
      </c>
      <c r="I425" s="55" t="s">
        <v>993</v>
      </c>
      <c r="J425" s="56" t="s">
        <v>577</v>
      </c>
      <c r="K425" s="55" t="s">
        <v>1105</v>
      </c>
      <c r="L425" s="56" t="s">
        <v>421</v>
      </c>
      <c r="M425" s="56" t="s">
        <v>412</v>
      </c>
      <c r="N425" s="59" t="s">
        <v>144</v>
      </c>
      <c r="O425" s="56" t="s">
        <v>154</v>
      </c>
      <c r="P425" s="57" t="s">
        <v>461</v>
      </c>
      <c r="Q425" s="57" t="s">
        <v>466</v>
      </c>
      <c r="R425" s="58" t="s">
        <v>485</v>
      </c>
      <c r="S425" s="59" t="s">
        <v>159</v>
      </c>
      <c r="T425" s="59" t="s">
        <v>417</v>
      </c>
      <c r="U425" s="60" t="s">
        <v>429</v>
      </c>
      <c r="V425" s="60" t="s">
        <v>447</v>
      </c>
      <c r="W425" s="59" t="s">
        <v>159</v>
      </c>
      <c r="X425" s="59"/>
      <c r="Y425" s="56"/>
      <c r="Z425" s="56"/>
      <c r="AA425" s="56"/>
      <c r="AB425" s="56"/>
      <c r="AC425" s="53"/>
      <c r="AD425" s="53"/>
      <c r="AE425" s="53"/>
      <c r="AF425" s="53"/>
      <c r="AG425" s="56"/>
      <c r="AH425" s="60"/>
      <c r="AI425" s="53"/>
      <c r="AJ425" s="61"/>
      <c r="AK425" s="53"/>
      <c r="AL425" s="53"/>
      <c r="AM425" s="222">
        <v>54000</v>
      </c>
      <c r="AN425" s="97">
        <v>4500</v>
      </c>
      <c r="AO425" s="97">
        <v>9357</v>
      </c>
      <c r="AP425" s="97"/>
      <c r="AQ425" s="62">
        <f>IF(AND(AN425=0,AO425=0),Desplegable!$B$446,IF(AND(AN425&lt;&gt;0,AO425=""),Desplegable!$B$446,IF(AND('Metas por Proyecto'!AN425=0,'Metas por Proyecto'!AO425&gt;0),Desplegable!$B$444,IF(AND('Metas por Proyecto'!AN425&gt;0,'Metas por Proyecto'!AO425=0),Desplegable!$B$445,IF(AND('Metas por Proyecto'!AN425&gt;0,'Metas por Proyecto'!AO425&gt;0),((AO425*100)/AN425))))))</f>
        <v>207.93333333333334</v>
      </c>
      <c r="AR425" s="97">
        <v>4500</v>
      </c>
      <c r="AS425" s="97">
        <v>3973</v>
      </c>
      <c r="AT425" s="97"/>
      <c r="AU425" s="62">
        <f>IF(AND(AR425=0,AS425=0),Desplegable!$B$446,IF(AND(AR425&lt;&gt;0,AS425=""),Desplegable!$B$446,IF(AND('Metas por Proyecto'!AR425=0,'Metas por Proyecto'!AS425&gt;0),Desplegable!$B$444,IF(AND('Metas por Proyecto'!AR425&gt;0,'Metas por Proyecto'!AS425=0),Desplegable!$B$445,IF(AND('Metas por Proyecto'!AR425&gt;0,'Metas por Proyecto'!AS425&gt;0),((AS425*100)/AR425))))))</f>
        <v>88.288888888888891</v>
      </c>
      <c r="AV425" s="97">
        <f t="shared" si="288"/>
        <v>9000</v>
      </c>
      <c r="AW425" s="97">
        <f t="shared" si="289"/>
        <v>13330</v>
      </c>
      <c r="AX425" s="62">
        <f>IF(AND(AV425=0,AW425=0),"",IF(AND(AV425=0,AW425&lt;&gt;0),Desplegable!$B$444,(AW425*100/AV425)))</f>
        <v>148.11111111111111</v>
      </c>
      <c r="AY425" s="97">
        <v>4500</v>
      </c>
      <c r="AZ425" s="97">
        <v>3429</v>
      </c>
      <c r="BA425" s="97"/>
      <c r="BB425" s="62">
        <f>IF(AND(AY425=0,AZ425=0),Desplegable!$B$446,IF(AND(AY425&lt;&gt;0,AZ425=""),Desplegable!$B$446,IF(AND('Metas por Proyecto'!AY425=0,'Metas por Proyecto'!AZ425&gt;0),Desplegable!$B$444,IF(AND('Metas por Proyecto'!AY425&gt;0,'Metas por Proyecto'!AZ425=0),Desplegable!$B$445,IF(AND('Metas por Proyecto'!AY425&gt;0,'Metas por Proyecto'!AZ425&gt;0),((AZ425*100)/AY425))))))</f>
        <v>76.2</v>
      </c>
      <c r="BC425" s="97">
        <f t="shared" si="290"/>
        <v>13500</v>
      </c>
      <c r="BD425" s="97">
        <f t="shared" si="291"/>
        <v>16759</v>
      </c>
      <c r="BE425" s="62">
        <f>IF(AND(BC425=0,BD425=0),"",IF(AND(BC425=0,BD425&lt;&gt;0),Desplegable!$B$444,(BD425*100/BC425)))</f>
        <v>124.14074074074074</v>
      </c>
      <c r="BF425" s="97">
        <v>4500</v>
      </c>
      <c r="BG425" s="97"/>
      <c r="BH425" s="97"/>
      <c r="BI425" s="62" t="str">
        <f>IF(AND(BF425=0,BG425=0),Desplegable!$B$446,IF(AND(BF425&lt;&gt;0,BG425=""),Desplegable!$B$446,IF(AND('Metas por Proyecto'!BF425=0,'Metas por Proyecto'!BG425&gt;0),Desplegable!$B$444,IF(AND('Metas por Proyecto'!BF425&gt;0,'Metas por Proyecto'!BG425=0),Desplegable!$B$445,IF(AND('Metas por Proyecto'!BF425&gt;0,'Metas por Proyecto'!BG425&gt;0),((BG425*100)/BF425))))))</f>
        <v/>
      </c>
      <c r="BJ425" s="97">
        <f t="shared" si="292"/>
        <v>18000</v>
      </c>
      <c r="BK425" s="97">
        <f t="shared" si="293"/>
        <v>16759</v>
      </c>
      <c r="BL425" s="62">
        <f>IF(AND(BJ425=0,BK425=0),"",IF(AND(BJ425=0,BK425&lt;&gt;0),Desplegable!$B$444,(BK425*100/BJ425)))</f>
        <v>93.105555555555554</v>
      </c>
      <c r="BM425" s="97">
        <v>4500</v>
      </c>
      <c r="BN425" s="97"/>
      <c r="BO425" s="97"/>
      <c r="BP425" s="62" t="str">
        <f>IF(AND(BM425=0,BN425=0),Desplegable!$B$446,IF(AND(BM425&lt;&gt;0,BN425=""),Desplegable!$B$446,IF(AND('Metas por Proyecto'!BM425=0,'Metas por Proyecto'!BN425&gt;0),Desplegable!$B$444,IF(AND('Metas por Proyecto'!BM425&gt;0,'Metas por Proyecto'!BN425=0),Desplegable!$B$445,IF(AND('Metas por Proyecto'!BM425&gt;0,'Metas por Proyecto'!BN425&gt;0),((BN425*100)/BM425))))))</f>
        <v/>
      </c>
      <c r="BQ425" s="97">
        <f t="shared" si="294"/>
        <v>22500</v>
      </c>
      <c r="BR425" s="97">
        <f t="shared" si="295"/>
        <v>16759</v>
      </c>
      <c r="BS425" s="62">
        <f>IF(AND(BQ425=0,BR425=0),"",IF(AND(BQ425=0,BR425&lt;&gt;0),Desplegable!$B$444,(BR425*100/BQ425)))</f>
        <v>74.484444444444449</v>
      </c>
      <c r="BT425" s="97">
        <v>4500</v>
      </c>
      <c r="BU425" s="97"/>
      <c r="BV425" s="97"/>
      <c r="BW425" s="62" t="str">
        <f>IF(AND(BT425=0,BU425=0),Desplegable!$B$446,IF(AND(BT425&lt;&gt;0,BU425=""),Desplegable!$B$446,IF(AND('Metas por Proyecto'!BT425=0,'Metas por Proyecto'!BU425&gt;0),Desplegable!$B$444,IF(AND('Metas por Proyecto'!BT425&gt;0,'Metas por Proyecto'!BU425=0),Desplegable!$B$445,IF(AND('Metas por Proyecto'!BT425&gt;0,'Metas por Proyecto'!BU425&gt;0),((BU425*100)/BT425))))))</f>
        <v/>
      </c>
      <c r="BX425" s="97">
        <f t="shared" si="296"/>
        <v>27000</v>
      </c>
      <c r="BY425" s="97">
        <f t="shared" si="297"/>
        <v>16759</v>
      </c>
      <c r="BZ425" s="62">
        <f>IF(AND(BX425=0,BY425=0),"",IF(AND(BX425=0,BY425&lt;&gt;0),Desplegable!$B$444,(BY425*100/BX425)))</f>
        <v>62.07037037037037</v>
      </c>
      <c r="CA425" s="97">
        <v>4500</v>
      </c>
      <c r="CB425" s="97"/>
      <c r="CC425" s="97"/>
      <c r="CD425" s="62" t="str">
        <f>IF(AND(CA425=0,CB425=0),Desplegable!$B$446,IF(AND(CA425&lt;&gt;0,CB425=""),Desplegable!$B$446,IF(AND('Metas por Proyecto'!CA425=0,'Metas por Proyecto'!CB425&gt;0),Desplegable!$B$444,IF(AND('Metas por Proyecto'!CA425&gt;0,'Metas por Proyecto'!CB425=0),Desplegable!$B$445,IF(AND('Metas por Proyecto'!CA425&gt;0,'Metas por Proyecto'!CB425&gt;0),((CB425*100)/CA425))))))</f>
        <v/>
      </c>
      <c r="CE425" s="97">
        <f t="shared" si="298"/>
        <v>31500</v>
      </c>
      <c r="CF425" s="97">
        <f t="shared" si="299"/>
        <v>16759</v>
      </c>
      <c r="CG425" s="62">
        <f>IF(AND(CE425=0,CF425=0),"",IF(AND(CE425=0,CF425&lt;&gt;0),Desplegable!$B$444,(CF425*100/CE425)))</f>
        <v>53.203174603174602</v>
      </c>
      <c r="CH425" s="97">
        <v>4500</v>
      </c>
      <c r="CI425" s="97"/>
      <c r="CJ425" s="97"/>
      <c r="CK425" s="62" t="str">
        <f>IF(AND(CH425=0,CI425=0),Desplegable!$B$446,IF(AND(CH425&lt;&gt;0,CI425=""),Desplegable!$B$446,IF(AND('Metas por Proyecto'!CH425=0,'Metas por Proyecto'!CI425&gt;0),Desplegable!$B$444,IF(AND('Metas por Proyecto'!CH425&gt;0,'Metas por Proyecto'!CI425=0),Desplegable!$B$445,IF(AND('Metas por Proyecto'!CH425&gt;0,'Metas por Proyecto'!CI425&gt;0),((CI425*100)/CH425))))))</f>
        <v/>
      </c>
      <c r="CL425" s="97">
        <f t="shared" si="300"/>
        <v>36000</v>
      </c>
      <c r="CM425" s="97">
        <f t="shared" si="301"/>
        <v>16759</v>
      </c>
      <c r="CN425" s="62">
        <f>IF(AND(CL425=0,CM425=0),"",IF(AND(CL425=0,CM425&lt;&gt;0),Desplegable!$B$444,(CM425*100/CL425)))</f>
        <v>46.552777777777777</v>
      </c>
      <c r="CO425" s="97">
        <v>4500</v>
      </c>
      <c r="CP425" s="97"/>
      <c r="CQ425" s="97"/>
      <c r="CR425" s="62" t="str">
        <f>IF(AND(CO425=0,CP425=0),Desplegable!$B$446,IF(AND(CO425&lt;&gt;0,CP425=""),Desplegable!$B$446,IF(AND('Metas por Proyecto'!CO425=0,'Metas por Proyecto'!CP425&gt;0),Desplegable!$B$444,IF(AND('Metas por Proyecto'!CO425&gt;0,'Metas por Proyecto'!CP425=0),Desplegable!$B$445,IF(AND('Metas por Proyecto'!CO425&gt;0,'Metas por Proyecto'!CP425&gt;0),((CP425*100)/CO425))))))</f>
        <v/>
      </c>
      <c r="CS425" s="97">
        <f t="shared" si="302"/>
        <v>40500</v>
      </c>
      <c r="CT425" s="97">
        <f t="shared" si="303"/>
        <v>16759</v>
      </c>
      <c r="CU425" s="62">
        <f>IF(AND(CS425=0,CT425=0),"",IF(AND(CS425=0,CT425&lt;&gt;0),Desplegable!$B$444,(CT425*100/CS425)))</f>
        <v>41.380246913580244</v>
      </c>
      <c r="CV425" s="97">
        <v>4500</v>
      </c>
      <c r="CW425" s="97"/>
      <c r="CX425" s="97"/>
      <c r="CY425" s="62" t="str">
        <f>IF(AND(CV425=0,CW425=0),Desplegable!$B$446,IF(AND(CV425&lt;&gt;0,CW425=""),Desplegable!$B$446,IF(AND('Metas por Proyecto'!CV425=0,'Metas por Proyecto'!CW425&gt;0),Desplegable!$B$444,IF(AND('Metas por Proyecto'!CV425&gt;0,'Metas por Proyecto'!CW425=0),Desplegable!$B$445,IF(AND('Metas por Proyecto'!CV425&gt;0,'Metas por Proyecto'!CW425&gt;0),((CW425*100)/CV425))))))</f>
        <v/>
      </c>
      <c r="CZ425" s="97">
        <f t="shared" si="304"/>
        <v>45000</v>
      </c>
      <c r="DA425" s="97">
        <f t="shared" si="305"/>
        <v>16759</v>
      </c>
      <c r="DB425" s="62">
        <f>IF(AND(CZ425=0,DA425=0),"",IF(AND(CZ425=0,DA425&lt;&gt;0),Desplegable!$B$444,(DA425*100/CZ425)))</f>
        <v>37.242222222222225</v>
      </c>
      <c r="DC425" s="97">
        <v>4500</v>
      </c>
      <c r="DD425" s="97"/>
      <c r="DE425" s="97"/>
      <c r="DF425" s="62" t="str">
        <f>IF(AND(DC425=0,DD425=0),Desplegable!$B$446,IF(AND(DC425&lt;&gt;0,DD425=""),Desplegable!$B$446,IF(AND('Metas por Proyecto'!DC425=0,'Metas por Proyecto'!DD425&gt;0),Desplegable!$B$444,IF(AND('Metas por Proyecto'!DC425&gt;0,'Metas por Proyecto'!DD425=0),Desplegable!$B$445,IF(AND('Metas por Proyecto'!DC425&gt;0,'Metas por Proyecto'!DD425&gt;0),((DD425*100)/DC425))))))</f>
        <v/>
      </c>
      <c r="DG425" s="97">
        <f t="shared" si="256"/>
        <v>49500</v>
      </c>
      <c r="DH425" s="97">
        <f t="shared" si="257"/>
        <v>16759</v>
      </c>
      <c r="DI425" s="62">
        <f>IF(AND(DG425=0,DH425=0),"",IF(AND(DG425=0,DH425&lt;&gt;0),Desplegable!$B$444,(DH425*100/DG425)))</f>
        <v>33.856565656565657</v>
      </c>
      <c r="DJ425" s="97">
        <v>4500</v>
      </c>
      <c r="DK425" s="97"/>
      <c r="DL425" s="97"/>
      <c r="DM425" s="62" t="str">
        <f>IF(AND(DJ425=0,DK425=0),Desplegable!$B$446,IF(AND(DJ425&lt;&gt;0,DK425=""),Desplegable!$B$446,IF(AND('Metas por Proyecto'!DJ425=0,'Metas por Proyecto'!DK425&gt;0),Desplegable!$B$444,IF(AND('Metas por Proyecto'!DJ425&gt;0,'Metas por Proyecto'!DK425=0),Desplegable!$B$445,IF(AND('Metas por Proyecto'!DJ425&gt;0,'Metas por Proyecto'!DK425&gt;0),((DK425*100)/DJ425))))))</f>
        <v/>
      </c>
      <c r="DN425" s="97">
        <f t="shared" si="306"/>
        <v>54000</v>
      </c>
      <c r="DO425" s="97">
        <f t="shared" si="307"/>
        <v>16759</v>
      </c>
      <c r="DP425" s="63">
        <f>IF(AND(DN425=0,DO425=0),"",IF(AND(DN425=0,DO425&lt;&gt;0),Desplegable!$B$444,(DO425*100/DN425)))</f>
        <v>31.035185185185185</v>
      </c>
      <c r="DQ425" s="97">
        <f t="shared" si="284"/>
        <v>54000</v>
      </c>
      <c r="DR425" s="97">
        <f t="shared" si="285"/>
        <v>0</v>
      </c>
      <c r="DS425" s="97">
        <f t="shared" si="287"/>
        <v>16759</v>
      </c>
      <c r="DT425" s="63">
        <f t="shared" si="286"/>
        <v>31.035185185185185</v>
      </c>
      <c r="DU425" s="97"/>
    </row>
    <row r="426" spans="1:125" s="65" customFormat="1" ht="187.5">
      <c r="A426" s="53">
        <v>425</v>
      </c>
      <c r="B426" s="84" t="s">
        <v>1112</v>
      </c>
      <c r="C426" s="54" t="s">
        <v>1116</v>
      </c>
      <c r="D426" s="55" t="s">
        <v>382</v>
      </c>
      <c r="E426" s="55" t="s">
        <v>1118</v>
      </c>
      <c r="F426" s="56" t="s">
        <v>111</v>
      </c>
      <c r="G426" s="55" t="s">
        <v>115</v>
      </c>
      <c r="H426" s="56" t="s">
        <v>291</v>
      </c>
      <c r="I426" s="55" t="s">
        <v>993</v>
      </c>
      <c r="J426" s="56" t="s">
        <v>577</v>
      </c>
      <c r="K426" s="55" t="s">
        <v>1105</v>
      </c>
      <c r="L426" s="56" t="s">
        <v>421</v>
      </c>
      <c r="M426" s="56" t="s">
        <v>412</v>
      </c>
      <c r="N426" s="59" t="s">
        <v>144</v>
      </c>
      <c r="O426" s="56" t="s">
        <v>154</v>
      </c>
      <c r="P426" s="57" t="s">
        <v>461</v>
      </c>
      <c r="Q426" s="57" t="s">
        <v>466</v>
      </c>
      <c r="R426" s="58" t="s">
        <v>485</v>
      </c>
      <c r="S426" s="59" t="s">
        <v>159</v>
      </c>
      <c r="T426" s="59" t="s">
        <v>417</v>
      </c>
      <c r="U426" s="60" t="s">
        <v>429</v>
      </c>
      <c r="V426" s="60" t="s">
        <v>447</v>
      </c>
      <c r="W426" s="59" t="s">
        <v>159</v>
      </c>
      <c r="X426" s="59"/>
      <c r="Y426" s="56"/>
      <c r="Z426" s="56"/>
      <c r="AA426" s="56"/>
      <c r="AB426" s="56"/>
      <c r="AC426" s="53"/>
      <c r="AD426" s="53"/>
      <c r="AE426" s="53"/>
      <c r="AF426" s="53"/>
      <c r="AG426" s="56"/>
      <c r="AH426" s="60"/>
      <c r="AI426" s="53"/>
      <c r="AJ426" s="61"/>
      <c r="AK426" s="53"/>
      <c r="AL426" s="53"/>
      <c r="AM426" s="222">
        <v>66000</v>
      </c>
      <c r="AN426" s="97">
        <v>5500</v>
      </c>
      <c r="AO426" s="97">
        <v>6408</v>
      </c>
      <c r="AP426" s="97"/>
      <c r="AQ426" s="62">
        <f>IF(AND(AN426=0,AO426=0),Desplegable!$B$446,IF(AND(AN426&lt;&gt;0,AO426=""),Desplegable!$B$446,IF(AND('Metas por Proyecto'!AN426=0,'Metas por Proyecto'!AO426&gt;0),Desplegable!$B$444,IF(AND('Metas por Proyecto'!AN426&gt;0,'Metas por Proyecto'!AO426=0),Desplegable!$B$445,IF(AND('Metas por Proyecto'!AN426&gt;0,'Metas por Proyecto'!AO426&gt;0),((AO426*100)/AN426))))))</f>
        <v>116.50909090909092</v>
      </c>
      <c r="AR426" s="97">
        <v>5500</v>
      </c>
      <c r="AS426" s="97">
        <v>4633</v>
      </c>
      <c r="AT426" s="97"/>
      <c r="AU426" s="62">
        <f>IF(AND(AR426=0,AS426=0),Desplegable!$B$446,IF(AND(AR426&lt;&gt;0,AS426=""),Desplegable!$B$446,IF(AND('Metas por Proyecto'!AR426=0,'Metas por Proyecto'!AS426&gt;0),Desplegable!$B$444,IF(AND('Metas por Proyecto'!AR426&gt;0,'Metas por Proyecto'!AS426=0),Desplegable!$B$445,IF(AND('Metas por Proyecto'!AR426&gt;0,'Metas por Proyecto'!AS426&gt;0),((AS426*100)/AR426))))))</f>
        <v>84.236363636363635</v>
      </c>
      <c r="AV426" s="97">
        <f t="shared" si="288"/>
        <v>11000</v>
      </c>
      <c r="AW426" s="97">
        <f t="shared" si="289"/>
        <v>11041</v>
      </c>
      <c r="AX426" s="62">
        <f>IF(AND(AV426=0,AW426=0),"",IF(AND(AV426=0,AW426&lt;&gt;0),Desplegable!$B$444,(AW426*100/AV426)))</f>
        <v>100.37272727272727</v>
      </c>
      <c r="AY426" s="97">
        <v>5500</v>
      </c>
      <c r="AZ426" s="97">
        <v>4218</v>
      </c>
      <c r="BA426" s="97"/>
      <c r="BB426" s="62">
        <f>IF(AND(AY426=0,AZ426=0),Desplegable!$B$446,IF(AND(AY426&lt;&gt;0,AZ426=""),Desplegable!$B$446,IF(AND('Metas por Proyecto'!AY426=0,'Metas por Proyecto'!AZ426&gt;0),Desplegable!$B$444,IF(AND('Metas por Proyecto'!AY426&gt;0,'Metas por Proyecto'!AZ426=0),Desplegable!$B$445,IF(AND('Metas por Proyecto'!AY426&gt;0,'Metas por Proyecto'!AZ426&gt;0),((AZ426*100)/AY426))))))</f>
        <v>76.690909090909088</v>
      </c>
      <c r="BC426" s="97">
        <f t="shared" si="290"/>
        <v>16500</v>
      </c>
      <c r="BD426" s="97">
        <f t="shared" si="291"/>
        <v>15259</v>
      </c>
      <c r="BE426" s="62">
        <f>IF(AND(BC426=0,BD426=0),"",IF(AND(BC426=0,BD426&lt;&gt;0),Desplegable!$B$444,(BD426*100/BC426)))</f>
        <v>92.478787878787884</v>
      </c>
      <c r="BF426" s="97">
        <v>5500</v>
      </c>
      <c r="BG426" s="97"/>
      <c r="BH426" s="97"/>
      <c r="BI426" s="62" t="str">
        <f>IF(AND(BF426=0,BG426=0),Desplegable!$B$446,IF(AND(BF426&lt;&gt;0,BG426=""),Desplegable!$B$446,IF(AND('Metas por Proyecto'!BF426=0,'Metas por Proyecto'!BG426&gt;0),Desplegable!$B$444,IF(AND('Metas por Proyecto'!BF426&gt;0,'Metas por Proyecto'!BG426=0),Desplegable!$B$445,IF(AND('Metas por Proyecto'!BF426&gt;0,'Metas por Proyecto'!BG426&gt;0),((BG426*100)/BF426))))))</f>
        <v/>
      </c>
      <c r="BJ426" s="97">
        <f t="shared" si="292"/>
        <v>22000</v>
      </c>
      <c r="BK426" s="97">
        <f t="shared" si="293"/>
        <v>15259</v>
      </c>
      <c r="BL426" s="62">
        <f>IF(AND(BJ426=0,BK426=0),"",IF(AND(BJ426=0,BK426&lt;&gt;0),Desplegable!$B$444,(BK426*100/BJ426)))</f>
        <v>69.359090909090909</v>
      </c>
      <c r="BM426" s="97">
        <v>5500</v>
      </c>
      <c r="BN426" s="97"/>
      <c r="BO426" s="97"/>
      <c r="BP426" s="62" t="str">
        <f>IF(AND(BM426=0,BN426=0),Desplegable!$B$446,IF(AND(BM426&lt;&gt;0,BN426=""),Desplegable!$B$446,IF(AND('Metas por Proyecto'!BM426=0,'Metas por Proyecto'!BN426&gt;0),Desplegable!$B$444,IF(AND('Metas por Proyecto'!BM426&gt;0,'Metas por Proyecto'!BN426=0),Desplegable!$B$445,IF(AND('Metas por Proyecto'!BM426&gt;0,'Metas por Proyecto'!BN426&gt;0),((BN426*100)/BM426))))))</f>
        <v/>
      </c>
      <c r="BQ426" s="97">
        <f t="shared" si="294"/>
        <v>27500</v>
      </c>
      <c r="BR426" s="97">
        <f t="shared" si="295"/>
        <v>15259</v>
      </c>
      <c r="BS426" s="62">
        <f>IF(AND(BQ426=0,BR426=0),"",IF(AND(BQ426=0,BR426&lt;&gt;0),Desplegable!$B$444,(BR426*100/BQ426)))</f>
        <v>55.487272727272725</v>
      </c>
      <c r="BT426" s="97">
        <v>5500</v>
      </c>
      <c r="BU426" s="97"/>
      <c r="BV426" s="97"/>
      <c r="BW426" s="62" t="str">
        <f>IF(AND(BT426=0,BU426=0),Desplegable!$B$446,IF(AND(BT426&lt;&gt;0,BU426=""),Desplegable!$B$446,IF(AND('Metas por Proyecto'!BT426=0,'Metas por Proyecto'!BU426&gt;0),Desplegable!$B$444,IF(AND('Metas por Proyecto'!BT426&gt;0,'Metas por Proyecto'!BU426=0),Desplegable!$B$445,IF(AND('Metas por Proyecto'!BT426&gt;0,'Metas por Proyecto'!BU426&gt;0),((BU426*100)/BT426))))))</f>
        <v/>
      </c>
      <c r="BX426" s="97">
        <f t="shared" si="296"/>
        <v>33000</v>
      </c>
      <c r="BY426" s="97">
        <f t="shared" si="297"/>
        <v>15259</v>
      </c>
      <c r="BZ426" s="62">
        <f>IF(AND(BX426=0,BY426=0),"",IF(AND(BX426=0,BY426&lt;&gt;0),Desplegable!$B$444,(BY426*100/BX426)))</f>
        <v>46.239393939393942</v>
      </c>
      <c r="CA426" s="97">
        <v>5500</v>
      </c>
      <c r="CB426" s="97"/>
      <c r="CC426" s="97"/>
      <c r="CD426" s="62" t="str">
        <f>IF(AND(CA426=0,CB426=0),Desplegable!$B$446,IF(AND(CA426&lt;&gt;0,CB426=""),Desplegable!$B$446,IF(AND('Metas por Proyecto'!CA426=0,'Metas por Proyecto'!CB426&gt;0),Desplegable!$B$444,IF(AND('Metas por Proyecto'!CA426&gt;0,'Metas por Proyecto'!CB426=0),Desplegable!$B$445,IF(AND('Metas por Proyecto'!CA426&gt;0,'Metas por Proyecto'!CB426&gt;0),((CB426*100)/CA426))))))</f>
        <v/>
      </c>
      <c r="CE426" s="97">
        <f t="shared" si="298"/>
        <v>38500</v>
      </c>
      <c r="CF426" s="97">
        <f t="shared" si="299"/>
        <v>15259</v>
      </c>
      <c r="CG426" s="62">
        <f>IF(AND(CE426=0,CF426=0),"",IF(AND(CE426=0,CF426&lt;&gt;0),Desplegable!$B$444,(CF426*100/CE426)))</f>
        <v>39.633766233766231</v>
      </c>
      <c r="CH426" s="97">
        <v>5500</v>
      </c>
      <c r="CI426" s="97"/>
      <c r="CJ426" s="97"/>
      <c r="CK426" s="62" t="str">
        <f>IF(AND(CH426=0,CI426=0),Desplegable!$B$446,IF(AND(CH426&lt;&gt;0,CI426=""),Desplegable!$B$446,IF(AND('Metas por Proyecto'!CH426=0,'Metas por Proyecto'!CI426&gt;0),Desplegable!$B$444,IF(AND('Metas por Proyecto'!CH426&gt;0,'Metas por Proyecto'!CI426=0),Desplegable!$B$445,IF(AND('Metas por Proyecto'!CH426&gt;0,'Metas por Proyecto'!CI426&gt;0),((CI426*100)/CH426))))))</f>
        <v/>
      </c>
      <c r="CL426" s="97">
        <f t="shared" si="300"/>
        <v>44000</v>
      </c>
      <c r="CM426" s="97">
        <f t="shared" si="301"/>
        <v>15259</v>
      </c>
      <c r="CN426" s="62">
        <f>IF(AND(CL426=0,CM426=0),"",IF(AND(CL426=0,CM426&lt;&gt;0),Desplegable!$B$444,(CM426*100/CL426)))</f>
        <v>34.679545454545455</v>
      </c>
      <c r="CO426" s="97">
        <v>5500</v>
      </c>
      <c r="CP426" s="97"/>
      <c r="CQ426" s="97"/>
      <c r="CR426" s="62" t="str">
        <f>IF(AND(CO426=0,CP426=0),Desplegable!$B$446,IF(AND(CO426&lt;&gt;0,CP426=""),Desplegable!$B$446,IF(AND('Metas por Proyecto'!CO426=0,'Metas por Proyecto'!CP426&gt;0),Desplegable!$B$444,IF(AND('Metas por Proyecto'!CO426&gt;0,'Metas por Proyecto'!CP426=0),Desplegable!$B$445,IF(AND('Metas por Proyecto'!CO426&gt;0,'Metas por Proyecto'!CP426&gt;0),((CP426*100)/CO426))))))</f>
        <v/>
      </c>
      <c r="CS426" s="97">
        <f t="shared" si="302"/>
        <v>49500</v>
      </c>
      <c r="CT426" s="97">
        <f t="shared" si="303"/>
        <v>15259</v>
      </c>
      <c r="CU426" s="62">
        <f>IF(AND(CS426=0,CT426=0),"",IF(AND(CS426=0,CT426&lt;&gt;0),Desplegable!$B$444,(CT426*100/CS426)))</f>
        <v>30.826262626262626</v>
      </c>
      <c r="CV426" s="97">
        <v>5500</v>
      </c>
      <c r="CW426" s="97"/>
      <c r="CX426" s="97"/>
      <c r="CY426" s="62" t="str">
        <f>IF(AND(CV426=0,CW426=0),Desplegable!$B$446,IF(AND(CV426&lt;&gt;0,CW426=""),Desplegable!$B$446,IF(AND('Metas por Proyecto'!CV426=0,'Metas por Proyecto'!CW426&gt;0),Desplegable!$B$444,IF(AND('Metas por Proyecto'!CV426&gt;0,'Metas por Proyecto'!CW426=0),Desplegable!$B$445,IF(AND('Metas por Proyecto'!CV426&gt;0,'Metas por Proyecto'!CW426&gt;0),((CW426*100)/CV426))))))</f>
        <v/>
      </c>
      <c r="CZ426" s="97">
        <f t="shared" si="304"/>
        <v>55000</v>
      </c>
      <c r="DA426" s="97">
        <f t="shared" si="305"/>
        <v>15259</v>
      </c>
      <c r="DB426" s="62">
        <f>IF(AND(CZ426=0,DA426=0),"",IF(AND(CZ426=0,DA426&lt;&gt;0),Desplegable!$B$444,(DA426*100/CZ426)))</f>
        <v>27.743636363636362</v>
      </c>
      <c r="DC426" s="97">
        <v>5500</v>
      </c>
      <c r="DD426" s="97"/>
      <c r="DE426" s="97"/>
      <c r="DF426" s="62" t="str">
        <f>IF(AND(DC426=0,DD426=0),Desplegable!$B$446,IF(AND(DC426&lt;&gt;0,DD426=""),Desplegable!$B$446,IF(AND('Metas por Proyecto'!DC426=0,'Metas por Proyecto'!DD426&gt;0),Desplegable!$B$444,IF(AND('Metas por Proyecto'!DC426&gt;0,'Metas por Proyecto'!DD426=0),Desplegable!$B$445,IF(AND('Metas por Proyecto'!DC426&gt;0,'Metas por Proyecto'!DD426&gt;0),((DD426*100)/DC426))))))</f>
        <v/>
      </c>
      <c r="DG426" s="97">
        <f t="shared" si="256"/>
        <v>60500</v>
      </c>
      <c r="DH426" s="97">
        <f t="shared" si="257"/>
        <v>15259</v>
      </c>
      <c r="DI426" s="62">
        <f>IF(AND(DG426=0,DH426=0),"",IF(AND(DG426=0,DH426&lt;&gt;0),Desplegable!$B$444,(DH426*100/DG426)))</f>
        <v>25.221487603305786</v>
      </c>
      <c r="DJ426" s="97">
        <v>5500</v>
      </c>
      <c r="DK426" s="97"/>
      <c r="DL426" s="97"/>
      <c r="DM426" s="62" t="str">
        <f>IF(AND(DJ426=0,DK426=0),Desplegable!$B$446,IF(AND(DJ426&lt;&gt;0,DK426=""),Desplegable!$B$446,IF(AND('Metas por Proyecto'!DJ426=0,'Metas por Proyecto'!DK426&gt;0),Desplegable!$B$444,IF(AND('Metas por Proyecto'!DJ426&gt;0,'Metas por Proyecto'!DK426=0),Desplegable!$B$445,IF(AND('Metas por Proyecto'!DJ426&gt;0,'Metas por Proyecto'!DK426&gt;0),((DK426*100)/DJ426))))))</f>
        <v/>
      </c>
      <c r="DN426" s="97">
        <f t="shared" si="306"/>
        <v>66000</v>
      </c>
      <c r="DO426" s="97">
        <f t="shared" si="307"/>
        <v>15259</v>
      </c>
      <c r="DP426" s="63">
        <f>IF(AND(DN426=0,DO426=0),"",IF(AND(DN426=0,DO426&lt;&gt;0),Desplegable!$B$444,(DO426*100/DN426)))</f>
        <v>23.119696969696971</v>
      </c>
      <c r="DQ426" s="97">
        <f t="shared" si="284"/>
        <v>66000</v>
      </c>
      <c r="DR426" s="97">
        <f t="shared" si="285"/>
        <v>0</v>
      </c>
      <c r="DS426" s="97">
        <f t="shared" si="287"/>
        <v>15259</v>
      </c>
      <c r="DT426" s="63">
        <f t="shared" si="286"/>
        <v>23.119696969696971</v>
      </c>
      <c r="DU426" s="97"/>
    </row>
    <row r="427" spans="1:125" s="65" customFormat="1" ht="18.75" customHeight="1">
      <c r="A427" s="53">
        <v>426</v>
      </c>
      <c r="B427" s="84" t="s">
        <v>1113</v>
      </c>
      <c r="C427" s="54" t="s">
        <v>606</v>
      </c>
      <c r="D427" s="55" t="s">
        <v>79</v>
      </c>
      <c r="E427" s="55" t="s">
        <v>1118</v>
      </c>
      <c r="F427" s="56" t="s">
        <v>111</v>
      </c>
      <c r="G427" s="55" t="s">
        <v>115</v>
      </c>
      <c r="H427" s="56" t="s">
        <v>291</v>
      </c>
      <c r="I427" s="55" t="s">
        <v>993</v>
      </c>
      <c r="J427" s="56" t="s">
        <v>577</v>
      </c>
      <c r="K427" s="55" t="s">
        <v>1105</v>
      </c>
      <c r="L427" s="56" t="s">
        <v>421</v>
      </c>
      <c r="M427" s="56" t="s">
        <v>412</v>
      </c>
      <c r="N427" s="59" t="s">
        <v>144</v>
      </c>
      <c r="O427" s="56" t="s">
        <v>154</v>
      </c>
      <c r="P427" s="57" t="s">
        <v>461</v>
      </c>
      <c r="Q427" s="57" t="s">
        <v>466</v>
      </c>
      <c r="R427" s="58" t="s">
        <v>485</v>
      </c>
      <c r="S427" s="59" t="s">
        <v>159</v>
      </c>
      <c r="T427" s="59" t="s">
        <v>417</v>
      </c>
      <c r="U427" s="60" t="s">
        <v>429</v>
      </c>
      <c r="V427" s="60" t="s">
        <v>447</v>
      </c>
      <c r="W427" s="59" t="s">
        <v>159</v>
      </c>
      <c r="X427" s="59"/>
      <c r="Y427" s="56"/>
      <c r="Z427" s="56"/>
      <c r="AA427" s="56"/>
      <c r="AB427" s="56"/>
      <c r="AC427" s="53"/>
      <c r="AD427" s="53"/>
      <c r="AE427" s="53"/>
      <c r="AF427" s="53"/>
      <c r="AG427" s="56"/>
      <c r="AH427" s="60"/>
      <c r="AI427" s="53"/>
      <c r="AJ427" s="61"/>
      <c r="AK427" s="53"/>
      <c r="AL427" s="53"/>
      <c r="AM427" s="222">
        <v>12</v>
      </c>
      <c r="AN427" s="97">
        <v>1</v>
      </c>
      <c r="AO427" s="97">
        <v>1</v>
      </c>
      <c r="AP427" s="97"/>
      <c r="AQ427" s="62">
        <f>IF(AND(AN427=0,AO427=0),Desplegable!$B$446,IF(AND(AN427&lt;&gt;0,AO427=""),Desplegable!$B$446,IF(AND('Metas por Proyecto'!AN427=0,'Metas por Proyecto'!AO427&gt;0),Desplegable!$B$444,IF(AND('Metas por Proyecto'!AN427&gt;0,'Metas por Proyecto'!AO427=0),Desplegable!$B$445,IF(AND('Metas por Proyecto'!AN427&gt;0,'Metas por Proyecto'!AO427&gt;0),((AO427*100)/AN427))))))</f>
        <v>100</v>
      </c>
      <c r="AR427" s="97">
        <v>1</v>
      </c>
      <c r="AS427" s="97">
        <v>1</v>
      </c>
      <c r="AT427" s="97"/>
      <c r="AU427" s="62">
        <f>IF(AND(AR427=0,AS427=0),Desplegable!$B$446,IF(AND(AR427&lt;&gt;0,AS427=""),Desplegable!$B$446,IF(AND('Metas por Proyecto'!AR427=0,'Metas por Proyecto'!AS427&gt;0),Desplegable!$B$444,IF(AND('Metas por Proyecto'!AR427&gt;0,'Metas por Proyecto'!AS427=0),Desplegable!$B$445,IF(AND('Metas por Proyecto'!AR427&gt;0,'Metas por Proyecto'!AS427&gt;0),((AS427*100)/AR427))))))</f>
        <v>100</v>
      </c>
      <c r="AV427" s="97">
        <f t="shared" si="288"/>
        <v>2</v>
      </c>
      <c r="AW427" s="97">
        <f t="shared" si="289"/>
        <v>2</v>
      </c>
      <c r="AX427" s="62">
        <f>IF(AND(AV427=0,AW427=0),"",IF(AND(AV427=0,AW427&lt;&gt;0),Desplegable!$B$444,(AW427*100/AV427)))</f>
        <v>100</v>
      </c>
      <c r="AY427" s="97">
        <v>1</v>
      </c>
      <c r="AZ427" s="97">
        <v>1</v>
      </c>
      <c r="BA427" s="97"/>
      <c r="BB427" s="62">
        <f>IF(AND(AY427=0,AZ427=0),Desplegable!$B$446,IF(AND(AY427&lt;&gt;0,AZ427=""),Desplegable!$B$446,IF(AND('Metas por Proyecto'!AY427=0,'Metas por Proyecto'!AZ427&gt;0),Desplegable!$B$444,IF(AND('Metas por Proyecto'!AY427&gt;0,'Metas por Proyecto'!AZ427=0),Desplegable!$B$445,IF(AND('Metas por Proyecto'!AY427&gt;0,'Metas por Proyecto'!AZ427&gt;0),((AZ427*100)/AY427))))))</f>
        <v>100</v>
      </c>
      <c r="BC427" s="97">
        <f t="shared" si="290"/>
        <v>3</v>
      </c>
      <c r="BD427" s="97">
        <f t="shared" si="291"/>
        <v>3</v>
      </c>
      <c r="BE427" s="62">
        <f>IF(AND(BC427=0,BD427=0),"",IF(AND(BC427=0,BD427&lt;&gt;0),Desplegable!$B$444,(BD427*100/BC427)))</f>
        <v>100</v>
      </c>
      <c r="BF427" s="97">
        <v>1</v>
      </c>
      <c r="BG427" s="97"/>
      <c r="BH427" s="97"/>
      <c r="BI427" s="62" t="str">
        <f>IF(AND(BF427=0,BG427=0),Desplegable!$B$446,IF(AND(BF427&lt;&gt;0,BG427=""),Desplegable!$B$446,IF(AND('Metas por Proyecto'!BF427=0,'Metas por Proyecto'!BG427&gt;0),Desplegable!$B$444,IF(AND('Metas por Proyecto'!BF427&gt;0,'Metas por Proyecto'!BG427=0),Desplegable!$B$445,IF(AND('Metas por Proyecto'!BF427&gt;0,'Metas por Proyecto'!BG427&gt;0),((BG427*100)/BF427))))))</f>
        <v/>
      </c>
      <c r="BJ427" s="97">
        <f t="shared" si="292"/>
        <v>4</v>
      </c>
      <c r="BK427" s="97">
        <f t="shared" si="293"/>
        <v>3</v>
      </c>
      <c r="BL427" s="62">
        <f>IF(AND(BJ427=0,BK427=0),"",IF(AND(BJ427=0,BK427&lt;&gt;0),Desplegable!$B$444,(BK427*100/BJ427)))</f>
        <v>75</v>
      </c>
      <c r="BM427" s="97">
        <v>1</v>
      </c>
      <c r="BN427" s="97"/>
      <c r="BO427" s="97"/>
      <c r="BP427" s="62" t="str">
        <f>IF(AND(BM427=0,BN427=0),Desplegable!$B$446,IF(AND(BM427&lt;&gt;0,BN427=""),Desplegable!$B$446,IF(AND('Metas por Proyecto'!BM427=0,'Metas por Proyecto'!BN427&gt;0),Desplegable!$B$444,IF(AND('Metas por Proyecto'!BM427&gt;0,'Metas por Proyecto'!BN427=0),Desplegable!$B$445,IF(AND('Metas por Proyecto'!BM427&gt;0,'Metas por Proyecto'!BN427&gt;0),((BN427*100)/BM427))))))</f>
        <v/>
      </c>
      <c r="BQ427" s="97">
        <f t="shared" si="294"/>
        <v>5</v>
      </c>
      <c r="BR427" s="97">
        <f t="shared" si="295"/>
        <v>3</v>
      </c>
      <c r="BS427" s="62">
        <f>IF(AND(BQ427=0,BR427=0),"",IF(AND(BQ427=0,BR427&lt;&gt;0),Desplegable!$B$444,(BR427*100/BQ427)))</f>
        <v>60</v>
      </c>
      <c r="BT427" s="97">
        <v>1</v>
      </c>
      <c r="BU427" s="97"/>
      <c r="BV427" s="97"/>
      <c r="BW427" s="62" t="str">
        <f>IF(AND(BT427=0,BU427=0),Desplegable!$B$446,IF(AND(BT427&lt;&gt;0,BU427=""),Desplegable!$B$446,IF(AND('Metas por Proyecto'!BT427=0,'Metas por Proyecto'!BU427&gt;0),Desplegable!$B$444,IF(AND('Metas por Proyecto'!BT427&gt;0,'Metas por Proyecto'!BU427=0),Desplegable!$B$445,IF(AND('Metas por Proyecto'!BT427&gt;0,'Metas por Proyecto'!BU427&gt;0),((BU427*100)/BT427))))))</f>
        <v/>
      </c>
      <c r="BX427" s="97">
        <f t="shared" si="296"/>
        <v>6</v>
      </c>
      <c r="BY427" s="97">
        <f t="shared" si="297"/>
        <v>3</v>
      </c>
      <c r="BZ427" s="62">
        <f>IF(AND(BX427=0,BY427=0),"",IF(AND(BX427=0,BY427&lt;&gt;0),Desplegable!$B$444,(BY427*100/BX427)))</f>
        <v>50</v>
      </c>
      <c r="CA427" s="97">
        <v>1</v>
      </c>
      <c r="CB427" s="97"/>
      <c r="CC427" s="97"/>
      <c r="CD427" s="62" t="str">
        <f>IF(AND(CA427=0,CB427=0),Desplegable!$B$446,IF(AND(CA427&lt;&gt;0,CB427=""),Desplegable!$B$446,IF(AND('Metas por Proyecto'!CA427=0,'Metas por Proyecto'!CB427&gt;0),Desplegable!$B$444,IF(AND('Metas por Proyecto'!CA427&gt;0,'Metas por Proyecto'!CB427=0),Desplegable!$B$445,IF(AND('Metas por Proyecto'!CA427&gt;0,'Metas por Proyecto'!CB427&gt;0),((CB427*100)/CA427))))))</f>
        <v/>
      </c>
      <c r="CE427" s="97">
        <f t="shared" si="298"/>
        <v>7</v>
      </c>
      <c r="CF427" s="97">
        <f t="shared" si="299"/>
        <v>3</v>
      </c>
      <c r="CG427" s="62">
        <f>IF(AND(CE427=0,CF427=0),"",IF(AND(CE427=0,CF427&lt;&gt;0),Desplegable!$B$444,(CF427*100/CE427)))</f>
        <v>42.857142857142854</v>
      </c>
      <c r="CH427" s="97">
        <v>1</v>
      </c>
      <c r="CI427" s="97"/>
      <c r="CJ427" s="97"/>
      <c r="CK427" s="62" t="str">
        <f>IF(AND(CH427=0,CI427=0),Desplegable!$B$446,IF(AND(CH427&lt;&gt;0,CI427=""),Desplegable!$B$446,IF(AND('Metas por Proyecto'!CH427=0,'Metas por Proyecto'!CI427&gt;0),Desplegable!$B$444,IF(AND('Metas por Proyecto'!CH427&gt;0,'Metas por Proyecto'!CI427=0),Desplegable!$B$445,IF(AND('Metas por Proyecto'!CH427&gt;0,'Metas por Proyecto'!CI427&gt;0),((CI427*100)/CH427))))))</f>
        <v/>
      </c>
      <c r="CL427" s="97">
        <f t="shared" si="300"/>
        <v>8</v>
      </c>
      <c r="CM427" s="97">
        <f t="shared" si="301"/>
        <v>3</v>
      </c>
      <c r="CN427" s="62">
        <f>IF(AND(CL427=0,CM427=0),"",IF(AND(CL427=0,CM427&lt;&gt;0),Desplegable!$B$444,(CM427*100/CL427)))</f>
        <v>37.5</v>
      </c>
      <c r="CO427" s="97">
        <v>1</v>
      </c>
      <c r="CP427" s="97"/>
      <c r="CQ427" s="97"/>
      <c r="CR427" s="62" t="str">
        <f>IF(AND(CO427=0,CP427=0),Desplegable!$B$446,IF(AND(CO427&lt;&gt;0,CP427=""),Desplegable!$B$446,IF(AND('Metas por Proyecto'!CO427=0,'Metas por Proyecto'!CP427&gt;0),Desplegable!$B$444,IF(AND('Metas por Proyecto'!CO427&gt;0,'Metas por Proyecto'!CP427=0),Desplegable!$B$445,IF(AND('Metas por Proyecto'!CO427&gt;0,'Metas por Proyecto'!CP427&gt;0),((CP427*100)/CO427))))))</f>
        <v/>
      </c>
      <c r="CS427" s="97">
        <f t="shared" si="302"/>
        <v>9</v>
      </c>
      <c r="CT427" s="97">
        <f t="shared" si="303"/>
        <v>3</v>
      </c>
      <c r="CU427" s="62">
        <f>IF(AND(CS427=0,CT427=0),"",IF(AND(CS427=0,CT427&lt;&gt;0),Desplegable!$B$444,(CT427*100/CS427)))</f>
        <v>33.333333333333336</v>
      </c>
      <c r="CV427" s="97">
        <v>1</v>
      </c>
      <c r="CW427" s="97"/>
      <c r="CX427" s="97"/>
      <c r="CY427" s="62" t="str">
        <f>IF(AND(CV427=0,CW427=0),Desplegable!$B$446,IF(AND(CV427&lt;&gt;0,CW427=""),Desplegable!$B$446,IF(AND('Metas por Proyecto'!CV427=0,'Metas por Proyecto'!CW427&gt;0),Desplegable!$B$444,IF(AND('Metas por Proyecto'!CV427&gt;0,'Metas por Proyecto'!CW427=0),Desplegable!$B$445,IF(AND('Metas por Proyecto'!CV427&gt;0,'Metas por Proyecto'!CW427&gt;0),((CW427*100)/CV427))))))</f>
        <v/>
      </c>
      <c r="CZ427" s="97">
        <f t="shared" si="304"/>
        <v>10</v>
      </c>
      <c r="DA427" s="97">
        <f t="shared" si="305"/>
        <v>3</v>
      </c>
      <c r="DB427" s="62">
        <f>IF(AND(CZ427=0,DA427=0),"",IF(AND(CZ427=0,DA427&lt;&gt;0),Desplegable!$B$444,(DA427*100/CZ427)))</f>
        <v>30</v>
      </c>
      <c r="DC427" s="97">
        <v>1</v>
      </c>
      <c r="DD427" s="97"/>
      <c r="DE427" s="97"/>
      <c r="DF427" s="62" t="str">
        <f>IF(AND(DC427=0,DD427=0),Desplegable!$B$446,IF(AND(DC427&lt;&gt;0,DD427=""),Desplegable!$B$446,IF(AND('Metas por Proyecto'!DC427=0,'Metas por Proyecto'!DD427&gt;0),Desplegable!$B$444,IF(AND('Metas por Proyecto'!DC427&gt;0,'Metas por Proyecto'!DD427=0),Desplegable!$B$445,IF(AND('Metas por Proyecto'!DC427&gt;0,'Metas por Proyecto'!DD427&gt;0),((DD427*100)/DC427))))))</f>
        <v/>
      </c>
      <c r="DG427" s="97">
        <f t="shared" si="256"/>
        <v>11</v>
      </c>
      <c r="DH427" s="97">
        <f t="shared" si="257"/>
        <v>3</v>
      </c>
      <c r="DI427" s="62">
        <f>IF(AND(DG427=0,DH427=0),"",IF(AND(DG427=0,DH427&lt;&gt;0),Desplegable!$B$444,(DH427*100/DG427)))</f>
        <v>27.272727272727273</v>
      </c>
      <c r="DJ427" s="97">
        <v>1</v>
      </c>
      <c r="DK427" s="97"/>
      <c r="DL427" s="97"/>
      <c r="DM427" s="62" t="str">
        <f>IF(AND(DJ427=0,DK427=0),Desplegable!$B$446,IF(AND(DJ427&lt;&gt;0,DK427=""),Desplegable!$B$446,IF(AND('Metas por Proyecto'!DJ427=0,'Metas por Proyecto'!DK427&gt;0),Desplegable!$B$444,IF(AND('Metas por Proyecto'!DJ427&gt;0,'Metas por Proyecto'!DK427=0),Desplegable!$B$445,IF(AND('Metas por Proyecto'!DJ427&gt;0,'Metas por Proyecto'!DK427&gt;0),((DK427*100)/DJ427))))))</f>
        <v/>
      </c>
      <c r="DN427" s="97">
        <f t="shared" si="306"/>
        <v>12</v>
      </c>
      <c r="DO427" s="97">
        <f t="shared" si="307"/>
        <v>3</v>
      </c>
      <c r="DP427" s="63">
        <f>IF(AND(DN427=0,DO427=0),"",IF(AND(DN427=0,DO427&lt;&gt;0),Desplegable!$B$444,(DO427*100/DN427)))</f>
        <v>25</v>
      </c>
      <c r="DQ427" s="97">
        <f t="shared" si="284"/>
        <v>12</v>
      </c>
      <c r="DR427" s="97">
        <f t="shared" si="285"/>
        <v>0</v>
      </c>
      <c r="DS427" s="97">
        <f t="shared" si="287"/>
        <v>3</v>
      </c>
      <c r="DT427" s="63">
        <f t="shared" si="286"/>
        <v>25</v>
      </c>
      <c r="DU427" s="97"/>
    </row>
    <row r="428" spans="1:125" s="65" customFormat="1" ht="187.5">
      <c r="A428" s="53">
        <v>427</v>
      </c>
      <c r="B428" s="84" t="s">
        <v>1113</v>
      </c>
      <c r="C428" s="54" t="s">
        <v>606</v>
      </c>
      <c r="D428" s="55" t="s">
        <v>79</v>
      </c>
      <c r="E428" s="55" t="s">
        <v>1118</v>
      </c>
      <c r="F428" s="56" t="s">
        <v>111</v>
      </c>
      <c r="G428" s="55" t="s">
        <v>115</v>
      </c>
      <c r="H428" s="56" t="s">
        <v>291</v>
      </c>
      <c r="I428" s="55" t="s">
        <v>993</v>
      </c>
      <c r="J428" s="56" t="s">
        <v>577</v>
      </c>
      <c r="K428" s="55" t="s">
        <v>1105</v>
      </c>
      <c r="L428" s="56" t="s">
        <v>421</v>
      </c>
      <c r="M428" s="56" t="s">
        <v>412</v>
      </c>
      <c r="N428" s="59" t="s">
        <v>144</v>
      </c>
      <c r="O428" s="56" t="s">
        <v>154</v>
      </c>
      <c r="P428" s="57" t="s">
        <v>461</v>
      </c>
      <c r="Q428" s="57" t="s">
        <v>466</v>
      </c>
      <c r="R428" s="58" t="s">
        <v>485</v>
      </c>
      <c r="S428" s="59" t="s">
        <v>159</v>
      </c>
      <c r="T428" s="59" t="s">
        <v>417</v>
      </c>
      <c r="U428" s="60" t="s">
        <v>429</v>
      </c>
      <c r="V428" s="60" t="s">
        <v>447</v>
      </c>
      <c r="W428" s="59" t="s">
        <v>159</v>
      </c>
      <c r="X428" s="59"/>
      <c r="Y428" s="56"/>
      <c r="Z428" s="56"/>
      <c r="AA428" s="56"/>
      <c r="AB428" s="56"/>
      <c r="AC428" s="53"/>
      <c r="AD428" s="53"/>
      <c r="AE428" s="53"/>
      <c r="AF428" s="53"/>
      <c r="AG428" s="56"/>
      <c r="AH428" s="60"/>
      <c r="AI428" s="53"/>
      <c r="AJ428" s="61"/>
      <c r="AK428" s="53"/>
      <c r="AL428" s="53"/>
      <c r="AM428" s="222">
        <v>12</v>
      </c>
      <c r="AN428" s="97">
        <v>1</v>
      </c>
      <c r="AO428" s="97">
        <v>1</v>
      </c>
      <c r="AP428" s="97"/>
      <c r="AQ428" s="62">
        <f>IF(AND(AN428=0,AO428=0),Desplegable!$B$446,IF(AND(AN428&lt;&gt;0,AO428=""),Desplegable!$B$446,IF(AND('Metas por Proyecto'!AN428=0,'Metas por Proyecto'!AO428&gt;0),Desplegable!$B$444,IF(AND('Metas por Proyecto'!AN428&gt;0,'Metas por Proyecto'!AO428=0),Desplegable!$B$445,IF(AND('Metas por Proyecto'!AN428&gt;0,'Metas por Proyecto'!AO428&gt;0),((AO428*100)/AN428))))))</f>
        <v>100</v>
      </c>
      <c r="AR428" s="97">
        <v>1</v>
      </c>
      <c r="AS428" s="97">
        <v>1</v>
      </c>
      <c r="AT428" s="97"/>
      <c r="AU428" s="62">
        <f>IF(AND(AR428=0,AS428=0),Desplegable!$B$446,IF(AND(AR428&lt;&gt;0,AS428=""),Desplegable!$B$446,IF(AND('Metas por Proyecto'!AR428=0,'Metas por Proyecto'!AS428&gt;0),Desplegable!$B$444,IF(AND('Metas por Proyecto'!AR428&gt;0,'Metas por Proyecto'!AS428=0),Desplegable!$B$445,IF(AND('Metas por Proyecto'!AR428&gt;0,'Metas por Proyecto'!AS428&gt;0),((AS428*100)/AR428))))))</f>
        <v>100</v>
      </c>
      <c r="AV428" s="97">
        <f t="shared" si="288"/>
        <v>2</v>
      </c>
      <c r="AW428" s="97">
        <f t="shared" si="289"/>
        <v>2</v>
      </c>
      <c r="AX428" s="62">
        <f>IF(AND(AV428=0,AW428=0),"",IF(AND(AV428=0,AW428&lt;&gt;0),Desplegable!$B$444,(AW428*100/AV428)))</f>
        <v>100</v>
      </c>
      <c r="AY428" s="97">
        <v>1</v>
      </c>
      <c r="AZ428" s="97">
        <v>1</v>
      </c>
      <c r="BA428" s="97"/>
      <c r="BB428" s="62">
        <f>IF(AND(AY428=0,AZ428=0),Desplegable!$B$446,IF(AND(AY428&lt;&gt;0,AZ428=""),Desplegable!$B$446,IF(AND('Metas por Proyecto'!AY428=0,'Metas por Proyecto'!AZ428&gt;0),Desplegable!$B$444,IF(AND('Metas por Proyecto'!AY428&gt;0,'Metas por Proyecto'!AZ428=0),Desplegable!$B$445,IF(AND('Metas por Proyecto'!AY428&gt;0,'Metas por Proyecto'!AZ428&gt;0),((AZ428*100)/AY428))))))</f>
        <v>100</v>
      </c>
      <c r="BC428" s="97">
        <f t="shared" si="290"/>
        <v>3</v>
      </c>
      <c r="BD428" s="97">
        <f t="shared" si="291"/>
        <v>3</v>
      </c>
      <c r="BE428" s="62">
        <f>IF(AND(BC428=0,BD428=0),"",IF(AND(BC428=0,BD428&lt;&gt;0),Desplegable!$B$444,(BD428*100/BC428)))</f>
        <v>100</v>
      </c>
      <c r="BF428" s="97">
        <v>1</v>
      </c>
      <c r="BG428" s="97"/>
      <c r="BH428" s="97"/>
      <c r="BI428" s="62" t="str">
        <f>IF(AND(BF428=0,BG428=0),Desplegable!$B$446,IF(AND(BF428&lt;&gt;0,BG428=""),Desplegable!$B$446,IF(AND('Metas por Proyecto'!BF428=0,'Metas por Proyecto'!BG428&gt;0),Desplegable!$B$444,IF(AND('Metas por Proyecto'!BF428&gt;0,'Metas por Proyecto'!BG428=0),Desplegable!$B$445,IF(AND('Metas por Proyecto'!BF428&gt;0,'Metas por Proyecto'!BG428&gt;0),((BG428*100)/BF428))))))</f>
        <v/>
      </c>
      <c r="BJ428" s="97">
        <f t="shared" si="292"/>
        <v>4</v>
      </c>
      <c r="BK428" s="97">
        <f t="shared" si="293"/>
        <v>3</v>
      </c>
      <c r="BL428" s="62">
        <f>IF(AND(BJ428=0,BK428=0),"",IF(AND(BJ428=0,BK428&lt;&gt;0),Desplegable!$B$444,(BK428*100/BJ428)))</f>
        <v>75</v>
      </c>
      <c r="BM428" s="97">
        <v>1</v>
      </c>
      <c r="BN428" s="97"/>
      <c r="BO428" s="97"/>
      <c r="BP428" s="62" t="str">
        <f>IF(AND(BM428=0,BN428=0),Desplegable!$B$446,IF(AND(BM428&lt;&gt;0,BN428=""),Desplegable!$B$446,IF(AND('Metas por Proyecto'!BM428=0,'Metas por Proyecto'!BN428&gt;0),Desplegable!$B$444,IF(AND('Metas por Proyecto'!BM428&gt;0,'Metas por Proyecto'!BN428=0),Desplegable!$B$445,IF(AND('Metas por Proyecto'!BM428&gt;0,'Metas por Proyecto'!BN428&gt;0),((BN428*100)/BM428))))))</f>
        <v/>
      </c>
      <c r="BQ428" s="97">
        <f t="shared" si="294"/>
        <v>5</v>
      </c>
      <c r="BR428" s="97">
        <f t="shared" si="295"/>
        <v>3</v>
      </c>
      <c r="BS428" s="62">
        <f>IF(AND(BQ428=0,BR428=0),"",IF(AND(BQ428=0,BR428&lt;&gt;0),Desplegable!$B$444,(BR428*100/BQ428)))</f>
        <v>60</v>
      </c>
      <c r="BT428" s="97">
        <v>1</v>
      </c>
      <c r="BU428" s="97"/>
      <c r="BV428" s="97"/>
      <c r="BW428" s="62" t="str">
        <f>IF(AND(BT428=0,BU428=0),Desplegable!$B$446,IF(AND(BT428&lt;&gt;0,BU428=""),Desplegable!$B$446,IF(AND('Metas por Proyecto'!BT428=0,'Metas por Proyecto'!BU428&gt;0),Desplegable!$B$444,IF(AND('Metas por Proyecto'!BT428&gt;0,'Metas por Proyecto'!BU428=0),Desplegable!$B$445,IF(AND('Metas por Proyecto'!BT428&gt;0,'Metas por Proyecto'!BU428&gt;0),((BU428*100)/BT428))))))</f>
        <v/>
      </c>
      <c r="BX428" s="97">
        <f t="shared" si="296"/>
        <v>6</v>
      </c>
      <c r="BY428" s="97">
        <f t="shared" si="297"/>
        <v>3</v>
      </c>
      <c r="BZ428" s="62">
        <f>IF(AND(BX428=0,BY428=0),"",IF(AND(BX428=0,BY428&lt;&gt;0),Desplegable!$B$444,(BY428*100/BX428)))</f>
        <v>50</v>
      </c>
      <c r="CA428" s="97">
        <v>1</v>
      </c>
      <c r="CB428" s="97"/>
      <c r="CC428" s="97"/>
      <c r="CD428" s="62" t="str">
        <f>IF(AND(CA428=0,CB428=0),Desplegable!$B$446,IF(AND(CA428&lt;&gt;0,CB428=""),Desplegable!$B$446,IF(AND('Metas por Proyecto'!CA428=0,'Metas por Proyecto'!CB428&gt;0),Desplegable!$B$444,IF(AND('Metas por Proyecto'!CA428&gt;0,'Metas por Proyecto'!CB428=0),Desplegable!$B$445,IF(AND('Metas por Proyecto'!CA428&gt;0,'Metas por Proyecto'!CB428&gt;0),((CB428*100)/CA428))))))</f>
        <v/>
      </c>
      <c r="CE428" s="97">
        <f t="shared" si="298"/>
        <v>7</v>
      </c>
      <c r="CF428" s="97">
        <f t="shared" si="299"/>
        <v>3</v>
      </c>
      <c r="CG428" s="62">
        <f>IF(AND(CE428=0,CF428=0),"",IF(AND(CE428=0,CF428&lt;&gt;0),Desplegable!$B$444,(CF428*100/CE428)))</f>
        <v>42.857142857142854</v>
      </c>
      <c r="CH428" s="97">
        <v>1</v>
      </c>
      <c r="CI428" s="97"/>
      <c r="CJ428" s="97"/>
      <c r="CK428" s="62" t="str">
        <f>IF(AND(CH428=0,CI428=0),Desplegable!$B$446,IF(AND(CH428&lt;&gt;0,CI428=""),Desplegable!$B$446,IF(AND('Metas por Proyecto'!CH428=0,'Metas por Proyecto'!CI428&gt;0),Desplegable!$B$444,IF(AND('Metas por Proyecto'!CH428&gt;0,'Metas por Proyecto'!CI428=0),Desplegable!$B$445,IF(AND('Metas por Proyecto'!CH428&gt;0,'Metas por Proyecto'!CI428&gt;0),((CI428*100)/CH428))))))</f>
        <v/>
      </c>
      <c r="CL428" s="97">
        <f t="shared" si="300"/>
        <v>8</v>
      </c>
      <c r="CM428" s="97">
        <f t="shared" si="301"/>
        <v>3</v>
      </c>
      <c r="CN428" s="62">
        <f>IF(AND(CL428=0,CM428=0),"",IF(AND(CL428=0,CM428&lt;&gt;0),Desplegable!$B$444,(CM428*100/CL428)))</f>
        <v>37.5</v>
      </c>
      <c r="CO428" s="97">
        <v>1</v>
      </c>
      <c r="CP428" s="97"/>
      <c r="CQ428" s="97"/>
      <c r="CR428" s="62" t="str">
        <f>IF(AND(CO428=0,CP428=0),Desplegable!$B$446,IF(AND(CO428&lt;&gt;0,CP428=""),Desplegable!$B$446,IF(AND('Metas por Proyecto'!CO428=0,'Metas por Proyecto'!CP428&gt;0),Desplegable!$B$444,IF(AND('Metas por Proyecto'!CO428&gt;0,'Metas por Proyecto'!CP428=0),Desplegable!$B$445,IF(AND('Metas por Proyecto'!CO428&gt;0,'Metas por Proyecto'!CP428&gt;0),((CP428*100)/CO428))))))</f>
        <v/>
      </c>
      <c r="CS428" s="97">
        <f t="shared" si="302"/>
        <v>9</v>
      </c>
      <c r="CT428" s="97">
        <f t="shared" si="303"/>
        <v>3</v>
      </c>
      <c r="CU428" s="62">
        <f>IF(AND(CS428=0,CT428=0),"",IF(AND(CS428=0,CT428&lt;&gt;0),Desplegable!$B$444,(CT428*100/CS428)))</f>
        <v>33.333333333333336</v>
      </c>
      <c r="CV428" s="97">
        <v>1</v>
      </c>
      <c r="CW428" s="97"/>
      <c r="CX428" s="97"/>
      <c r="CY428" s="62" t="str">
        <f>IF(AND(CV428=0,CW428=0),Desplegable!$B$446,IF(AND(CV428&lt;&gt;0,CW428=""),Desplegable!$B$446,IF(AND('Metas por Proyecto'!CV428=0,'Metas por Proyecto'!CW428&gt;0),Desplegable!$B$444,IF(AND('Metas por Proyecto'!CV428&gt;0,'Metas por Proyecto'!CW428=0),Desplegable!$B$445,IF(AND('Metas por Proyecto'!CV428&gt;0,'Metas por Proyecto'!CW428&gt;0),((CW428*100)/CV428))))))</f>
        <v/>
      </c>
      <c r="CZ428" s="97">
        <f t="shared" si="304"/>
        <v>10</v>
      </c>
      <c r="DA428" s="97">
        <f t="shared" si="305"/>
        <v>3</v>
      </c>
      <c r="DB428" s="62">
        <f>IF(AND(CZ428=0,DA428=0),"",IF(AND(CZ428=0,DA428&lt;&gt;0),Desplegable!$B$444,(DA428*100/CZ428)))</f>
        <v>30</v>
      </c>
      <c r="DC428" s="97">
        <v>1</v>
      </c>
      <c r="DD428" s="97"/>
      <c r="DE428" s="97"/>
      <c r="DF428" s="62" t="str">
        <f>IF(AND(DC428=0,DD428=0),Desplegable!$B$446,IF(AND(DC428&lt;&gt;0,DD428=""),Desplegable!$B$446,IF(AND('Metas por Proyecto'!DC428=0,'Metas por Proyecto'!DD428&gt;0),Desplegable!$B$444,IF(AND('Metas por Proyecto'!DC428&gt;0,'Metas por Proyecto'!DD428=0),Desplegable!$B$445,IF(AND('Metas por Proyecto'!DC428&gt;0,'Metas por Proyecto'!DD428&gt;0),((DD428*100)/DC428))))))</f>
        <v/>
      </c>
      <c r="DG428" s="97">
        <f t="shared" si="256"/>
        <v>11</v>
      </c>
      <c r="DH428" s="97">
        <f t="shared" si="257"/>
        <v>3</v>
      </c>
      <c r="DI428" s="62">
        <f>IF(AND(DG428=0,DH428=0),"",IF(AND(DG428=0,DH428&lt;&gt;0),Desplegable!$B$444,(DH428*100/DG428)))</f>
        <v>27.272727272727273</v>
      </c>
      <c r="DJ428" s="97">
        <v>1</v>
      </c>
      <c r="DK428" s="97"/>
      <c r="DL428" s="97"/>
      <c r="DM428" s="62" t="str">
        <f>IF(AND(DJ428=0,DK428=0),Desplegable!$B$446,IF(AND(DJ428&lt;&gt;0,DK428=""),Desplegable!$B$446,IF(AND('Metas por Proyecto'!DJ428=0,'Metas por Proyecto'!DK428&gt;0),Desplegable!$B$444,IF(AND('Metas por Proyecto'!DJ428&gt;0,'Metas por Proyecto'!DK428=0),Desplegable!$B$445,IF(AND('Metas por Proyecto'!DJ428&gt;0,'Metas por Proyecto'!DK428&gt;0),((DK428*100)/DJ428))))))</f>
        <v/>
      </c>
      <c r="DN428" s="97">
        <f t="shared" si="306"/>
        <v>12</v>
      </c>
      <c r="DO428" s="97">
        <f t="shared" si="307"/>
        <v>3</v>
      </c>
      <c r="DP428" s="63">
        <f>IF(AND(DN428=0,DO428=0),"",IF(AND(DN428=0,DO428&lt;&gt;0),Desplegable!$B$444,(DO428*100/DN428)))</f>
        <v>25</v>
      </c>
      <c r="DQ428" s="97">
        <f t="shared" si="284"/>
        <v>12</v>
      </c>
      <c r="DR428" s="97">
        <f t="shared" si="285"/>
        <v>0</v>
      </c>
      <c r="DS428" s="97">
        <f t="shared" si="287"/>
        <v>3</v>
      </c>
      <c r="DT428" s="63">
        <f t="shared" si="286"/>
        <v>25</v>
      </c>
      <c r="DU428" s="97"/>
    </row>
    <row r="429" spans="1:125" s="65" customFormat="1" ht="225">
      <c r="A429" s="53">
        <v>428</v>
      </c>
      <c r="B429" s="84" t="s">
        <v>1119</v>
      </c>
      <c r="C429" s="54" t="s">
        <v>1048</v>
      </c>
      <c r="D429" s="55" t="s">
        <v>80</v>
      </c>
      <c r="E429" s="55" t="s">
        <v>1120</v>
      </c>
      <c r="F429" s="56" t="s">
        <v>111</v>
      </c>
      <c r="G429" s="55" t="s">
        <v>115</v>
      </c>
      <c r="H429" s="56" t="s">
        <v>291</v>
      </c>
      <c r="I429" s="55" t="s">
        <v>993</v>
      </c>
      <c r="J429" s="56" t="s">
        <v>253</v>
      </c>
      <c r="K429" s="55" t="s">
        <v>994</v>
      </c>
      <c r="L429" s="56" t="s">
        <v>476</v>
      </c>
      <c r="M429" s="56" t="s">
        <v>411</v>
      </c>
      <c r="N429" s="59" t="s">
        <v>108</v>
      </c>
      <c r="O429" s="56" t="s">
        <v>154</v>
      </c>
      <c r="P429" s="57" t="s">
        <v>462</v>
      </c>
      <c r="Q429" s="57" t="s">
        <v>467</v>
      </c>
      <c r="R429" s="58" t="s">
        <v>474</v>
      </c>
      <c r="S429" s="59" t="s">
        <v>159</v>
      </c>
      <c r="T429" s="59" t="s">
        <v>417</v>
      </c>
      <c r="U429" s="60" t="s">
        <v>429</v>
      </c>
      <c r="V429" s="60" t="s">
        <v>447</v>
      </c>
      <c r="W429" s="59" t="s">
        <v>159</v>
      </c>
      <c r="X429" s="59"/>
      <c r="Y429" s="56"/>
      <c r="Z429" s="56"/>
      <c r="AA429" s="56"/>
      <c r="AB429" s="56"/>
      <c r="AC429" s="53"/>
      <c r="AD429" s="53"/>
      <c r="AE429" s="53"/>
      <c r="AF429" s="53"/>
      <c r="AG429" s="56"/>
      <c r="AH429" s="60"/>
      <c r="AI429" s="53"/>
      <c r="AJ429" s="61"/>
      <c r="AK429" s="53"/>
      <c r="AL429" s="53"/>
      <c r="AM429" s="222">
        <v>0.16250000000000006</v>
      </c>
      <c r="AN429" s="97">
        <v>1.051874060814788E-2</v>
      </c>
      <c r="AO429" s="97">
        <v>3.2000000000000001E-2</v>
      </c>
      <c r="AP429" s="97"/>
      <c r="AQ429" s="62">
        <f>IF(AND(AN429=0,AO429=0),Desplegable!$B$446,IF(AND(AN429&lt;&gt;0,AO429=""),Desplegable!$B$446,IF(AND('Metas por Proyecto'!AN429=0,'Metas por Proyecto'!AO429&gt;0),Desplegable!$B$444,IF(AND('Metas por Proyecto'!AN429&gt;0,'Metas por Proyecto'!AO429=0),Desplegable!$B$445,IF(AND('Metas por Proyecto'!AN429&gt;0,'Metas por Proyecto'!AO429&gt;0),((AO429*100)/AN429))))))</f>
        <v>304.21892878708894</v>
      </c>
      <c r="AR429" s="97">
        <v>8.4595999861160811E-3</v>
      </c>
      <c r="AS429" s="97">
        <v>2.0199999999999999E-2</v>
      </c>
      <c r="AT429" s="97"/>
      <c r="AU429" s="62">
        <f>IF(AND(AR429=0,AS429=0),Desplegable!$B$446,IF(AND(AR429&lt;&gt;0,AS429=""),Desplegable!$B$446,IF(AND('Metas por Proyecto'!AR429=0,'Metas por Proyecto'!AS429&gt;0),Desplegable!$B$444,IF(AND('Metas por Proyecto'!AR429&gt;0,'Metas por Proyecto'!AS429=0),Desplegable!$B$445,IF(AND('Metas por Proyecto'!AR429&gt;0,'Metas por Proyecto'!AS429&gt;0),((AS429*100)/AR429))))))</f>
        <v>238.78197589900583</v>
      </c>
      <c r="AV429" s="97">
        <f t="shared" si="288"/>
        <v>1.8978340594263961E-2</v>
      </c>
      <c r="AW429" s="97">
        <f t="shared" si="289"/>
        <v>5.2199999999999996E-2</v>
      </c>
      <c r="AX429" s="62">
        <f>IF(AND(AV429=0,AW429=0),"",IF(AND(AV429=0,AW429&lt;&gt;0),Desplegable!$B$444,(AW429*100/AV429)))</f>
        <v>275.05039094817909</v>
      </c>
      <c r="AY429" s="97">
        <v>1.2793992908012012E-2</v>
      </c>
      <c r="AZ429" s="97">
        <v>2.6700000000000002E-2</v>
      </c>
      <c r="BA429" s="97"/>
      <c r="BB429" s="62">
        <f>IF(AND(AY429=0,AZ429=0),Desplegable!$B$446,IF(AND(AY429&lt;&gt;0,AZ429=""),Desplegable!$B$446,IF(AND('Metas por Proyecto'!AY429=0,'Metas por Proyecto'!AZ429&gt;0),Desplegable!$B$444,IF(AND('Metas por Proyecto'!AY429&gt;0,'Metas por Proyecto'!AZ429=0),Desplegable!$B$445,IF(AND('Metas por Proyecto'!AY429&gt;0,'Metas por Proyecto'!AZ429&gt;0),((AZ429*100)/AY429))))))</f>
        <v>208.69168985766436</v>
      </c>
      <c r="BC429" s="97">
        <f t="shared" si="290"/>
        <v>3.1772333502275971E-2</v>
      </c>
      <c r="BD429" s="97">
        <f t="shared" si="291"/>
        <v>7.8899999999999998E-2</v>
      </c>
      <c r="BE429" s="62">
        <f>IF(AND(BC429=0,BD429=0),"",IF(AND(BC429=0,BD429&lt;&gt;0),Desplegable!$B$444,(BD429*100/BC429)))</f>
        <v>248.32925788830744</v>
      </c>
      <c r="BF429" s="97">
        <v>1.3712016278346844E-2</v>
      </c>
      <c r="BG429" s="97"/>
      <c r="BH429" s="97"/>
      <c r="BI429" s="62" t="str">
        <f>IF(AND(BF429=0,BG429=0),Desplegable!$B$446,IF(AND(BF429&lt;&gt;0,BG429=""),Desplegable!$B$446,IF(AND('Metas por Proyecto'!BF429=0,'Metas por Proyecto'!BG429&gt;0),Desplegable!$B$444,IF(AND('Metas por Proyecto'!BF429&gt;0,'Metas por Proyecto'!BG429=0),Desplegable!$B$445,IF(AND('Metas por Proyecto'!BF429&gt;0,'Metas por Proyecto'!BG429&gt;0),((BG429*100)/BF429))))))</f>
        <v/>
      </c>
      <c r="BJ429" s="97">
        <f t="shared" si="292"/>
        <v>4.5484349780622817E-2</v>
      </c>
      <c r="BK429" s="97">
        <f t="shared" si="293"/>
        <v>7.8899999999999998E-2</v>
      </c>
      <c r="BL429" s="62">
        <f>IF(AND(BJ429=0,BK429=0),"",IF(AND(BJ429=0,BK429&lt;&gt;0),Desplegable!$B$444,(BK429*100/BJ429)))</f>
        <v>173.46625901116624</v>
      </c>
      <c r="BM429" s="97">
        <v>9.6735109175061593E-3</v>
      </c>
      <c r="BN429" s="97"/>
      <c r="BO429" s="97"/>
      <c r="BP429" s="62" t="str">
        <f>IF(AND(BM429=0,BN429=0),Desplegable!$B$446,IF(AND(BM429&lt;&gt;0,BN429=""),Desplegable!$B$446,IF(AND('Metas por Proyecto'!BM429=0,'Metas por Proyecto'!BN429&gt;0),Desplegable!$B$444,IF(AND('Metas por Proyecto'!BM429&gt;0,'Metas por Proyecto'!BN429=0),Desplegable!$B$445,IF(AND('Metas por Proyecto'!BM429&gt;0,'Metas por Proyecto'!BN429&gt;0),((BN429*100)/BM429))))))</f>
        <v/>
      </c>
      <c r="BQ429" s="97">
        <f t="shared" si="294"/>
        <v>5.5157860698128974E-2</v>
      </c>
      <c r="BR429" s="97">
        <f t="shared" si="295"/>
        <v>7.8899999999999998E-2</v>
      </c>
      <c r="BS429" s="62">
        <f>IF(AND(BQ429=0,BR429=0),"",IF(AND(BQ429=0,BR429&lt;&gt;0),Desplegable!$B$444,(BR429*100/BQ429)))</f>
        <v>143.04398140422509</v>
      </c>
      <c r="BT429" s="97">
        <v>1.4883830848804529E-2</v>
      </c>
      <c r="BU429" s="97"/>
      <c r="BV429" s="97"/>
      <c r="BW429" s="62" t="str">
        <f>IF(AND(BT429=0,BU429=0),Desplegable!$B$446,IF(AND(BT429&lt;&gt;0,BU429=""),Desplegable!$B$446,IF(AND('Metas por Proyecto'!BT429=0,'Metas por Proyecto'!BU429&gt;0),Desplegable!$B$444,IF(AND('Metas por Proyecto'!BT429&gt;0,'Metas por Proyecto'!BU429=0),Desplegable!$B$445,IF(AND('Metas por Proyecto'!BT429&gt;0,'Metas por Proyecto'!BU429&gt;0),((BU429*100)/BT429))))))</f>
        <v/>
      </c>
      <c r="BX429" s="97">
        <f t="shared" si="296"/>
        <v>7.0041691546933502E-2</v>
      </c>
      <c r="BY429" s="97">
        <f t="shared" si="297"/>
        <v>7.8899999999999998E-2</v>
      </c>
      <c r="BZ429" s="62">
        <f>IF(AND(BX429=0,BY429=0),"",IF(AND(BX429=0,BY429&lt;&gt;0),Desplegable!$B$444,(BY429*100/BX429)))</f>
        <v>112.64719377476874</v>
      </c>
      <c r="CA429" s="97">
        <v>1.6917137898175352E-2</v>
      </c>
      <c r="CB429" s="97"/>
      <c r="CC429" s="97"/>
      <c r="CD429" s="62" t="str">
        <f>IF(AND(CA429=0,CB429=0),Desplegable!$B$446,IF(AND(CA429&lt;&gt;0,CB429=""),Desplegable!$B$446,IF(AND('Metas por Proyecto'!CA429=0,'Metas por Proyecto'!CB429&gt;0),Desplegable!$B$444,IF(AND('Metas por Proyecto'!CA429&gt;0,'Metas por Proyecto'!CB429=0),Desplegable!$B$445,IF(AND('Metas por Proyecto'!CA429&gt;0,'Metas por Proyecto'!CB429&gt;0),((CB429*100)/CA429))))))</f>
        <v/>
      </c>
      <c r="CE429" s="97">
        <f t="shared" si="298"/>
        <v>8.6958829445108854E-2</v>
      </c>
      <c r="CF429" s="97">
        <f t="shared" si="299"/>
        <v>7.8899999999999998E-2</v>
      </c>
      <c r="CG429" s="62">
        <f>IF(AND(CE429=0,CF429=0),"",IF(AND(CE429=0,CF429&lt;&gt;0),Desplegable!$B$444,(CF429*100/CE429)))</f>
        <v>90.732592082330356</v>
      </c>
      <c r="CH429" s="97">
        <v>1.1894495883202646E-2</v>
      </c>
      <c r="CI429" s="97"/>
      <c r="CJ429" s="97"/>
      <c r="CK429" s="62" t="str">
        <f>IF(AND(CH429=0,CI429=0),Desplegable!$B$446,IF(AND(CH429&lt;&gt;0,CI429=""),Desplegable!$B$446,IF(AND('Metas por Proyecto'!CH429=0,'Metas por Proyecto'!CI429&gt;0),Desplegable!$B$444,IF(AND('Metas por Proyecto'!CH429&gt;0,'Metas por Proyecto'!CI429=0),Desplegable!$B$445,IF(AND('Metas por Proyecto'!CH429&gt;0,'Metas por Proyecto'!CI429&gt;0),((CI429*100)/CH429))))))</f>
        <v/>
      </c>
      <c r="CL429" s="97">
        <f t="shared" si="300"/>
        <v>9.8853325328311495E-2</v>
      </c>
      <c r="CM429" s="97">
        <f t="shared" si="301"/>
        <v>7.8899999999999998E-2</v>
      </c>
      <c r="CN429" s="62">
        <f>IF(AND(CL429=0,CM429=0),"",IF(AND(CL429=0,CM429&lt;&gt;0),Desplegable!$B$444,(CM429*100/CL429)))</f>
        <v>79.815220922470189</v>
      </c>
      <c r="CO429" s="97">
        <v>1.5749653106465158E-2</v>
      </c>
      <c r="CP429" s="97"/>
      <c r="CQ429" s="97"/>
      <c r="CR429" s="62" t="str">
        <f>IF(AND(CO429=0,CP429=0),Desplegable!$B$446,IF(AND(CO429&lt;&gt;0,CP429=""),Desplegable!$B$446,IF(AND('Metas por Proyecto'!CO429=0,'Metas por Proyecto'!CP429&gt;0),Desplegable!$B$444,IF(AND('Metas por Proyecto'!CO429&gt;0,'Metas por Proyecto'!CP429=0),Desplegable!$B$445,IF(AND('Metas por Proyecto'!CO429&gt;0,'Metas por Proyecto'!CP429&gt;0),((CP429*100)/CO429))))))</f>
        <v/>
      </c>
      <c r="CS429" s="97">
        <f t="shared" si="302"/>
        <v>0.11460297843477665</v>
      </c>
      <c r="CT429" s="97">
        <f t="shared" si="303"/>
        <v>7.8899999999999998E-2</v>
      </c>
      <c r="CU429" s="62">
        <f>IF(AND(CS429=0,CT429=0),"",IF(AND(CS429=0,CT429&lt;&gt;0),Desplegable!$B$444,(CT429*100/CS429)))</f>
        <v>68.846378233445222</v>
      </c>
      <c r="CV429" s="97">
        <v>2.2230797924110604E-2</v>
      </c>
      <c r="CW429" s="97"/>
      <c r="CX429" s="97"/>
      <c r="CY429" s="62" t="str">
        <f>IF(AND(CV429=0,CW429=0),Desplegable!$B$446,IF(AND(CV429&lt;&gt;0,CW429=""),Desplegable!$B$446,IF(AND('Metas por Proyecto'!CV429=0,'Metas por Proyecto'!CW429&gt;0),Desplegable!$B$444,IF(AND('Metas por Proyecto'!CV429&gt;0,'Metas por Proyecto'!CW429=0),Desplegable!$B$445,IF(AND('Metas por Proyecto'!CV429&gt;0,'Metas por Proyecto'!CW429&gt;0),((CW429*100)/CV429))))))</f>
        <v/>
      </c>
      <c r="CZ429" s="97">
        <f t="shared" si="304"/>
        <v>0.13683377635888727</v>
      </c>
      <c r="DA429" s="97">
        <f t="shared" si="305"/>
        <v>7.8899999999999998E-2</v>
      </c>
      <c r="DB429" s="62">
        <f>IF(AND(CZ429=0,DA429=0),"",IF(AND(CZ429=0,DA429&lt;&gt;0),Desplegable!$B$444,(DA429*100/CZ429)))</f>
        <v>57.661201860760812</v>
      </c>
      <c r="DC429" s="97">
        <v>1.3205350908988686E-2</v>
      </c>
      <c r="DD429" s="97"/>
      <c r="DE429" s="97"/>
      <c r="DF429" s="62" t="str">
        <f>IF(AND(DC429=0,DD429=0),Desplegable!$B$446,IF(AND(DC429&lt;&gt;0,DD429=""),Desplegable!$B$446,IF(AND('Metas por Proyecto'!DC429=0,'Metas por Proyecto'!DD429&gt;0),Desplegable!$B$444,IF(AND('Metas por Proyecto'!DC429&gt;0,'Metas por Proyecto'!DD429=0),Desplegable!$B$445,IF(AND('Metas por Proyecto'!DC429&gt;0,'Metas por Proyecto'!DD429&gt;0),((DD429*100)/DC429))))))</f>
        <v/>
      </c>
      <c r="DG429" s="97">
        <f t="shared" si="256"/>
        <v>0.15003912726787597</v>
      </c>
      <c r="DH429" s="97">
        <f t="shared" si="257"/>
        <v>7.8899999999999998E-2</v>
      </c>
      <c r="DI429" s="62">
        <f>IF(AND(DG429=0,DH429=0),"",IF(AND(DG429=0,DH429&lt;&gt;0),Desplegable!$B$444,(DH429*100/DG429)))</f>
        <v>52.586282949469563</v>
      </c>
      <c r="DJ429" s="97">
        <v>1.2460872732124097E-2</v>
      </c>
      <c r="DK429" s="97"/>
      <c r="DL429" s="97"/>
      <c r="DM429" s="62" t="str">
        <f>IF(AND(DJ429=0,DK429=0),Desplegable!$B$446,IF(AND(DJ429&lt;&gt;0,DK429=""),Desplegable!$B$446,IF(AND('Metas por Proyecto'!DJ429=0,'Metas por Proyecto'!DK429&gt;0),Desplegable!$B$444,IF(AND('Metas por Proyecto'!DJ429&gt;0,'Metas por Proyecto'!DK429=0),Desplegable!$B$445,IF(AND('Metas por Proyecto'!DJ429&gt;0,'Metas por Proyecto'!DK429&gt;0),((DK429*100)/DJ429))))))</f>
        <v/>
      </c>
      <c r="DN429" s="97">
        <f t="shared" si="306"/>
        <v>0.16250000000000006</v>
      </c>
      <c r="DO429" s="97">
        <f t="shared" si="307"/>
        <v>7.8899999999999998E-2</v>
      </c>
      <c r="DP429" s="63">
        <f>IF(AND(DN429=0,DO429=0),"",IF(AND(DN429=0,DO429&lt;&gt;0),Desplegable!$B$444,(DO429*100/DN429)))</f>
        <v>48.553846153846131</v>
      </c>
      <c r="DQ429" s="97">
        <f t="shared" si="284"/>
        <v>0.16250000000000006</v>
      </c>
      <c r="DR429" s="97">
        <f t="shared" si="285"/>
        <v>0</v>
      </c>
      <c r="DS429" s="97">
        <f t="shared" si="287"/>
        <v>7.8899999999999998E-2</v>
      </c>
      <c r="DT429" s="63">
        <f t="shared" si="286"/>
        <v>48.553846153846131</v>
      </c>
      <c r="DU429" s="97"/>
    </row>
    <row r="430" spans="1:125" s="65" customFormat="1" ht="225">
      <c r="A430" s="53">
        <v>429</v>
      </c>
      <c r="B430" s="84" t="s">
        <v>1121</v>
      </c>
      <c r="C430" s="54" t="s">
        <v>1126</v>
      </c>
      <c r="D430" s="55" t="s">
        <v>89</v>
      </c>
      <c r="E430" s="55" t="s">
        <v>1127</v>
      </c>
      <c r="F430" s="56" t="s">
        <v>111</v>
      </c>
      <c r="G430" s="55" t="s">
        <v>115</v>
      </c>
      <c r="H430" s="56" t="s">
        <v>291</v>
      </c>
      <c r="I430" s="55" t="s">
        <v>993</v>
      </c>
      <c r="J430" s="56" t="s">
        <v>252</v>
      </c>
      <c r="K430" s="55" t="s">
        <v>1028</v>
      </c>
      <c r="L430" s="56" t="s">
        <v>281</v>
      </c>
      <c r="M430" s="56" t="s">
        <v>411</v>
      </c>
      <c r="N430" s="59" t="s">
        <v>119</v>
      </c>
      <c r="O430" s="56" t="s">
        <v>154</v>
      </c>
      <c r="P430" s="57" t="s">
        <v>462</v>
      </c>
      <c r="Q430" s="57" t="s">
        <v>467</v>
      </c>
      <c r="R430" s="58" t="s">
        <v>474</v>
      </c>
      <c r="S430" s="59" t="s">
        <v>159</v>
      </c>
      <c r="T430" s="59" t="s">
        <v>417</v>
      </c>
      <c r="U430" s="60" t="s">
        <v>429</v>
      </c>
      <c r="V430" s="60" t="s">
        <v>447</v>
      </c>
      <c r="W430" s="59" t="s">
        <v>159</v>
      </c>
      <c r="X430" s="59"/>
      <c r="Y430" s="56"/>
      <c r="Z430" s="56"/>
      <c r="AA430" s="56"/>
      <c r="AB430" s="56"/>
      <c r="AC430" s="53"/>
      <c r="AD430" s="53"/>
      <c r="AE430" s="53"/>
      <c r="AF430" s="53"/>
      <c r="AG430" s="56"/>
      <c r="AH430" s="60"/>
      <c r="AI430" s="53"/>
      <c r="AJ430" s="61"/>
      <c r="AK430" s="53"/>
      <c r="AL430" s="53"/>
      <c r="AM430" s="222">
        <v>44.8</v>
      </c>
      <c r="AN430" s="97">
        <v>44.8</v>
      </c>
      <c r="AO430" s="97">
        <v>44.8</v>
      </c>
      <c r="AP430" s="97"/>
      <c r="AQ430" s="62">
        <f>IF(AND(AN430=0,AO430=0),Desplegable!$B$446,IF(AND(AN430&lt;&gt;0,AO430=""),Desplegable!$B$446,IF(AND('Metas por Proyecto'!AN430=0,'Metas por Proyecto'!AO430&gt;0),Desplegable!$B$444,IF(AND('Metas por Proyecto'!AN430&gt;0,'Metas por Proyecto'!AO430=0),Desplegable!$B$445,IF(AND('Metas por Proyecto'!AN430&gt;0,'Metas por Proyecto'!AO430&gt;0),((AO430*100)/AN430))))))</f>
        <v>100</v>
      </c>
      <c r="AR430" s="97">
        <v>44.8</v>
      </c>
      <c r="AS430" s="97">
        <v>44.8</v>
      </c>
      <c r="AT430" s="97"/>
      <c r="AU430" s="62">
        <f>IF(AND(AR430=0,AS430=0),Desplegable!$B$446,IF(AND(AR430&lt;&gt;0,AS430=""),Desplegable!$B$446,IF(AND('Metas por Proyecto'!AR430=0,'Metas por Proyecto'!AS430&gt;0),Desplegable!$B$444,IF(AND('Metas por Proyecto'!AR430&gt;0,'Metas por Proyecto'!AS430=0),Desplegable!$B$445,IF(AND('Metas por Proyecto'!AR430&gt;0,'Metas por Proyecto'!AS430&gt;0),((AS430*100)/AR430))))))</f>
        <v>100</v>
      </c>
      <c r="AV430" s="97">
        <f t="shared" si="288"/>
        <v>89.6</v>
      </c>
      <c r="AW430" s="97">
        <f t="shared" si="289"/>
        <v>89.6</v>
      </c>
      <c r="AX430" s="62">
        <f>IF(AND(AV430=0,AW430=0),"",IF(AND(AV430=0,AW430&lt;&gt;0),Desplegable!$B$444,(AW430*100/AV430)))</f>
        <v>100</v>
      </c>
      <c r="AY430" s="97">
        <v>44.8</v>
      </c>
      <c r="AZ430" s="97">
        <v>44.8</v>
      </c>
      <c r="BA430" s="97"/>
      <c r="BB430" s="62">
        <f>IF(AND(AY430=0,AZ430=0),Desplegable!$B$446,IF(AND(AY430&lt;&gt;0,AZ430=""),Desplegable!$B$446,IF(AND('Metas por Proyecto'!AY430=0,'Metas por Proyecto'!AZ430&gt;0),Desplegable!$B$444,IF(AND('Metas por Proyecto'!AY430&gt;0,'Metas por Proyecto'!AZ430=0),Desplegable!$B$445,IF(AND('Metas por Proyecto'!AY430&gt;0,'Metas por Proyecto'!AZ430&gt;0),((AZ430*100)/AY430))))))</f>
        <v>100</v>
      </c>
      <c r="BC430" s="97">
        <f t="shared" si="290"/>
        <v>134.39999999999998</v>
      </c>
      <c r="BD430" s="97">
        <f t="shared" si="291"/>
        <v>134.39999999999998</v>
      </c>
      <c r="BE430" s="62">
        <f>IF(AND(BC430=0,BD430=0),"",IF(AND(BC430=0,BD430&lt;&gt;0),Desplegable!$B$444,(BD430*100/BC430)))</f>
        <v>100</v>
      </c>
      <c r="BF430" s="97">
        <v>44.8</v>
      </c>
      <c r="BG430" s="97"/>
      <c r="BH430" s="97"/>
      <c r="BI430" s="62" t="str">
        <f>IF(AND(BF430=0,BG430=0),Desplegable!$B$446,IF(AND(BF430&lt;&gt;0,BG430=""),Desplegable!$B$446,IF(AND('Metas por Proyecto'!BF430=0,'Metas por Proyecto'!BG430&gt;0),Desplegable!$B$444,IF(AND('Metas por Proyecto'!BF430&gt;0,'Metas por Proyecto'!BG430=0),Desplegable!$B$445,IF(AND('Metas por Proyecto'!BF430&gt;0,'Metas por Proyecto'!BG430&gt;0),((BG430*100)/BF430))))))</f>
        <v/>
      </c>
      <c r="BJ430" s="97">
        <f t="shared" si="292"/>
        <v>179.2</v>
      </c>
      <c r="BK430" s="97">
        <f t="shared" si="293"/>
        <v>134.39999999999998</v>
      </c>
      <c r="BL430" s="62">
        <f>IF(AND(BJ430=0,BK430=0),"",IF(AND(BJ430=0,BK430&lt;&gt;0),Desplegable!$B$444,(BK430*100/BJ430)))</f>
        <v>75</v>
      </c>
      <c r="BM430" s="97">
        <v>44.8</v>
      </c>
      <c r="BN430" s="97"/>
      <c r="BO430" s="97"/>
      <c r="BP430" s="62" t="str">
        <f>IF(AND(BM430=0,BN430=0),Desplegable!$B$446,IF(AND(BM430&lt;&gt;0,BN430=""),Desplegable!$B$446,IF(AND('Metas por Proyecto'!BM430=0,'Metas por Proyecto'!BN430&gt;0),Desplegable!$B$444,IF(AND('Metas por Proyecto'!BM430&gt;0,'Metas por Proyecto'!BN430=0),Desplegable!$B$445,IF(AND('Metas por Proyecto'!BM430&gt;0,'Metas por Proyecto'!BN430&gt;0),((BN430*100)/BM430))))))</f>
        <v/>
      </c>
      <c r="BQ430" s="97">
        <f t="shared" si="294"/>
        <v>224</v>
      </c>
      <c r="BR430" s="97">
        <f t="shared" si="295"/>
        <v>134.39999999999998</v>
      </c>
      <c r="BS430" s="62">
        <f>IF(AND(BQ430=0,BR430=0),"",IF(AND(BQ430=0,BR430&lt;&gt;0),Desplegable!$B$444,(BR430*100/BQ430)))</f>
        <v>59.999999999999993</v>
      </c>
      <c r="BT430" s="97">
        <v>44.8</v>
      </c>
      <c r="BU430" s="97"/>
      <c r="BV430" s="97"/>
      <c r="BW430" s="62" t="str">
        <f>IF(AND(BT430=0,BU430=0),Desplegable!$B$446,IF(AND(BT430&lt;&gt;0,BU430=""),Desplegable!$B$446,IF(AND('Metas por Proyecto'!BT430=0,'Metas por Proyecto'!BU430&gt;0),Desplegable!$B$444,IF(AND('Metas por Proyecto'!BT430&gt;0,'Metas por Proyecto'!BU430=0),Desplegable!$B$445,IF(AND('Metas por Proyecto'!BT430&gt;0,'Metas por Proyecto'!BU430&gt;0),((BU430*100)/BT430))))))</f>
        <v/>
      </c>
      <c r="BX430" s="97">
        <f t="shared" si="296"/>
        <v>268.8</v>
      </c>
      <c r="BY430" s="97">
        <f t="shared" si="297"/>
        <v>134.39999999999998</v>
      </c>
      <c r="BZ430" s="62">
        <f>IF(AND(BX430=0,BY430=0),"",IF(AND(BX430=0,BY430&lt;&gt;0),Desplegable!$B$444,(BY430*100/BX430)))</f>
        <v>49.999999999999993</v>
      </c>
      <c r="CA430" s="97">
        <v>44.8</v>
      </c>
      <c r="CB430" s="97"/>
      <c r="CC430" s="97"/>
      <c r="CD430" s="62" t="str">
        <f>IF(AND(CA430=0,CB430=0),Desplegable!$B$446,IF(AND(CA430&lt;&gt;0,CB430=""),Desplegable!$B$446,IF(AND('Metas por Proyecto'!CA430=0,'Metas por Proyecto'!CB430&gt;0),Desplegable!$B$444,IF(AND('Metas por Proyecto'!CA430&gt;0,'Metas por Proyecto'!CB430=0),Desplegable!$B$445,IF(AND('Metas por Proyecto'!CA430&gt;0,'Metas por Proyecto'!CB430&gt;0),((CB430*100)/CA430))))))</f>
        <v/>
      </c>
      <c r="CE430" s="97">
        <f t="shared" si="298"/>
        <v>313.60000000000002</v>
      </c>
      <c r="CF430" s="97">
        <f t="shared" si="299"/>
        <v>134.39999999999998</v>
      </c>
      <c r="CG430" s="62">
        <f>IF(AND(CE430=0,CF430=0),"",IF(AND(CE430=0,CF430&lt;&gt;0),Desplegable!$B$444,(CF430*100/CE430)))</f>
        <v>42.857142857142847</v>
      </c>
      <c r="CH430" s="97">
        <v>44.8</v>
      </c>
      <c r="CI430" s="97"/>
      <c r="CJ430" s="97"/>
      <c r="CK430" s="62" t="str">
        <f>IF(AND(CH430=0,CI430=0),Desplegable!$B$446,IF(AND(CH430&lt;&gt;0,CI430=""),Desplegable!$B$446,IF(AND('Metas por Proyecto'!CH430=0,'Metas por Proyecto'!CI430&gt;0),Desplegable!$B$444,IF(AND('Metas por Proyecto'!CH430&gt;0,'Metas por Proyecto'!CI430=0),Desplegable!$B$445,IF(AND('Metas por Proyecto'!CH430&gt;0,'Metas por Proyecto'!CI430&gt;0),((CI430*100)/CH430))))))</f>
        <v/>
      </c>
      <c r="CL430" s="97">
        <f t="shared" si="300"/>
        <v>358.40000000000003</v>
      </c>
      <c r="CM430" s="97">
        <f t="shared" si="301"/>
        <v>134.39999999999998</v>
      </c>
      <c r="CN430" s="62">
        <f>IF(AND(CL430=0,CM430=0),"",IF(AND(CL430=0,CM430&lt;&gt;0),Desplegable!$B$444,(CM430*100/CL430)))</f>
        <v>37.499999999999993</v>
      </c>
      <c r="CO430" s="97">
        <v>44.8</v>
      </c>
      <c r="CP430" s="97"/>
      <c r="CQ430" s="97"/>
      <c r="CR430" s="62" t="str">
        <f>IF(AND(CO430=0,CP430=0),Desplegable!$B$446,IF(AND(CO430&lt;&gt;0,CP430=""),Desplegable!$B$446,IF(AND('Metas por Proyecto'!CO430=0,'Metas por Proyecto'!CP430&gt;0),Desplegable!$B$444,IF(AND('Metas por Proyecto'!CO430&gt;0,'Metas por Proyecto'!CP430=0),Desplegable!$B$445,IF(AND('Metas por Proyecto'!CO430&gt;0,'Metas por Proyecto'!CP430&gt;0),((CP430*100)/CO430))))))</f>
        <v/>
      </c>
      <c r="CS430" s="97">
        <f t="shared" si="302"/>
        <v>403.20000000000005</v>
      </c>
      <c r="CT430" s="97">
        <f t="shared" si="303"/>
        <v>134.39999999999998</v>
      </c>
      <c r="CU430" s="62">
        <f>IF(AND(CS430=0,CT430=0),"",IF(AND(CS430=0,CT430&lt;&gt;0),Desplegable!$B$444,(CT430*100/CS430)))</f>
        <v>33.333333333333329</v>
      </c>
      <c r="CV430" s="97">
        <v>44.8</v>
      </c>
      <c r="CW430" s="97"/>
      <c r="CX430" s="97"/>
      <c r="CY430" s="62" t="str">
        <f>IF(AND(CV430=0,CW430=0),Desplegable!$B$446,IF(AND(CV430&lt;&gt;0,CW430=""),Desplegable!$B$446,IF(AND('Metas por Proyecto'!CV430=0,'Metas por Proyecto'!CW430&gt;0),Desplegable!$B$444,IF(AND('Metas por Proyecto'!CV430&gt;0,'Metas por Proyecto'!CW430=0),Desplegable!$B$445,IF(AND('Metas por Proyecto'!CV430&gt;0,'Metas por Proyecto'!CW430&gt;0),((CW430*100)/CV430))))))</f>
        <v/>
      </c>
      <c r="CZ430" s="97">
        <f t="shared" si="304"/>
        <v>448.00000000000006</v>
      </c>
      <c r="DA430" s="97">
        <f t="shared" si="305"/>
        <v>134.39999999999998</v>
      </c>
      <c r="DB430" s="62">
        <f>IF(AND(CZ430=0,DA430=0),"",IF(AND(CZ430=0,DA430&lt;&gt;0),Desplegable!$B$444,(DA430*100/CZ430)))</f>
        <v>29.999999999999993</v>
      </c>
      <c r="DC430" s="97">
        <v>44.8</v>
      </c>
      <c r="DD430" s="97"/>
      <c r="DE430" s="97"/>
      <c r="DF430" s="62" t="str">
        <f>IF(AND(DC430=0,DD430=0),Desplegable!$B$446,IF(AND(DC430&lt;&gt;0,DD430=""),Desplegable!$B$446,IF(AND('Metas por Proyecto'!DC430=0,'Metas por Proyecto'!DD430&gt;0),Desplegable!$B$444,IF(AND('Metas por Proyecto'!DC430&gt;0,'Metas por Proyecto'!DD430=0),Desplegable!$B$445,IF(AND('Metas por Proyecto'!DC430&gt;0,'Metas por Proyecto'!DD430&gt;0),((DD430*100)/DC430))))))</f>
        <v/>
      </c>
      <c r="DG430" s="97">
        <f t="shared" si="256"/>
        <v>492.80000000000007</v>
      </c>
      <c r="DH430" s="97">
        <f t="shared" si="257"/>
        <v>134.39999999999998</v>
      </c>
      <c r="DI430" s="62">
        <f>IF(AND(DG430=0,DH430=0),"",IF(AND(DG430=0,DH430&lt;&gt;0),Desplegable!$B$444,(DH430*100/DG430)))</f>
        <v>27.272727272727266</v>
      </c>
      <c r="DJ430" s="97">
        <v>44.8</v>
      </c>
      <c r="DK430" s="97"/>
      <c r="DL430" s="97"/>
      <c r="DM430" s="62" t="str">
        <f>IF(AND(DJ430=0,DK430=0),Desplegable!$B$446,IF(AND(DJ430&lt;&gt;0,DK430=""),Desplegable!$B$446,IF(AND('Metas por Proyecto'!DJ430=0,'Metas por Proyecto'!DK430&gt;0),Desplegable!$B$444,IF(AND('Metas por Proyecto'!DJ430&gt;0,'Metas por Proyecto'!DK430=0),Desplegable!$B$445,IF(AND('Metas por Proyecto'!DJ430&gt;0,'Metas por Proyecto'!DK430&gt;0),((DK430*100)/DJ430))))))</f>
        <v/>
      </c>
      <c r="DN430" s="97">
        <f t="shared" si="306"/>
        <v>537.6</v>
      </c>
      <c r="DO430" s="97">
        <f t="shared" si="307"/>
        <v>134.39999999999998</v>
      </c>
      <c r="DP430" s="63">
        <f>IF(AND(DN430=0,DO430=0),"",IF(AND(DN430=0,DO430&lt;&gt;0),Desplegable!$B$444,(DO430*100/DN430)))</f>
        <v>24.999999999999996</v>
      </c>
      <c r="DQ430" s="97">
        <v>44.8</v>
      </c>
      <c r="DR430" s="97">
        <f t="shared" si="285"/>
        <v>0</v>
      </c>
      <c r="DS430" s="97">
        <f t="shared" si="287"/>
        <v>134.39999999999998</v>
      </c>
      <c r="DT430" s="63">
        <f t="shared" si="286"/>
        <v>24.999999999999996</v>
      </c>
      <c r="DU430" s="97"/>
    </row>
    <row r="431" spans="1:125" s="65" customFormat="1" ht="225">
      <c r="A431" s="53">
        <v>430</v>
      </c>
      <c r="B431" s="84" t="s">
        <v>1122</v>
      </c>
      <c r="C431" s="54" t="s">
        <v>1126</v>
      </c>
      <c r="D431" s="55" t="s">
        <v>89</v>
      </c>
      <c r="E431" s="55" t="s">
        <v>1127</v>
      </c>
      <c r="F431" s="56" t="s">
        <v>111</v>
      </c>
      <c r="G431" s="55" t="s">
        <v>115</v>
      </c>
      <c r="H431" s="56" t="s">
        <v>291</v>
      </c>
      <c r="I431" s="55" t="s">
        <v>993</v>
      </c>
      <c r="J431" s="56" t="s">
        <v>252</v>
      </c>
      <c r="K431" s="55" t="s">
        <v>1028</v>
      </c>
      <c r="L431" s="56" t="s">
        <v>281</v>
      </c>
      <c r="M431" s="56" t="s">
        <v>411</v>
      </c>
      <c r="N431" s="59" t="s">
        <v>136</v>
      </c>
      <c r="O431" s="56" t="s">
        <v>154</v>
      </c>
      <c r="P431" s="57" t="s">
        <v>462</v>
      </c>
      <c r="Q431" s="57" t="s">
        <v>467</v>
      </c>
      <c r="R431" s="58" t="s">
        <v>474</v>
      </c>
      <c r="S431" s="59" t="s">
        <v>159</v>
      </c>
      <c r="T431" s="59" t="s">
        <v>417</v>
      </c>
      <c r="U431" s="60" t="s">
        <v>429</v>
      </c>
      <c r="V431" s="60" t="s">
        <v>447</v>
      </c>
      <c r="W431" s="59" t="s">
        <v>159</v>
      </c>
      <c r="X431" s="59"/>
      <c r="Y431" s="56"/>
      <c r="Z431" s="56"/>
      <c r="AA431" s="56"/>
      <c r="AB431" s="56"/>
      <c r="AC431" s="53"/>
      <c r="AD431" s="53"/>
      <c r="AE431" s="53"/>
      <c r="AF431" s="53"/>
      <c r="AG431" s="56"/>
      <c r="AH431" s="60"/>
      <c r="AI431" s="53"/>
      <c r="AJ431" s="61"/>
      <c r="AK431" s="53"/>
      <c r="AL431" s="53"/>
      <c r="AM431" s="222">
        <v>63.3</v>
      </c>
      <c r="AN431" s="97">
        <v>63.3</v>
      </c>
      <c r="AO431" s="97">
        <v>63.3</v>
      </c>
      <c r="AP431" s="97"/>
      <c r="AQ431" s="62">
        <f>IF(AND(AN431=0,AO431=0),Desplegable!$B$446,IF(AND(AN431&lt;&gt;0,AO431=""),Desplegable!$B$446,IF(AND('Metas por Proyecto'!AN431=0,'Metas por Proyecto'!AO431&gt;0),Desplegable!$B$444,IF(AND('Metas por Proyecto'!AN431&gt;0,'Metas por Proyecto'!AO431=0),Desplegable!$B$445,IF(AND('Metas por Proyecto'!AN431&gt;0,'Metas por Proyecto'!AO431&gt;0),((AO431*100)/AN431))))))</f>
        <v>100</v>
      </c>
      <c r="AR431" s="97">
        <v>63.3</v>
      </c>
      <c r="AS431" s="97">
        <v>63.3</v>
      </c>
      <c r="AT431" s="97"/>
      <c r="AU431" s="62">
        <f>IF(AND(AR431=0,AS431=0),Desplegable!$B$446,IF(AND(AR431&lt;&gt;0,AS431=""),Desplegable!$B$446,IF(AND('Metas por Proyecto'!AR431=0,'Metas por Proyecto'!AS431&gt;0),Desplegable!$B$444,IF(AND('Metas por Proyecto'!AR431&gt;0,'Metas por Proyecto'!AS431=0),Desplegable!$B$445,IF(AND('Metas por Proyecto'!AR431&gt;0,'Metas por Proyecto'!AS431&gt;0),((AS431*100)/AR431))))))</f>
        <v>100</v>
      </c>
      <c r="AV431" s="97">
        <f t="shared" si="288"/>
        <v>126.6</v>
      </c>
      <c r="AW431" s="97">
        <f t="shared" si="289"/>
        <v>126.6</v>
      </c>
      <c r="AX431" s="62">
        <f>IF(AND(AV431=0,AW431=0),"",IF(AND(AV431=0,AW431&lt;&gt;0),Desplegable!$B$444,(AW431*100/AV431)))</f>
        <v>100</v>
      </c>
      <c r="AY431" s="97">
        <v>63.3</v>
      </c>
      <c r="AZ431" s="97">
        <v>63.3</v>
      </c>
      <c r="BA431" s="97"/>
      <c r="BB431" s="62">
        <f>IF(AND(AY431=0,AZ431=0),Desplegable!$B$446,IF(AND(AY431&lt;&gt;0,AZ431=""),Desplegable!$B$446,IF(AND('Metas por Proyecto'!AY431=0,'Metas por Proyecto'!AZ431&gt;0),Desplegable!$B$444,IF(AND('Metas por Proyecto'!AY431&gt;0,'Metas por Proyecto'!AZ431=0),Desplegable!$B$445,IF(AND('Metas por Proyecto'!AY431&gt;0,'Metas por Proyecto'!AZ431&gt;0),((AZ431*100)/AY431))))))</f>
        <v>100</v>
      </c>
      <c r="BC431" s="97">
        <f t="shared" si="290"/>
        <v>189.89999999999998</v>
      </c>
      <c r="BD431" s="97">
        <f t="shared" si="291"/>
        <v>189.89999999999998</v>
      </c>
      <c r="BE431" s="62">
        <f>IF(AND(BC431=0,BD431=0),"",IF(AND(BC431=0,BD431&lt;&gt;0),Desplegable!$B$444,(BD431*100/BC431)))</f>
        <v>99.999999999999986</v>
      </c>
      <c r="BF431" s="97">
        <v>63.3</v>
      </c>
      <c r="BG431" s="97"/>
      <c r="BH431" s="97"/>
      <c r="BI431" s="62" t="str">
        <f>IF(AND(BF431=0,BG431=0),Desplegable!$B$446,IF(AND(BF431&lt;&gt;0,BG431=""),Desplegable!$B$446,IF(AND('Metas por Proyecto'!BF431=0,'Metas por Proyecto'!BG431&gt;0),Desplegable!$B$444,IF(AND('Metas por Proyecto'!BF431&gt;0,'Metas por Proyecto'!BG431=0),Desplegable!$B$445,IF(AND('Metas por Proyecto'!BF431&gt;0,'Metas por Proyecto'!BG431&gt;0),((BG431*100)/BF431))))))</f>
        <v/>
      </c>
      <c r="BJ431" s="97">
        <f t="shared" si="292"/>
        <v>253.2</v>
      </c>
      <c r="BK431" s="97">
        <f t="shared" si="293"/>
        <v>189.89999999999998</v>
      </c>
      <c r="BL431" s="62">
        <f>IF(AND(BJ431=0,BK431=0),"",IF(AND(BJ431=0,BK431&lt;&gt;0),Desplegable!$B$444,(BK431*100/BJ431)))</f>
        <v>74.999999999999986</v>
      </c>
      <c r="BM431" s="97">
        <v>63.3</v>
      </c>
      <c r="BN431" s="97"/>
      <c r="BO431" s="97"/>
      <c r="BP431" s="62" t="str">
        <f>IF(AND(BM431=0,BN431=0),Desplegable!$B$446,IF(AND(BM431&lt;&gt;0,BN431=""),Desplegable!$B$446,IF(AND('Metas por Proyecto'!BM431=0,'Metas por Proyecto'!BN431&gt;0),Desplegable!$B$444,IF(AND('Metas por Proyecto'!BM431&gt;0,'Metas por Proyecto'!BN431=0),Desplegable!$B$445,IF(AND('Metas por Proyecto'!BM431&gt;0,'Metas por Proyecto'!BN431&gt;0),((BN431*100)/BM431))))))</f>
        <v/>
      </c>
      <c r="BQ431" s="97">
        <f t="shared" si="294"/>
        <v>316.5</v>
      </c>
      <c r="BR431" s="97">
        <f t="shared" si="295"/>
        <v>189.89999999999998</v>
      </c>
      <c r="BS431" s="62">
        <f>IF(AND(BQ431=0,BR431=0),"",IF(AND(BQ431=0,BR431&lt;&gt;0),Desplegable!$B$444,(BR431*100/BQ431)))</f>
        <v>59.999999999999986</v>
      </c>
      <c r="BT431" s="97">
        <v>63.3</v>
      </c>
      <c r="BU431" s="97"/>
      <c r="BV431" s="97"/>
      <c r="BW431" s="62" t="str">
        <f>IF(AND(BT431=0,BU431=0),Desplegable!$B$446,IF(AND(BT431&lt;&gt;0,BU431=""),Desplegable!$B$446,IF(AND('Metas por Proyecto'!BT431=0,'Metas por Proyecto'!BU431&gt;0),Desplegable!$B$444,IF(AND('Metas por Proyecto'!BT431&gt;0,'Metas por Proyecto'!BU431=0),Desplegable!$B$445,IF(AND('Metas por Proyecto'!BT431&gt;0,'Metas por Proyecto'!BU431&gt;0),((BU431*100)/BT431))))))</f>
        <v/>
      </c>
      <c r="BX431" s="97">
        <f t="shared" si="296"/>
        <v>379.8</v>
      </c>
      <c r="BY431" s="97">
        <f t="shared" si="297"/>
        <v>189.89999999999998</v>
      </c>
      <c r="BZ431" s="62">
        <f>IF(AND(BX431=0,BY431=0),"",IF(AND(BX431=0,BY431&lt;&gt;0),Desplegable!$B$444,(BY431*100/BX431)))</f>
        <v>49.999999999999986</v>
      </c>
      <c r="CA431" s="97">
        <v>63.3</v>
      </c>
      <c r="CB431" s="97"/>
      <c r="CC431" s="97"/>
      <c r="CD431" s="62" t="str">
        <f>IF(AND(CA431=0,CB431=0),Desplegable!$B$446,IF(AND(CA431&lt;&gt;0,CB431=""),Desplegable!$B$446,IF(AND('Metas por Proyecto'!CA431=0,'Metas por Proyecto'!CB431&gt;0),Desplegable!$B$444,IF(AND('Metas por Proyecto'!CA431&gt;0,'Metas por Proyecto'!CB431=0),Desplegable!$B$445,IF(AND('Metas por Proyecto'!CA431&gt;0,'Metas por Proyecto'!CB431&gt;0),((CB431*100)/CA431))))))</f>
        <v/>
      </c>
      <c r="CE431" s="97">
        <f t="shared" si="298"/>
        <v>443.1</v>
      </c>
      <c r="CF431" s="97">
        <f t="shared" si="299"/>
        <v>189.89999999999998</v>
      </c>
      <c r="CG431" s="62">
        <f>IF(AND(CE431=0,CF431=0),"",IF(AND(CE431=0,CF431&lt;&gt;0),Desplegable!$B$444,(CF431*100/CE431)))</f>
        <v>42.857142857142847</v>
      </c>
      <c r="CH431" s="97">
        <v>63.3</v>
      </c>
      <c r="CI431" s="97"/>
      <c r="CJ431" s="97"/>
      <c r="CK431" s="62" t="str">
        <f>IF(AND(CH431=0,CI431=0),Desplegable!$B$446,IF(AND(CH431&lt;&gt;0,CI431=""),Desplegable!$B$446,IF(AND('Metas por Proyecto'!CH431=0,'Metas por Proyecto'!CI431&gt;0),Desplegable!$B$444,IF(AND('Metas por Proyecto'!CH431&gt;0,'Metas por Proyecto'!CI431=0),Desplegable!$B$445,IF(AND('Metas por Proyecto'!CH431&gt;0,'Metas por Proyecto'!CI431&gt;0),((CI431*100)/CH431))))))</f>
        <v/>
      </c>
      <c r="CL431" s="97">
        <f t="shared" si="300"/>
        <v>506.40000000000003</v>
      </c>
      <c r="CM431" s="97">
        <f t="shared" si="301"/>
        <v>189.89999999999998</v>
      </c>
      <c r="CN431" s="62">
        <f>IF(AND(CL431=0,CM431=0),"",IF(AND(CL431=0,CM431&lt;&gt;0),Desplegable!$B$444,(CM431*100/CL431)))</f>
        <v>37.499999999999993</v>
      </c>
      <c r="CO431" s="97">
        <v>63.3</v>
      </c>
      <c r="CP431" s="97"/>
      <c r="CQ431" s="97"/>
      <c r="CR431" s="62" t="str">
        <f>IF(AND(CO431=0,CP431=0),Desplegable!$B$446,IF(AND(CO431&lt;&gt;0,CP431=""),Desplegable!$B$446,IF(AND('Metas por Proyecto'!CO431=0,'Metas por Proyecto'!CP431&gt;0),Desplegable!$B$444,IF(AND('Metas por Proyecto'!CO431&gt;0,'Metas por Proyecto'!CP431=0),Desplegable!$B$445,IF(AND('Metas por Proyecto'!CO431&gt;0,'Metas por Proyecto'!CP431&gt;0),((CP431*100)/CO431))))))</f>
        <v/>
      </c>
      <c r="CS431" s="97">
        <f t="shared" si="302"/>
        <v>569.70000000000005</v>
      </c>
      <c r="CT431" s="97">
        <f t="shared" si="303"/>
        <v>189.89999999999998</v>
      </c>
      <c r="CU431" s="62">
        <f>IF(AND(CS431=0,CT431=0),"",IF(AND(CS431=0,CT431&lt;&gt;0),Desplegable!$B$444,(CT431*100/CS431)))</f>
        <v>33.333333333333321</v>
      </c>
      <c r="CV431" s="97">
        <v>63.3</v>
      </c>
      <c r="CW431" s="97"/>
      <c r="CX431" s="97"/>
      <c r="CY431" s="62" t="str">
        <f>IF(AND(CV431=0,CW431=0),Desplegable!$B$446,IF(AND(CV431&lt;&gt;0,CW431=""),Desplegable!$B$446,IF(AND('Metas por Proyecto'!CV431=0,'Metas por Proyecto'!CW431&gt;0),Desplegable!$B$444,IF(AND('Metas por Proyecto'!CV431&gt;0,'Metas por Proyecto'!CW431=0),Desplegable!$B$445,IF(AND('Metas por Proyecto'!CV431&gt;0,'Metas por Proyecto'!CW431&gt;0),((CW431*100)/CV431))))))</f>
        <v/>
      </c>
      <c r="CZ431" s="97">
        <f t="shared" si="304"/>
        <v>633</v>
      </c>
      <c r="DA431" s="97">
        <f t="shared" si="305"/>
        <v>189.89999999999998</v>
      </c>
      <c r="DB431" s="62">
        <f>IF(AND(CZ431=0,DA431=0),"",IF(AND(CZ431=0,DA431&lt;&gt;0),Desplegable!$B$444,(DA431*100/CZ431)))</f>
        <v>29.999999999999993</v>
      </c>
      <c r="DC431" s="97">
        <v>63.3</v>
      </c>
      <c r="DD431" s="97"/>
      <c r="DE431" s="97"/>
      <c r="DF431" s="62" t="str">
        <f>IF(AND(DC431=0,DD431=0),Desplegable!$B$446,IF(AND(DC431&lt;&gt;0,DD431=""),Desplegable!$B$446,IF(AND('Metas por Proyecto'!DC431=0,'Metas por Proyecto'!DD431&gt;0),Desplegable!$B$444,IF(AND('Metas por Proyecto'!DC431&gt;0,'Metas por Proyecto'!DD431=0),Desplegable!$B$445,IF(AND('Metas por Proyecto'!DC431&gt;0,'Metas por Proyecto'!DD431&gt;0),((DD431*100)/DC431))))))</f>
        <v/>
      </c>
      <c r="DG431" s="97">
        <f t="shared" si="256"/>
        <v>696.3</v>
      </c>
      <c r="DH431" s="97">
        <f t="shared" si="257"/>
        <v>189.89999999999998</v>
      </c>
      <c r="DI431" s="62">
        <f>IF(AND(DG431=0,DH431=0),"",IF(AND(DG431=0,DH431&lt;&gt;0),Desplegable!$B$444,(DH431*100/DG431)))</f>
        <v>27.27272727272727</v>
      </c>
      <c r="DJ431" s="97">
        <v>63.3</v>
      </c>
      <c r="DK431" s="97"/>
      <c r="DL431" s="97"/>
      <c r="DM431" s="62" t="str">
        <f>IF(AND(DJ431=0,DK431=0),Desplegable!$B$446,IF(AND(DJ431&lt;&gt;0,DK431=""),Desplegable!$B$446,IF(AND('Metas por Proyecto'!DJ431=0,'Metas por Proyecto'!DK431&gt;0),Desplegable!$B$444,IF(AND('Metas por Proyecto'!DJ431&gt;0,'Metas por Proyecto'!DK431=0),Desplegable!$B$445,IF(AND('Metas por Proyecto'!DJ431&gt;0,'Metas por Proyecto'!DK431&gt;0),((DK431*100)/DJ431))))))</f>
        <v/>
      </c>
      <c r="DN431" s="97">
        <f t="shared" si="306"/>
        <v>759.59999999999991</v>
      </c>
      <c r="DO431" s="97">
        <f t="shared" si="307"/>
        <v>189.89999999999998</v>
      </c>
      <c r="DP431" s="63">
        <f>IF(AND(DN431=0,DO431=0),"",IF(AND(DN431=0,DO431&lt;&gt;0),Desplegable!$B$444,(DO431*100/DN431)))</f>
        <v>24.999999999999996</v>
      </c>
      <c r="DQ431" s="97">
        <v>63.3</v>
      </c>
      <c r="DR431" s="97">
        <f t="shared" si="285"/>
        <v>0</v>
      </c>
      <c r="DS431" s="97">
        <f t="shared" si="287"/>
        <v>189.89999999999998</v>
      </c>
      <c r="DT431" s="63">
        <f t="shared" si="286"/>
        <v>24.999999999999996</v>
      </c>
      <c r="DU431" s="97"/>
    </row>
    <row r="432" spans="1:125" s="65" customFormat="1" ht="225">
      <c r="A432" s="53">
        <v>431</v>
      </c>
      <c r="B432" s="84" t="s">
        <v>1123</v>
      </c>
      <c r="C432" s="54" t="s">
        <v>1126</v>
      </c>
      <c r="D432" s="55" t="s">
        <v>89</v>
      </c>
      <c r="E432" s="55" t="s">
        <v>1127</v>
      </c>
      <c r="F432" s="56" t="s">
        <v>111</v>
      </c>
      <c r="G432" s="55" t="s">
        <v>115</v>
      </c>
      <c r="H432" s="56" t="s">
        <v>291</v>
      </c>
      <c r="I432" s="55" t="s">
        <v>993</v>
      </c>
      <c r="J432" s="56" t="s">
        <v>252</v>
      </c>
      <c r="K432" s="55" t="s">
        <v>1028</v>
      </c>
      <c r="L432" s="56" t="s">
        <v>281</v>
      </c>
      <c r="M432" s="56" t="s">
        <v>411</v>
      </c>
      <c r="N432" s="59" t="s">
        <v>135</v>
      </c>
      <c r="O432" s="56" t="s">
        <v>154</v>
      </c>
      <c r="P432" s="57" t="s">
        <v>462</v>
      </c>
      <c r="Q432" s="57" t="s">
        <v>467</v>
      </c>
      <c r="R432" s="58" t="s">
        <v>474</v>
      </c>
      <c r="S432" s="59" t="s">
        <v>159</v>
      </c>
      <c r="T432" s="59" t="s">
        <v>417</v>
      </c>
      <c r="U432" s="60" t="s">
        <v>429</v>
      </c>
      <c r="V432" s="60" t="s">
        <v>447</v>
      </c>
      <c r="W432" s="59" t="s">
        <v>159</v>
      </c>
      <c r="X432" s="59"/>
      <c r="Y432" s="56"/>
      <c r="Z432" s="56"/>
      <c r="AA432" s="56"/>
      <c r="AB432" s="56"/>
      <c r="AC432" s="53"/>
      <c r="AD432" s="53"/>
      <c r="AE432" s="53"/>
      <c r="AF432" s="53"/>
      <c r="AG432" s="56"/>
      <c r="AH432" s="60"/>
      <c r="AI432" s="53"/>
      <c r="AJ432" s="61"/>
      <c r="AK432" s="53"/>
      <c r="AL432" s="53"/>
      <c r="AM432" s="222">
        <v>54.9</v>
      </c>
      <c r="AN432" s="97">
        <v>54.9</v>
      </c>
      <c r="AO432" s="97">
        <v>54.9</v>
      </c>
      <c r="AP432" s="97"/>
      <c r="AQ432" s="62">
        <f>IF(AND(AN432=0,AO432=0),Desplegable!$B$446,IF(AND(AN432&lt;&gt;0,AO432=""),Desplegable!$B$446,IF(AND('Metas por Proyecto'!AN432=0,'Metas por Proyecto'!AO432&gt;0),Desplegable!$B$444,IF(AND('Metas por Proyecto'!AN432&gt;0,'Metas por Proyecto'!AO432=0),Desplegable!$B$445,IF(AND('Metas por Proyecto'!AN432&gt;0,'Metas por Proyecto'!AO432&gt;0),((AO432*100)/AN432))))))</f>
        <v>100</v>
      </c>
      <c r="AR432" s="97">
        <v>54.9</v>
      </c>
      <c r="AS432" s="97">
        <v>54.9</v>
      </c>
      <c r="AT432" s="97"/>
      <c r="AU432" s="62">
        <f>IF(AND(AR432=0,AS432=0),Desplegable!$B$446,IF(AND(AR432&lt;&gt;0,AS432=""),Desplegable!$B$446,IF(AND('Metas por Proyecto'!AR432=0,'Metas por Proyecto'!AS432&gt;0),Desplegable!$B$444,IF(AND('Metas por Proyecto'!AR432&gt;0,'Metas por Proyecto'!AS432=0),Desplegable!$B$445,IF(AND('Metas por Proyecto'!AR432&gt;0,'Metas por Proyecto'!AS432&gt;0),((AS432*100)/AR432))))))</f>
        <v>100</v>
      </c>
      <c r="AV432" s="97">
        <f t="shared" si="288"/>
        <v>109.8</v>
      </c>
      <c r="AW432" s="97">
        <f t="shared" si="289"/>
        <v>109.8</v>
      </c>
      <c r="AX432" s="62">
        <f>IF(AND(AV432=0,AW432=0),"",IF(AND(AV432=0,AW432&lt;&gt;0),Desplegable!$B$444,(AW432*100/AV432)))</f>
        <v>100</v>
      </c>
      <c r="AY432" s="97">
        <v>54.9</v>
      </c>
      <c r="AZ432" s="97">
        <v>54.9</v>
      </c>
      <c r="BA432" s="97"/>
      <c r="BB432" s="62">
        <f>IF(AND(AY432=0,AZ432=0),Desplegable!$B$446,IF(AND(AY432&lt;&gt;0,AZ432=""),Desplegable!$B$446,IF(AND('Metas por Proyecto'!AY432=0,'Metas por Proyecto'!AZ432&gt;0),Desplegable!$B$444,IF(AND('Metas por Proyecto'!AY432&gt;0,'Metas por Proyecto'!AZ432=0),Desplegable!$B$445,IF(AND('Metas por Proyecto'!AY432&gt;0,'Metas por Proyecto'!AZ432&gt;0),((AZ432*100)/AY432))))))</f>
        <v>100</v>
      </c>
      <c r="BC432" s="97">
        <f t="shared" si="290"/>
        <v>164.7</v>
      </c>
      <c r="BD432" s="97">
        <f t="shared" si="291"/>
        <v>164.7</v>
      </c>
      <c r="BE432" s="62">
        <f>IF(AND(BC432=0,BD432=0),"",IF(AND(BC432=0,BD432&lt;&gt;0),Desplegable!$B$444,(BD432*100/BC432)))</f>
        <v>100</v>
      </c>
      <c r="BF432" s="97">
        <v>54.9</v>
      </c>
      <c r="BG432" s="97"/>
      <c r="BH432" s="97"/>
      <c r="BI432" s="62" t="str">
        <f>IF(AND(BF432=0,BG432=0),Desplegable!$B$446,IF(AND(BF432&lt;&gt;0,BG432=""),Desplegable!$B$446,IF(AND('Metas por Proyecto'!BF432=0,'Metas por Proyecto'!BG432&gt;0),Desplegable!$B$444,IF(AND('Metas por Proyecto'!BF432&gt;0,'Metas por Proyecto'!BG432=0),Desplegable!$B$445,IF(AND('Metas por Proyecto'!BF432&gt;0,'Metas por Proyecto'!BG432&gt;0),((BG432*100)/BF432))))))</f>
        <v/>
      </c>
      <c r="BJ432" s="97">
        <f t="shared" si="292"/>
        <v>219.6</v>
      </c>
      <c r="BK432" s="97">
        <f t="shared" si="293"/>
        <v>164.7</v>
      </c>
      <c r="BL432" s="62">
        <f>IF(AND(BJ432=0,BK432=0),"",IF(AND(BJ432=0,BK432&lt;&gt;0),Desplegable!$B$444,(BK432*100/BJ432)))</f>
        <v>75</v>
      </c>
      <c r="BM432" s="97">
        <v>54.9</v>
      </c>
      <c r="BN432" s="97"/>
      <c r="BO432" s="97"/>
      <c r="BP432" s="62" t="str">
        <f>IF(AND(BM432=0,BN432=0),Desplegable!$B$446,IF(AND(BM432&lt;&gt;0,BN432=""),Desplegable!$B$446,IF(AND('Metas por Proyecto'!BM432=0,'Metas por Proyecto'!BN432&gt;0),Desplegable!$B$444,IF(AND('Metas por Proyecto'!BM432&gt;0,'Metas por Proyecto'!BN432=0),Desplegable!$B$445,IF(AND('Metas por Proyecto'!BM432&gt;0,'Metas por Proyecto'!BN432&gt;0),((BN432*100)/BM432))))))</f>
        <v/>
      </c>
      <c r="BQ432" s="97">
        <f t="shared" si="294"/>
        <v>274.5</v>
      </c>
      <c r="BR432" s="97">
        <f t="shared" si="295"/>
        <v>164.7</v>
      </c>
      <c r="BS432" s="62">
        <f>IF(AND(BQ432=0,BR432=0),"",IF(AND(BQ432=0,BR432&lt;&gt;0),Desplegable!$B$444,(BR432*100/BQ432)))</f>
        <v>60</v>
      </c>
      <c r="BT432" s="97">
        <v>54.9</v>
      </c>
      <c r="BU432" s="97"/>
      <c r="BV432" s="97"/>
      <c r="BW432" s="62" t="str">
        <f>IF(AND(BT432=0,BU432=0),Desplegable!$B$446,IF(AND(BT432&lt;&gt;0,BU432=""),Desplegable!$B$446,IF(AND('Metas por Proyecto'!BT432=0,'Metas por Proyecto'!BU432&gt;0),Desplegable!$B$444,IF(AND('Metas por Proyecto'!BT432&gt;0,'Metas por Proyecto'!BU432=0),Desplegable!$B$445,IF(AND('Metas por Proyecto'!BT432&gt;0,'Metas por Proyecto'!BU432&gt;0),((BU432*100)/BT432))))))</f>
        <v/>
      </c>
      <c r="BX432" s="97">
        <f t="shared" si="296"/>
        <v>329.4</v>
      </c>
      <c r="BY432" s="97">
        <f t="shared" si="297"/>
        <v>164.7</v>
      </c>
      <c r="BZ432" s="62">
        <f>IF(AND(BX432=0,BY432=0),"",IF(AND(BX432=0,BY432&lt;&gt;0),Desplegable!$B$444,(BY432*100/BX432)))</f>
        <v>50</v>
      </c>
      <c r="CA432" s="97">
        <v>54.9</v>
      </c>
      <c r="CB432" s="97"/>
      <c r="CC432" s="97"/>
      <c r="CD432" s="62" t="str">
        <f>IF(AND(CA432=0,CB432=0),Desplegable!$B$446,IF(AND(CA432&lt;&gt;0,CB432=""),Desplegable!$B$446,IF(AND('Metas por Proyecto'!CA432=0,'Metas por Proyecto'!CB432&gt;0),Desplegable!$B$444,IF(AND('Metas por Proyecto'!CA432&gt;0,'Metas por Proyecto'!CB432=0),Desplegable!$B$445,IF(AND('Metas por Proyecto'!CA432&gt;0,'Metas por Proyecto'!CB432&gt;0),((CB432*100)/CA432))))))</f>
        <v/>
      </c>
      <c r="CE432" s="97">
        <f t="shared" si="298"/>
        <v>384.29999999999995</v>
      </c>
      <c r="CF432" s="97">
        <f t="shared" si="299"/>
        <v>164.7</v>
      </c>
      <c r="CG432" s="62">
        <f>IF(AND(CE432=0,CF432=0),"",IF(AND(CE432=0,CF432&lt;&gt;0),Desplegable!$B$444,(CF432*100/CE432)))</f>
        <v>42.857142857142861</v>
      </c>
      <c r="CH432" s="97">
        <v>54.9</v>
      </c>
      <c r="CI432" s="97"/>
      <c r="CJ432" s="97"/>
      <c r="CK432" s="62" t="str">
        <f>IF(AND(CH432=0,CI432=0),Desplegable!$B$446,IF(AND(CH432&lt;&gt;0,CI432=""),Desplegable!$B$446,IF(AND('Metas por Proyecto'!CH432=0,'Metas por Proyecto'!CI432&gt;0),Desplegable!$B$444,IF(AND('Metas por Proyecto'!CH432&gt;0,'Metas por Proyecto'!CI432=0),Desplegable!$B$445,IF(AND('Metas por Proyecto'!CH432&gt;0,'Metas por Proyecto'!CI432&gt;0),((CI432*100)/CH432))))))</f>
        <v/>
      </c>
      <c r="CL432" s="97">
        <f t="shared" si="300"/>
        <v>439.19999999999993</v>
      </c>
      <c r="CM432" s="97">
        <f t="shared" si="301"/>
        <v>164.7</v>
      </c>
      <c r="CN432" s="62">
        <f>IF(AND(CL432=0,CM432=0),"",IF(AND(CL432=0,CM432&lt;&gt;0),Desplegable!$B$444,(CM432*100/CL432)))</f>
        <v>37.500000000000007</v>
      </c>
      <c r="CO432" s="97">
        <v>54.9</v>
      </c>
      <c r="CP432" s="97"/>
      <c r="CQ432" s="97"/>
      <c r="CR432" s="62" t="str">
        <f>IF(AND(CO432=0,CP432=0),Desplegable!$B$446,IF(AND(CO432&lt;&gt;0,CP432=""),Desplegable!$B$446,IF(AND('Metas por Proyecto'!CO432=0,'Metas por Proyecto'!CP432&gt;0),Desplegable!$B$444,IF(AND('Metas por Proyecto'!CO432&gt;0,'Metas por Proyecto'!CP432=0),Desplegable!$B$445,IF(AND('Metas por Proyecto'!CO432&gt;0,'Metas por Proyecto'!CP432&gt;0),((CP432*100)/CO432))))))</f>
        <v/>
      </c>
      <c r="CS432" s="97">
        <f t="shared" si="302"/>
        <v>494.09999999999991</v>
      </c>
      <c r="CT432" s="97">
        <f t="shared" si="303"/>
        <v>164.7</v>
      </c>
      <c r="CU432" s="62">
        <f>IF(AND(CS432=0,CT432=0),"",IF(AND(CS432=0,CT432&lt;&gt;0),Desplegable!$B$444,(CT432*100/CS432)))</f>
        <v>33.333333333333343</v>
      </c>
      <c r="CV432" s="97">
        <v>54.9</v>
      </c>
      <c r="CW432" s="97"/>
      <c r="CX432" s="97"/>
      <c r="CY432" s="62" t="str">
        <f>IF(AND(CV432=0,CW432=0),Desplegable!$B$446,IF(AND(CV432&lt;&gt;0,CW432=""),Desplegable!$B$446,IF(AND('Metas por Proyecto'!CV432=0,'Metas por Proyecto'!CW432&gt;0),Desplegable!$B$444,IF(AND('Metas por Proyecto'!CV432&gt;0,'Metas por Proyecto'!CW432=0),Desplegable!$B$445,IF(AND('Metas por Proyecto'!CV432&gt;0,'Metas por Proyecto'!CW432&gt;0),((CW432*100)/CV432))))))</f>
        <v/>
      </c>
      <c r="CZ432" s="97">
        <f t="shared" si="304"/>
        <v>548.99999999999989</v>
      </c>
      <c r="DA432" s="97">
        <f t="shared" si="305"/>
        <v>164.7</v>
      </c>
      <c r="DB432" s="62">
        <f>IF(AND(CZ432=0,DA432=0),"",IF(AND(CZ432=0,DA432&lt;&gt;0),Desplegable!$B$444,(DA432*100/CZ432)))</f>
        <v>30.000000000000007</v>
      </c>
      <c r="DC432" s="97">
        <v>54.9</v>
      </c>
      <c r="DD432" s="97"/>
      <c r="DE432" s="97"/>
      <c r="DF432" s="62" t="str">
        <f>IF(AND(DC432=0,DD432=0),Desplegable!$B$446,IF(AND(DC432&lt;&gt;0,DD432=""),Desplegable!$B$446,IF(AND('Metas por Proyecto'!DC432=0,'Metas por Proyecto'!DD432&gt;0),Desplegable!$B$444,IF(AND('Metas por Proyecto'!DC432&gt;0,'Metas por Proyecto'!DD432=0),Desplegable!$B$445,IF(AND('Metas por Proyecto'!DC432&gt;0,'Metas por Proyecto'!DD432&gt;0),((DD432*100)/DC432))))))</f>
        <v/>
      </c>
      <c r="DG432" s="97">
        <f t="shared" si="256"/>
        <v>603.89999999999986</v>
      </c>
      <c r="DH432" s="97">
        <f t="shared" si="257"/>
        <v>164.7</v>
      </c>
      <c r="DI432" s="62">
        <f>IF(AND(DG432=0,DH432=0),"",IF(AND(DG432=0,DH432&lt;&gt;0),Desplegable!$B$444,(DH432*100/DG432)))</f>
        <v>27.27272727272728</v>
      </c>
      <c r="DJ432" s="97">
        <v>54.9</v>
      </c>
      <c r="DK432" s="97"/>
      <c r="DL432" s="97"/>
      <c r="DM432" s="62" t="str">
        <f>IF(AND(DJ432=0,DK432=0),Desplegable!$B$446,IF(AND(DJ432&lt;&gt;0,DK432=""),Desplegable!$B$446,IF(AND('Metas por Proyecto'!DJ432=0,'Metas por Proyecto'!DK432&gt;0),Desplegable!$B$444,IF(AND('Metas por Proyecto'!DJ432&gt;0,'Metas por Proyecto'!DK432=0),Desplegable!$B$445,IF(AND('Metas por Proyecto'!DJ432&gt;0,'Metas por Proyecto'!DK432&gt;0),((DK432*100)/DJ432))))))</f>
        <v/>
      </c>
      <c r="DN432" s="97">
        <f t="shared" si="306"/>
        <v>658.79999999999984</v>
      </c>
      <c r="DO432" s="97">
        <f t="shared" si="307"/>
        <v>164.7</v>
      </c>
      <c r="DP432" s="63">
        <f>IF(AND(DN432=0,DO432=0),"",IF(AND(DN432=0,DO432&lt;&gt;0),Desplegable!$B$444,(DO432*100/DN432)))</f>
        <v>25.000000000000007</v>
      </c>
      <c r="DQ432" s="97">
        <v>54.9</v>
      </c>
      <c r="DR432" s="97">
        <f t="shared" si="285"/>
        <v>0</v>
      </c>
      <c r="DS432" s="97">
        <f t="shared" si="287"/>
        <v>164.7</v>
      </c>
      <c r="DT432" s="63">
        <f t="shared" si="286"/>
        <v>25.000000000000007</v>
      </c>
      <c r="DU432" s="97"/>
    </row>
    <row r="433" spans="1:125" s="65" customFormat="1" ht="225">
      <c r="A433" s="53">
        <v>432</v>
      </c>
      <c r="B433" s="84" t="s">
        <v>1124</v>
      </c>
      <c r="C433" s="54" t="s">
        <v>1126</v>
      </c>
      <c r="D433" s="55" t="s">
        <v>89</v>
      </c>
      <c r="E433" s="55" t="s">
        <v>1127</v>
      </c>
      <c r="F433" s="56" t="s">
        <v>111</v>
      </c>
      <c r="G433" s="55" t="s">
        <v>115</v>
      </c>
      <c r="H433" s="56" t="s">
        <v>291</v>
      </c>
      <c r="I433" s="55" t="s">
        <v>993</v>
      </c>
      <c r="J433" s="56" t="s">
        <v>252</v>
      </c>
      <c r="K433" s="55" t="s">
        <v>1028</v>
      </c>
      <c r="L433" s="56" t="s">
        <v>281</v>
      </c>
      <c r="M433" s="56" t="s">
        <v>411</v>
      </c>
      <c r="N433" s="59" t="s">
        <v>141</v>
      </c>
      <c r="O433" s="56" t="s">
        <v>154</v>
      </c>
      <c r="P433" s="57" t="s">
        <v>462</v>
      </c>
      <c r="Q433" s="57" t="s">
        <v>467</v>
      </c>
      <c r="R433" s="58" t="s">
        <v>474</v>
      </c>
      <c r="S433" s="59" t="s">
        <v>159</v>
      </c>
      <c r="T433" s="59" t="s">
        <v>417</v>
      </c>
      <c r="U433" s="60" t="s">
        <v>429</v>
      </c>
      <c r="V433" s="60" t="s">
        <v>447</v>
      </c>
      <c r="W433" s="59" t="s">
        <v>159</v>
      </c>
      <c r="X433" s="59"/>
      <c r="Y433" s="56"/>
      <c r="Z433" s="56"/>
      <c r="AA433" s="56"/>
      <c r="AB433" s="56"/>
      <c r="AC433" s="53"/>
      <c r="AD433" s="53"/>
      <c r="AE433" s="53"/>
      <c r="AF433" s="53"/>
      <c r="AG433" s="56"/>
      <c r="AH433" s="60"/>
      <c r="AI433" s="53"/>
      <c r="AJ433" s="61"/>
      <c r="AK433" s="53"/>
      <c r="AL433" s="53"/>
      <c r="AM433" s="222">
        <v>25.7</v>
      </c>
      <c r="AN433" s="97">
        <v>25.7</v>
      </c>
      <c r="AO433" s="97">
        <v>25.7</v>
      </c>
      <c r="AP433" s="97"/>
      <c r="AQ433" s="62">
        <f>IF(AND(AN433=0,AO433=0),Desplegable!$B$446,IF(AND(AN433&lt;&gt;0,AO433=""),Desplegable!$B$446,IF(AND('Metas por Proyecto'!AN433=0,'Metas por Proyecto'!AO433&gt;0),Desplegable!$B$444,IF(AND('Metas por Proyecto'!AN433&gt;0,'Metas por Proyecto'!AO433=0),Desplegable!$B$445,IF(AND('Metas por Proyecto'!AN433&gt;0,'Metas por Proyecto'!AO433&gt;0),((AO433*100)/AN433))))))</f>
        <v>100</v>
      </c>
      <c r="AR433" s="97">
        <v>25.7</v>
      </c>
      <c r="AS433" s="97">
        <v>25.7</v>
      </c>
      <c r="AT433" s="97"/>
      <c r="AU433" s="62">
        <f>IF(AND(AR433=0,AS433=0),Desplegable!$B$446,IF(AND(AR433&lt;&gt;0,AS433=""),Desplegable!$B$446,IF(AND('Metas por Proyecto'!AR433=0,'Metas por Proyecto'!AS433&gt;0),Desplegable!$B$444,IF(AND('Metas por Proyecto'!AR433&gt;0,'Metas por Proyecto'!AS433=0),Desplegable!$B$445,IF(AND('Metas por Proyecto'!AR433&gt;0,'Metas por Proyecto'!AS433&gt;0),((AS433*100)/AR433))))))</f>
        <v>100</v>
      </c>
      <c r="AV433" s="97">
        <f t="shared" si="288"/>
        <v>51.4</v>
      </c>
      <c r="AW433" s="97">
        <f t="shared" si="289"/>
        <v>51.4</v>
      </c>
      <c r="AX433" s="62">
        <f>IF(AND(AV433=0,AW433=0),"",IF(AND(AV433=0,AW433&lt;&gt;0),Desplegable!$B$444,(AW433*100/AV433)))</f>
        <v>100</v>
      </c>
      <c r="AY433" s="97">
        <v>25.7</v>
      </c>
      <c r="AZ433" s="97">
        <v>25.7</v>
      </c>
      <c r="BA433" s="97"/>
      <c r="BB433" s="62">
        <f>IF(AND(AY433=0,AZ433=0),Desplegable!$B$446,IF(AND(AY433&lt;&gt;0,AZ433=""),Desplegable!$B$446,IF(AND('Metas por Proyecto'!AY433=0,'Metas por Proyecto'!AZ433&gt;0),Desplegable!$B$444,IF(AND('Metas por Proyecto'!AY433&gt;0,'Metas por Proyecto'!AZ433=0),Desplegable!$B$445,IF(AND('Metas por Proyecto'!AY433&gt;0,'Metas por Proyecto'!AZ433&gt;0),((AZ433*100)/AY433))))))</f>
        <v>100</v>
      </c>
      <c r="BC433" s="97">
        <f t="shared" si="290"/>
        <v>77.099999999999994</v>
      </c>
      <c r="BD433" s="97">
        <f t="shared" si="291"/>
        <v>77.099999999999994</v>
      </c>
      <c r="BE433" s="62">
        <f>IF(AND(BC433=0,BD433=0),"",IF(AND(BC433=0,BD433&lt;&gt;0),Desplegable!$B$444,(BD433*100/BC433)))</f>
        <v>100</v>
      </c>
      <c r="BF433" s="97">
        <v>25.7</v>
      </c>
      <c r="BG433" s="97"/>
      <c r="BH433" s="97"/>
      <c r="BI433" s="62" t="str">
        <f>IF(AND(BF433=0,BG433=0),Desplegable!$B$446,IF(AND(BF433&lt;&gt;0,BG433=""),Desplegable!$B$446,IF(AND('Metas por Proyecto'!BF433=0,'Metas por Proyecto'!BG433&gt;0),Desplegable!$B$444,IF(AND('Metas por Proyecto'!BF433&gt;0,'Metas por Proyecto'!BG433=0),Desplegable!$B$445,IF(AND('Metas por Proyecto'!BF433&gt;0,'Metas por Proyecto'!BG433&gt;0),((BG433*100)/BF433))))))</f>
        <v/>
      </c>
      <c r="BJ433" s="97">
        <f t="shared" si="292"/>
        <v>102.8</v>
      </c>
      <c r="BK433" s="97">
        <f t="shared" si="293"/>
        <v>77.099999999999994</v>
      </c>
      <c r="BL433" s="62">
        <f>IF(AND(BJ433=0,BK433=0),"",IF(AND(BJ433=0,BK433&lt;&gt;0),Desplegable!$B$444,(BK433*100/BJ433)))</f>
        <v>75</v>
      </c>
      <c r="BM433" s="97">
        <v>25.7</v>
      </c>
      <c r="BN433" s="97"/>
      <c r="BO433" s="97"/>
      <c r="BP433" s="62" t="str">
        <f>IF(AND(BM433=0,BN433=0),Desplegable!$B$446,IF(AND(BM433&lt;&gt;0,BN433=""),Desplegable!$B$446,IF(AND('Metas por Proyecto'!BM433=0,'Metas por Proyecto'!BN433&gt;0),Desplegable!$B$444,IF(AND('Metas por Proyecto'!BM433&gt;0,'Metas por Proyecto'!BN433=0),Desplegable!$B$445,IF(AND('Metas por Proyecto'!BM433&gt;0,'Metas por Proyecto'!BN433&gt;0),((BN433*100)/BM433))))))</f>
        <v/>
      </c>
      <c r="BQ433" s="97">
        <f t="shared" si="294"/>
        <v>128.5</v>
      </c>
      <c r="BR433" s="97">
        <f t="shared" si="295"/>
        <v>77.099999999999994</v>
      </c>
      <c r="BS433" s="62">
        <f>IF(AND(BQ433=0,BR433=0),"",IF(AND(BQ433=0,BR433&lt;&gt;0),Desplegable!$B$444,(BR433*100/BQ433)))</f>
        <v>59.999999999999993</v>
      </c>
      <c r="BT433" s="97">
        <v>25.7</v>
      </c>
      <c r="BU433" s="97"/>
      <c r="BV433" s="97"/>
      <c r="BW433" s="62" t="str">
        <f>IF(AND(BT433=0,BU433=0),Desplegable!$B$446,IF(AND(BT433&lt;&gt;0,BU433=""),Desplegable!$B$446,IF(AND('Metas por Proyecto'!BT433=0,'Metas por Proyecto'!BU433&gt;0),Desplegable!$B$444,IF(AND('Metas por Proyecto'!BT433&gt;0,'Metas por Proyecto'!BU433=0),Desplegable!$B$445,IF(AND('Metas por Proyecto'!BT433&gt;0,'Metas por Proyecto'!BU433&gt;0),((BU433*100)/BT433))))))</f>
        <v/>
      </c>
      <c r="BX433" s="97">
        <f t="shared" si="296"/>
        <v>154.19999999999999</v>
      </c>
      <c r="BY433" s="97">
        <f t="shared" si="297"/>
        <v>77.099999999999994</v>
      </c>
      <c r="BZ433" s="62">
        <f>IF(AND(BX433=0,BY433=0),"",IF(AND(BX433=0,BY433&lt;&gt;0),Desplegable!$B$444,(BY433*100/BX433)))</f>
        <v>50</v>
      </c>
      <c r="CA433" s="97">
        <v>25.7</v>
      </c>
      <c r="CB433" s="97"/>
      <c r="CC433" s="97"/>
      <c r="CD433" s="62" t="str">
        <f>IF(AND(CA433=0,CB433=0),Desplegable!$B$446,IF(AND(CA433&lt;&gt;0,CB433=""),Desplegable!$B$446,IF(AND('Metas por Proyecto'!CA433=0,'Metas por Proyecto'!CB433&gt;0),Desplegable!$B$444,IF(AND('Metas por Proyecto'!CA433&gt;0,'Metas por Proyecto'!CB433=0),Desplegable!$B$445,IF(AND('Metas por Proyecto'!CA433&gt;0,'Metas por Proyecto'!CB433&gt;0),((CB433*100)/CA433))))))</f>
        <v/>
      </c>
      <c r="CE433" s="97">
        <f t="shared" si="298"/>
        <v>179.89999999999998</v>
      </c>
      <c r="CF433" s="97">
        <f t="shared" si="299"/>
        <v>77.099999999999994</v>
      </c>
      <c r="CG433" s="62">
        <f>IF(AND(CE433=0,CF433=0),"",IF(AND(CE433=0,CF433&lt;&gt;0),Desplegable!$B$444,(CF433*100/CE433)))</f>
        <v>42.857142857142854</v>
      </c>
      <c r="CH433" s="97">
        <v>25.7</v>
      </c>
      <c r="CI433" s="97"/>
      <c r="CJ433" s="97"/>
      <c r="CK433" s="62" t="str">
        <f>IF(AND(CH433=0,CI433=0),Desplegable!$B$446,IF(AND(CH433&lt;&gt;0,CI433=""),Desplegable!$B$446,IF(AND('Metas por Proyecto'!CH433=0,'Metas por Proyecto'!CI433&gt;0),Desplegable!$B$444,IF(AND('Metas por Proyecto'!CH433&gt;0,'Metas por Proyecto'!CI433=0),Desplegable!$B$445,IF(AND('Metas por Proyecto'!CH433&gt;0,'Metas por Proyecto'!CI433&gt;0),((CI433*100)/CH433))))))</f>
        <v/>
      </c>
      <c r="CL433" s="97">
        <f t="shared" si="300"/>
        <v>205.59999999999997</v>
      </c>
      <c r="CM433" s="97">
        <f t="shared" si="301"/>
        <v>77.099999999999994</v>
      </c>
      <c r="CN433" s="62">
        <f>IF(AND(CL433=0,CM433=0),"",IF(AND(CL433=0,CM433&lt;&gt;0),Desplegable!$B$444,(CM433*100/CL433)))</f>
        <v>37.5</v>
      </c>
      <c r="CO433" s="97">
        <v>25.7</v>
      </c>
      <c r="CP433" s="97"/>
      <c r="CQ433" s="97"/>
      <c r="CR433" s="62" t="str">
        <f>IF(AND(CO433=0,CP433=0),Desplegable!$B$446,IF(AND(CO433&lt;&gt;0,CP433=""),Desplegable!$B$446,IF(AND('Metas por Proyecto'!CO433=0,'Metas por Proyecto'!CP433&gt;0),Desplegable!$B$444,IF(AND('Metas por Proyecto'!CO433&gt;0,'Metas por Proyecto'!CP433=0),Desplegable!$B$445,IF(AND('Metas por Proyecto'!CO433&gt;0,'Metas por Proyecto'!CP433&gt;0),((CP433*100)/CO433))))))</f>
        <v/>
      </c>
      <c r="CS433" s="97">
        <f t="shared" si="302"/>
        <v>231.29999999999995</v>
      </c>
      <c r="CT433" s="97">
        <f t="shared" si="303"/>
        <v>77.099999999999994</v>
      </c>
      <c r="CU433" s="62">
        <f>IF(AND(CS433=0,CT433=0),"",IF(AND(CS433=0,CT433&lt;&gt;0),Desplegable!$B$444,(CT433*100/CS433)))</f>
        <v>33.333333333333336</v>
      </c>
      <c r="CV433" s="97">
        <v>25.7</v>
      </c>
      <c r="CW433" s="97"/>
      <c r="CX433" s="97"/>
      <c r="CY433" s="62" t="str">
        <f>IF(AND(CV433=0,CW433=0),Desplegable!$B$446,IF(AND(CV433&lt;&gt;0,CW433=""),Desplegable!$B$446,IF(AND('Metas por Proyecto'!CV433=0,'Metas por Proyecto'!CW433&gt;0),Desplegable!$B$444,IF(AND('Metas por Proyecto'!CV433&gt;0,'Metas por Proyecto'!CW433=0),Desplegable!$B$445,IF(AND('Metas por Proyecto'!CV433&gt;0,'Metas por Proyecto'!CW433&gt;0),((CW433*100)/CV433))))))</f>
        <v/>
      </c>
      <c r="CZ433" s="97">
        <f t="shared" si="304"/>
        <v>256.99999999999994</v>
      </c>
      <c r="DA433" s="97">
        <f t="shared" si="305"/>
        <v>77.099999999999994</v>
      </c>
      <c r="DB433" s="62">
        <f>IF(AND(CZ433=0,DA433=0),"",IF(AND(CZ433=0,DA433&lt;&gt;0),Desplegable!$B$444,(DA433*100/CZ433)))</f>
        <v>30.000000000000004</v>
      </c>
      <c r="DC433" s="97">
        <v>25.7</v>
      </c>
      <c r="DD433" s="97"/>
      <c r="DE433" s="97"/>
      <c r="DF433" s="62" t="str">
        <f>IF(AND(DC433=0,DD433=0),Desplegable!$B$446,IF(AND(DC433&lt;&gt;0,DD433=""),Desplegable!$B$446,IF(AND('Metas por Proyecto'!DC433=0,'Metas por Proyecto'!DD433&gt;0),Desplegable!$B$444,IF(AND('Metas por Proyecto'!DC433&gt;0,'Metas por Proyecto'!DD433=0),Desplegable!$B$445,IF(AND('Metas por Proyecto'!DC433&gt;0,'Metas por Proyecto'!DD433&gt;0),((DD433*100)/DC433))))))</f>
        <v/>
      </c>
      <c r="DG433" s="97">
        <f t="shared" si="256"/>
        <v>282.69999999999993</v>
      </c>
      <c r="DH433" s="97">
        <f t="shared" si="257"/>
        <v>77.099999999999994</v>
      </c>
      <c r="DI433" s="62">
        <f>IF(AND(DG433=0,DH433=0),"",IF(AND(DG433=0,DH433&lt;&gt;0),Desplegable!$B$444,(DH433*100/DG433)))</f>
        <v>27.272727272727277</v>
      </c>
      <c r="DJ433" s="97">
        <v>25.7</v>
      </c>
      <c r="DK433" s="97"/>
      <c r="DL433" s="97"/>
      <c r="DM433" s="62" t="str">
        <f>IF(AND(DJ433=0,DK433=0),Desplegable!$B$446,IF(AND(DJ433&lt;&gt;0,DK433=""),Desplegable!$B$446,IF(AND('Metas por Proyecto'!DJ433=0,'Metas por Proyecto'!DK433&gt;0),Desplegable!$B$444,IF(AND('Metas por Proyecto'!DJ433&gt;0,'Metas por Proyecto'!DK433=0),Desplegable!$B$445,IF(AND('Metas por Proyecto'!DJ433&gt;0,'Metas por Proyecto'!DK433&gt;0),((DK433*100)/DJ433))))))</f>
        <v/>
      </c>
      <c r="DN433" s="97">
        <f t="shared" si="306"/>
        <v>308.39999999999992</v>
      </c>
      <c r="DO433" s="97">
        <f t="shared" si="307"/>
        <v>77.099999999999994</v>
      </c>
      <c r="DP433" s="63">
        <f>IF(AND(DN433=0,DO433=0),"",IF(AND(DN433=0,DO433&lt;&gt;0),Desplegable!$B$444,(DO433*100/DN433)))</f>
        <v>25.000000000000004</v>
      </c>
      <c r="DQ433" s="97">
        <v>25.7</v>
      </c>
      <c r="DR433" s="97">
        <f t="shared" si="285"/>
        <v>0</v>
      </c>
      <c r="DS433" s="97">
        <f t="shared" si="287"/>
        <v>77.099999999999994</v>
      </c>
      <c r="DT433" s="63">
        <f t="shared" si="286"/>
        <v>25.000000000000004</v>
      </c>
      <c r="DU433" s="97"/>
    </row>
    <row r="434" spans="1:125" s="65" customFormat="1" ht="225">
      <c r="A434" s="53">
        <v>433</v>
      </c>
      <c r="B434" s="84" t="s">
        <v>1125</v>
      </c>
      <c r="C434" s="54" t="s">
        <v>1126</v>
      </c>
      <c r="D434" s="55" t="s">
        <v>89</v>
      </c>
      <c r="E434" s="55" t="s">
        <v>1127</v>
      </c>
      <c r="F434" s="56" t="s">
        <v>111</v>
      </c>
      <c r="G434" s="55" t="s">
        <v>115</v>
      </c>
      <c r="H434" s="56" t="s">
        <v>291</v>
      </c>
      <c r="I434" s="55" t="s">
        <v>993</v>
      </c>
      <c r="J434" s="56" t="s">
        <v>252</v>
      </c>
      <c r="K434" s="55" t="s">
        <v>1028</v>
      </c>
      <c r="L434" s="56" t="s">
        <v>281</v>
      </c>
      <c r="M434" s="56" t="s">
        <v>411</v>
      </c>
      <c r="N434" s="59" t="s">
        <v>136</v>
      </c>
      <c r="O434" s="56" t="s">
        <v>154</v>
      </c>
      <c r="P434" s="57" t="s">
        <v>462</v>
      </c>
      <c r="Q434" s="57" t="s">
        <v>467</v>
      </c>
      <c r="R434" s="58" t="s">
        <v>474</v>
      </c>
      <c r="S434" s="59" t="s">
        <v>159</v>
      </c>
      <c r="T434" s="59" t="s">
        <v>417</v>
      </c>
      <c r="U434" s="60" t="s">
        <v>429</v>
      </c>
      <c r="V434" s="60" t="s">
        <v>447</v>
      </c>
      <c r="W434" s="59" t="s">
        <v>159</v>
      </c>
      <c r="X434" s="59"/>
      <c r="Y434" s="56"/>
      <c r="Z434" s="56"/>
      <c r="AA434" s="56"/>
      <c r="AB434" s="56"/>
      <c r="AC434" s="53"/>
      <c r="AD434" s="53"/>
      <c r="AE434" s="53"/>
      <c r="AF434" s="53"/>
      <c r="AG434" s="56"/>
      <c r="AH434" s="60"/>
      <c r="AI434" s="53"/>
      <c r="AJ434" s="61"/>
      <c r="AK434" s="53"/>
      <c r="AL434" s="53"/>
      <c r="AM434" s="222">
        <v>13.6</v>
      </c>
      <c r="AN434" s="97">
        <v>13.6</v>
      </c>
      <c r="AO434" s="97">
        <v>13.6</v>
      </c>
      <c r="AP434" s="97"/>
      <c r="AQ434" s="62">
        <f>IF(AND(AN434=0,AO434=0),Desplegable!$B$446,IF(AND(AN434&lt;&gt;0,AO434=""),Desplegable!$B$446,IF(AND('Metas por Proyecto'!AN434=0,'Metas por Proyecto'!AO434&gt;0),Desplegable!$B$444,IF(AND('Metas por Proyecto'!AN434&gt;0,'Metas por Proyecto'!AO434=0),Desplegable!$B$445,IF(AND('Metas por Proyecto'!AN434&gt;0,'Metas por Proyecto'!AO434&gt;0),((AO434*100)/AN434))))))</f>
        <v>100</v>
      </c>
      <c r="AR434" s="97">
        <v>13.6</v>
      </c>
      <c r="AS434" s="97">
        <v>13.6</v>
      </c>
      <c r="AT434" s="97"/>
      <c r="AU434" s="62">
        <f>IF(AND(AR434=0,AS434=0),Desplegable!$B$446,IF(AND(AR434&lt;&gt;0,AS434=""),Desplegable!$B$446,IF(AND('Metas por Proyecto'!AR434=0,'Metas por Proyecto'!AS434&gt;0),Desplegable!$B$444,IF(AND('Metas por Proyecto'!AR434&gt;0,'Metas por Proyecto'!AS434=0),Desplegable!$B$445,IF(AND('Metas por Proyecto'!AR434&gt;0,'Metas por Proyecto'!AS434&gt;0),((AS434*100)/AR434))))))</f>
        <v>100</v>
      </c>
      <c r="AV434" s="97">
        <f t="shared" si="288"/>
        <v>27.2</v>
      </c>
      <c r="AW434" s="97">
        <f t="shared" si="289"/>
        <v>27.2</v>
      </c>
      <c r="AX434" s="62">
        <f>IF(AND(AV434=0,AW434=0),"",IF(AND(AV434=0,AW434&lt;&gt;0),Desplegable!$B$444,(AW434*100/AV434)))</f>
        <v>100</v>
      </c>
      <c r="AY434" s="97">
        <v>13.6</v>
      </c>
      <c r="AZ434" s="97">
        <v>13.6</v>
      </c>
      <c r="BA434" s="97"/>
      <c r="BB434" s="62">
        <f>IF(AND(AY434=0,AZ434=0),Desplegable!$B$446,IF(AND(AY434&lt;&gt;0,AZ434=""),Desplegable!$B$446,IF(AND('Metas por Proyecto'!AY434=0,'Metas por Proyecto'!AZ434&gt;0),Desplegable!$B$444,IF(AND('Metas por Proyecto'!AY434&gt;0,'Metas por Proyecto'!AZ434=0),Desplegable!$B$445,IF(AND('Metas por Proyecto'!AY434&gt;0,'Metas por Proyecto'!AZ434&gt;0),((AZ434*100)/AY434))))))</f>
        <v>100</v>
      </c>
      <c r="BC434" s="97">
        <f t="shared" si="290"/>
        <v>40.799999999999997</v>
      </c>
      <c r="BD434" s="97">
        <f t="shared" si="291"/>
        <v>40.799999999999997</v>
      </c>
      <c r="BE434" s="62">
        <f>IF(AND(BC434=0,BD434=0),"",IF(AND(BC434=0,BD434&lt;&gt;0),Desplegable!$B$444,(BD434*100/BC434)))</f>
        <v>100</v>
      </c>
      <c r="BF434" s="97">
        <v>13.6</v>
      </c>
      <c r="BG434" s="97"/>
      <c r="BH434" s="97"/>
      <c r="BI434" s="62" t="str">
        <f>IF(AND(BF434=0,BG434=0),Desplegable!$B$446,IF(AND(BF434&lt;&gt;0,BG434=""),Desplegable!$B$446,IF(AND('Metas por Proyecto'!BF434=0,'Metas por Proyecto'!BG434&gt;0),Desplegable!$B$444,IF(AND('Metas por Proyecto'!BF434&gt;0,'Metas por Proyecto'!BG434=0),Desplegable!$B$445,IF(AND('Metas por Proyecto'!BF434&gt;0,'Metas por Proyecto'!BG434&gt;0),((BG434*100)/BF434))))))</f>
        <v/>
      </c>
      <c r="BJ434" s="97">
        <f t="shared" si="292"/>
        <v>54.4</v>
      </c>
      <c r="BK434" s="97">
        <f t="shared" si="293"/>
        <v>40.799999999999997</v>
      </c>
      <c r="BL434" s="62">
        <f>IF(AND(BJ434=0,BK434=0),"",IF(AND(BJ434=0,BK434&lt;&gt;0),Desplegable!$B$444,(BK434*100/BJ434)))</f>
        <v>75</v>
      </c>
      <c r="BM434" s="97">
        <v>13.6</v>
      </c>
      <c r="BN434" s="97"/>
      <c r="BO434" s="97"/>
      <c r="BP434" s="62" t="str">
        <f>IF(AND(BM434=0,BN434=0),Desplegable!$B$446,IF(AND(BM434&lt;&gt;0,BN434=""),Desplegable!$B$446,IF(AND('Metas por Proyecto'!BM434=0,'Metas por Proyecto'!BN434&gt;0),Desplegable!$B$444,IF(AND('Metas por Proyecto'!BM434&gt;0,'Metas por Proyecto'!BN434=0),Desplegable!$B$445,IF(AND('Metas por Proyecto'!BM434&gt;0,'Metas por Proyecto'!BN434&gt;0),((BN434*100)/BM434))))))</f>
        <v/>
      </c>
      <c r="BQ434" s="97">
        <f t="shared" si="294"/>
        <v>68</v>
      </c>
      <c r="BR434" s="97">
        <f t="shared" si="295"/>
        <v>40.799999999999997</v>
      </c>
      <c r="BS434" s="62">
        <f>IF(AND(BQ434=0,BR434=0),"",IF(AND(BQ434=0,BR434&lt;&gt;0),Desplegable!$B$444,(BR434*100/BQ434)))</f>
        <v>59.999999999999993</v>
      </c>
      <c r="BT434" s="97">
        <v>13.6</v>
      </c>
      <c r="BU434" s="97"/>
      <c r="BV434" s="97"/>
      <c r="BW434" s="62" t="str">
        <f>IF(AND(BT434=0,BU434=0),Desplegable!$B$446,IF(AND(BT434&lt;&gt;0,BU434=""),Desplegable!$B$446,IF(AND('Metas por Proyecto'!BT434=0,'Metas por Proyecto'!BU434&gt;0),Desplegable!$B$444,IF(AND('Metas por Proyecto'!BT434&gt;0,'Metas por Proyecto'!BU434=0),Desplegable!$B$445,IF(AND('Metas por Proyecto'!BT434&gt;0,'Metas por Proyecto'!BU434&gt;0),((BU434*100)/BT434))))))</f>
        <v/>
      </c>
      <c r="BX434" s="97">
        <f t="shared" si="296"/>
        <v>81.599999999999994</v>
      </c>
      <c r="BY434" s="97">
        <f t="shared" si="297"/>
        <v>40.799999999999997</v>
      </c>
      <c r="BZ434" s="62">
        <f>IF(AND(BX434=0,BY434=0),"",IF(AND(BX434=0,BY434&lt;&gt;0),Desplegable!$B$444,(BY434*100/BX434)))</f>
        <v>50</v>
      </c>
      <c r="CA434" s="97">
        <v>13.6</v>
      </c>
      <c r="CB434" s="97"/>
      <c r="CC434" s="97"/>
      <c r="CD434" s="62" t="str">
        <f>IF(AND(CA434=0,CB434=0),Desplegable!$B$446,IF(AND(CA434&lt;&gt;0,CB434=""),Desplegable!$B$446,IF(AND('Metas por Proyecto'!CA434=0,'Metas por Proyecto'!CB434&gt;0),Desplegable!$B$444,IF(AND('Metas por Proyecto'!CA434&gt;0,'Metas por Proyecto'!CB434=0),Desplegable!$B$445,IF(AND('Metas por Proyecto'!CA434&gt;0,'Metas por Proyecto'!CB434&gt;0),((CB434*100)/CA434))))))</f>
        <v/>
      </c>
      <c r="CE434" s="97">
        <f t="shared" si="298"/>
        <v>95.199999999999989</v>
      </c>
      <c r="CF434" s="97">
        <f t="shared" si="299"/>
        <v>40.799999999999997</v>
      </c>
      <c r="CG434" s="62">
        <f>IF(AND(CE434=0,CF434=0),"",IF(AND(CE434=0,CF434&lt;&gt;0),Desplegable!$B$444,(CF434*100/CE434)))</f>
        <v>42.857142857142854</v>
      </c>
      <c r="CH434" s="97">
        <v>13.6</v>
      </c>
      <c r="CI434" s="97"/>
      <c r="CJ434" s="97"/>
      <c r="CK434" s="62" t="str">
        <f>IF(AND(CH434=0,CI434=0),Desplegable!$B$446,IF(AND(CH434&lt;&gt;0,CI434=""),Desplegable!$B$446,IF(AND('Metas por Proyecto'!CH434=0,'Metas por Proyecto'!CI434&gt;0),Desplegable!$B$444,IF(AND('Metas por Proyecto'!CH434&gt;0,'Metas por Proyecto'!CI434=0),Desplegable!$B$445,IF(AND('Metas por Proyecto'!CH434&gt;0,'Metas por Proyecto'!CI434&gt;0),((CI434*100)/CH434))))))</f>
        <v/>
      </c>
      <c r="CL434" s="97">
        <f t="shared" si="300"/>
        <v>108.79999999999998</v>
      </c>
      <c r="CM434" s="97">
        <f t="shared" si="301"/>
        <v>40.799999999999997</v>
      </c>
      <c r="CN434" s="62">
        <f>IF(AND(CL434=0,CM434=0),"",IF(AND(CL434=0,CM434&lt;&gt;0),Desplegable!$B$444,(CM434*100/CL434)))</f>
        <v>37.5</v>
      </c>
      <c r="CO434" s="97">
        <v>13.6</v>
      </c>
      <c r="CP434" s="97"/>
      <c r="CQ434" s="97"/>
      <c r="CR434" s="62" t="str">
        <f>IF(AND(CO434=0,CP434=0),Desplegable!$B$446,IF(AND(CO434&lt;&gt;0,CP434=""),Desplegable!$B$446,IF(AND('Metas por Proyecto'!CO434=0,'Metas por Proyecto'!CP434&gt;0),Desplegable!$B$444,IF(AND('Metas por Proyecto'!CO434&gt;0,'Metas por Proyecto'!CP434=0),Desplegable!$B$445,IF(AND('Metas por Proyecto'!CO434&gt;0,'Metas por Proyecto'!CP434&gt;0),((CP434*100)/CO434))))))</f>
        <v/>
      </c>
      <c r="CS434" s="97">
        <f t="shared" si="302"/>
        <v>122.39999999999998</v>
      </c>
      <c r="CT434" s="97">
        <f t="shared" si="303"/>
        <v>40.799999999999997</v>
      </c>
      <c r="CU434" s="62">
        <f>IF(AND(CS434=0,CT434=0),"",IF(AND(CS434=0,CT434&lt;&gt;0),Desplegable!$B$444,(CT434*100/CS434)))</f>
        <v>33.333333333333336</v>
      </c>
      <c r="CV434" s="97">
        <v>13.6</v>
      </c>
      <c r="CW434" s="97"/>
      <c r="CX434" s="97"/>
      <c r="CY434" s="62" t="str">
        <f>IF(AND(CV434=0,CW434=0),Desplegable!$B$446,IF(AND(CV434&lt;&gt;0,CW434=""),Desplegable!$B$446,IF(AND('Metas por Proyecto'!CV434=0,'Metas por Proyecto'!CW434&gt;0),Desplegable!$B$444,IF(AND('Metas por Proyecto'!CV434&gt;0,'Metas por Proyecto'!CW434=0),Desplegable!$B$445,IF(AND('Metas por Proyecto'!CV434&gt;0,'Metas por Proyecto'!CW434&gt;0),((CW434*100)/CV434))))))</f>
        <v/>
      </c>
      <c r="CZ434" s="97">
        <f t="shared" si="304"/>
        <v>135.99999999999997</v>
      </c>
      <c r="DA434" s="97">
        <f t="shared" si="305"/>
        <v>40.799999999999997</v>
      </c>
      <c r="DB434" s="62">
        <f>IF(AND(CZ434=0,DA434=0),"",IF(AND(CZ434=0,DA434&lt;&gt;0),Desplegable!$B$444,(DA434*100/CZ434)))</f>
        <v>30.000000000000004</v>
      </c>
      <c r="DC434" s="97">
        <v>13.6</v>
      </c>
      <c r="DD434" s="97"/>
      <c r="DE434" s="97"/>
      <c r="DF434" s="62" t="str">
        <f>IF(AND(DC434=0,DD434=0),Desplegable!$B$446,IF(AND(DC434&lt;&gt;0,DD434=""),Desplegable!$B$446,IF(AND('Metas por Proyecto'!DC434=0,'Metas por Proyecto'!DD434&gt;0),Desplegable!$B$444,IF(AND('Metas por Proyecto'!DC434&gt;0,'Metas por Proyecto'!DD434=0),Desplegable!$B$445,IF(AND('Metas por Proyecto'!DC434&gt;0,'Metas por Proyecto'!DD434&gt;0),((DD434*100)/DC434))))))</f>
        <v/>
      </c>
      <c r="DG434" s="97">
        <f t="shared" si="256"/>
        <v>149.59999999999997</v>
      </c>
      <c r="DH434" s="97">
        <f t="shared" si="257"/>
        <v>40.799999999999997</v>
      </c>
      <c r="DI434" s="62">
        <f>IF(AND(DG434=0,DH434=0),"",IF(AND(DG434=0,DH434&lt;&gt;0),Desplegable!$B$444,(DH434*100/DG434)))</f>
        <v>27.272727272727277</v>
      </c>
      <c r="DJ434" s="97">
        <v>13.6</v>
      </c>
      <c r="DK434" s="97"/>
      <c r="DL434" s="97"/>
      <c r="DM434" s="62" t="str">
        <f>IF(AND(DJ434=0,DK434=0),Desplegable!$B$446,IF(AND(DJ434&lt;&gt;0,DK434=""),Desplegable!$B$446,IF(AND('Metas por Proyecto'!DJ434=0,'Metas por Proyecto'!DK434&gt;0),Desplegable!$B$444,IF(AND('Metas por Proyecto'!DJ434&gt;0,'Metas por Proyecto'!DK434=0),Desplegable!$B$445,IF(AND('Metas por Proyecto'!DJ434&gt;0,'Metas por Proyecto'!DK434&gt;0),((DK434*100)/DJ434))))))</f>
        <v/>
      </c>
      <c r="DN434" s="97">
        <f t="shared" si="306"/>
        <v>163.19999999999996</v>
      </c>
      <c r="DO434" s="97">
        <f t="shared" si="307"/>
        <v>40.799999999999997</v>
      </c>
      <c r="DP434" s="63">
        <f>IF(AND(DN434=0,DO434=0),"",IF(AND(DN434=0,DO434&lt;&gt;0),Desplegable!$B$444,(DO434*100/DN434)))</f>
        <v>25.000000000000004</v>
      </c>
      <c r="DQ434" s="97">
        <v>13.6</v>
      </c>
      <c r="DR434" s="97">
        <f t="shared" si="285"/>
        <v>0</v>
      </c>
      <c r="DS434" s="97">
        <f t="shared" si="287"/>
        <v>40.799999999999997</v>
      </c>
      <c r="DT434" s="63">
        <f t="shared" si="286"/>
        <v>25.000000000000004</v>
      </c>
      <c r="DU434" s="97"/>
    </row>
    <row r="435" spans="1:125" s="65" customFormat="1" ht="206.25">
      <c r="A435" s="53">
        <v>434</v>
      </c>
      <c r="B435" s="84" t="s">
        <v>1128</v>
      </c>
      <c r="C435" s="54" t="s">
        <v>1131</v>
      </c>
      <c r="D435" s="55" t="s">
        <v>89</v>
      </c>
      <c r="E435" s="55" t="s">
        <v>1132</v>
      </c>
      <c r="F435" s="56" t="s">
        <v>111</v>
      </c>
      <c r="G435" s="55" t="s">
        <v>115</v>
      </c>
      <c r="H435" s="56" t="s">
        <v>291</v>
      </c>
      <c r="I435" s="55" t="s">
        <v>993</v>
      </c>
      <c r="J435" s="56" t="s">
        <v>254</v>
      </c>
      <c r="K435" s="55" t="s">
        <v>1006</v>
      </c>
      <c r="L435" s="56" t="s">
        <v>264</v>
      </c>
      <c r="M435" s="56" t="s">
        <v>411</v>
      </c>
      <c r="N435" s="59" t="s">
        <v>138</v>
      </c>
      <c r="O435" s="56" t="s">
        <v>154</v>
      </c>
      <c r="P435" s="57" t="s">
        <v>462</v>
      </c>
      <c r="Q435" s="57" t="s">
        <v>467</v>
      </c>
      <c r="R435" s="58" t="s">
        <v>475</v>
      </c>
      <c r="S435" s="59" t="s">
        <v>159</v>
      </c>
      <c r="T435" s="59" t="s">
        <v>417</v>
      </c>
      <c r="U435" s="60" t="s">
        <v>429</v>
      </c>
      <c r="V435" s="60" t="s">
        <v>447</v>
      </c>
      <c r="W435" s="59" t="s">
        <v>159</v>
      </c>
      <c r="X435" s="59"/>
      <c r="Y435" s="56"/>
      <c r="Z435" s="56"/>
      <c r="AA435" s="56"/>
      <c r="AB435" s="56"/>
      <c r="AC435" s="53"/>
      <c r="AD435" s="53"/>
      <c r="AE435" s="53"/>
      <c r="AF435" s="53"/>
      <c r="AG435" s="56"/>
      <c r="AH435" s="60"/>
      <c r="AI435" s="53"/>
      <c r="AJ435" s="61"/>
      <c r="AK435" s="53"/>
      <c r="AL435" s="53"/>
      <c r="AM435" s="222">
        <v>4</v>
      </c>
      <c r="AN435" s="97"/>
      <c r="AO435" s="97"/>
      <c r="AP435" s="97"/>
      <c r="AQ435" s="62" t="str">
        <f>IF(AND(AN435=0,AO435=0),Desplegable!$B$446,IF(AND(AN435&lt;&gt;0,AO435=""),Desplegable!$B$446,IF(AND('Metas por Proyecto'!AN435=0,'Metas por Proyecto'!AO435&gt;0),Desplegable!$B$444,IF(AND('Metas por Proyecto'!AN435&gt;0,'Metas por Proyecto'!AO435=0),Desplegable!$B$445,IF(AND('Metas por Proyecto'!AN435&gt;0,'Metas por Proyecto'!AO435&gt;0),((AO435*100)/AN435))))))</f>
        <v/>
      </c>
      <c r="AR435" s="97"/>
      <c r="AS435" s="97"/>
      <c r="AT435" s="97"/>
      <c r="AU435" s="62" t="str">
        <f>IF(AND(AR435=0,AS435=0),Desplegable!$B$446,IF(AND(AR435&lt;&gt;0,AS435=""),Desplegable!$B$446,IF(AND('Metas por Proyecto'!AR435=0,'Metas por Proyecto'!AS435&gt;0),Desplegable!$B$444,IF(AND('Metas por Proyecto'!AR435&gt;0,'Metas por Proyecto'!AS435=0),Desplegable!$B$445,IF(AND('Metas por Proyecto'!AR435&gt;0,'Metas por Proyecto'!AS435&gt;0),((AS435*100)/AR435))))))</f>
        <v/>
      </c>
      <c r="AV435" s="97">
        <f t="shared" si="288"/>
        <v>0</v>
      </c>
      <c r="AW435" s="97">
        <f t="shared" si="289"/>
        <v>0</v>
      </c>
      <c r="AX435" s="62" t="str">
        <f>IF(AND(AV435=0,AW435=0),"",IF(AND(AV435=0,AW435&lt;&gt;0),Desplegable!$B$444,(AW435*100/AV435)))</f>
        <v/>
      </c>
      <c r="AY435" s="97"/>
      <c r="AZ435" s="97"/>
      <c r="BA435" s="97"/>
      <c r="BB435" s="62" t="str">
        <f>IF(AND(AY435=0,AZ435=0),Desplegable!$B$446,IF(AND(AY435&lt;&gt;0,AZ435=""),Desplegable!$B$446,IF(AND('Metas por Proyecto'!AY435=0,'Metas por Proyecto'!AZ435&gt;0),Desplegable!$B$444,IF(AND('Metas por Proyecto'!AY435&gt;0,'Metas por Proyecto'!AZ435=0),Desplegable!$B$445,IF(AND('Metas por Proyecto'!AY435&gt;0,'Metas por Proyecto'!AZ435&gt;0),((AZ435*100)/AY435))))))</f>
        <v/>
      </c>
      <c r="BC435" s="97">
        <f t="shared" si="290"/>
        <v>0</v>
      </c>
      <c r="BD435" s="97">
        <f t="shared" si="291"/>
        <v>0</v>
      </c>
      <c r="BE435" s="62" t="str">
        <f>IF(AND(BC435=0,BD435=0),"",IF(AND(BC435=0,BD435&lt;&gt;0),Desplegable!$B$444,(BD435*100/BC435)))</f>
        <v/>
      </c>
      <c r="BF435" s="97"/>
      <c r="BG435" s="97"/>
      <c r="BH435" s="97"/>
      <c r="BI435" s="62" t="str">
        <f>IF(AND(BF435=0,BG435=0),Desplegable!$B$446,IF(AND(BF435&lt;&gt;0,BG435=""),Desplegable!$B$446,IF(AND('Metas por Proyecto'!BF435=0,'Metas por Proyecto'!BG435&gt;0),Desplegable!$B$444,IF(AND('Metas por Proyecto'!BF435&gt;0,'Metas por Proyecto'!BG435=0),Desplegable!$B$445,IF(AND('Metas por Proyecto'!BF435&gt;0,'Metas por Proyecto'!BG435&gt;0),((BG435*100)/BF435))))))</f>
        <v/>
      </c>
      <c r="BJ435" s="97">
        <f t="shared" si="292"/>
        <v>0</v>
      </c>
      <c r="BK435" s="97">
        <f t="shared" si="293"/>
        <v>0</v>
      </c>
      <c r="BL435" s="62" t="str">
        <f>IF(AND(BJ435=0,BK435=0),"",IF(AND(BJ435=0,BK435&lt;&gt;0),Desplegable!$B$444,(BK435*100/BJ435)))</f>
        <v/>
      </c>
      <c r="BM435" s="97"/>
      <c r="BN435" s="97"/>
      <c r="BO435" s="97"/>
      <c r="BP435" s="62" t="str">
        <f>IF(AND(BM435=0,BN435=0),Desplegable!$B$446,IF(AND(BM435&lt;&gt;0,BN435=""),Desplegable!$B$446,IF(AND('Metas por Proyecto'!BM435=0,'Metas por Proyecto'!BN435&gt;0),Desplegable!$B$444,IF(AND('Metas por Proyecto'!BM435&gt;0,'Metas por Proyecto'!BN435=0),Desplegable!$B$445,IF(AND('Metas por Proyecto'!BM435&gt;0,'Metas por Proyecto'!BN435&gt;0),((BN435*100)/BM435))))))</f>
        <v/>
      </c>
      <c r="BQ435" s="97">
        <f t="shared" si="294"/>
        <v>0</v>
      </c>
      <c r="BR435" s="97">
        <f t="shared" si="295"/>
        <v>0</v>
      </c>
      <c r="BS435" s="62" t="str">
        <f>IF(AND(BQ435=0,BR435=0),"",IF(AND(BQ435=0,BR435&lt;&gt;0),Desplegable!$B$444,(BR435*100/BQ435)))</f>
        <v/>
      </c>
      <c r="BT435" s="97"/>
      <c r="BU435" s="97"/>
      <c r="BV435" s="97"/>
      <c r="BW435" s="62" t="str">
        <f>IF(AND(BT435=0,BU435=0),Desplegable!$B$446,IF(AND(BT435&lt;&gt;0,BU435=""),Desplegable!$B$446,IF(AND('Metas por Proyecto'!BT435=0,'Metas por Proyecto'!BU435&gt;0),Desplegable!$B$444,IF(AND('Metas por Proyecto'!BT435&gt;0,'Metas por Proyecto'!BU435=0),Desplegable!$B$445,IF(AND('Metas por Proyecto'!BT435&gt;0,'Metas por Proyecto'!BU435&gt;0),((BU435*100)/BT435))))))</f>
        <v/>
      </c>
      <c r="BX435" s="97">
        <f t="shared" si="296"/>
        <v>0</v>
      </c>
      <c r="BY435" s="97">
        <f t="shared" si="297"/>
        <v>0</v>
      </c>
      <c r="BZ435" s="62" t="str">
        <f>IF(AND(BX435=0,BY435=0),"",IF(AND(BX435=0,BY435&lt;&gt;0),Desplegable!$B$444,(BY435*100/BX435)))</f>
        <v/>
      </c>
      <c r="CA435" s="97"/>
      <c r="CB435" s="97"/>
      <c r="CC435" s="97"/>
      <c r="CD435" s="62" t="str">
        <f>IF(AND(CA435=0,CB435=0),Desplegable!$B$446,IF(AND(CA435&lt;&gt;0,CB435=""),Desplegable!$B$446,IF(AND('Metas por Proyecto'!CA435=0,'Metas por Proyecto'!CB435&gt;0),Desplegable!$B$444,IF(AND('Metas por Proyecto'!CA435&gt;0,'Metas por Proyecto'!CB435=0),Desplegable!$B$445,IF(AND('Metas por Proyecto'!CA435&gt;0,'Metas por Proyecto'!CB435&gt;0),((CB435*100)/CA435))))))</f>
        <v/>
      </c>
      <c r="CE435" s="97">
        <f t="shared" si="298"/>
        <v>0</v>
      </c>
      <c r="CF435" s="97">
        <f t="shared" si="299"/>
        <v>0</v>
      </c>
      <c r="CG435" s="62" t="str">
        <f>IF(AND(CE435=0,CF435=0),"",IF(AND(CE435=0,CF435&lt;&gt;0),Desplegable!$B$444,(CF435*100/CE435)))</f>
        <v/>
      </c>
      <c r="CH435" s="97"/>
      <c r="CI435" s="97"/>
      <c r="CJ435" s="97"/>
      <c r="CK435" s="62" t="str">
        <f>IF(AND(CH435=0,CI435=0),Desplegable!$B$446,IF(AND(CH435&lt;&gt;0,CI435=""),Desplegable!$B$446,IF(AND('Metas por Proyecto'!CH435=0,'Metas por Proyecto'!CI435&gt;0),Desplegable!$B$444,IF(AND('Metas por Proyecto'!CH435&gt;0,'Metas por Proyecto'!CI435=0),Desplegable!$B$445,IF(AND('Metas por Proyecto'!CH435&gt;0,'Metas por Proyecto'!CI435&gt;0),((CI435*100)/CH435))))))</f>
        <v/>
      </c>
      <c r="CL435" s="97">
        <f t="shared" si="300"/>
        <v>0</v>
      </c>
      <c r="CM435" s="97">
        <f t="shared" si="301"/>
        <v>0</v>
      </c>
      <c r="CN435" s="62" t="str">
        <f>IF(AND(CL435=0,CM435=0),"",IF(AND(CL435=0,CM435&lt;&gt;0),Desplegable!$B$444,(CM435*100/CL435)))</f>
        <v/>
      </c>
      <c r="CO435" s="97"/>
      <c r="CP435" s="97"/>
      <c r="CQ435" s="97"/>
      <c r="CR435" s="62" t="str">
        <f>IF(AND(CO435=0,CP435=0),Desplegable!$B$446,IF(AND(CO435&lt;&gt;0,CP435=""),Desplegable!$B$446,IF(AND('Metas por Proyecto'!CO435=0,'Metas por Proyecto'!CP435&gt;0),Desplegable!$B$444,IF(AND('Metas por Proyecto'!CO435&gt;0,'Metas por Proyecto'!CP435=0),Desplegable!$B$445,IF(AND('Metas por Proyecto'!CO435&gt;0,'Metas por Proyecto'!CP435&gt;0),((CP435*100)/CO435))))))</f>
        <v/>
      </c>
      <c r="CS435" s="97">
        <f t="shared" si="302"/>
        <v>0</v>
      </c>
      <c r="CT435" s="97">
        <f t="shared" si="303"/>
        <v>0</v>
      </c>
      <c r="CU435" s="62" t="str">
        <f>IF(AND(CS435=0,CT435=0),"",IF(AND(CS435=0,CT435&lt;&gt;0),Desplegable!$B$444,(CT435*100/CS435)))</f>
        <v/>
      </c>
      <c r="CV435" s="97"/>
      <c r="CW435" s="97"/>
      <c r="CX435" s="97"/>
      <c r="CY435" s="62" t="str">
        <f>IF(AND(CV435=0,CW435=0),Desplegable!$B$446,IF(AND(CV435&lt;&gt;0,CW435=""),Desplegable!$B$446,IF(AND('Metas por Proyecto'!CV435=0,'Metas por Proyecto'!CW435&gt;0),Desplegable!$B$444,IF(AND('Metas por Proyecto'!CV435&gt;0,'Metas por Proyecto'!CW435=0),Desplegable!$B$445,IF(AND('Metas por Proyecto'!CV435&gt;0,'Metas por Proyecto'!CW435&gt;0),((CW435*100)/CV435))))))</f>
        <v/>
      </c>
      <c r="CZ435" s="97">
        <f t="shared" si="304"/>
        <v>0</v>
      </c>
      <c r="DA435" s="97">
        <f t="shared" si="305"/>
        <v>0</v>
      </c>
      <c r="DB435" s="62" t="str">
        <f>IF(AND(CZ435=0,DA435=0),"",IF(AND(CZ435=0,DA435&lt;&gt;0),Desplegable!$B$444,(DA435*100/CZ435)))</f>
        <v/>
      </c>
      <c r="DC435" s="97">
        <v>2</v>
      </c>
      <c r="DD435" s="97"/>
      <c r="DE435" s="97"/>
      <c r="DF435" s="62" t="str">
        <f>IF(AND(DC435=0,DD435=0),Desplegable!$B$446,IF(AND(DC435&lt;&gt;0,DD435=""),Desplegable!$B$446,IF(AND('Metas por Proyecto'!DC435=0,'Metas por Proyecto'!DD435&gt;0),Desplegable!$B$444,IF(AND('Metas por Proyecto'!DC435&gt;0,'Metas por Proyecto'!DD435=0),Desplegable!$B$445,IF(AND('Metas por Proyecto'!DC435&gt;0,'Metas por Proyecto'!DD435&gt;0),((DD435*100)/DC435))))))</f>
        <v/>
      </c>
      <c r="DG435" s="97">
        <f t="shared" si="256"/>
        <v>2</v>
      </c>
      <c r="DH435" s="97">
        <f t="shared" si="257"/>
        <v>0</v>
      </c>
      <c r="DI435" s="62">
        <f>IF(AND(DG435=0,DH435=0),"",IF(AND(DG435=0,DH435&lt;&gt;0),Desplegable!$B$444,(DH435*100/DG435)))</f>
        <v>0</v>
      </c>
      <c r="DJ435" s="97">
        <v>2</v>
      </c>
      <c r="DK435" s="97"/>
      <c r="DL435" s="97"/>
      <c r="DM435" s="62" t="str">
        <f>IF(AND(DJ435=0,DK435=0),Desplegable!$B$446,IF(AND(DJ435&lt;&gt;0,DK435=""),Desplegable!$B$446,IF(AND('Metas por Proyecto'!DJ435=0,'Metas por Proyecto'!DK435&gt;0),Desplegable!$B$444,IF(AND('Metas por Proyecto'!DJ435&gt;0,'Metas por Proyecto'!DK435=0),Desplegable!$B$445,IF(AND('Metas por Proyecto'!DJ435&gt;0,'Metas por Proyecto'!DK435&gt;0),((DK435*100)/DJ435))))))</f>
        <v/>
      </c>
      <c r="DN435" s="97">
        <f t="shared" si="306"/>
        <v>4</v>
      </c>
      <c r="DO435" s="97">
        <f t="shared" si="307"/>
        <v>0</v>
      </c>
      <c r="DP435" s="63">
        <f>IF(AND(DN435=0,DO435=0),"",IF(AND(DN435=0,DO435&lt;&gt;0),Desplegable!$B$444,(DO435*100/DN435)))</f>
        <v>0</v>
      </c>
      <c r="DQ435" s="97">
        <f t="shared" si="284"/>
        <v>4</v>
      </c>
      <c r="DR435" s="97">
        <f t="shared" si="285"/>
        <v>0</v>
      </c>
      <c r="DS435" s="97">
        <f t="shared" si="287"/>
        <v>0</v>
      </c>
      <c r="DT435" s="63">
        <f t="shared" si="286"/>
        <v>0</v>
      </c>
      <c r="DU435" s="97"/>
    </row>
    <row r="436" spans="1:125" s="65" customFormat="1" ht="206.25">
      <c r="A436" s="53">
        <v>435</v>
      </c>
      <c r="B436" s="84" t="s">
        <v>1129</v>
      </c>
      <c r="C436" s="54" t="s">
        <v>1056</v>
      </c>
      <c r="D436" s="55" t="s">
        <v>89</v>
      </c>
      <c r="E436" s="55" t="s">
        <v>1132</v>
      </c>
      <c r="F436" s="56" t="s">
        <v>111</v>
      </c>
      <c r="G436" s="55" t="s">
        <v>115</v>
      </c>
      <c r="H436" s="56" t="s">
        <v>291</v>
      </c>
      <c r="I436" s="55" t="s">
        <v>993</v>
      </c>
      <c r="J436" s="56" t="s">
        <v>254</v>
      </c>
      <c r="K436" s="55" t="s">
        <v>1006</v>
      </c>
      <c r="L436" s="56" t="s">
        <v>264</v>
      </c>
      <c r="M436" s="56" t="s">
        <v>411</v>
      </c>
      <c r="N436" s="59" t="s">
        <v>133</v>
      </c>
      <c r="O436" s="56" t="s">
        <v>154</v>
      </c>
      <c r="P436" s="57" t="s">
        <v>462</v>
      </c>
      <c r="Q436" s="57" t="s">
        <v>467</v>
      </c>
      <c r="R436" s="58" t="s">
        <v>475</v>
      </c>
      <c r="S436" s="59" t="s">
        <v>159</v>
      </c>
      <c r="T436" s="59" t="s">
        <v>417</v>
      </c>
      <c r="U436" s="60" t="s">
        <v>429</v>
      </c>
      <c r="V436" s="60" t="s">
        <v>447</v>
      </c>
      <c r="W436" s="59" t="s">
        <v>159</v>
      </c>
      <c r="X436" s="59"/>
      <c r="Y436" s="56"/>
      <c r="Z436" s="56"/>
      <c r="AA436" s="56"/>
      <c r="AB436" s="56"/>
      <c r="AC436" s="53"/>
      <c r="AD436" s="53"/>
      <c r="AE436" s="53"/>
      <c r="AF436" s="53"/>
      <c r="AG436" s="56"/>
      <c r="AH436" s="60"/>
      <c r="AI436" s="53"/>
      <c r="AJ436" s="61"/>
      <c r="AK436" s="53"/>
      <c r="AL436" s="53"/>
      <c r="AM436" s="222">
        <v>2</v>
      </c>
      <c r="AN436" s="97"/>
      <c r="AO436" s="97"/>
      <c r="AP436" s="97"/>
      <c r="AQ436" s="62" t="str">
        <f>IF(AND(AN436=0,AO436=0),Desplegable!$B$446,IF(AND(AN436&lt;&gt;0,AO436=""),Desplegable!$B$446,IF(AND('Metas por Proyecto'!AN436=0,'Metas por Proyecto'!AO436&gt;0),Desplegable!$B$444,IF(AND('Metas por Proyecto'!AN436&gt;0,'Metas por Proyecto'!AO436=0),Desplegable!$B$445,IF(AND('Metas por Proyecto'!AN436&gt;0,'Metas por Proyecto'!AO436&gt;0),((AO436*100)/AN436))))))</f>
        <v/>
      </c>
      <c r="AR436" s="97"/>
      <c r="AS436" s="97"/>
      <c r="AT436" s="97"/>
      <c r="AU436" s="62" t="str">
        <f>IF(AND(AR436=0,AS436=0),Desplegable!$B$446,IF(AND(AR436&lt;&gt;0,AS436=""),Desplegable!$B$446,IF(AND('Metas por Proyecto'!AR436=0,'Metas por Proyecto'!AS436&gt;0),Desplegable!$B$444,IF(AND('Metas por Proyecto'!AR436&gt;0,'Metas por Proyecto'!AS436=0),Desplegable!$B$445,IF(AND('Metas por Proyecto'!AR436&gt;0,'Metas por Proyecto'!AS436&gt;0),((AS436*100)/AR436))))))</f>
        <v/>
      </c>
      <c r="AV436" s="97">
        <f t="shared" si="288"/>
        <v>0</v>
      </c>
      <c r="AW436" s="97">
        <f t="shared" si="289"/>
        <v>0</v>
      </c>
      <c r="AX436" s="62" t="str">
        <f>IF(AND(AV436=0,AW436=0),"",IF(AND(AV436=0,AW436&lt;&gt;0),Desplegable!$B$444,(AW436*100/AV436)))</f>
        <v/>
      </c>
      <c r="AY436" s="97"/>
      <c r="AZ436" s="97"/>
      <c r="BA436" s="97"/>
      <c r="BB436" s="62" t="str">
        <f>IF(AND(AY436=0,AZ436=0),Desplegable!$B$446,IF(AND(AY436&lt;&gt;0,AZ436=""),Desplegable!$B$446,IF(AND('Metas por Proyecto'!AY436=0,'Metas por Proyecto'!AZ436&gt;0),Desplegable!$B$444,IF(AND('Metas por Proyecto'!AY436&gt;0,'Metas por Proyecto'!AZ436=0),Desplegable!$B$445,IF(AND('Metas por Proyecto'!AY436&gt;0,'Metas por Proyecto'!AZ436&gt;0),((AZ436*100)/AY436))))))</f>
        <v/>
      </c>
      <c r="BC436" s="97">
        <f t="shared" si="290"/>
        <v>0</v>
      </c>
      <c r="BD436" s="97">
        <f t="shared" si="291"/>
        <v>0</v>
      </c>
      <c r="BE436" s="62" t="str">
        <f>IF(AND(BC436=0,BD436=0),"",IF(AND(BC436=0,BD436&lt;&gt;0),Desplegable!$B$444,(BD436*100/BC436)))</f>
        <v/>
      </c>
      <c r="BF436" s="97"/>
      <c r="BG436" s="97"/>
      <c r="BH436" s="97"/>
      <c r="BI436" s="62" t="str">
        <f>IF(AND(BF436=0,BG436=0),Desplegable!$B$446,IF(AND(BF436&lt;&gt;0,BG436=""),Desplegable!$B$446,IF(AND('Metas por Proyecto'!BF436=0,'Metas por Proyecto'!BG436&gt;0),Desplegable!$B$444,IF(AND('Metas por Proyecto'!BF436&gt;0,'Metas por Proyecto'!BG436=0),Desplegable!$B$445,IF(AND('Metas por Proyecto'!BF436&gt;0,'Metas por Proyecto'!BG436&gt;0),((BG436*100)/BF436))))))</f>
        <v/>
      </c>
      <c r="BJ436" s="97">
        <f t="shared" si="292"/>
        <v>0</v>
      </c>
      <c r="BK436" s="97">
        <f t="shared" si="293"/>
        <v>0</v>
      </c>
      <c r="BL436" s="62" t="str">
        <f>IF(AND(BJ436=0,BK436=0),"",IF(AND(BJ436=0,BK436&lt;&gt;0),Desplegable!$B$444,(BK436*100/BJ436)))</f>
        <v/>
      </c>
      <c r="BM436" s="97"/>
      <c r="BN436" s="97"/>
      <c r="BO436" s="97"/>
      <c r="BP436" s="62" t="str">
        <f>IF(AND(BM436=0,BN436=0),Desplegable!$B$446,IF(AND(BM436&lt;&gt;0,BN436=""),Desplegable!$B$446,IF(AND('Metas por Proyecto'!BM436=0,'Metas por Proyecto'!BN436&gt;0),Desplegable!$B$444,IF(AND('Metas por Proyecto'!BM436&gt;0,'Metas por Proyecto'!BN436=0),Desplegable!$B$445,IF(AND('Metas por Proyecto'!BM436&gt;0,'Metas por Proyecto'!BN436&gt;0),((BN436*100)/BM436))))))</f>
        <v/>
      </c>
      <c r="BQ436" s="97">
        <f t="shared" si="294"/>
        <v>0</v>
      </c>
      <c r="BR436" s="97">
        <f t="shared" si="295"/>
        <v>0</v>
      </c>
      <c r="BS436" s="62" t="str">
        <f>IF(AND(BQ436=0,BR436=0),"",IF(AND(BQ436=0,BR436&lt;&gt;0),Desplegable!$B$444,(BR436*100/BQ436)))</f>
        <v/>
      </c>
      <c r="BT436" s="97"/>
      <c r="BU436" s="97"/>
      <c r="BV436" s="97"/>
      <c r="BW436" s="62" t="str">
        <f>IF(AND(BT436=0,BU436=0),Desplegable!$B$446,IF(AND(BT436&lt;&gt;0,BU436=""),Desplegable!$B$446,IF(AND('Metas por Proyecto'!BT436=0,'Metas por Proyecto'!BU436&gt;0),Desplegable!$B$444,IF(AND('Metas por Proyecto'!BT436&gt;0,'Metas por Proyecto'!BU436=0),Desplegable!$B$445,IF(AND('Metas por Proyecto'!BT436&gt;0,'Metas por Proyecto'!BU436&gt;0),((BU436*100)/BT436))))))</f>
        <v/>
      </c>
      <c r="BX436" s="97">
        <f t="shared" si="296"/>
        <v>0</v>
      </c>
      <c r="BY436" s="97">
        <f t="shared" si="297"/>
        <v>0</v>
      </c>
      <c r="BZ436" s="62" t="str">
        <f>IF(AND(BX436=0,BY436=0),"",IF(AND(BX436=0,BY436&lt;&gt;0),Desplegable!$B$444,(BY436*100/BX436)))</f>
        <v/>
      </c>
      <c r="CA436" s="97"/>
      <c r="CB436" s="97"/>
      <c r="CC436" s="97"/>
      <c r="CD436" s="62" t="str">
        <f>IF(AND(CA436=0,CB436=0),Desplegable!$B$446,IF(AND(CA436&lt;&gt;0,CB436=""),Desplegable!$B$446,IF(AND('Metas por Proyecto'!CA436=0,'Metas por Proyecto'!CB436&gt;0),Desplegable!$B$444,IF(AND('Metas por Proyecto'!CA436&gt;0,'Metas por Proyecto'!CB436=0),Desplegable!$B$445,IF(AND('Metas por Proyecto'!CA436&gt;0,'Metas por Proyecto'!CB436&gt;0),((CB436*100)/CA436))))))</f>
        <v/>
      </c>
      <c r="CE436" s="97">
        <f t="shared" si="298"/>
        <v>0</v>
      </c>
      <c r="CF436" s="97">
        <f t="shared" si="299"/>
        <v>0</v>
      </c>
      <c r="CG436" s="62" t="str">
        <f>IF(AND(CE436=0,CF436=0),"",IF(AND(CE436=0,CF436&lt;&gt;0),Desplegable!$B$444,(CF436*100/CE436)))</f>
        <v/>
      </c>
      <c r="CH436" s="97"/>
      <c r="CI436" s="97"/>
      <c r="CJ436" s="97"/>
      <c r="CK436" s="62" t="str">
        <f>IF(AND(CH436=0,CI436=0),Desplegable!$B$446,IF(AND(CH436&lt;&gt;0,CI436=""),Desplegable!$B$446,IF(AND('Metas por Proyecto'!CH436=0,'Metas por Proyecto'!CI436&gt;0),Desplegable!$B$444,IF(AND('Metas por Proyecto'!CH436&gt;0,'Metas por Proyecto'!CI436=0),Desplegable!$B$445,IF(AND('Metas por Proyecto'!CH436&gt;0,'Metas por Proyecto'!CI436&gt;0),((CI436*100)/CH436))))))</f>
        <v/>
      </c>
      <c r="CL436" s="97">
        <f t="shared" si="300"/>
        <v>0</v>
      </c>
      <c r="CM436" s="97">
        <f t="shared" si="301"/>
        <v>0</v>
      </c>
      <c r="CN436" s="62" t="str">
        <f>IF(AND(CL436=0,CM436=0),"",IF(AND(CL436=0,CM436&lt;&gt;0),Desplegable!$B$444,(CM436*100/CL436)))</f>
        <v/>
      </c>
      <c r="CO436" s="97"/>
      <c r="CP436" s="97"/>
      <c r="CQ436" s="97"/>
      <c r="CR436" s="62" t="str">
        <f>IF(AND(CO436=0,CP436=0),Desplegable!$B$446,IF(AND(CO436&lt;&gt;0,CP436=""),Desplegable!$B$446,IF(AND('Metas por Proyecto'!CO436=0,'Metas por Proyecto'!CP436&gt;0),Desplegable!$B$444,IF(AND('Metas por Proyecto'!CO436&gt;0,'Metas por Proyecto'!CP436=0),Desplegable!$B$445,IF(AND('Metas por Proyecto'!CO436&gt;0,'Metas por Proyecto'!CP436&gt;0),((CP436*100)/CO436))))))</f>
        <v/>
      </c>
      <c r="CS436" s="97">
        <f t="shared" si="302"/>
        <v>0</v>
      </c>
      <c r="CT436" s="97">
        <f t="shared" si="303"/>
        <v>0</v>
      </c>
      <c r="CU436" s="62" t="str">
        <f>IF(AND(CS436=0,CT436=0),"",IF(AND(CS436=0,CT436&lt;&gt;0),Desplegable!$B$444,(CT436*100/CS436)))</f>
        <v/>
      </c>
      <c r="CV436" s="97"/>
      <c r="CW436" s="97"/>
      <c r="CX436" s="97"/>
      <c r="CY436" s="62" t="str">
        <f>IF(AND(CV436=0,CW436=0),Desplegable!$B$446,IF(AND(CV436&lt;&gt;0,CW436=""),Desplegable!$B$446,IF(AND('Metas por Proyecto'!CV436=0,'Metas por Proyecto'!CW436&gt;0),Desplegable!$B$444,IF(AND('Metas por Proyecto'!CV436&gt;0,'Metas por Proyecto'!CW436=0),Desplegable!$B$445,IF(AND('Metas por Proyecto'!CV436&gt;0,'Metas por Proyecto'!CW436&gt;0),((CW436*100)/CV436))))))</f>
        <v/>
      </c>
      <c r="CZ436" s="97">
        <f t="shared" si="304"/>
        <v>0</v>
      </c>
      <c r="DA436" s="97">
        <f t="shared" si="305"/>
        <v>0</v>
      </c>
      <c r="DB436" s="62" t="str">
        <f>IF(AND(CZ436=0,DA436=0),"",IF(AND(CZ436=0,DA436&lt;&gt;0),Desplegable!$B$444,(DA436*100/CZ436)))</f>
        <v/>
      </c>
      <c r="DC436" s="97">
        <v>1</v>
      </c>
      <c r="DD436" s="97"/>
      <c r="DE436" s="97"/>
      <c r="DF436" s="62" t="str">
        <f>IF(AND(DC436=0,DD436=0),Desplegable!$B$446,IF(AND(DC436&lt;&gt;0,DD436=""),Desplegable!$B$446,IF(AND('Metas por Proyecto'!DC436=0,'Metas por Proyecto'!DD436&gt;0),Desplegable!$B$444,IF(AND('Metas por Proyecto'!DC436&gt;0,'Metas por Proyecto'!DD436=0),Desplegable!$B$445,IF(AND('Metas por Proyecto'!DC436&gt;0,'Metas por Proyecto'!DD436&gt;0),((DD436*100)/DC436))))))</f>
        <v/>
      </c>
      <c r="DG436" s="97">
        <f t="shared" si="256"/>
        <v>1</v>
      </c>
      <c r="DH436" s="97">
        <f t="shared" si="257"/>
        <v>0</v>
      </c>
      <c r="DI436" s="62">
        <f>IF(AND(DG436=0,DH436=0),"",IF(AND(DG436=0,DH436&lt;&gt;0),Desplegable!$B$444,(DH436*100/DG436)))</f>
        <v>0</v>
      </c>
      <c r="DJ436" s="97">
        <v>1</v>
      </c>
      <c r="DK436" s="97"/>
      <c r="DL436" s="97"/>
      <c r="DM436" s="62" t="str">
        <f>IF(AND(DJ436=0,DK436=0),Desplegable!$B$446,IF(AND(DJ436&lt;&gt;0,DK436=""),Desplegable!$B$446,IF(AND('Metas por Proyecto'!DJ436=0,'Metas por Proyecto'!DK436&gt;0),Desplegable!$B$444,IF(AND('Metas por Proyecto'!DJ436&gt;0,'Metas por Proyecto'!DK436=0),Desplegable!$B$445,IF(AND('Metas por Proyecto'!DJ436&gt;0,'Metas por Proyecto'!DK436&gt;0),((DK436*100)/DJ436))))))</f>
        <v/>
      </c>
      <c r="DN436" s="97">
        <f t="shared" si="306"/>
        <v>2</v>
      </c>
      <c r="DO436" s="97">
        <f t="shared" si="307"/>
        <v>0</v>
      </c>
      <c r="DP436" s="63">
        <f>IF(AND(DN436=0,DO436=0),"",IF(AND(DN436=0,DO436&lt;&gt;0),Desplegable!$B$444,(DO436*100/DN436)))</f>
        <v>0</v>
      </c>
      <c r="DQ436" s="97">
        <f t="shared" si="284"/>
        <v>2</v>
      </c>
      <c r="DR436" s="97">
        <f t="shared" si="285"/>
        <v>0</v>
      </c>
      <c r="DS436" s="97">
        <f t="shared" si="287"/>
        <v>0</v>
      </c>
      <c r="DT436" s="63">
        <f t="shared" si="286"/>
        <v>0</v>
      </c>
      <c r="DU436" s="97"/>
    </row>
    <row r="437" spans="1:125" s="65" customFormat="1" ht="225">
      <c r="A437" s="53">
        <v>436</v>
      </c>
      <c r="B437" s="84" t="s">
        <v>1130</v>
      </c>
      <c r="C437" s="54" t="s">
        <v>1055</v>
      </c>
      <c r="D437" s="55" t="s">
        <v>89</v>
      </c>
      <c r="E437" s="55" t="s">
        <v>1132</v>
      </c>
      <c r="F437" s="56" t="s">
        <v>111</v>
      </c>
      <c r="G437" s="55" t="s">
        <v>115</v>
      </c>
      <c r="H437" s="56" t="s">
        <v>291</v>
      </c>
      <c r="I437" s="55" t="s">
        <v>993</v>
      </c>
      <c r="J437" s="56" t="s">
        <v>254</v>
      </c>
      <c r="K437" s="55" t="s">
        <v>1006</v>
      </c>
      <c r="L437" s="56" t="s">
        <v>264</v>
      </c>
      <c r="M437" s="56" t="s">
        <v>411</v>
      </c>
      <c r="N437" s="59" t="s">
        <v>138</v>
      </c>
      <c r="O437" s="56" t="s">
        <v>154</v>
      </c>
      <c r="P437" s="57" t="s">
        <v>462</v>
      </c>
      <c r="Q437" s="57" t="s">
        <v>467</v>
      </c>
      <c r="R437" s="58" t="s">
        <v>474</v>
      </c>
      <c r="S437" s="59" t="s">
        <v>159</v>
      </c>
      <c r="T437" s="59" t="s">
        <v>417</v>
      </c>
      <c r="U437" s="60" t="s">
        <v>429</v>
      </c>
      <c r="V437" s="60" t="s">
        <v>447</v>
      </c>
      <c r="W437" s="59" t="s">
        <v>159</v>
      </c>
      <c r="X437" s="59"/>
      <c r="Y437" s="56"/>
      <c r="Z437" s="56"/>
      <c r="AA437" s="56"/>
      <c r="AB437" s="56"/>
      <c r="AC437" s="53"/>
      <c r="AD437" s="53"/>
      <c r="AE437" s="53"/>
      <c r="AF437" s="53"/>
      <c r="AG437" s="56"/>
      <c r="AH437" s="60"/>
      <c r="AI437" s="53"/>
      <c r="AJ437" s="61"/>
      <c r="AK437" s="53"/>
      <c r="AL437" s="53"/>
      <c r="AM437" s="222">
        <v>66.599999999999994</v>
      </c>
      <c r="AN437" s="97">
        <v>66.599999999999994</v>
      </c>
      <c r="AO437" s="97"/>
      <c r="AP437" s="97"/>
      <c r="AQ437" s="62" t="str">
        <f>IF(AND(AN437=0,AO437=0),Desplegable!$B$446,IF(AND(AN437&lt;&gt;0,AO437=""),Desplegable!$B$446,IF(AND('Metas por Proyecto'!AN437=0,'Metas por Proyecto'!AO437&gt;0),Desplegable!$B$444,IF(AND('Metas por Proyecto'!AN437&gt;0,'Metas por Proyecto'!AO437=0),Desplegable!$B$445,IF(AND('Metas por Proyecto'!AN437&gt;0,'Metas por Proyecto'!AO437&gt;0),((AO437*100)/AN437))))))</f>
        <v/>
      </c>
      <c r="AR437" s="97">
        <v>66.599999999999994</v>
      </c>
      <c r="AS437" s="97">
        <v>66.599999999999994</v>
      </c>
      <c r="AT437" s="97"/>
      <c r="AU437" s="62">
        <f>IF(AND(AR437=0,AS437=0),Desplegable!$B$446,IF(AND(AR437&lt;&gt;0,AS437=""),Desplegable!$B$446,IF(AND('Metas por Proyecto'!AR437=0,'Metas por Proyecto'!AS437&gt;0),Desplegable!$B$444,IF(AND('Metas por Proyecto'!AR437&gt;0,'Metas por Proyecto'!AS437=0),Desplegable!$B$445,IF(AND('Metas por Proyecto'!AR437&gt;0,'Metas por Proyecto'!AS437&gt;0),((AS437*100)/AR437))))))</f>
        <v>100</v>
      </c>
      <c r="AV437" s="97">
        <f t="shared" si="288"/>
        <v>133.19999999999999</v>
      </c>
      <c r="AW437" s="97">
        <f t="shared" si="289"/>
        <v>66.599999999999994</v>
      </c>
      <c r="AX437" s="62">
        <f>IF(AND(AV437=0,AW437=0),"",IF(AND(AV437=0,AW437&lt;&gt;0),Desplegable!$B$444,(AW437*100/AV437)))</f>
        <v>50</v>
      </c>
      <c r="AY437" s="97">
        <v>66.599999999999994</v>
      </c>
      <c r="AZ437" s="97">
        <v>66.599999999999994</v>
      </c>
      <c r="BA437" s="97"/>
      <c r="BB437" s="62">
        <f>IF(AND(AY437=0,AZ437=0),Desplegable!$B$446,IF(AND(AY437&lt;&gt;0,AZ437=""),Desplegable!$B$446,IF(AND('Metas por Proyecto'!AY437=0,'Metas por Proyecto'!AZ437&gt;0),Desplegable!$B$444,IF(AND('Metas por Proyecto'!AY437&gt;0,'Metas por Proyecto'!AZ437=0),Desplegable!$B$445,IF(AND('Metas por Proyecto'!AY437&gt;0,'Metas por Proyecto'!AZ437&gt;0),((AZ437*100)/AY437))))))</f>
        <v>100</v>
      </c>
      <c r="BC437" s="97">
        <f t="shared" si="290"/>
        <v>199.79999999999998</v>
      </c>
      <c r="BD437" s="97">
        <f t="shared" si="291"/>
        <v>133.19999999999999</v>
      </c>
      <c r="BE437" s="62">
        <f>IF(AND(BC437=0,BD437=0),"",IF(AND(BC437=0,BD437&lt;&gt;0),Desplegable!$B$444,(BD437*100/BC437)))</f>
        <v>66.666666666666657</v>
      </c>
      <c r="BF437" s="97">
        <v>66.599999999999994</v>
      </c>
      <c r="BG437" s="97"/>
      <c r="BH437" s="97"/>
      <c r="BI437" s="62" t="str">
        <f>IF(AND(BF437=0,BG437=0),Desplegable!$B$446,IF(AND(BF437&lt;&gt;0,BG437=""),Desplegable!$B$446,IF(AND('Metas por Proyecto'!BF437=0,'Metas por Proyecto'!BG437&gt;0),Desplegable!$B$444,IF(AND('Metas por Proyecto'!BF437&gt;0,'Metas por Proyecto'!BG437=0),Desplegable!$B$445,IF(AND('Metas por Proyecto'!BF437&gt;0,'Metas por Proyecto'!BG437&gt;0),((BG437*100)/BF437))))))</f>
        <v/>
      </c>
      <c r="BJ437" s="97">
        <f t="shared" si="292"/>
        <v>266.39999999999998</v>
      </c>
      <c r="BK437" s="97">
        <f t="shared" si="293"/>
        <v>133.19999999999999</v>
      </c>
      <c r="BL437" s="62">
        <f>IF(AND(BJ437=0,BK437=0),"",IF(AND(BJ437=0,BK437&lt;&gt;0),Desplegable!$B$444,(BK437*100/BJ437)))</f>
        <v>50</v>
      </c>
      <c r="BM437" s="97">
        <v>66.599999999999994</v>
      </c>
      <c r="BN437" s="97"/>
      <c r="BO437" s="97"/>
      <c r="BP437" s="62" t="str">
        <f>IF(AND(BM437=0,BN437=0),Desplegable!$B$446,IF(AND(BM437&lt;&gt;0,BN437=""),Desplegable!$B$446,IF(AND('Metas por Proyecto'!BM437=0,'Metas por Proyecto'!BN437&gt;0),Desplegable!$B$444,IF(AND('Metas por Proyecto'!BM437&gt;0,'Metas por Proyecto'!BN437=0),Desplegable!$B$445,IF(AND('Metas por Proyecto'!BM437&gt;0,'Metas por Proyecto'!BN437&gt;0),((BN437*100)/BM437))))))</f>
        <v/>
      </c>
      <c r="BQ437" s="97">
        <f t="shared" si="294"/>
        <v>333</v>
      </c>
      <c r="BR437" s="97">
        <f t="shared" si="295"/>
        <v>133.19999999999999</v>
      </c>
      <c r="BS437" s="62">
        <f>IF(AND(BQ437=0,BR437=0),"",IF(AND(BQ437=0,BR437&lt;&gt;0),Desplegable!$B$444,(BR437*100/BQ437)))</f>
        <v>39.999999999999993</v>
      </c>
      <c r="BT437" s="97">
        <v>66.599999999999994</v>
      </c>
      <c r="BU437" s="97"/>
      <c r="BV437" s="97"/>
      <c r="BW437" s="62" t="str">
        <f>IF(AND(BT437=0,BU437=0),Desplegable!$B$446,IF(AND(BT437&lt;&gt;0,BU437=""),Desplegable!$B$446,IF(AND('Metas por Proyecto'!BT437=0,'Metas por Proyecto'!BU437&gt;0),Desplegable!$B$444,IF(AND('Metas por Proyecto'!BT437&gt;0,'Metas por Proyecto'!BU437=0),Desplegable!$B$445,IF(AND('Metas por Proyecto'!BT437&gt;0,'Metas por Proyecto'!BU437&gt;0),((BU437*100)/BT437))))))</f>
        <v/>
      </c>
      <c r="BX437" s="97">
        <f t="shared" si="296"/>
        <v>399.6</v>
      </c>
      <c r="BY437" s="97">
        <f t="shared" si="297"/>
        <v>133.19999999999999</v>
      </c>
      <c r="BZ437" s="62">
        <f>IF(AND(BX437=0,BY437=0),"",IF(AND(BX437=0,BY437&lt;&gt;0),Desplegable!$B$444,(BY437*100/BX437)))</f>
        <v>33.333333333333329</v>
      </c>
      <c r="CA437" s="97">
        <v>66.599999999999994</v>
      </c>
      <c r="CB437" s="97"/>
      <c r="CC437" s="97"/>
      <c r="CD437" s="62" t="str">
        <f>IF(AND(CA437=0,CB437=0),Desplegable!$B$446,IF(AND(CA437&lt;&gt;0,CB437=""),Desplegable!$B$446,IF(AND('Metas por Proyecto'!CA437=0,'Metas por Proyecto'!CB437&gt;0),Desplegable!$B$444,IF(AND('Metas por Proyecto'!CA437&gt;0,'Metas por Proyecto'!CB437=0),Desplegable!$B$445,IF(AND('Metas por Proyecto'!CA437&gt;0,'Metas por Proyecto'!CB437&gt;0),((CB437*100)/CA437))))))</f>
        <v/>
      </c>
      <c r="CE437" s="97">
        <f t="shared" si="298"/>
        <v>466.20000000000005</v>
      </c>
      <c r="CF437" s="97">
        <f t="shared" si="299"/>
        <v>133.19999999999999</v>
      </c>
      <c r="CG437" s="62">
        <f>IF(AND(CE437=0,CF437=0),"",IF(AND(CE437=0,CF437&lt;&gt;0),Desplegable!$B$444,(CF437*100/CE437)))</f>
        <v>28.571428571428566</v>
      </c>
      <c r="CH437" s="97">
        <v>66.599999999999994</v>
      </c>
      <c r="CI437" s="97"/>
      <c r="CJ437" s="97"/>
      <c r="CK437" s="62" t="str">
        <f>IF(AND(CH437=0,CI437=0),Desplegable!$B$446,IF(AND(CH437&lt;&gt;0,CI437=""),Desplegable!$B$446,IF(AND('Metas por Proyecto'!CH437=0,'Metas por Proyecto'!CI437&gt;0),Desplegable!$B$444,IF(AND('Metas por Proyecto'!CH437&gt;0,'Metas por Proyecto'!CI437=0),Desplegable!$B$445,IF(AND('Metas por Proyecto'!CH437&gt;0,'Metas por Proyecto'!CI437&gt;0),((CI437*100)/CH437))))))</f>
        <v/>
      </c>
      <c r="CL437" s="97">
        <f t="shared" si="300"/>
        <v>532.80000000000007</v>
      </c>
      <c r="CM437" s="97">
        <f t="shared" si="301"/>
        <v>133.19999999999999</v>
      </c>
      <c r="CN437" s="62">
        <f>IF(AND(CL437=0,CM437=0),"",IF(AND(CL437=0,CM437&lt;&gt;0),Desplegable!$B$444,(CM437*100/CL437)))</f>
        <v>24.999999999999993</v>
      </c>
      <c r="CO437" s="97">
        <v>66.599999999999994</v>
      </c>
      <c r="CP437" s="97"/>
      <c r="CQ437" s="97"/>
      <c r="CR437" s="62" t="str">
        <f>IF(AND(CO437=0,CP437=0),Desplegable!$B$446,IF(AND(CO437&lt;&gt;0,CP437=""),Desplegable!$B$446,IF(AND('Metas por Proyecto'!CO437=0,'Metas por Proyecto'!CP437&gt;0),Desplegable!$B$444,IF(AND('Metas por Proyecto'!CO437&gt;0,'Metas por Proyecto'!CP437=0),Desplegable!$B$445,IF(AND('Metas por Proyecto'!CO437&gt;0,'Metas por Proyecto'!CP437&gt;0),((CP437*100)/CO437))))))</f>
        <v/>
      </c>
      <c r="CS437" s="97">
        <f t="shared" si="302"/>
        <v>599.40000000000009</v>
      </c>
      <c r="CT437" s="97">
        <f t="shared" si="303"/>
        <v>133.19999999999999</v>
      </c>
      <c r="CU437" s="62">
        <f>IF(AND(CS437=0,CT437=0),"",IF(AND(CS437=0,CT437&lt;&gt;0),Desplegable!$B$444,(CT437*100/CS437)))</f>
        <v>22.222222222222214</v>
      </c>
      <c r="CV437" s="97">
        <v>66.599999999999994</v>
      </c>
      <c r="CW437" s="97"/>
      <c r="CX437" s="97"/>
      <c r="CY437" s="62" t="str">
        <f>IF(AND(CV437=0,CW437=0),Desplegable!$B$446,IF(AND(CV437&lt;&gt;0,CW437=""),Desplegable!$B$446,IF(AND('Metas por Proyecto'!CV437=0,'Metas por Proyecto'!CW437&gt;0),Desplegable!$B$444,IF(AND('Metas por Proyecto'!CV437&gt;0,'Metas por Proyecto'!CW437=0),Desplegable!$B$445,IF(AND('Metas por Proyecto'!CV437&gt;0,'Metas por Proyecto'!CW437&gt;0),((CW437*100)/CV437))))))</f>
        <v/>
      </c>
      <c r="CZ437" s="97">
        <f t="shared" si="304"/>
        <v>666.00000000000011</v>
      </c>
      <c r="DA437" s="97">
        <f t="shared" si="305"/>
        <v>133.19999999999999</v>
      </c>
      <c r="DB437" s="62">
        <f>IF(AND(CZ437=0,DA437=0),"",IF(AND(CZ437=0,DA437&lt;&gt;0),Desplegable!$B$444,(DA437*100/CZ437)))</f>
        <v>19.999999999999993</v>
      </c>
      <c r="DC437" s="97">
        <v>66.599999999999994</v>
      </c>
      <c r="DD437" s="97"/>
      <c r="DE437" s="97"/>
      <c r="DF437" s="62" t="str">
        <f>IF(AND(DC437=0,DD437=0),Desplegable!$B$446,IF(AND(DC437&lt;&gt;0,DD437=""),Desplegable!$B$446,IF(AND('Metas por Proyecto'!DC437=0,'Metas por Proyecto'!DD437&gt;0),Desplegable!$B$444,IF(AND('Metas por Proyecto'!DC437&gt;0,'Metas por Proyecto'!DD437=0),Desplegable!$B$445,IF(AND('Metas por Proyecto'!DC437&gt;0,'Metas por Proyecto'!DD437&gt;0),((DD437*100)/DC437))))))</f>
        <v/>
      </c>
      <c r="DG437" s="97">
        <f t="shared" si="256"/>
        <v>732.60000000000014</v>
      </c>
      <c r="DH437" s="97">
        <f t="shared" si="257"/>
        <v>133.19999999999999</v>
      </c>
      <c r="DI437" s="62">
        <f>IF(AND(DG437=0,DH437=0),"",IF(AND(DG437=0,DH437&lt;&gt;0),Desplegable!$B$444,(DH437*100/DG437)))</f>
        <v>18.181818181818176</v>
      </c>
      <c r="DJ437" s="97">
        <v>66.599999999999994</v>
      </c>
      <c r="DK437" s="97"/>
      <c r="DL437" s="97"/>
      <c r="DM437" s="62" t="str">
        <f>IF(AND(DJ437=0,DK437=0),Desplegable!$B$446,IF(AND(DJ437&lt;&gt;0,DK437=""),Desplegable!$B$446,IF(AND('Metas por Proyecto'!DJ437=0,'Metas por Proyecto'!DK437&gt;0),Desplegable!$B$444,IF(AND('Metas por Proyecto'!DJ437&gt;0,'Metas por Proyecto'!DK437=0),Desplegable!$B$445,IF(AND('Metas por Proyecto'!DJ437&gt;0,'Metas por Proyecto'!DK437&gt;0),((DK437*100)/DJ437))))))</f>
        <v/>
      </c>
      <c r="DN437" s="97">
        <f t="shared" si="306"/>
        <v>799.20000000000016</v>
      </c>
      <c r="DO437" s="97">
        <f t="shared" si="307"/>
        <v>133.19999999999999</v>
      </c>
      <c r="DP437" s="63">
        <f>IF(AND(DN437=0,DO437=0),"",IF(AND(DN437=0,DO437&lt;&gt;0),Desplegable!$B$444,(DO437*100/DN437)))</f>
        <v>16.666666666666661</v>
      </c>
      <c r="DQ437" s="97">
        <v>66.599999999999994</v>
      </c>
      <c r="DR437" s="97">
        <f t="shared" si="285"/>
        <v>0</v>
      </c>
      <c r="DS437" s="97">
        <f t="shared" si="287"/>
        <v>133.19999999999999</v>
      </c>
      <c r="DT437" s="63">
        <f t="shared" si="286"/>
        <v>16.666666666666661</v>
      </c>
      <c r="DU437" s="97"/>
    </row>
    <row r="438" spans="1:125" s="65" customFormat="1" ht="225">
      <c r="A438" s="53">
        <v>437</v>
      </c>
      <c r="B438" s="84" t="s">
        <v>1130</v>
      </c>
      <c r="C438" s="54" t="s">
        <v>1055</v>
      </c>
      <c r="D438" s="55" t="s">
        <v>89</v>
      </c>
      <c r="E438" s="55" t="s">
        <v>1132</v>
      </c>
      <c r="F438" s="56" t="s">
        <v>111</v>
      </c>
      <c r="G438" s="55" t="s">
        <v>115</v>
      </c>
      <c r="H438" s="56" t="s">
        <v>291</v>
      </c>
      <c r="I438" s="55" t="s">
        <v>993</v>
      </c>
      <c r="J438" s="56" t="s">
        <v>254</v>
      </c>
      <c r="K438" s="55" t="s">
        <v>1006</v>
      </c>
      <c r="L438" s="56" t="s">
        <v>264</v>
      </c>
      <c r="M438" s="56" t="s">
        <v>411</v>
      </c>
      <c r="N438" s="59" t="s">
        <v>133</v>
      </c>
      <c r="O438" s="56" t="s">
        <v>154</v>
      </c>
      <c r="P438" s="57" t="s">
        <v>462</v>
      </c>
      <c r="Q438" s="57" t="s">
        <v>467</v>
      </c>
      <c r="R438" s="58" t="s">
        <v>474</v>
      </c>
      <c r="S438" s="59" t="s">
        <v>159</v>
      </c>
      <c r="T438" s="59" t="s">
        <v>417</v>
      </c>
      <c r="U438" s="60" t="s">
        <v>429</v>
      </c>
      <c r="V438" s="60" t="s">
        <v>447</v>
      </c>
      <c r="W438" s="59" t="s">
        <v>159</v>
      </c>
      <c r="X438" s="59"/>
      <c r="Y438" s="56"/>
      <c r="Z438" s="56"/>
      <c r="AA438" s="56"/>
      <c r="AB438" s="56"/>
      <c r="AC438" s="53"/>
      <c r="AD438" s="53"/>
      <c r="AE438" s="53"/>
      <c r="AF438" s="53"/>
      <c r="AG438" s="56"/>
      <c r="AH438" s="60"/>
      <c r="AI438" s="53"/>
      <c r="AJ438" s="61"/>
      <c r="AK438" s="53"/>
      <c r="AL438" s="53"/>
      <c r="AM438" s="222">
        <v>53.9</v>
      </c>
      <c r="AN438" s="97">
        <v>53.9</v>
      </c>
      <c r="AO438" s="97"/>
      <c r="AP438" s="97"/>
      <c r="AQ438" s="62" t="str">
        <f>IF(AND(AN438=0,AO438=0),Desplegable!$B$446,IF(AND(AN438&lt;&gt;0,AO438=""),Desplegable!$B$446,IF(AND('Metas por Proyecto'!AN438=0,'Metas por Proyecto'!AO438&gt;0),Desplegable!$B$444,IF(AND('Metas por Proyecto'!AN438&gt;0,'Metas por Proyecto'!AO438=0),Desplegable!$B$445,IF(AND('Metas por Proyecto'!AN438&gt;0,'Metas por Proyecto'!AO438&gt;0),((AO438*100)/AN438))))))</f>
        <v/>
      </c>
      <c r="AR438" s="97">
        <v>53.9</v>
      </c>
      <c r="AS438" s="97">
        <v>53.9</v>
      </c>
      <c r="AT438" s="97"/>
      <c r="AU438" s="62">
        <f>IF(AND(AR438=0,AS438=0),Desplegable!$B$446,IF(AND(AR438&lt;&gt;0,AS438=""),Desplegable!$B$446,IF(AND('Metas por Proyecto'!AR438=0,'Metas por Proyecto'!AS438&gt;0),Desplegable!$B$444,IF(AND('Metas por Proyecto'!AR438&gt;0,'Metas por Proyecto'!AS438=0),Desplegable!$B$445,IF(AND('Metas por Proyecto'!AR438&gt;0,'Metas por Proyecto'!AS438&gt;0),((AS438*100)/AR438))))))</f>
        <v>100</v>
      </c>
      <c r="AV438" s="97">
        <f t="shared" si="288"/>
        <v>107.8</v>
      </c>
      <c r="AW438" s="97">
        <f t="shared" si="289"/>
        <v>53.9</v>
      </c>
      <c r="AX438" s="62">
        <f>IF(AND(AV438=0,AW438=0),"",IF(AND(AV438=0,AW438&lt;&gt;0),Desplegable!$B$444,(AW438*100/AV438)))</f>
        <v>50</v>
      </c>
      <c r="AY438" s="97">
        <v>53.9</v>
      </c>
      <c r="AZ438" s="97">
        <v>53.9</v>
      </c>
      <c r="BA438" s="97"/>
      <c r="BB438" s="62">
        <f>IF(AND(AY438=0,AZ438=0),Desplegable!$B$446,IF(AND(AY438&lt;&gt;0,AZ438=""),Desplegable!$B$446,IF(AND('Metas por Proyecto'!AY438=0,'Metas por Proyecto'!AZ438&gt;0),Desplegable!$B$444,IF(AND('Metas por Proyecto'!AY438&gt;0,'Metas por Proyecto'!AZ438=0),Desplegable!$B$445,IF(AND('Metas por Proyecto'!AY438&gt;0,'Metas por Proyecto'!AZ438&gt;0),((AZ438*100)/AY438))))))</f>
        <v>100</v>
      </c>
      <c r="BC438" s="97">
        <f t="shared" si="290"/>
        <v>161.69999999999999</v>
      </c>
      <c r="BD438" s="97">
        <f t="shared" si="291"/>
        <v>107.8</v>
      </c>
      <c r="BE438" s="62">
        <f>IF(AND(BC438=0,BD438=0),"",IF(AND(BC438=0,BD438&lt;&gt;0),Desplegable!$B$444,(BD438*100/BC438)))</f>
        <v>66.666666666666671</v>
      </c>
      <c r="BF438" s="97">
        <v>53.9</v>
      </c>
      <c r="BG438" s="97"/>
      <c r="BH438" s="97"/>
      <c r="BI438" s="62" t="str">
        <f>IF(AND(BF438=0,BG438=0),Desplegable!$B$446,IF(AND(BF438&lt;&gt;0,BG438=""),Desplegable!$B$446,IF(AND('Metas por Proyecto'!BF438=0,'Metas por Proyecto'!BG438&gt;0),Desplegable!$B$444,IF(AND('Metas por Proyecto'!BF438&gt;0,'Metas por Proyecto'!BG438=0),Desplegable!$B$445,IF(AND('Metas por Proyecto'!BF438&gt;0,'Metas por Proyecto'!BG438&gt;0),((BG438*100)/BF438))))))</f>
        <v/>
      </c>
      <c r="BJ438" s="97">
        <f t="shared" si="292"/>
        <v>215.6</v>
      </c>
      <c r="BK438" s="97">
        <f t="shared" si="293"/>
        <v>107.8</v>
      </c>
      <c r="BL438" s="62">
        <f>IF(AND(BJ438=0,BK438=0),"",IF(AND(BJ438=0,BK438&lt;&gt;0),Desplegable!$B$444,(BK438*100/BJ438)))</f>
        <v>50</v>
      </c>
      <c r="BM438" s="97">
        <v>53.9</v>
      </c>
      <c r="BN438" s="97"/>
      <c r="BO438" s="97"/>
      <c r="BP438" s="62" t="str">
        <f>IF(AND(BM438=0,BN438=0),Desplegable!$B$446,IF(AND(BM438&lt;&gt;0,BN438=""),Desplegable!$B$446,IF(AND('Metas por Proyecto'!BM438=0,'Metas por Proyecto'!BN438&gt;0),Desplegable!$B$444,IF(AND('Metas por Proyecto'!BM438&gt;0,'Metas por Proyecto'!BN438=0),Desplegable!$B$445,IF(AND('Metas por Proyecto'!BM438&gt;0,'Metas por Proyecto'!BN438&gt;0),((BN438*100)/BM438))))))</f>
        <v/>
      </c>
      <c r="BQ438" s="97">
        <f t="shared" si="294"/>
        <v>269.5</v>
      </c>
      <c r="BR438" s="97">
        <f t="shared" si="295"/>
        <v>107.8</v>
      </c>
      <c r="BS438" s="62">
        <f>IF(AND(BQ438=0,BR438=0),"",IF(AND(BQ438=0,BR438&lt;&gt;0),Desplegable!$B$444,(BR438*100/BQ438)))</f>
        <v>40</v>
      </c>
      <c r="BT438" s="97">
        <v>53.9</v>
      </c>
      <c r="BU438" s="97"/>
      <c r="BV438" s="97"/>
      <c r="BW438" s="62" t="str">
        <f>IF(AND(BT438=0,BU438=0),Desplegable!$B$446,IF(AND(BT438&lt;&gt;0,BU438=""),Desplegable!$B$446,IF(AND('Metas por Proyecto'!BT438=0,'Metas por Proyecto'!BU438&gt;0),Desplegable!$B$444,IF(AND('Metas por Proyecto'!BT438&gt;0,'Metas por Proyecto'!BU438=0),Desplegable!$B$445,IF(AND('Metas por Proyecto'!BT438&gt;0,'Metas por Proyecto'!BU438&gt;0),((BU438*100)/BT438))))))</f>
        <v/>
      </c>
      <c r="BX438" s="97">
        <f t="shared" si="296"/>
        <v>323.39999999999998</v>
      </c>
      <c r="BY438" s="97">
        <f t="shared" si="297"/>
        <v>107.8</v>
      </c>
      <c r="BZ438" s="62">
        <f>IF(AND(BX438=0,BY438=0),"",IF(AND(BX438=0,BY438&lt;&gt;0),Desplegable!$B$444,(BY438*100/BX438)))</f>
        <v>33.333333333333336</v>
      </c>
      <c r="CA438" s="97">
        <v>53.9</v>
      </c>
      <c r="CB438" s="97"/>
      <c r="CC438" s="97"/>
      <c r="CD438" s="62" t="str">
        <f>IF(AND(CA438=0,CB438=0),Desplegable!$B$446,IF(AND(CA438&lt;&gt;0,CB438=""),Desplegable!$B$446,IF(AND('Metas por Proyecto'!CA438=0,'Metas por Proyecto'!CB438&gt;0),Desplegable!$B$444,IF(AND('Metas por Proyecto'!CA438&gt;0,'Metas por Proyecto'!CB438=0),Desplegable!$B$445,IF(AND('Metas por Proyecto'!CA438&gt;0,'Metas por Proyecto'!CB438&gt;0),((CB438*100)/CA438))))))</f>
        <v/>
      </c>
      <c r="CE438" s="97">
        <f t="shared" si="298"/>
        <v>377.29999999999995</v>
      </c>
      <c r="CF438" s="97">
        <f t="shared" si="299"/>
        <v>107.8</v>
      </c>
      <c r="CG438" s="62">
        <f>IF(AND(CE438=0,CF438=0),"",IF(AND(CE438=0,CF438&lt;&gt;0),Desplegable!$B$444,(CF438*100/CE438)))</f>
        <v>28.571428571428577</v>
      </c>
      <c r="CH438" s="97">
        <v>53.9</v>
      </c>
      <c r="CI438" s="97"/>
      <c r="CJ438" s="97"/>
      <c r="CK438" s="62" t="str">
        <f>IF(AND(CH438=0,CI438=0),Desplegable!$B$446,IF(AND(CH438&lt;&gt;0,CI438=""),Desplegable!$B$446,IF(AND('Metas por Proyecto'!CH438=0,'Metas por Proyecto'!CI438&gt;0),Desplegable!$B$444,IF(AND('Metas por Proyecto'!CH438&gt;0,'Metas por Proyecto'!CI438=0),Desplegable!$B$445,IF(AND('Metas por Proyecto'!CH438&gt;0,'Metas por Proyecto'!CI438&gt;0),((CI438*100)/CH438))))))</f>
        <v/>
      </c>
      <c r="CL438" s="97">
        <f t="shared" si="300"/>
        <v>431.19999999999993</v>
      </c>
      <c r="CM438" s="97">
        <f t="shared" si="301"/>
        <v>107.8</v>
      </c>
      <c r="CN438" s="62">
        <f>IF(AND(CL438=0,CM438=0),"",IF(AND(CL438=0,CM438&lt;&gt;0),Desplegable!$B$444,(CM438*100/CL438)))</f>
        <v>25.000000000000004</v>
      </c>
      <c r="CO438" s="97">
        <v>53.9</v>
      </c>
      <c r="CP438" s="97"/>
      <c r="CQ438" s="97"/>
      <c r="CR438" s="62" t="str">
        <f>IF(AND(CO438=0,CP438=0),Desplegable!$B$446,IF(AND(CO438&lt;&gt;0,CP438=""),Desplegable!$B$446,IF(AND('Metas por Proyecto'!CO438=0,'Metas por Proyecto'!CP438&gt;0),Desplegable!$B$444,IF(AND('Metas por Proyecto'!CO438&gt;0,'Metas por Proyecto'!CP438=0),Desplegable!$B$445,IF(AND('Metas por Proyecto'!CO438&gt;0,'Metas por Proyecto'!CP438&gt;0),((CP438*100)/CO438))))))</f>
        <v/>
      </c>
      <c r="CS438" s="97">
        <f t="shared" si="302"/>
        <v>485.09999999999991</v>
      </c>
      <c r="CT438" s="97">
        <f t="shared" si="303"/>
        <v>107.8</v>
      </c>
      <c r="CU438" s="62">
        <f>IF(AND(CS438=0,CT438=0),"",IF(AND(CS438=0,CT438&lt;&gt;0),Desplegable!$B$444,(CT438*100/CS438)))</f>
        <v>22.222222222222225</v>
      </c>
      <c r="CV438" s="97">
        <v>53.9</v>
      </c>
      <c r="CW438" s="97"/>
      <c r="CX438" s="97"/>
      <c r="CY438" s="62" t="str">
        <f>IF(AND(CV438=0,CW438=0),Desplegable!$B$446,IF(AND(CV438&lt;&gt;0,CW438=""),Desplegable!$B$446,IF(AND('Metas por Proyecto'!CV438=0,'Metas por Proyecto'!CW438&gt;0),Desplegable!$B$444,IF(AND('Metas por Proyecto'!CV438&gt;0,'Metas por Proyecto'!CW438=0),Desplegable!$B$445,IF(AND('Metas por Proyecto'!CV438&gt;0,'Metas por Proyecto'!CW438&gt;0),((CW438*100)/CV438))))))</f>
        <v/>
      </c>
      <c r="CZ438" s="97">
        <f t="shared" si="304"/>
        <v>538.99999999999989</v>
      </c>
      <c r="DA438" s="97">
        <f t="shared" si="305"/>
        <v>107.8</v>
      </c>
      <c r="DB438" s="62">
        <f>IF(AND(CZ438=0,DA438=0),"",IF(AND(CZ438=0,DA438&lt;&gt;0),Desplegable!$B$444,(DA438*100/CZ438)))</f>
        <v>20.000000000000004</v>
      </c>
      <c r="DC438" s="97">
        <v>53.9</v>
      </c>
      <c r="DD438" s="97"/>
      <c r="DE438" s="97"/>
      <c r="DF438" s="62" t="str">
        <f>IF(AND(DC438=0,DD438=0),Desplegable!$B$446,IF(AND(DC438&lt;&gt;0,DD438=""),Desplegable!$B$446,IF(AND('Metas por Proyecto'!DC438=0,'Metas por Proyecto'!DD438&gt;0),Desplegable!$B$444,IF(AND('Metas por Proyecto'!DC438&gt;0,'Metas por Proyecto'!DD438=0),Desplegable!$B$445,IF(AND('Metas por Proyecto'!DC438&gt;0,'Metas por Proyecto'!DD438&gt;0),((DD438*100)/DC438))))))</f>
        <v/>
      </c>
      <c r="DG438" s="97">
        <f t="shared" ref="DG438" si="308">SUM(CZ438+DC438)</f>
        <v>592.89999999999986</v>
      </c>
      <c r="DH438" s="97">
        <f t="shared" ref="DH438" si="309">SUM(DA438+DD438)</f>
        <v>107.8</v>
      </c>
      <c r="DI438" s="62">
        <f>IF(AND(DG438=0,DH438=0),"",IF(AND(DG438=0,DH438&lt;&gt;0),Desplegable!$B$444,(DH438*100/DG438)))</f>
        <v>18.181818181818187</v>
      </c>
      <c r="DJ438" s="97">
        <v>53.9</v>
      </c>
      <c r="DK438" s="97"/>
      <c r="DL438" s="97"/>
      <c r="DM438" s="62" t="str">
        <f>IF(AND(DJ438=0,DK438=0),Desplegable!$B$446,IF(AND(DJ438&lt;&gt;0,DK438=""),Desplegable!$B$446,IF(AND('Metas por Proyecto'!DJ438=0,'Metas por Proyecto'!DK438&gt;0),Desplegable!$B$444,IF(AND('Metas por Proyecto'!DJ438&gt;0,'Metas por Proyecto'!DK438=0),Desplegable!$B$445,IF(AND('Metas por Proyecto'!DJ438&gt;0,'Metas por Proyecto'!DK438&gt;0),((DK438*100)/DJ438))))))</f>
        <v/>
      </c>
      <c r="DN438" s="97">
        <f t="shared" si="306"/>
        <v>646.79999999999984</v>
      </c>
      <c r="DO438" s="97">
        <f t="shared" si="307"/>
        <v>107.8</v>
      </c>
      <c r="DP438" s="63">
        <f>IF(AND(DN438=0,DO438=0),"",IF(AND(DN438=0,DO438&lt;&gt;0),Desplegable!$B$444,(DO438*100/DN438)))</f>
        <v>16.666666666666671</v>
      </c>
      <c r="DQ438" s="97">
        <v>53.9</v>
      </c>
      <c r="DR438" s="97">
        <f t="shared" si="285"/>
        <v>0</v>
      </c>
      <c r="DS438" s="97">
        <f t="shared" si="287"/>
        <v>107.8</v>
      </c>
      <c r="DT438" s="63">
        <f t="shared" si="286"/>
        <v>16.666666666666671</v>
      </c>
      <c r="DU438" s="97"/>
    </row>
    <row r="439" spans="1:125" s="65" customFormat="1" ht="187.5">
      <c r="A439" s="53">
        <v>438</v>
      </c>
      <c r="B439" s="84" t="s">
        <v>1622</v>
      </c>
      <c r="C439" s="54" t="s">
        <v>1623</v>
      </c>
      <c r="D439" s="55" t="s">
        <v>79</v>
      </c>
      <c r="E439" s="55" t="s">
        <v>87</v>
      </c>
      <c r="F439" s="56" t="s">
        <v>111</v>
      </c>
      <c r="G439" s="55" t="s">
        <v>115</v>
      </c>
      <c r="H439" s="56" t="s">
        <v>87</v>
      </c>
      <c r="I439" s="55" t="s">
        <v>1624</v>
      </c>
      <c r="J439" s="56" t="s">
        <v>87</v>
      </c>
      <c r="K439" s="55" t="s">
        <v>1624</v>
      </c>
      <c r="L439" s="56" t="s">
        <v>155</v>
      </c>
      <c r="M439" s="56" t="s">
        <v>155</v>
      </c>
      <c r="N439" s="59" t="s">
        <v>144</v>
      </c>
      <c r="O439" s="56" t="s">
        <v>321</v>
      </c>
      <c r="P439" s="57" t="s">
        <v>461</v>
      </c>
      <c r="Q439" s="57" t="s">
        <v>465</v>
      </c>
      <c r="R439" s="58" t="s">
        <v>1629</v>
      </c>
      <c r="S439" s="59" t="s">
        <v>159</v>
      </c>
      <c r="T439" s="59" t="s">
        <v>1133</v>
      </c>
      <c r="U439" s="60" t="s">
        <v>428</v>
      </c>
      <c r="V439" s="60" t="s">
        <v>436</v>
      </c>
      <c r="W439" s="59" t="s">
        <v>159</v>
      </c>
      <c r="X439" s="59" t="s">
        <v>159</v>
      </c>
      <c r="Y439" s="56"/>
      <c r="Z439" s="56"/>
      <c r="AA439" s="56"/>
      <c r="AB439" s="56"/>
      <c r="AC439" s="53"/>
      <c r="AD439" s="53"/>
      <c r="AE439" s="53"/>
      <c r="AF439" s="53"/>
      <c r="AG439" s="56"/>
      <c r="AH439" s="60"/>
      <c r="AI439" s="53"/>
      <c r="AJ439" s="61"/>
      <c r="AK439" s="53"/>
      <c r="AL439" s="53"/>
      <c r="AM439" s="222">
        <v>1</v>
      </c>
      <c r="AN439" s="97"/>
      <c r="AO439" s="97"/>
      <c r="AP439" s="97"/>
      <c r="AQ439" s="62" t="str">
        <f>IF(AND(AN439=0,AO439=0),Desplegable!$B$446,IF(AND(AN439&lt;&gt;0,AO439=""),Desplegable!$B$446,IF(AND('Metas por Proyecto'!AN439=0,'Metas por Proyecto'!AO439&gt;0),Desplegable!$B$444,IF(AND('Metas por Proyecto'!AN439&gt;0,'Metas por Proyecto'!AO439=0),Desplegable!$B$445,IF(AND('Metas por Proyecto'!AN439&gt;0,'Metas por Proyecto'!AO439&gt;0),((AO439*100)/AN439))))))</f>
        <v/>
      </c>
      <c r="AR439" s="97"/>
      <c r="AS439" s="97"/>
      <c r="AT439" s="97"/>
      <c r="AU439" s="62" t="str">
        <f>IF(AND(AR439=0,AS439=0),Desplegable!$B$446,IF(AND(AR439&lt;&gt;0,AS439=""),Desplegable!$B$446,IF(AND('Metas por Proyecto'!AR439=0,'Metas por Proyecto'!AS439&gt;0),Desplegable!$B$444,IF(AND('Metas por Proyecto'!AR439&gt;0,'Metas por Proyecto'!AS439=0),Desplegable!$B$445,IF(AND('Metas por Proyecto'!AR439&gt;0,'Metas por Proyecto'!AS439&gt;0),((AS439*100)/AR439))))))</f>
        <v/>
      </c>
      <c r="AV439" s="97">
        <f t="shared" ref="AV439" si="310">SUM(AN439,AR439)</f>
        <v>0</v>
      </c>
      <c r="AW439" s="97">
        <f t="shared" ref="AW439" si="311">SUM(AO439,AS439)</f>
        <v>0</v>
      </c>
      <c r="AX439" s="62" t="str">
        <f>IF(AND(AV439=0,AW439=0),"",IF(AND(AV439=0,AW439&lt;&gt;0),Desplegable!$B$444,(AW439*100/AV439)))</f>
        <v/>
      </c>
      <c r="AY439" s="97"/>
      <c r="AZ439" s="97"/>
      <c r="BA439" s="97"/>
      <c r="BB439" s="62" t="str">
        <f>IF(AND(AY439=0,AZ439=0),Desplegable!$B$446,IF(AND(AY439&lt;&gt;0,AZ439=""),Desplegable!$B$446,IF(AND('Metas por Proyecto'!AY439=0,'Metas por Proyecto'!AZ439&gt;0),Desplegable!$B$444,IF(AND('Metas por Proyecto'!AY439&gt;0,'Metas por Proyecto'!AZ439=0),Desplegable!$B$445,IF(AND('Metas por Proyecto'!AY439&gt;0,'Metas por Proyecto'!AZ439&gt;0),((AZ439*100)/AY439))))))</f>
        <v/>
      </c>
      <c r="BC439" s="97">
        <f t="shared" ref="BC439" si="312">SUM(AV439+AY439)</f>
        <v>0</v>
      </c>
      <c r="BD439" s="97">
        <f t="shared" ref="BD439" si="313">SUM(AW439+AZ439)</f>
        <v>0</v>
      </c>
      <c r="BE439" s="62" t="str">
        <f>IF(AND(BC439=0,BD439=0),"",IF(AND(BC439=0,BD439&lt;&gt;0),Desplegable!$B$444,(BD439*100/BC439)))</f>
        <v/>
      </c>
      <c r="BF439" s="97"/>
      <c r="BG439" s="97"/>
      <c r="BH439" s="97"/>
      <c r="BI439" s="62" t="str">
        <f>IF(AND(BF439=0,BG439=0),Desplegable!$B$446,IF(AND(BF439&lt;&gt;0,BG439=""),Desplegable!$B$446,IF(AND('Metas por Proyecto'!BF439=0,'Metas por Proyecto'!BG439&gt;0),Desplegable!$B$444,IF(AND('Metas por Proyecto'!BF439&gt;0,'Metas por Proyecto'!BG439=0),Desplegable!$B$445,IF(AND('Metas por Proyecto'!BF439&gt;0,'Metas por Proyecto'!BG439&gt;0),((BG439*100)/BF439))))))</f>
        <v/>
      </c>
      <c r="BJ439" s="97">
        <f t="shared" ref="BJ439" si="314">SUM(BC439+BF439)</f>
        <v>0</v>
      </c>
      <c r="BK439" s="97">
        <f t="shared" ref="BK439" si="315">SUM(BD439+BG439)</f>
        <v>0</v>
      </c>
      <c r="BL439" s="62" t="str">
        <f>IF(AND(BJ439=0,BK439=0),"",IF(AND(BJ439=0,BK439&lt;&gt;0),Desplegable!$B$444,(BK439*100/BJ439)))</f>
        <v/>
      </c>
      <c r="BM439" s="97"/>
      <c r="BN439" s="97"/>
      <c r="BO439" s="97"/>
      <c r="BP439" s="62" t="str">
        <f>IF(AND(BM439=0,BN439=0),Desplegable!$B$446,IF(AND(BM439&lt;&gt;0,BN439=""),Desplegable!$B$446,IF(AND('Metas por Proyecto'!BM439=0,'Metas por Proyecto'!BN439&gt;0),Desplegable!$B$444,IF(AND('Metas por Proyecto'!BM439&gt;0,'Metas por Proyecto'!BN439=0),Desplegable!$B$445,IF(AND('Metas por Proyecto'!BM439&gt;0,'Metas por Proyecto'!BN439&gt;0),((BN439*100)/BM439))))))</f>
        <v/>
      </c>
      <c r="BQ439" s="97">
        <f t="shared" ref="BQ439" si="316">SUM(BJ439+BM439)</f>
        <v>0</v>
      </c>
      <c r="BR439" s="97">
        <f t="shared" ref="BR439" si="317">SUM(BK439+BN439)</f>
        <v>0</v>
      </c>
      <c r="BS439" s="62" t="str">
        <f>IF(AND(BQ439=0,BR439=0),"",IF(AND(BQ439=0,BR439&lt;&gt;0),Desplegable!$B$444,(BR439*100/BQ439)))</f>
        <v/>
      </c>
      <c r="BT439" s="97"/>
      <c r="BU439" s="97"/>
      <c r="BV439" s="97"/>
      <c r="BW439" s="62" t="str">
        <f>IF(AND(BT439=0,BU439=0),Desplegable!$B$446,IF(AND(BT439&lt;&gt;0,BU439=""),Desplegable!$B$446,IF(AND('Metas por Proyecto'!BT439=0,'Metas por Proyecto'!BU439&gt;0),Desplegable!$B$444,IF(AND('Metas por Proyecto'!BT439&gt;0,'Metas por Proyecto'!BU439=0),Desplegable!$B$445,IF(AND('Metas por Proyecto'!BT439&gt;0,'Metas por Proyecto'!BU439&gt;0),((BU439*100)/BT439))))))</f>
        <v/>
      </c>
      <c r="BX439" s="97">
        <f t="shared" ref="BX439" si="318">SUM(BQ439+BT439)</f>
        <v>0</v>
      </c>
      <c r="BY439" s="97">
        <f t="shared" ref="BY439" si="319">SUM(BR439+BU439)</f>
        <v>0</v>
      </c>
      <c r="BZ439" s="62" t="str">
        <f>IF(AND(BX439=0,BY439=0),"",IF(AND(BX439=0,BY439&lt;&gt;0),Desplegable!$B$444,(BY439*100/BX439)))</f>
        <v/>
      </c>
      <c r="CA439" s="97"/>
      <c r="CB439" s="97"/>
      <c r="CC439" s="97"/>
      <c r="CD439" s="62" t="str">
        <f>IF(AND(CA439=0,CB439=0),Desplegable!$B$446,IF(AND(CA439&lt;&gt;0,CB439=""),Desplegable!$B$446,IF(AND('Metas por Proyecto'!CA439=0,'Metas por Proyecto'!CB439&gt;0),Desplegable!$B$444,IF(AND('Metas por Proyecto'!CA439&gt;0,'Metas por Proyecto'!CB439=0),Desplegable!$B$445,IF(AND('Metas por Proyecto'!CA439&gt;0,'Metas por Proyecto'!CB439&gt;0),((CB439*100)/CA439))))))</f>
        <v/>
      </c>
      <c r="CE439" s="97">
        <f t="shared" ref="CE439" si="320">SUM(BX439+CA439)</f>
        <v>0</v>
      </c>
      <c r="CF439" s="97">
        <f t="shared" ref="CF439" si="321">SUM(BY439+CB439)</f>
        <v>0</v>
      </c>
      <c r="CG439" s="62" t="str">
        <f>IF(AND(CE439=0,CF439=0),"",IF(AND(CE439=0,CF439&lt;&gt;0),Desplegable!$B$444,(CF439*100/CE439)))</f>
        <v/>
      </c>
      <c r="CH439" s="97"/>
      <c r="CI439" s="97"/>
      <c r="CJ439" s="97"/>
      <c r="CK439" s="62" t="str">
        <f>IF(AND(CH439=0,CI439=0),Desplegable!$B$446,IF(AND(CH439&lt;&gt;0,CI439=""),Desplegable!$B$446,IF(AND('Metas por Proyecto'!CH439=0,'Metas por Proyecto'!CI439&gt;0),Desplegable!$B$444,IF(AND('Metas por Proyecto'!CH439&gt;0,'Metas por Proyecto'!CI439=0),Desplegable!$B$445,IF(AND('Metas por Proyecto'!CH439&gt;0,'Metas por Proyecto'!CI439&gt;0),((CI439*100)/CH439))))))</f>
        <v/>
      </c>
      <c r="CL439" s="97">
        <f t="shared" ref="CL439" si="322">SUM(CE439+CH439)</f>
        <v>0</v>
      </c>
      <c r="CM439" s="97">
        <f t="shared" ref="CM439" si="323">SUM(CF439+CI439)</f>
        <v>0</v>
      </c>
      <c r="CN439" s="62" t="str">
        <f>IF(AND(CL439=0,CM439=0),"",IF(AND(CL439=0,CM439&lt;&gt;0),Desplegable!$B$444,(CM439*100/CL439)))</f>
        <v/>
      </c>
      <c r="CO439" s="97"/>
      <c r="CP439" s="97"/>
      <c r="CQ439" s="97"/>
      <c r="CR439" s="62" t="str">
        <f>IF(AND(CO439=0,CP439=0),Desplegable!$B$446,IF(AND(CO439&lt;&gt;0,CP439=""),Desplegable!$B$446,IF(AND('Metas por Proyecto'!CO439=0,'Metas por Proyecto'!CP439&gt;0),Desplegable!$B$444,IF(AND('Metas por Proyecto'!CO439&gt;0,'Metas por Proyecto'!CP439=0),Desplegable!$B$445,IF(AND('Metas por Proyecto'!CO439&gt;0,'Metas por Proyecto'!CP439&gt;0),((CP439*100)/CO439))))))</f>
        <v/>
      </c>
      <c r="CS439" s="97">
        <f t="shared" ref="CS439" si="324">SUM(CL439+CO439)</f>
        <v>0</v>
      </c>
      <c r="CT439" s="97">
        <f t="shared" ref="CT439" si="325">SUM(CM439+CP439)</f>
        <v>0</v>
      </c>
      <c r="CU439" s="62" t="str">
        <f>IF(AND(CS439=0,CT439=0),"",IF(AND(CS439=0,CT439&lt;&gt;0),Desplegable!$B$444,(CT439*100/CS439)))</f>
        <v/>
      </c>
      <c r="CV439" s="97"/>
      <c r="CW439" s="97"/>
      <c r="CX439" s="97"/>
      <c r="CY439" s="62" t="str">
        <f>IF(AND(CV439=0,CW439=0),Desplegable!$B$446,IF(AND(CV439&lt;&gt;0,CW439=""),Desplegable!$B$446,IF(AND('Metas por Proyecto'!CV439=0,'Metas por Proyecto'!CW439&gt;0),Desplegable!$B$444,IF(AND('Metas por Proyecto'!CV439&gt;0,'Metas por Proyecto'!CW439=0),Desplegable!$B$445,IF(AND('Metas por Proyecto'!CV439&gt;0,'Metas por Proyecto'!CW439&gt;0),((CW439*100)/CV439))))))</f>
        <v/>
      </c>
      <c r="CZ439" s="97">
        <f t="shared" ref="CZ439" si="326">SUM(CS439+CV439)</f>
        <v>0</v>
      </c>
      <c r="DA439" s="97">
        <f t="shared" ref="DA439" si="327">SUM(CT439+CW439)</f>
        <v>0</v>
      </c>
      <c r="DB439" s="62" t="str">
        <f>IF(AND(CZ439=0,DA439=0),"",IF(AND(CZ439=0,DA439&lt;&gt;0),Desplegable!$B$444,(DA439*100/CZ439)))</f>
        <v/>
      </c>
      <c r="DC439" s="97"/>
      <c r="DD439" s="97"/>
      <c r="DE439" s="97"/>
      <c r="DF439" s="62" t="str">
        <f>IF(AND(DC439=0,DD439=0),Desplegable!$B$446,IF(AND(DC439&lt;&gt;0,DD439=""),Desplegable!$B$446,IF(AND('Metas por Proyecto'!DC439=0,'Metas por Proyecto'!DD439&gt;0),Desplegable!$B$444,IF(AND('Metas por Proyecto'!DC439&gt;0,'Metas por Proyecto'!DD439=0),Desplegable!$B$445,IF(AND('Metas por Proyecto'!DC439&gt;0,'Metas por Proyecto'!DD439&gt;0),((DD439*100)/DC439))))))</f>
        <v/>
      </c>
      <c r="DG439" s="97">
        <f t="shared" ref="DG439" si="328">SUM(CZ439+DC439)</f>
        <v>0</v>
      </c>
      <c r="DH439" s="97">
        <f t="shared" ref="DH439" si="329">SUM(DA439+DD439)</f>
        <v>0</v>
      </c>
      <c r="DI439" s="62" t="str">
        <f>IF(AND(DG439=0,DH439=0),"",IF(AND(DG439=0,DH439&lt;&gt;0),Desplegable!$B$444,(DH439*100/DG439)))</f>
        <v/>
      </c>
      <c r="DJ439" s="97">
        <v>1</v>
      </c>
      <c r="DK439" s="97"/>
      <c r="DL439" s="97"/>
      <c r="DM439" s="62" t="str">
        <f>IF(AND(DJ439=0,DK439=0),Desplegable!$B$446,IF(AND(DJ439&lt;&gt;0,DK439=""),Desplegable!$B$446,IF(AND('Metas por Proyecto'!DJ439=0,'Metas por Proyecto'!DK439&gt;0),Desplegable!$B$444,IF(AND('Metas por Proyecto'!DJ439&gt;0,'Metas por Proyecto'!DK439=0),Desplegable!$B$445,IF(AND('Metas por Proyecto'!DJ439&gt;0,'Metas por Proyecto'!DK439&gt;0),((DK439*100)/DJ439))))))</f>
        <v/>
      </c>
      <c r="DN439" s="97">
        <f t="shared" ref="DN439" si="330">SUM(DG439+DJ439)</f>
        <v>1</v>
      </c>
      <c r="DO439" s="97">
        <f t="shared" ref="DO439" si="331">SUM(DH439+DK439)</f>
        <v>0</v>
      </c>
      <c r="DP439" s="63">
        <f>IF(AND(DN439=0,DO439=0),"",IF(AND(DN439=0,DO439&lt;&gt;0),Desplegable!$B$444,(DO439*100/DN439)))</f>
        <v>0</v>
      </c>
      <c r="DQ439" s="97">
        <f t="shared" ref="DQ439" si="332">SUM(AN439,AR439,AY439,BF439,BM439,BT439,CA439,CH439,CO439,CV439,DC439,DJ439)</f>
        <v>1</v>
      </c>
      <c r="DR439" s="97">
        <f t="shared" ref="DR439" si="333">AM439-DQ439</f>
        <v>0</v>
      </c>
      <c r="DS439" s="97">
        <f t="shared" ref="DS439" si="334">SUM(AO439,AS439,AZ439,BG439,BN439,BU439,CB439,CI439,CP439,CW439,DD439,DK439)</f>
        <v>0</v>
      </c>
      <c r="DT439" s="63">
        <f t="shared" ref="DT439" si="335">DP439</f>
        <v>0</v>
      </c>
      <c r="DU439" s="97"/>
    </row>
    <row r="440" spans="1:125" s="65" customFormat="1" ht="187.5">
      <c r="A440" s="53">
        <v>439</v>
      </c>
      <c r="B440" s="84" t="s">
        <v>1642</v>
      </c>
      <c r="C440" s="54" t="s">
        <v>946</v>
      </c>
      <c r="D440" s="55" t="s">
        <v>79</v>
      </c>
      <c r="E440" s="55" t="s">
        <v>87</v>
      </c>
      <c r="F440" s="56" t="s">
        <v>111</v>
      </c>
      <c r="G440" s="55" t="s">
        <v>115</v>
      </c>
      <c r="H440" s="56" t="s">
        <v>87</v>
      </c>
      <c r="I440" s="55" t="s">
        <v>1624</v>
      </c>
      <c r="J440" s="56" t="s">
        <v>87</v>
      </c>
      <c r="K440" s="55" t="s">
        <v>1624</v>
      </c>
      <c r="L440" s="56" t="s">
        <v>155</v>
      </c>
      <c r="M440" s="56" t="s">
        <v>155</v>
      </c>
      <c r="N440" s="59" t="s">
        <v>144</v>
      </c>
      <c r="O440" s="56" t="s">
        <v>321</v>
      </c>
      <c r="P440" s="57" t="s">
        <v>461</v>
      </c>
      <c r="Q440" s="57" t="s">
        <v>465</v>
      </c>
      <c r="R440" s="58" t="s">
        <v>1629</v>
      </c>
      <c r="S440" s="59" t="s">
        <v>159</v>
      </c>
      <c r="T440" s="59" t="s">
        <v>1133</v>
      </c>
      <c r="U440" s="60" t="s">
        <v>428</v>
      </c>
      <c r="V440" s="60" t="s">
        <v>436</v>
      </c>
      <c r="W440" s="59" t="s">
        <v>159</v>
      </c>
      <c r="X440" s="59" t="s">
        <v>159</v>
      </c>
      <c r="Y440" s="56"/>
      <c r="Z440" s="56"/>
      <c r="AA440" s="56"/>
      <c r="AB440" s="56"/>
      <c r="AC440" s="53"/>
      <c r="AD440" s="53"/>
      <c r="AE440" s="53"/>
      <c r="AF440" s="53"/>
      <c r="AG440" s="56"/>
      <c r="AH440" s="60"/>
      <c r="AI440" s="53"/>
      <c r="AJ440" s="61"/>
      <c r="AK440" s="53"/>
      <c r="AL440" s="53"/>
      <c r="AM440" s="222">
        <v>38.4</v>
      </c>
      <c r="AN440" s="97"/>
      <c r="AO440" s="97"/>
      <c r="AP440" s="97"/>
      <c r="AQ440" s="62" t="str">
        <f>IF(AND(AN440=0,AO440=0),Desplegable!$B$446,IF(AND(AN440&lt;&gt;0,AO440=""),Desplegable!$B$446,IF(AND('Metas por Proyecto'!AN440=0,'Metas por Proyecto'!AO440&gt;0),Desplegable!$B$444,IF(AND('Metas por Proyecto'!AN440&gt;0,'Metas por Proyecto'!AO440=0),Desplegable!$B$445,IF(AND('Metas por Proyecto'!AN440&gt;0,'Metas por Proyecto'!AO440&gt;0),((AO440*100)/AN440))))))</f>
        <v/>
      </c>
      <c r="AR440" s="97"/>
      <c r="AS440" s="97"/>
      <c r="AT440" s="97"/>
      <c r="AU440" s="62" t="str">
        <f>IF(AND(AR440=0,AS440=0),Desplegable!$B$446,IF(AND(AR440&lt;&gt;0,AS440=""),Desplegable!$B$446,IF(AND('Metas por Proyecto'!AR440=0,'Metas por Proyecto'!AS440&gt;0),Desplegable!$B$444,IF(AND('Metas por Proyecto'!AR440&gt;0,'Metas por Proyecto'!AS440=0),Desplegable!$B$445,IF(AND('Metas por Proyecto'!AR440&gt;0,'Metas por Proyecto'!AS440&gt;0),((AS440*100)/AR440))))))</f>
        <v/>
      </c>
      <c r="AV440" s="97">
        <f t="shared" ref="AV440:AV445" si="336">SUM(AN440,AR440)</f>
        <v>0</v>
      </c>
      <c r="AW440" s="97">
        <f t="shared" ref="AW440:AW445" si="337">SUM(AO440,AS440)</f>
        <v>0</v>
      </c>
      <c r="AX440" s="62" t="str">
        <f>IF(AND(AV440=0,AW440=0),"",IF(AND(AV440=0,AW440&lt;&gt;0),Desplegable!$B$444,(AW440*100/AV440)))</f>
        <v/>
      </c>
      <c r="AY440" s="97"/>
      <c r="AZ440" s="97"/>
      <c r="BA440" s="97"/>
      <c r="BB440" s="62" t="str">
        <f>IF(AND(AY440=0,AZ440=0),Desplegable!$B$446,IF(AND(AY440&lt;&gt;0,AZ440=""),Desplegable!$B$446,IF(AND('Metas por Proyecto'!AY440=0,'Metas por Proyecto'!AZ440&gt;0),Desplegable!$B$444,IF(AND('Metas por Proyecto'!AY440&gt;0,'Metas por Proyecto'!AZ440=0),Desplegable!$B$445,IF(AND('Metas por Proyecto'!AY440&gt;0,'Metas por Proyecto'!AZ440&gt;0),((AZ440*100)/AY440))))))</f>
        <v/>
      </c>
      <c r="BC440" s="97">
        <f t="shared" ref="BC440:BC445" si="338">SUM(AV440+AY440)</f>
        <v>0</v>
      </c>
      <c r="BD440" s="97">
        <f t="shared" ref="BD440:BD445" si="339">SUM(AW440+AZ440)</f>
        <v>0</v>
      </c>
      <c r="BE440" s="62" t="str">
        <f>IF(AND(BC440=0,BD440=0),"",IF(AND(BC440=0,BD440&lt;&gt;0),Desplegable!$B$444,(BD440*100/BC440)))</f>
        <v/>
      </c>
      <c r="BF440" s="97"/>
      <c r="BG440" s="97"/>
      <c r="BH440" s="97"/>
      <c r="BI440" s="62" t="str">
        <f>IF(AND(BF440=0,BG440=0),Desplegable!$B$446,IF(AND(BF440&lt;&gt;0,BG440=""),Desplegable!$B$446,IF(AND('Metas por Proyecto'!BF440=0,'Metas por Proyecto'!BG440&gt;0),Desplegable!$B$444,IF(AND('Metas por Proyecto'!BF440&gt;0,'Metas por Proyecto'!BG440=0),Desplegable!$B$445,IF(AND('Metas por Proyecto'!BF440&gt;0,'Metas por Proyecto'!BG440&gt;0),((BG440*100)/BF440))))))</f>
        <v/>
      </c>
      <c r="BJ440" s="97">
        <f t="shared" ref="BJ440:BJ445" si="340">SUM(BC440+BF440)</f>
        <v>0</v>
      </c>
      <c r="BK440" s="97">
        <f t="shared" ref="BK440:BK445" si="341">SUM(BD440+BG440)</f>
        <v>0</v>
      </c>
      <c r="BL440" s="62" t="str">
        <f>IF(AND(BJ440=0,BK440=0),"",IF(AND(BJ440=0,BK440&lt;&gt;0),Desplegable!$B$444,(BK440*100/BJ440)))</f>
        <v/>
      </c>
      <c r="BM440" s="97"/>
      <c r="BN440" s="97"/>
      <c r="BO440" s="97"/>
      <c r="BP440" s="62" t="str">
        <f>IF(AND(BM440=0,BN440=0),Desplegable!$B$446,IF(AND(BM440&lt;&gt;0,BN440=""),Desplegable!$B$446,IF(AND('Metas por Proyecto'!BM440=0,'Metas por Proyecto'!BN440&gt;0),Desplegable!$B$444,IF(AND('Metas por Proyecto'!BM440&gt;0,'Metas por Proyecto'!BN440=0),Desplegable!$B$445,IF(AND('Metas por Proyecto'!BM440&gt;0,'Metas por Proyecto'!BN440&gt;0),((BN440*100)/BM440))))))</f>
        <v/>
      </c>
      <c r="BQ440" s="97">
        <f t="shared" ref="BQ440:BQ445" si="342">SUM(BJ440+BM440)</f>
        <v>0</v>
      </c>
      <c r="BR440" s="97">
        <f t="shared" ref="BR440:BR445" si="343">SUM(BK440+BN440)</f>
        <v>0</v>
      </c>
      <c r="BS440" s="62" t="str">
        <f>IF(AND(BQ440=0,BR440=0),"",IF(AND(BQ440=0,BR440&lt;&gt;0),Desplegable!$B$444,(BR440*100/BQ440)))</f>
        <v/>
      </c>
      <c r="BT440" s="97"/>
      <c r="BU440" s="97"/>
      <c r="BV440" s="97"/>
      <c r="BW440" s="62" t="str">
        <f>IF(AND(BT440=0,BU440=0),Desplegable!$B$446,IF(AND(BT440&lt;&gt;0,BU440=""),Desplegable!$B$446,IF(AND('Metas por Proyecto'!BT440=0,'Metas por Proyecto'!BU440&gt;0),Desplegable!$B$444,IF(AND('Metas por Proyecto'!BT440&gt;0,'Metas por Proyecto'!BU440=0),Desplegable!$B$445,IF(AND('Metas por Proyecto'!BT440&gt;0,'Metas por Proyecto'!BU440&gt;0),((BU440*100)/BT440))))))</f>
        <v/>
      </c>
      <c r="BX440" s="97">
        <f t="shared" ref="BX440:BX445" si="344">SUM(BQ440+BT440)</f>
        <v>0</v>
      </c>
      <c r="BY440" s="97">
        <f t="shared" ref="BY440:BY445" si="345">SUM(BR440+BU440)</f>
        <v>0</v>
      </c>
      <c r="BZ440" s="62" t="str">
        <f>IF(AND(BX440=0,BY440=0),"",IF(AND(BX440=0,BY440&lt;&gt;0),Desplegable!$B$444,(BY440*100/BX440)))</f>
        <v/>
      </c>
      <c r="CA440" s="97"/>
      <c r="CB440" s="97"/>
      <c r="CC440" s="97"/>
      <c r="CD440" s="62" t="str">
        <f>IF(AND(CA440=0,CB440=0),Desplegable!$B$446,IF(AND(CA440&lt;&gt;0,CB440=""),Desplegable!$B$446,IF(AND('Metas por Proyecto'!CA440=0,'Metas por Proyecto'!CB440&gt;0),Desplegable!$B$444,IF(AND('Metas por Proyecto'!CA440&gt;0,'Metas por Proyecto'!CB440=0),Desplegable!$B$445,IF(AND('Metas por Proyecto'!CA440&gt;0,'Metas por Proyecto'!CB440&gt;0),((CB440*100)/CA440))))))</f>
        <v/>
      </c>
      <c r="CE440" s="97">
        <f t="shared" ref="CE440:CE445" si="346">SUM(BX440+CA440)</f>
        <v>0</v>
      </c>
      <c r="CF440" s="97">
        <f t="shared" ref="CF440:CF445" si="347">SUM(BY440+CB440)</f>
        <v>0</v>
      </c>
      <c r="CG440" s="62" t="str">
        <f>IF(AND(CE440=0,CF440=0),"",IF(AND(CE440=0,CF440&lt;&gt;0),Desplegable!$B$444,(CF440*100/CE440)))</f>
        <v/>
      </c>
      <c r="CH440" s="97"/>
      <c r="CI440" s="97"/>
      <c r="CJ440" s="97"/>
      <c r="CK440" s="62" t="str">
        <f>IF(AND(CH440=0,CI440=0),Desplegable!$B$446,IF(AND(CH440&lt;&gt;0,CI440=""),Desplegable!$B$446,IF(AND('Metas por Proyecto'!CH440=0,'Metas por Proyecto'!CI440&gt;0),Desplegable!$B$444,IF(AND('Metas por Proyecto'!CH440&gt;0,'Metas por Proyecto'!CI440=0),Desplegable!$B$445,IF(AND('Metas por Proyecto'!CH440&gt;0,'Metas por Proyecto'!CI440&gt;0),((CI440*100)/CH440))))))</f>
        <v/>
      </c>
      <c r="CL440" s="97">
        <f t="shared" ref="CL440:CL445" si="348">SUM(CE440+CH440)</f>
        <v>0</v>
      </c>
      <c r="CM440" s="97">
        <f t="shared" ref="CM440:CM445" si="349">SUM(CF440+CI440)</f>
        <v>0</v>
      </c>
      <c r="CN440" s="62" t="str">
        <f>IF(AND(CL440=0,CM440=0),"",IF(AND(CL440=0,CM440&lt;&gt;0),Desplegable!$B$444,(CM440*100/CL440)))</f>
        <v/>
      </c>
      <c r="CO440" s="97"/>
      <c r="CP440" s="97"/>
      <c r="CQ440" s="97"/>
      <c r="CR440" s="62" t="str">
        <f>IF(AND(CO440=0,CP440=0),Desplegable!$B$446,IF(AND(CO440&lt;&gt;0,CP440=""),Desplegable!$B$446,IF(AND('Metas por Proyecto'!CO440=0,'Metas por Proyecto'!CP440&gt;0),Desplegable!$B$444,IF(AND('Metas por Proyecto'!CO440&gt;0,'Metas por Proyecto'!CP440=0),Desplegable!$B$445,IF(AND('Metas por Proyecto'!CO440&gt;0,'Metas por Proyecto'!CP440&gt;0),((CP440*100)/CO440))))))</f>
        <v/>
      </c>
      <c r="CS440" s="97">
        <f t="shared" ref="CS440:CS445" si="350">SUM(CL440+CO440)</f>
        <v>0</v>
      </c>
      <c r="CT440" s="97">
        <f t="shared" ref="CT440:CT445" si="351">SUM(CM440+CP440)</f>
        <v>0</v>
      </c>
      <c r="CU440" s="62" t="str">
        <f>IF(AND(CS440=0,CT440=0),"",IF(AND(CS440=0,CT440&lt;&gt;0),Desplegable!$B$444,(CT440*100/CS440)))</f>
        <v/>
      </c>
      <c r="CV440" s="97"/>
      <c r="CW440" s="97"/>
      <c r="CX440" s="97"/>
      <c r="CY440" s="62" t="str">
        <f>IF(AND(CV440=0,CW440=0),Desplegable!$B$446,IF(AND(CV440&lt;&gt;0,CW440=""),Desplegable!$B$446,IF(AND('Metas por Proyecto'!CV440=0,'Metas por Proyecto'!CW440&gt;0),Desplegable!$B$444,IF(AND('Metas por Proyecto'!CV440&gt;0,'Metas por Proyecto'!CW440=0),Desplegable!$B$445,IF(AND('Metas por Proyecto'!CV440&gt;0,'Metas por Proyecto'!CW440&gt;0),((CW440*100)/CV440))))))</f>
        <v/>
      </c>
      <c r="CZ440" s="97">
        <f t="shared" ref="CZ440:CZ445" si="352">SUM(CS440+CV440)</f>
        <v>0</v>
      </c>
      <c r="DA440" s="97">
        <f t="shared" ref="DA440:DA445" si="353">SUM(CT440+CW440)</f>
        <v>0</v>
      </c>
      <c r="DB440" s="62" t="str">
        <f>IF(AND(CZ440=0,DA440=0),"",IF(AND(CZ440=0,DA440&lt;&gt;0),Desplegable!$B$444,(DA440*100/CZ440)))</f>
        <v/>
      </c>
      <c r="DC440" s="97"/>
      <c r="DD440" s="97"/>
      <c r="DE440" s="97"/>
      <c r="DF440" s="62" t="str">
        <f>IF(AND(DC440=0,DD440=0),Desplegable!$B$446,IF(AND(DC440&lt;&gt;0,DD440=""),Desplegable!$B$446,IF(AND('Metas por Proyecto'!DC440=0,'Metas por Proyecto'!DD440&gt;0),Desplegable!$B$444,IF(AND('Metas por Proyecto'!DC440&gt;0,'Metas por Proyecto'!DD440=0),Desplegable!$B$445,IF(AND('Metas por Proyecto'!DC440&gt;0,'Metas por Proyecto'!DD440&gt;0),((DD440*100)/DC440))))))</f>
        <v/>
      </c>
      <c r="DG440" s="97">
        <f t="shared" ref="DG440:DG445" si="354">SUM(CZ440+DC440)</f>
        <v>0</v>
      </c>
      <c r="DH440" s="97">
        <f t="shared" ref="DH440:DH445" si="355">SUM(DA440+DD440)</f>
        <v>0</v>
      </c>
      <c r="DI440" s="62" t="str">
        <f>IF(AND(DG440=0,DH440=0),"",IF(AND(DG440=0,DH440&lt;&gt;0),Desplegable!$B$444,(DH440*100/DG440)))</f>
        <v/>
      </c>
      <c r="DJ440" s="97">
        <v>1</v>
      </c>
      <c r="DK440" s="97"/>
      <c r="DL440" s="97"/>
      <c r="DM440" s="62" t="str">
        <f>IF(AND(DJ440=0,DK440=0),Desplegable!$B$446,IF(AND(DJ440&lt;&gt;0,DK440=""),Desplegable!$B$446,IF(AND('Metas por Proyecto'!DJ440=0,'Metas por Proyecto'!DK440&gt;0),Desplegable!$B$444,IF(AND('Metas por Proyecto'!DJ440&gt;0,'Metas por Proyecto'!DK440=0),Desplegable!$B$445,IF(AND('Metas por Proyecto'!DJ440&gt;0,'Metas por Proyecto'!DK440&gt;0),((DK440*100)/DJ440))))))</f>
        <v/>
      </c>
      <c r="DN440" s="97">
        <f t="shared" ref="DN440:DN445" si="356">SUM(DG440+DJ440)</f>
        <v>1</v>
      </c>
      <c r="DO440" s="97">
        <f t="shared" ref="DO440:DO445" si="357">SUM(DH440+DK440)</f>
        <v>0</v>
      </c>
      <c r="DP440" s="63">
        <f>IF(AND(DN440=0,DO440=0),"",IF(AND(DN440=0,DO440&lt;&gt;0),Desplegable!$B$444,(DO440*100/DN440)))</f>
        <v>0</v>
      </c>
      <c r="DQ440" s="97">
        <f t="shared" ref="DQ440:DQ445" si="358">SUM(AN440,AR440,AY440,BF440,BM440,BT440,CA440,CH440,CO440,CV440,DC440,DJ440)</f>
        <v>1</v>
      </c>
      <c r="DR440" s="97">
        <f t="shared" ref="DR440:DR445" si="359">AM440-DQ440</f>
        <v>37.4</v>
      </c>
      <c r="DS440" s="97">
        <f t="shared" ref="DS440:DS445" si="360">SUM(AO440,AS440,AZ440,BG440,BN440,BU440,CB440,CI440,CP440,CW440,DD440,DK440)</f>
        <v>0</v>
      </c>
      <c r="DT440" s="63">
        <f t="shared" ref="DT440:DT445" si="361">DP440</f>
        <v>0</v>
      </c>
      <c r="DU440" s="97"/>
    </row>
    <row r="441" spans="1:125" s="65" customFormat="1" ht="243.75">
      <c r="A441" s="53">
        <v>440</v>
      </c>
      <c r="B441" s="84" t="s">
        <v>1643</v>
      </c>
      <c r="C441" s="54" t="s">
        <v>1644</v>
      </c>
      <c r="D441" s="55" t="s">
        <v>76</v>
      </c>
      <c r="E441" s="55" t="s">
        <v>1645</v>
      </c>
      <c r="F441" s="56" t="s">
        <v>111</v>
      </c>
      <c r="G441" s="55" t="s">
        <v>115</v>
      </c>
      <c r="H441" s="56" t="s">
        <v>294</v>
      </c>
      <c r="I441" s="55" t="s">
        <v>1645</v>
      </c>
      <c r="J441" s="56" t="s">
        <v>294</v>
      </c>
      <c r="K441" s="55" t="s">
        <v>1645</v>
      </c>
      <c r="L441" s="56" t="s">
        <v>155</v>
      </c>
      <c r="M441" s="56" t="s">
        <v>155</v>
      </c>
      <c r="N441" s="59" t="s">
        <v>144</v>
      </c>
      <c r="O441" s="56" t="s">
        <v>154</v>
      </c>
      <c r="P441" s="57" t="s">
        <v>461</v>
      </c>
      <c r="Q441" s="57" t="s">
        <v>1626</v>
      </c>
      <c r="R441" s="58" t="s">
        <v>471</v>
      </c>
      <c r="S441" s="59" t="s">
        <v>159</v>
      </c>
      <c r="T441" s="59" t="s">
        <v>417</v>
      </c>
      <c r="U441" s="60" t="s">
        <v>430</v>
      </c>
      <c r="V441" s="60" t="s">
        <v>438</v>
      </c>
      <c r="W441" s="59" t="s">
        <v>159</v>
      </c>
      <c r="X441" s="59" t="s">
        <v>159</v>
      </c>
      <c r="Y441" s="56"/>
      <c r="Z441" s="56"/>
      <c r="AA441" s="56"/>
      <c r="AB441" s="56"/>
      <c r="AC441" s="53"/>
      <c r="AD441" s="53"/>
      <c r="AE441" s="53"/>
      <c r="AF441" s="53"/>
      <c r="AG441" s="56"/>
      <c r="AH441" s="60"/>
      <c r="AI441" s="53"/>
      <c r="AJ441" s="61"/>
      <c r="AK441" s="53"/>
      <c r="AL441" s="53"/>
      <c r="AM441" s="222">
        <v>0</v>
      </c>
      <c r="AN441" s="97"/>
      <c r="AO441" s="97"/>
      <c r="AP441" s="97"/>
      <c r="AQ441" s="62" t="str">
        <f>IF(AND(AN441=0,AO441=0),Desplegable!$B$446,IF(AND(AN441&lt;&gt;0,AO441=""),Desplegable!$B$446,IF(AND('Metas por Proyecto'!AN441=0,'Metas por Proyecto'!AO441&gt;0),Desplegable!$B$444,IF(AND('Metas por Proyecto'!AN441&gt;0,'Metas por Proyecto'!AO441=0),Desplegable!$B$445,IF(AND('Metas por Proyecto'!AN441&gt;0,'Metas por Proyecto'!AO441&gt;0),((AO441*100)/AN441))))))</f>
        <v/>
      </c>
      <c r="AR441" s="97"/>
      <c r="AS441" s="97"/>
      <c r="AT441" s="97"/>
      <c r="AU441" s="62" t="str">
        <f>IF(AND(AR441=0,AS441=0),Desplegable!$B$446,IF(AND(AR441&lt;&gt;0,AS441=""),Desplegable!$B$446,IF(AND('Metas por Proyecto'!AR441=0,'Metas por Proyecto'!AS441&gt;0),Desplegable!$B$444,IF(AND('Metas por Proyecto'!AR441&gt;0,'Metas por Proyecto'!AS441=0),Desplegable!$B$445,IF(AND('Metas por Proyecto'!AR441&gt;0,'Metas por Proyecto'!AS441&gt;0),((AS441*100)/AR441))))))</f>
        <v/>
      </c>
      <c r="AV441" s="97">
        <f t="shared" si="336"/>
        <v>0</v>
      </c>
      <c r="AW441" s="97">
        <f t="shared" si="337"/>
        <v>0</v>
      </c>
      <c r="AX441" s="62" t="str">
        <f>IF(AND(AV441=0,AW441=0),"",IF(AND(AV441=0,AW441&lt;&gt;0),Desplegable!$B$444,(AW441*100/AV441)))</f>
        <v/>
      </c>
      <c r="AY441" s="97"/>
      <c r="AZ441" s="97"/>
      <c r="BA441" s="97"/>
      <c r="BB441" s="62" t="str">
        <f>IF(AND(AY441=0,AZ441=0),Desplegable!$B$446,IF(AND(AY441&lt;&gt;0,AZ441=""),Desplegable!$B$446,IF(AND('Metas por Proyecto'!AY441=0,'Metas por Proyecto'!AZ441&gt;0),Desplegable!$B$444,IF(AND('Metas por Proyecto'!AY441&gt;0,'Metas por Proyecto'!AZ441=0),Desplegable!$B$445,IF(AND('Metas por Proyecto'!AY441&gt;0,'Metas por Proyecto'!AZ441&gt;0),((AZ441*100)/AY441))))))</f>
        <v/>
      </c>
      <c r="BC441" s="97">
        <f t="shared" si="338"/>
        <v>0</v>
      </c>
      <c r="BD441" s="97">
        <f t="shared" si="339"/>
        <v>0</v>
      </c>
      <c r="BE441" s="62" t="str">
        <f>IF(AND(BC441=0,BD441=0),"",IF(AND(BC441=0,BD441&lt;&gt;0),Desplegable!$B$444,(BD441*100/BC441)))</f>
        <v/>
      </c>
      <c r="BF441" s="97"/>
      <c r="BG441" s="97"/>
      <c r="BH441" s="97"/>
      <c r="BI441" s="62" t="str">
        <f>IF(AND(BF441=0,BG441=0),Desplegable!$B$446,IF(AND(BF441&lt;&gt;0,BG441=""),Desplegable!$B$446,IF(AND('Metas por Proyecto'!BF441=0,'Metas por Proyecto'!BG441&gt;0),Desplegable!$B$444,IF(AND('Metas por Proyecto'!BF441&gt;0,'Metas por Proyecto'!BG441=0),Desplegable!$B$445,IF(AND('Metas por Proyecto'!BF441&gt;0,'Metas por Proyecto'!BG441&gt;0),((BG441*100)/BF441))))))</f>
        <v/>
      </c>
      <c r="BJ441" s="97">
        <f t="shared" si="340"/>
        <v>0</v>
      </c>
      <c r="BK441" s="97">
        <f t="shared" si="341"/>
        <v>0</v>
      </c>
      <c r="BL441" s="62" t="str">
        <f>IF(AND(BJ441=0,BK441=0),"",IF(AND(BJ441=0,BK441&lt;&gt;0),Desplegable!$B$444,(BK441*100/BJ441)))</f>
        <v/>
      </c>
      <c r="BM441" s="97"/>
      <c r="BN441" s="97"/>
      <c r="BO441" s="97"/>
      <c r="BP441" s="62" t="str">
        <f>IF(AND(BM441=0,BN441=0),Desplegable!$B$446,IF(AND(BM441&lt;&gt;0,BN441=""),Desplegable!$B$446,IF(AND('Metas por Proyecto'!BM441=0,'Metas por Proyecto'!BN441&gt;0),Desplegable!$B$444,IF(AND('Metas por Proyecto'!BM441&gt;0,'Metas por Proyecto'!BN441=0),Desplegable!$B$445,IF(AND('Metas por Proyecto'!BM441&gt;0,'Metas por Proyecto'!BN441&gt;0),((BN441*100)/BM441))))))</f>
        <v/>
      </c>
      <c r="BQ441" s="97">
        <f t="shared" si="342"/>
        <v>0</v>
      </c>
      <c r="BR441" s="97">
        <f t="shared" si="343"/>
        <v>0</v>
      </c>
      <c r="BS441" s="62" t="str">
        <f>IF(AND(BQ441=0,BR441=0),"",IF(AND(BQ441=0,BR441&lt;&gt;0),Desplegable!$B$444,(BR441*100/BQ441)))</f>
        <v/>
      </c>
      <c r="BT441" s="97"/>
      <c r="BU441" s="97"/>
      <c r="BV441" s="97"/>
      <c r="BW441" s="62" t="str">
        <f>IF(AND(BT441=0,BU441=0),Desplegable!$B$446,IF(AND(BT441&lt;&gt;0,BU441=""),Desplegable!$B$446,IF(AND('Metas por Proyecto'!BT441=0,'Metas por Proyecto'!BU441&gt;0),Desplegable!$B$444,IF(AND('Metas por Proyecto'!BT441&gt;0,'Metas por Proyecto'!BU441=0),Desplegable!$B$445,IF(AND('Metas por Proyecto'!BT441&gt;0,'Metas por Proyecto'!BU441&gt;0),((BU441*100)/BT441))))))</f>
        <v/>
      </c>
      <c r="BX441" s="97">
        <f t="shared" si="344"/>
        <v>0</v>
      </c>
      <c r="BY441" s="97">
        <f t="shared" si="345"/>
        <v>0</v>
      </c>
      <c r="BZ441" s="62" t="str">
        <f>IF(AND(BX441=0,BY441=0),"",IF(AND(BX441=0,BY441&lt;&gt;0),Desplegable!$B$444,(BY441*100/BX441)))</f>
        <v/>
      </c>
      <c r="CA441" s="97"/>
      <c r="CB441" s="97"/>
      <c r="CC441" s="97"/>
      <c r="CD441" s="62" t="str">
        <f>IF(AND(CA441=0,CB441=0),Desplegable!$B$446,IF(AND(CA441&lt;&gt;0,CB441=""),Desplegable!$B$446,IF(AND('Metas por Proyecto'!CA441=0,'Metas por Proyecto'!CB441&gt;0),Desplegable!$B$444,IF(AND('Metas por Proyecto'!CA441&gt;0,'Metas por Proyecto'!CB441=0),Desplegable!$B$445,IF(AND('Metas por Proyecto'!CA441&gt;0,'Metas por Proyecto'!CB441&gt;0),((CB441*100)/CA441))))))</f>
        <v/>
      </c>
      <c r="CE441" s="97">
        <f t="shared" si="346"/>
        <v>0</v>
      </c>
      <c r="CF441" s="97">
        <f t="shared" si="347"/>
        <v>0</v>
      </c>
      <c r="CG441" s="62" t="str">
        <f>IF(AND(CE441=0,CF441=0),"",IF(AND(CE441=0,CF441&lt;&gt;0),Desplegable!$B$444,(CF441*100/CE441)))</f>
        <v/>
      </c>
      <c r="CH441" s="97"/>
      <c r="CI441" s="97"/>
      <c r="CJ441" s="97"/>
      <c r="CK441" s="62" t="str">
        <f>IF(AND(CH441=0,CI441=0),Desplegable!$B$446,IF(AND(CH441&lt;&gt;0,CI441=""),Desplegable!$B$446,IF(AND('Metas por Proyecto'!CH441=0,'Metas por Proyecto'!CI441&gt;0),Desplegable!$B$444,IF(AND('Metas por Proyecto'!CH441&gt;0,'Metas por Proyecto'!CI441=0),Desplegable!$B$445,IF(AND('Metas por Proyecto'!CH441&gt;0,'Metas por Proyecto'!CI441&gt;0),((CI441*100)/CH441))))))</f>
        <v/>
      </c>
      <c r="CL441" s="97">
        <f t="shared" si="348"/>
        <v>0</v>
      </c>
      <c r="CM441" s="97">
        <f t="shared" si="349"/>
        <v>0</v>
      </c>
      <c r="CN441" s="62" t="str">
        <f>IF(AND(CL441=0,CM441=0),"",IF(AND(CL441=0,CM441&lt;&gt;0),Desplegable!$B$444,(CM441*100/CL441)))</f>
        <v/>
      </c>
      <c r="CO441" s="97"/>
      <c r="CP441" s="97"/>
      <c r="CQ441" s="97"/>
      <c r="CR441" s="62" t="str">
        <f>IF(AND(CO441=0,CP441=0),Desplegable!$B$446,IF(AND(CO441&lt;&gt;0,CP441=""),Desplegable!$B$446,IF(AND('Metas por Proyecto'!CO441=0,'Metas por Proyecto'!CP441&gt;0),Desplegable!$B$444,IF(AND('Metas por Proyecto'!CO441&gt;0,'Metas por Proyecto'!CP441=0),Desplegable!$B$445,IF(AND('Metas por Proyecto'!CO441&gt;0,'Metas por Proyecto'!CP441&gt;0),((CP441*100)/CO441))))))</f>
        <v/>
      </c>
      <c r="CS441" s="97">
        <f t="shared" si="350"/>
        <v>0</v>
      </c>
      <c r="CT441" s="97">
        <f t="shared" si="351"/>
        <v>0</v>
      </c>
      <c r="CU441" s="62" t="str">
        <f>IF(AND(CS441=0,CT441=0),"",IF(AND(CS441=0,CT441&lt;&gt;0),Desplegable!$B$444,(CT441*100/CS441)))</f>
        <v/>
      </c>
      <c r="CV441" s="97"/>
      <c r="CW441" s="97"/>
      <c r="CX441" s="97"/>
      <c r="CY441" s="62" t="str">
        <f>IF(AND(CV441=0,CW441=0),Desplegable!$B$446,IF(AND(CV441&lt;&gt;0,CW441=""),Desplegable!$B$446,IF(AND('Metas por Proyecto'!CV441=0,'Metas por Proyecto'!CW441&gt;0),Desplegable!$B$444,IF(AND('Metas por Proyecto'!CV441&gt;0,'Metas por Proyecto'!CW441=0),Desplegable!$B$445,IF(AND('Metas por Proyecto'!CV441&gt;0,'Metas por Proyecto'!CW441&gt;0),((CW441*100)/CV441))))))</f>
        <v/>
      </c>
      <c r="CZ441" s="97">
        <f t="shared" si="352"/>
        <v>0</v>
      </c>
      <c r="DA441" s="97">
        <f t="shared" si="353"/>
        <v>0</v>
      </c>
      <c r="DB441" s="62" t="str">
        <f>IF(AND(CZ441=0,DA441=0),"",IF(AND(CZ441=0,DA441&lt;&gt;0),Desplegable!$B$444,(DA441*100/CZ441)))</f>
        <v/>
      </c>
      <c r="DC441" s="97"/>
      <c r="DD441" s="97"/>
      <c r="DE441" s="97"/>
      <c r="DF441" s="62" t="str">
        <f>IF(AND(DC441=0,DD441=0),Desplegable!$B$446,IF(AND(DC441&lt;&gt;0,DD441=""),Desplegable!$B$446,IF(AND('Metas por Proyecto'!DC441=0,'Metas por Proyecto'!DD441&gt;0),Desplegable!$B$444,IF(AND('Metas por Proyecto'!DC441&gt;0,'Metas por Proyecto'!DD441=0),Desplegable!$B$445,IF(AND('Metas por Proyecto'!DC441&gt;0,'Metas por Proyecto'!DD441&gt;0),((DD441*100)/DC441))))))</f>
        <v/>
      </c>
      <c r="DG441" s="97">
        <f t="shared" si="354"/>
        <v>0</v>
      </c>
      <c r="DH441" s="97">
        <f t="shared" si="355"/>
        <v>0</v>
      </c>
      <c r="DI441" s="62" t="str">
        <f>IF(AND(DG441=0,DH441=0),"",IF(AND(DG441=0,DH441&lt;&gt;0),Desplegable!$B$444,(DH441*100/DG441)))</f>
        <v/>
      </c>
      <c r="DJ441" s="97">
        <v>1</v>
      </c>
      <c r="DK441" s="97"/>
      <c r="DL441" s="97"/>
      <c r="DM441" s="62" t="str">
        <f>IF(AND(DJ441=0,DK441=0),Desplegable!$B$446,IF(AND(DJ441&lt;&gt;0,DK441=""),Desplegable!$B$446,IF(AND('Metas por Proyecto'!DJ441=0,'Metas por Proyecto'!DK441&gt;0),Desplegable!$B$444,IF(AND('Metas por Proyecto'!DJ441&gt;0,'Metas por Proyecto'!DK441=0),Desplegable!$B$445,IF(AND('Metas por Proyecto'!DJ441&gt;0,'Metas por Proyecto'!DK441&gt;0),((DK441*100)/DJ441))))))</f>
        <v/>
      </c>
      <c r="DN441" s="97">
        <f t="shared" si="356"/>
        <v>1</v>
      </c>
      <c r="DO441" s="97">
        <f t="shared" si="357"/>
        <v>0</v>
      </c>
      <c r="DP441" s="63">
        <f>IF(AND(DN441=0,DO441=0),"",IF(AND(DN441=0,DO441&lt;&gt;0),Desplegable!$B$444,(DO441*100/DN441)))</f>
        <v>0</v>
      </c>
      <c r="DQ441" s="97">
        <f t="shared" si="358"/>
        <v>1</v>
      </c>
      <c r="DR441" s="97">
        <f t="shared" si="359"/>
        <v>-1</v>
      </c>
      <c r="DS441" s="97">
        <f t="shared" si="360"/>
        <v>0</v>
      </c>
      <c r="DT441" s="63">
        <f t="shared" si="361"/>
        <v>0</v>
      </c>
      <c r="DU441" s="97"/>
    </row>
    <row r="442" spans="1:125" s="65" customFormat="1" ht="187.5">
      <c r="A442" s="53">
        <v>441</v>
      </c>
      <c r="B442" s="84" t="s">
        <v>1646</v>
      </c>
      <c r="C442" s="54" t="s">
        <v>1647</v>
      </c>
      <c r="D442" s="55" t="s">
        <v>89</v>
      </c>
      <c r="E442" s="55" t="s">
        <v>1645</v>
      </c>
      <c r="F442" s="56" t="s">
        <v>111</v>
      </c>
      <c r="G442" s="55" t="s">
        <v>115</v>
      </c>
      <c r="H442" s="56" t="s">
        <v>294</v>
      </c>
      <c r="I442" s="55" t="s">
        <v>1645</v>
      </c>
      <c r="J442" s="56" t="s">
        <v>294</v>
      </c>
      <c r="K442" s="55" t="s">
        <v>1645</v>
      </c>
      <c r="L442" s="56" t="s">
        <v>155</v>
      </c>
      <c r="M442" s="56" t="s">
        <v>155</v>
      </c>
      <c r="N442" s="59" t="s">
        <v>144</v>
      </c>
      <c r="O442" s="56" t="s">
        <v>321</v>
      </c>
      <c r="P442" s="57" t="s">
        <v>461</v>
      </c>
      <c r="Q442" s="57" t="s">
        <v>465</v>
      </c>
      <c r="R442" s="58" t="s">
        <v>1629</v>
      </c>
      <c r="S442" s="59" t="s">
        <v>159</v>
      </c>
      <c r="T442" s="59" t="s">
        <v>1133</v>
      </c>
      <c r="U442" s="60" t="s">
        <v>428</v>
      </c>
      <c r="V442" s="60" t="s">
        <v>436</v>
      </c>
      <c r="W442" s="59" t="s">
        <v>159</v>
      </c>
      <c r="X442" s="59" t="s">
        <v>159</v>
      </c>
      <c r="Y442" s="56"/>
      <c r="Z442" s="56"/>
      <c r="AA442" s="56"/>
      <c r="AB442" s="56"/>
      <c r="AC442" s="53"/>
      <c r="AD442" s="53"/>
      <c r="AE442" s="53"/>
      <c r="AF442" s="53"/>
      <c r="AG442" s="56"/>
      <c r="AH442" s="60"/>
      <c r="AI442" s="53"/>
      <c r="AJ442" s="61"/>
      <c r="AK442" s="53"/>
      <c r="AL442" s="53"/>
      <c r="AM442" s="222">
        <v>122.2</v>
      </c>
      <c r="AN442" s="97"/>
      <c r="AO442" s="97"/>
      <c r="AP442" s="97"/>
      <c r="AQ442" s="62" t="str">
        <f>IF(AND(AN442=0,AO442=0),Desplegable!$B$446,IF(AND(AN442&lt;&gt;0,AO442=""),Desplegable!$B$446,IF(AND('Metas por Proyecto'!AN442=0,'Metas por Proyecto'!AO442&gt;0),Desplegable!$B$444,IF(AND('Metas por Proyecto'!AN442&gt;0,'Metas por Proyecto'!AO442=0),Desplegable!$B$445,IF(AND('Metas por Proyecto'!AN442&gt;0,'Metas por Proyecto'!AO442&gt;0),((AO442*100)/AN442))))))</f>
        <v/>
      </c>
      <c r="AR442" s="97"/>
      <c r="AS442" s="97"/>
      <c r="AT442" s="97"/>
      <c r="AU442" s="62" t="str">
        <f>IF(AND(AR442=0,AS442=0),Desplegable!$B$446,IF(AND(AR442&lt;&gt;0,AS442=""),Desplegable!$B$446,IF(AND('Metas por Proyecto'!AR442=0,'Metas por Proyecto'!AS442&gt;0),Desplegable!$B$444,IF(AND('Metas por Proyecto'!AR442&gt;0,'Metas por Proyecto'!AS442=0),Desplegable!$B$445,IF(AND('Metas por Proyecto'!AR442&gt;0,'Metas por Proyecto'!AS442&gt;0),((AS442*100)/AR442))))))</f>
        <v/>
      </c>
      <c r="AV442" s="97">
        <f t="shared" si="336"/>
        <v>0</v>
      </c>
      <c r="AW442" s="97">
        <f t="shared" si="337"/>
        <v>0</v>
      </c>
      <c r="AX442" s="62" t="str">
        <f>IF(AND(AV442=0,AW442=0),"",IF(AND(AV442=0,AW442&lt;&gt;0),Desplegable!$B$444,(AW442*100/AV442)))</f>
        <v/>
      </c>
      <c r="AY442" s="97"/>
      <c r="AZ442" s="97"/>
      <c r="BA442" s="97"/>
      <c r="BB442" s="62" t="str">
        <f>IF(AND(AY442=0,AZ442=0),Desplegable!$B$446,IF(AND(AY442&lt;&gt;0,AZ442=""),Desplegable!$B$446,IF(AND('Metas por Proyecto'!AY442=0,'Metas por Proyecto'!AZ442&gt;0),Desplegable!$B$444,IF(AND('Metas por Proyecto'!AY442&gt;0,'Metas por Proyecto'!AZ442=0),Desplegable!$B$445,IF(AND('Metas por Proyecto'!AY442&gt;0,'Metas por Proyecto'!AZ442&gt;0),((AZ442*100)/AY442))))))</f>
        <v/>
      </c>
      <c r="BC442" s="97">
        <f t="shared" si="338"/>
        <v>0</v>
      </c>
      <c r="BD442" s="97">
        <f t="shared" si="339"/>
        <v>0</v>
      </c>
      <c r="BE442" s="62" t="str">
        <f>IF(AND(BC442=0,BD442=0),"",IF(AND(BC442=0,BD442&lt;&gt;0),Desplegable!$B$444,(BD442*100/BC442)))</f>
        <v/>
      </c>
      <c r="BF442" s="97"/>
      <c r="BG442" s="97"/>
      <c r="BH442" s="97"/>
      <c r="BI442" s="62" t="str">
        <f>IF(AND(BF442=0,BG442=0),Desplegable!$B$446,IF(AND(BF442&lt;&gt;0,BG442=""),Desplegable!$B$446,IF(AND('Metas por Proyecto'!BF442=0,'Metas por Proyecto'!BG442&gt;0),Desplegable!$B$444,IF(AND('Metas por Proyecto'!BF442&gt;0,'Metas por Proyecto'!BG442=0),Desplegable!$B$445,IF(AND('Metas por Proyecto'!BF442&gt;0,'Metas por Proyecto'!BG442&gt;0),((BG442*100)/BF442))))))</f>
        <v/>
      </c>
      <c r="BJ442" s="97">
        <f t="shared" si="340"/>
        <v>0</v>
      </c>
      <c r="BK442" s="97">
        <f t="shared" si="341"/>
        <v>0</v>
      </c>
      <c r="BL442" s="62" t="str">
        <f>IF(AND(BJ442=0,BK442=0),"",IF(AND(BJ442=0,BK442&lt;&gt;0),Desplegable!$B$444,(BK442*100/BJ442)))</f>
        <v/>
      </c>
      <c r="BM442" s="97"/>
      <c r="BN442" s="97"/>
      <c r="BO442" s="97"/>
      <c r="BP442" s="62" t="str">
        <f>IF(AND(BM442=0,BN442=0),Desplegable!$B$446,IF(AND(BM442&lt;&gt;0,BN442=""),Desplegable!$B$446,IF(AND('Metas por Proyecto'!BM442=0,'Metas por Proyecto'!BN442&gt;0),Desplegable!$B$444,IF(AND('Metas por Proyecto'!BM442&gt;0,'Metas por Proyecto'!BN442=0),Desplegable!$B$445,IF(AND('Metas por Proyecto'!BM442&gt;0,'Metas por Proyecto'!BN442&gt;0),((BN442*100)/BM442))))))</f>
        <v/>
      </c>
      <c r="BQ442" s="97">
        <f t="shared" si="342"/>
        <v>0</v>
      </c>
      <c r="BR442" s="97">
        <f t="shared" si="343"/>
        <v>0</v>
      </c>
      <c r="BS442" s="62" t="str">
        <f>IF(AND(BQ442=0,BR442=0),"",IF(AND(BQ442=0,BR442&lt;&gt;0),Desplegable!$B$444,(BR442*100/BQ442)))</f>
        <v/>
      </c>
      <c r="BT442" s="97"/>
      <c r="BU442" s="97"/>
      <c r="BV442" s="97"/>
      <c r="BW442" s="62" t="str">
        <f>IF(AND(BT442=0,BU442=0),Desplegable!$B$446,IF(AND(BT442&lt;&gt;0,BU442=""),Desplegable!$B$446,IF(AND('Metas por Proyecto'!BT442=0,'Metas por Proyecto'!BU442&gt;0),Desplegable!$B$444,IF(AND('Metas por Proyecto'!BT442&gt;0,'Metas por Proyecto'!BU442=0),Desplegable!$B$445,IF(AND('Metas por Proyecto'!BT442&gt;0,'Metas por Proyecto'!BU442&gt;0),((BU442*100)/BT442))))))</f>
        <v/>
      </c>
      <c r="BX442" s="97">
        <f t="shared" si="344"/>
        <v>0</v>
      </c>
      <c r="BY442" s="97">
        <f t="shared" si="345"/>
        <v>0</v>
      </c>
      <c r="BZ442" s="62" t="str">
        <f>IF(AND(BX442=0,BY442=0),"",IF(AND(BX442=0,BY442&lt;&gt;0),Desplegable!$B$444,(BY442*100/BX442)))</f>
        <v/>
      </c>
      <c r="CA442" s="97"/>
      <c r="CB442" s="97"/>
      <c r="CC442" s="97"/>
      <c r="CD442" s="62" t="str">
        <f>IF(AND(CA442=0,CB442=0),Desplegable!$B$446,IF(AND(CA442&lt;&gt;0,CB442=""),Desplegable!$B$446,IF(AND('Metas por Proyecto'!CA442=0,'Metas por Proyecto'!CB442&gt;0),Desplegable!$B$444,IF(AND('Metas por Proyecto'!CA442&gt;0,'Metas por Proyecto'!CB442=0),Desplegable!$B$445,IF(AND('Metas por Proyecto'!CA442&gt;0,'Metas por Proyecto'!CB442&gt;0),((CB442*100)/CA442))))))</f>
        <v/>
      </c>
      <c r="CE442" s="97">
        <f t="shared" si="346"/>
        <v>0</v>
      </c>
      <c r="CF442" s="97">
        <f t="shared" si="347"/>
        <v>0</v>
      </c>
      <c r="CG442" s="62" t="str">
        <f>IF(AND(CE442=0,CF442=0),"",IF(AND(CE442=0,CF442&lt;&gt;0),Desplegable!$B$444,(CF442*100/CE442)))</f>
        <v/>
      </c>
      <c r="CH442" s="97"/>
      <c r="CI442" s="97"/>
      <c r="CJ442" s="97"/>
      <c r="CK442" s="62" t="str">
        <f>IF(AND(CH442=0,CI442=0),Desplegable!$B$446,IF(AND(CH442&lt;&gt;0,CI442=""),Desplegable!$B$446,IF(AND('Metas por Proyecto'!CH442=0,'Metas por Proyecto'!CI442&gt;0),Desplegable!$B$444,IF(AND('Metas por Proyecto'!CH442&gt;0,'Metas por Proyecto'!CI442=0),Desplegable!$B$445,IF(AND('Metas por Proyecto'!CH442&gt;0,'Metas por Proyecto'!CI442&gt;0),((CI442*100)/CH442))))))</f>
        <v/>
      </c>
      <c r="CL442" s="97">
        <f t="shared" si="348"/>
        <v>0</v>
      </c>
      <c r="CM442" s="97">
        <f t="shared" si="349"/>
        <v>0</v>
      </c>
      <c r="CN442" s="62" t="str">
        <f>IF(AND(CL442=0,CM442=0),"",IF(AND(CL442=0,CM442&lt;&gt;0),Desplegable!$B$444,(CM442*100/CL442)))</f>
        <v/>
      </c>
      <c r="CO442" s="97"/>
      <c r="CP442" s="97"/>
      <c r="CQ442" s="97"/>
      <c r="CR442" s="62" t="str">
        <f>IF(AND(CO442=0,CP442=0),Desplegable!$B$446,IF(AND(CO442&lt;&gt;0,CP442=""),Desplegable!$B$446,IF(AND('Metas por Proyecto'!CO442=0,'Metas por Proyecto'!CP442&gt;0),Desplegable!$B$444,IF(AND('Metas por Proyecto'!CO442&gt;0,'Metas por Proyecto'!CP442=0),Desplegable!$B$445,IF(AND('Metas por Proyecto'!CO442&gt;0,'Metas por Proyecto'!CP442&gt;0),((CP442*100)/CO442))))))</f>
        <v/>
      </c>
      <c r="CS442" s="97">
        <f t="shared" si="350"/>
        <v>0</v>
      </c>
      <c r="CT442" s="97">
        <f t="shared" si="351"/>
        <v>0</v>
      </c>
      <c r="CU442" s="62" t="str">
        <f>IF(AND(CS442=0,CT442=0),"",IF(AND(CS442=0,CT442&lt;&gt;0),Desplegable!$B$444,(CT442*100/CS442)))</f>
        <v/>
      </c>
      <c r="CV442" s="97"/>
      <c r="CW442" s="97"/>
      <c r="CX442" s="97"/>
      <c r="CY442" s="62" t="str">
        <f>IF(AND(CV442=0,CW442=0),Desplegable!$B$446,IF(AND(CV442&lt;&gt;0,CW442=""),Desplegable!$B$446,IF(AND('Metas por Proyecto'!CV442=0,'Metas por Proyecto'!CW442&gt;0),Desplegable!$B$444,IF(AND('Metas por Proyecto'!CV442&gt;0,'Metas por Proyecto'!CW442=0),Desplegable!$B$445,IF(AND('Metas por Proyecto'!CV442&gt;0,'Metas por Proyecto'!CW442&gt;0),((CW442*100)/CV442))))))</f>
        <v/>
      </c>
      <c r="CZ442" s="97">
        <f t="shared" si="352"/>
        <v>0</v>
      </c>
      <c r="DA442" s="97">
        <f t="shared" si="353"/>
        <v>0</v>
      </c>
      <c r="DB442" s="62" t="str">
        <f>IF(AND(CZ442=0,DA442=0),"",IF(AND(CZ442=0,DA442&lt;&gt;0),Desplegable!$B$444,(DA442*100/CZ442)))</f>
        <v/>
      </c>
      <c r="DC442" s="97"/>
      <c r="DD442" s="97"/>
      <c r="DE442" s="97"/>
      <c r="DF442" s="62" t="str">
        <f>IF(AND(DC442=0,DD442=0),Desplegable!$B$446,IF(AND(DC442&lt;&gt;0,DD442=""),Desplegable!$B$446,IF(AND('Metas por Proyecto'!DC442=0,'Metas por Proyecto'!DD442&gt;0),Desplegable!$B$444,IF(AND('Metas por Proyecto'!DC442&gt;0,'Metas por Proyecto'!DD442=0),Desplegable!$B$445,IF(AND('Metas por Proyecto'!DC442&gt;0,'Metas por Proyecto'!DD442&gt;0),((DD442*100)/DC442))))))</f>
        <v/>
      </c>
      <c r="DG442" s="97">
        <f t="shared" si="354"/>
        <v>0</v>
      </c>
      <c r="DH442" s="97">
        <f t="shared" si="355"/>
        <v>0</v>
      </c>
      <c r="DI442" s="62" t="str">
        <f>IF(AND(DG442=0,DH442=0),"",IF(AND(DG442=0,DH442&lt;&gt;0),Desplegable!$B$444,(DH442*100/DG442)))</f>
        <v/>
      </c>
      <c r="DJ442" s="97">
        <v>1</v>
      </c>
      <c r="DK442" s="97"/>
      <c r="DL442" s="97"/>
      <c r="DM442" s="62" t="str">
        <f>IF(AND(DJ442=0,DK442=0),Desplegable!$B$446,IF(AND(DJ442&lt;&gt;0,DK442=""),Desplegable!$B$446,IF(AND('Metas por Proyecto'!DJ442=0,'Metas por Proyecto'!DK442&gt;0),Desplegable!$B$444,IF(AND('Metas por Proyecto'!DJ442&gt;0,'Metas por Proyecto'!DK442=0),Desplegable!$B$445,IF(AND('Metas por Proyecto'!DJ442&gt;0,'Metas por Proyecto'!DK442&gt;0),((DK442*100)/DJ442))))))</f>
        <v/>
      </c>
      <c r="DN442" s="97">
        <f t="shared" si="356"/>
        <v>1</v>
      </c>
      <c r="DO442" s="97">
        <f t="shared" si="357"/>
        <v>0</v>
      </c>
      <c r="DP442" s="63">
        <f>IF(AND(DN442=0,DO442=0),"",IF(AND(DN442=0,DO442&lt;&gt;0),Desplegable!$B$444,(DO442*100/DN442)))</f>
        <v>0</v>
      </c>
      <c r="DQ442" s="97">
        <f t="shared" si="358"/>
        <v>1</v>
      </c>
      <c r="DR442" s="97">
        <f t="shared" si="359"/>
        <v>121.2</v>
      </c>
      <c r="DS442" s="97">
        <f t="shared" si="360"/>
        <v>0</v>
      </c>
      <c r="DT442" s="63">
        <f t="shared" si="361"/>
        <v>0</v>
      </c>
      <c r="DU442" s="97"/>
    </row>
    <row r="443" spans="1:125" s="65" customFormat="1" ht="187.5">
      <c r="A443" s="53">
        <v>442</v>
      </c>
      <c r="B443" s="84" t="s">
        <v>1648</v>
      </c>
      <c r="C443" s="54" t="s">
        <v>1131</v>
      </c>
      <c r="D443" s="55" t="s">
        <v>89</v>
      </c>
      <c r="E443" s="55" t="s">
        <v>1645</v>
      </c>
      <c r="F443" s="56" t="s">
        <v>111</v>
      </c>
      <c r="G443" s="55" t="s">
        <v>115</v>
      </c>
      <c r="H443" s="56" t="s">
        <v>294</v>
      </c>
      <c r="I443" s="55" t="s">
        <v>1645</v>
      </c>
      <c r="J443" s="56" t="s">
        <v>294</v>
      </c>
      <c r="K443" s="55" t="s">
        <v>1645</v>
      </c>
      <c r="L443" s="56" t="s">
        <v>155</v>
      </c>
      <c r="M443" s="56" t="s">
        <v>155</v>
      </c>
      <c r="N443" s="59" t="s">
        <v>144</v>
      </c>
      <c r="O443" s="56" t="s">
        <v>321</v>
      </c>
      <c r="P443" s="57" t="s">
        <v>461</v>
      </c>
      <c r="Q443" s="57" t="s">
        <v>465</v>
      </c>
      <c r="R443" s="58" t="s">
        <v>1629</v>
      </c>
      <c r="S443" s="59" t="s">
        <v>159</v>
      </c>
      <c r="T443" s="59" t="s">
        <v>1133</v>
      </c>
      <c r="U443" s="60" t="s">
        <v>428</v>
      </c>
      <c r="V443" s="60" t="s">
        <v>436</v>
      </c>
      <c r="W443" s="59" t="s">
        <v>159</v>
      </c>
      <c r="X443" s="59" t="s">
        <v>159</v>
      </c>
      <c r="Y443" s="56"/>
      <c r="Z443" s="56"/>
      <c r="AA443" s="56"/>
      <c r="AB443" s="56"/>
      <c r="AC443" s="53"/>
      <c r="AD443" s="53"/>
      <c r="AE443" s="53"/>
      <c r="AF443" s="53"/>
      <c r="AG443" s="56"/>
      <c r="AH443" s="60"/>
      <c r="AI443" s="53"/>
      <c r="AJ443" s="61"/>
      <c r="AK443" s="53"/>
      <c r="AL443" s="53"/>
      <c r="AM443" s="222">
        <v>514.61</v>
      </c>
      <c r="AN443" s="97"/>
      <c r="AO443" s="97"/>
      <c r="AP443" s="97"/>
      <c r="AQ443" s="62" t="str">
        <f>IF(AND(AN443=0,AO443=0),Desplegable!$B$446,IF(AND(AN443&lt;&gt;0,AO443=""),Desplegable!$B$446,IF(AND('Metas por Proyecto'!AN443=0,'Metas por Proyecto'!AO443&gt;0),Desplegable!$B$444,IF(AND('Metas por Proyecto'!AN443&gt;0,'Metas por Proyecto'!AO443=0),Desplegable!$B$445,IF(AND('Metas por Proyecto'!AN443&gt;0,'Metas por Proyecto'!AO443&gt;0),((AO443*100)/AN443))))))</f>
        <v/>
      </c>
      <c r="AR443" s="97"/>
      <c r="AS443" s="97"/>
      <c r="AT443" s="97"/>
      <c r="AU443" s="62" t="str">
        <f>IF(AND(AR443=0,AS443=0),Desplegable!$B$446,IF(AND(AR443&lt;&gt;0,AS443=""),Desplegable!$B$446,IF(AND('Metas por Proyecto'!AR443=0,'Metas por Proyecto'!AS443&gt;0),Desplegable!$B$444,IF(AND('Metas por Proyecto'!AR443&gt;0,'Metas por Proyecto'!AS443=0),Desplegable!$B$445,IF(AND('Metas por Proyecto'!AR443&gt;0,'Metas por Proyecto'!AS443&gt;0),((AS443*100)/AR443))))))</f>
        <v/>
      </c>
      <c r="AV443" s="97">
        <f t="shared" si="336"/>
        <v>0</v>
      </c>
      <c r="AW443" s="97">
        <f t="shared" si="337"/>
        <v>0</v>
      </c>
      <c r="AX443" s="62" t="str">
        <f>IF(AND(AV443=0,AW443=0),"",IF(AND(AV443=0,AW443&lt;&gt;0),Desplegable!$B$444,(AW443*100/AV443)))</f>
        <v/>
      </c>
      <c r="AY443" s="97"/>
      <c r="AZ443" s="97"/>
      <c r="BA443" s="97"/>
      <c r="BB443" s="62" t="str">
        <f>IF(AND(AY443=0,AZ443=0),Desplegable!$B$446,IF(AND(AY443&lt;&gt;0,AZ443=""),Desplegable!$B$446,IF(AND('Metas por Proyecto'!AY443=0,'Metas por Proyecto'!AZ443&gt;0),Desplegable!$B$444,IF(AND('Metas por Proyecto'!AY443&gt;0,'Metas por Proyecto'!AZ443=0),Desplegable!$B$445,IF(AND('Metas por Proyecto'!AY443&gt;0,'Metas por Proyecto'!AZ443&gt;0),((AZ443*100)/AY443))))))</f>
        <v/>
      </c>
      <c r="BC443" s="97">
        <f t="shared" si="338"/>
        <v>0</v>
      </c>
      <c r="BD443" s="97">
        <f t="shared" si="339"/>
        <v>0</v>
      </c>
      <c r="BE443" s="62" t="str">
        <f>IF(AND(BC443=0,BD443=0),"",IF(AND(BC443=0,BD443&lt;&gt;0),Desplegable!$B$444,(BD443*100/BC443)))</f>
        <v/>
      </c>
      <c r="BF443" s="97"/>
      <c r="BG443" s="97"/>
      <c r="BH443" s="97"/>
      <c r="BI443" s="62" t="str">
        <f>IF(AND(BF443=0,BG443=0),Desplegable!$B$446,IF(AND(BF443&lt;&gt;0,BG443=""),Desplegable!$B$446,IF(AND('Metas por Proyecto'!BF443=0,'Metas por Proyecto'!BG443&gt;0),Desplegable!$B$444,IF(AND('Metas por Proyecto'!BF443&gt;0,'Metas por Proyecto'!BG443=0),Desplegable!$B$445,IF(AND('Metas por Proyecto'!BF443&gt;0,'Metas por Proyecto'!BG443&gt;0),((BG443*100)/BF443))))))</f>
        <v/>
      </c>
      <c r="BJ443" s="97">
        <f t="shared" si="340"/>
        <v>0</v>
      </c>
      <c r="BK443" s="97">
        <f t="shared" si="341"/>
        <v>0</v>
      </c>
      <c r="BL443" s="62" t="str">
        <f>IF(AND(BJ443=0,BK443=0),"",IF(AND(BJ443=0,BK443&lt;&gt;0),Desplegable!$B$444,(BK443*100/BJ443)))</f>
        <v/>
      </c>
      <c r="BM443" s="97"/>
      <c r="BN443" s="97"/>
      <c r="BO443" s="97"/>
      <c r="BP443" s="62" t="str">
        <f>IF(AND(BM443=0,BN443=0),Desplegable!$B$446,IF(AND(BM443&lt;&gt;0,BN443=""),Desplegable!$B$446,IF(AND('Metas por Proyecto'!BM443=0,'Metas por Proyecto'!BN443&gt;0),Desplegable!$B$444,IF(AND('Metas por Proyecto'!BM443&gt;0,'Metas por Proyecto'!BN443=0),Desplegable!$B$445,IF(AND('Metas por Proyecto'!BM443&gt;0,'Metas por Proyecto'!BN443&gt;0),((BN443*100)/BM443))))))</f>
        <v/>
      </c>
      <c r="BQ443" s="97">
        <f t="shared" si="342"/>
        <v>0</v>
      </c>
      <c r="BR443" s="97">
        <f t="shared" si="343"/>
        <v>0</v>
      </c>
      <c r="BS443" s="62" t="str">
        <f>IF(AND(BQ443=0,BR443=0),"",IF(AND(BQ443=0,BR443&lt;&gt;0),Desplegable!$B$444,(BR443*100/BQ443)))</f>
        <v/>
      </c>
      <c r="BT443" s="97"/>
      <c r="BU443" s="97"/>
      <c r="BV443" s="97"/>
      <c r="BW443" s="62" t="str">
        <f>IF(AND(BT443=0,BU443=0),Desplegable!$B$446,IF(AND(BT443&lt;&gt;0,BU443=""),Desplegable!$B$446,IF(AND('Metas por Proyecto'!BT443=0,'Metas por Proyecto'!BU443&gt;0),Desplegable!$B$444,IF(AND('Metas por Proyecto'!BT443&gt;0,'Metas por Proyecto'!BU443=0),Desplegable!$B$445,IF(AND('Metas por Proyecto'!BT443&gt;0,'Metas por Proyecto'!BU443&gt;0),((BU443*100)/BT443))))))</f>
        <v/>
      </c>
      <c r="BX443" s="97">
        <f t="shared" si="344"/>
        <v>0</v>
      </c>
      <c r="BY443" s="97">
        <f t="shared" si="345"/>
        <v>0</v>
      </c>
      <c r="BZ443" s="62" t="str">
        <f>IF(AND(BX443=0,BY443=0),"",IF(AND(BX443=0,BY443&lt;&gt;0),Desplegable!$B$444,(BY443*100/BX443)))</f>
        <v/>
      </c>
      <c r="CA443" s="97"/>
      <c r="CB443" s="97"/>
      <c r="CC443" s="97"/>
      <c r="CD443" s="62" t="str">
        <f>IF(AND(CA443=0,CB443=0),Desplegable!$B$446,IF(AND(CA443&lt;&gt;0,CB443=""),Desplegable!$B$446,IF(AND('Metas por Proyecto'!CA443=0,'Metas por Proyecto'!CB443&gt;0),Desplegable!$B$444,IF(AND('Metas por Proyecto'!CA443&gt;0,'Metas por Proyecto'!CB443=0),Desplegable!$B$445,IF(AND('Metas por Proyecto'!CA443&gt;0,'Metas por Proyecto'!CB443&gt;0),((CB443*100)/CA443))))))</f>
        <v/>
      </c>
      <c r="CE443" s="97">
        <f t="shared" si="346"/>
        <v>0</v>
      </c>
      <c r="CF443" s="97">
        <f t="shared" si="347"/>
        <v>0</v>
      </c>
      <c r="CG443" s="62" t="str">
        <f>IF(AND(CE443=0,CF443=0),"",IF(AND(CE443=0,CF443&lt;&gt;0),Desplegable!$B$444,(CF443*100/CE443)))</f>
        <v/>
      </c>
      <c r="CH443" s="97"/>
      <c r="CI443" s="97"/>
      <c r="CJ443" s="97"/>
      <c r="CK443" s="62" t="str">
        <f>IF(AND(CH443=0,CI443=0),Desplegable!$B$446,IF(AND(CH443&lt;&gt;0,CI443=""),Desplegable!$B$446,IF(AND('Metas por Proyecto'!CH443=0,'Metas por Proyecto'!CI443&gt;0),Desplegable!$B$444,IF(AND('Metas por Proyecto'!CH443&gt;0,'Metas por Proyecto'!CI443=0),Desplegable!$B$445,IF(AND('Metas por Proyecto'!CH443&gt;0,'Metas por Proyecto'!CI443&gt;0),((CI443*100)/CH443))))))</f>
        <v/>
      </c>
      <c r="CL443" s="97">
        <f t="shared" si="348"/>
        <v>0</v>
      </c>
      <c r="CM443" s="97">
        <f t="shared" si="349"/>
        <v>0</v>
      </c>
      <c r="CN443" s="62" t="str">
        <f>IF(AND(CL443=0,CM443=0),"",IF(AND(CL443=0,CM443&lt;&gt;0),Desplegable!$B$444,(CM443*100/CL443)))</f>
        <v/>
      </c>
      <c r="CO443" s="97"/>
      <c r="CP443" s="97"/>
      <c r="CQ443" s="97"/>
      <c r="CR443" s="62" t="str">
        <f>IF(AND(CO443=0,CP443=0),Desplegable!$B$446,IF(AND(CO443&lt;&gt;0,CP443=""),Desplegable!$B$446,IF(AND('Metas por Proyecto'!CO443=0,'Metas por Proyecto'!CP443&gt;0),Desplegable!$B$444,IF(AND('Metas por Proyecto'!CO443&gt;0,'Metas por Proyecto'!CP443=0),Desplegable!$B$445,IF(AND('Metas por Proyecto'!CO443&gt;0,'Metas por Proyecto'!CP443&gt;0),((CP443*100)/CO443))))))</f>
        <v/>
      </c>
      <c r="CS443" s="97">
        <f t="shared" si="350"/>
        <v>0</v>
      </c>
      <c r="CT443" s="97">
        <f t="shared" si="351"/>
        <v>0</v>
      </c>
      <c r="CU443" s="62" t="str">
        <f>IF(AND(CS443=0,CT443=0),"",IF(AND(CS443=0,CT443&lt;&gt;0),Desplegable!$B$444,(CT443*100/CS443)))</f>
        <v/>
      </c>
      <c r="CV443" s="97"/>
      <c r="CW443" s="97"/>
      <c r="CX443" s="97"/>
      <c r="CY443" s="62" t="str">
        <f>IF(AND(CV443=0,CW443=0),Desplegable!$B$446,IF(AND(CV443&lt;&gt;0,CW443=""),Desplegable!$B$446,IF(AND('Metas por Proyecto'!CV443=0,'Metas por Proyecto'!CW443&gt;0),Desplegable!$B$444,IF(AND('Metas por Proyecto'!CV443&gt;0,'Metas por Proyecto'!CW443=0),Desplegable!$B$445,IF(AND('Metas por Proyecto'!CV443&gt;0,'Metas por Proyecto'!CW443&gt;0),((CW443*100)/CV443))))))</f>
        <v/>
      </c>
      <c r="CZ443" s="97">
        <f t="shared" si="352"/>
        <v>0</v>
      </c>
      <c r="DA443" s="97">
        <f t="shared" si="353"/>
        <v>0</v>
      </c>
      <c r="DB443" s="62" t="str">
        <f>IF(AND(CZ443=0,DA443=0),"",IF(AND(CZ443=0,DA443&lt;&gt;0),Desplegable!$B$444,(DA443*100/CZ443)))</f>
        <v/>
      </c>
      <c r="DC443" s="97"/>
      <c r="DD443" s="97"/>
      <c r="DE443" s="97"/>
      <c r="DF443" s="62" t="str">
        <f>IF(AND(DC443=0,DD443=0),Desplegable!$B$446,IF(AND(DC443&lt;&gt;0,DD443=""),Desplegable!$B$446,IF(AND('Metas por Proyecto'!DC443=0,'Metas por Proyecto'!DD443&gt;0),Desplegable!$B$444,IF(AND('Metas por Proyecto'!DC443&gt;0,'Metas por Proyecto'!DD443=0),Desplegable!$B$445,IF(AND('Metas por Proyecto'!DC443&gt;0,'Metas por Proyecto'!DD443&gt;0),((DD443*100)/DC443))))))</f>
        <v/>
      </c>
      <c r="DG443" s="97">
        <f t="shared" si="354"/>
        <v>0</v>
      </c>
      <c r="DH443" s="97">
        <f t="shared" si="355"/>
        <v>0</v>
      </c>
      <c r="DI443" s="62" t="str">
        <f>IF(AND(DG443=0,DH443=0),"",IF(AND(DG443=0,DH443&lt;&gt;0),Desplegable!$B$444,(DH443*100/DG443)))</f>
        <v/>
      </c>
      <c r="DJ443" s="97">
        <v>1</v>
      </c>
      <c r="DK443" s="97"/>
      <c r="DL443" s="97"/>
      <c r="DM443" s="62" t="str">
        <f>IF(AND(DJ443=0,DK443=0),Desplegable!$B$446,IF(AND(DJ443&lt;&gt;0,DK443=""),Desplegable!$B$446,IF(AND('Metas por Proyecto'!DJ443=0,'Metas por Proyecto'!DK443&gt;0),Desplegable!$B$444,IF(AND('Metas por Proyecto'!DJ443&gt;0,'Metas por Proyecto'!DK443=0),Desplegable!$B$445,IF(AND('Metas por Proyecto'!DJ443&gt;0,'Metas por Proyecto'!DK443&gt;0),((DK443*100)/DJ443))))))</f>
        <v/>
      </c>
      <c r="DN443" s="97">
        <f t="shared" si="356"/>
        <v>1</v>
      </c>
      <c r="DO443" s="97">
        <f t="shared" si="357"/>
        <v>0</v>
      </c>
      <c r="DP443" s="63">
        <f>IF(AND(DN443=0,DO443=0),"",IF(AND(DN443=0,DO443&lt;&gt;0),Desplegable!$B$444,(DO443*100/DN443)))</f>
        <v>0</v>
      </c>
      <c r="DQ443" s="97">
        <f t="shared" si="358"/>
        <v>1</v>
      </c>
      <c r="DR443" s="97">
        <f t="shared" si="359"/>
        <v>513.61</v>
      </c>
      <c r="DS443" s="97">
        <f t="shared" si="360"/>
        <v>0</v>
      </c>
      <c r="DT443" s="63">
        <f t="shared" si="361"/>
        <v>0</v>
      </c>
      <c r="DU443" s="97"/>
    </row>
    <row r="444" spans="1:125" s="65" customFormat="1" ht="187.5">
      <c r="A444" s="53">
        <v>443</v>
      </c>
      <c r="B444" s="84" t="s">
        <v>1649</v>
      </c>
      <c r="C444" s="54" t="s">
        <v>1650</v>
      </c>
      <c r="D444" s="55" t="s">
        <v>89</v>
      </c>
      <c r="E444" s="55" t="s">
        <v>1651</v>
      </c>
      <c r="F444" s="56" t="s">
        <v>111</v>
      </c>
      <c r="G444" s="55" t="s">
        <v>115</v>
      </c>
      <c r="H444" s="56" t="s">
        <v>291</v>
      </c>
      <c r="I444" s="55" t="s">
        <v>1651</v>
      </c>
      <c r="J444" s="56" t="s">
        <v>291</v>
      </c>
      <c r="K444" s="55" t="s">
        <v>1651</v>
      </c>
      <c r="L444" s="56" t="s">
        <v>155</v>
      </c>
      <c r="M444" s="56" t="s">
        <v>155</v>
      </c>
      <c r="N444" s="59" t="s">
        <v>144</v>
      </c>
      <c r="O444" s="56" t="s">
        <v>321</v>
      </c>
      <c r="P444" s="57" t="s">
        <v>461</v>
      </c>
      <c r="Q444" s="57" t="s">
        <v>465</v>
      </c>
      <c r="R444" s="58" t="s">
        <v>1629</v>
      </c>
      <c r="S444" s="59" t="s">
        <v>159</v>
      </c>
      <c r="T444" s="59" t="s">
        <v>1133</v>
      </c>
      <c r="U444" s="60" t="s">
        <v>428</v>
      </c>
      <c r="V444" s="60" t="s">
        <v>436</v>
      </c>
      <c r="W444" s="59" t="s">
        <v>159</v>
      </c>
      <c r="X444" s="59" t="s">
        <v>159</v>
      </c>
      <c r="Y444" s="56"/>
      <c r="Z444" s="56"/>
      <c r="AA444" s="56"/>
      <c r="AB444" s="56"/>
      <c r="AC444" s="53"/>
      <c r="AD444" s="53"/>
      <c r="AE444" s="53"/>
      <c r="AF444" s="53"/>
      <c r="AG444" s="56"/>
      <c r="AH444" s="60"/>
      <c r="AI444" s="53"/>
      <c r="AJ444" s="61"/>
      <c r="AK444" s="53"/>
      <c r="AL444" s="53"/>
      <c r="AM444" s="222">
        <v>623</v>
      </c>
      <c r="AN444" s="97"/>
      <c r="AO444" s="97"/>
      <c r="AP444" s="97"/>
      <c r="AQ444" s="62" t="str">
        <f>IF(AND(AN444=0,AO444=0),Desplegable!$B$446,IF(AND(AN444&lt;&gt;0,AO444=""),Desplegable!$B$446,IF(AND('Metas por Proyecto'!AN444=0,'Metas por Proyecto'!AO444&gt;0),Desplegable!$B$444,IF(AND('Metas por Proyecto'!AN444&gt;0,'Metas por Proyecto'!AO444=0),Desplegable!$B$445,IF(AND('Metas por Proyecto'!AN444&gt;0,'Metas por Proyecto'!AO444&gt;0),((AO444*100)/AN444))))))</f>
        <v/>
      </c>
      <c r="AR444" s="97"/>
      <c r="AS444" s="97"/>
      <c r="AT444" s="97"/>
      <c r="AU444" s="62" t="str">
        <f>IF(AND(AR444=0,AS444=0),Desplegable!$B$446,IF(AND(AR444&lt;&gt;0,AS444=""),Desplegable!$B$446,IF(AND('Metas por Proyecto'!AR444=0,'Metas por Proyecto'!AS444&gt;0),Desplegable!$B$444,IF(AND('Metas por Proyecto'!AR444&gt;0,'Metas por Proyecto'!AS444=0),Desplegable!$B$445,IF(AND('Metas por Proyecto'!AR444&gt;0,'Metas por Proyecto'!AS444&gt;0),((AS444*100)/AR444))))))</f>
        <v/>
      </c>
      <c r="AV444" s="97">
        <f t="shared" si="336"/>
        <v>0</v>
      </c>
      <c r="AW444" s="97">
        <f t="shared" si="337"/>
        <v>0</v>
      </c>
      <c r="AX444" s="62" t="str">
        <f>IF(AND(AV444=0,AW444=0),"",IF(AND(AV444=0,AW444&lt;&gt;0),Desplegable!$B$444,(AW444*100/AV444)))</f>
        <v/>
      </c>
      <c r="AY444" s="97"/>
      <c r="AZ444" s="97"/>
      <c r="BA444" s="97"/>
      <c r="BB444" s="62" t="str">
        <f>IF(AND(AY444=0,AZ444=0),Desplegable!$B$446,IF(AND(AY444&lt;&gt;0,AZ444=""),Desplegable!$B$446,IF(AND('Metas por Proyecto'!AY444=0,'Metas por Proyecto'!AZ444&gt;0),Desplegable!$B$444,IF(AND('Metas por Proyecto'!AY444&gt;0,'Metas por Proyecto'!AZ444=0),Desplegable!$B$445,IF(AND('Metas por Proyecto'!AY444&gt;0,'Metas por Proyecto'!AZ444&gt;0),((AZ444*100)/AY444))))))</f>
        <v/>
      </c>
      <c r="BC444" s="97">
        <f t="shared" si="338"/>
        <v>0</v>
      </c>
      <c r="BD444" s="97">
        <f t="shared" si="339"/>
        <v>0</v>
      </c>
      <c r="BE444" s="62" t="str">
        <f>IF(AND(BC444=0,BD444=0),"",IF(AND(BC444=0,BD444&lt;&gt;0),Desplegable!$B$444,(BD444*100/BC444)))</f>
        <v/>
      </c>
      <c r="BF444" s="97"/>
      <c r="BG444" s="97"/>
      <c r="BH444" s="97"/>
      <c r="BI444" s="62" t="str">
        <f>IF(AND(BF444=0,BG444=0),Desplegable!$B$446,IF(AND(BF444&lt;&gt;0,BG444=""),Desplegable!$B$446,IF(AND('Metas por Proyecto'!BF444=0,'Metas por Proyecto'!BG444&gt;0),Desplegable!$B$444,IF(AND('Metas por Proyecto'!BF444&gt;0,'Metas por Proyecto'!BG444=0),Desplegable!$B$445,IF(AND('Metas por Proyecto'!BF444&gt;0,'Metas por Proyecto'!BG444&gt;0),((BG444*100)/BF444))))))</f>
        <v/>
      </c>
      <c r="BJ444" s="97">
        <f t="shared" si="340"/>
        <v>0</v>
      </c>
      <c r="BK444" s="97">
        <f t="shared" si="341"/>
        <v>0</v>
      </c>
      <c r="BL444" s="62" t="str">
        <f>IF(AND(BJ444=0,BK444=0),"",IF(AND(BJ444=0,BK444&lt;&gt;0),Desplegable!$B$444,(BK444*100/BJ444)))</f>
        <v/>
      </c>
      <c r="BM444" s="97"/>
      <c r="BN444" s="97"/>
      <c r="BO444" s="97"/>
      <c r="BP444" s="62" t="str">
        <f>IF(AND(BM444=0,BN444=0),Desplegable!$B$446,IF(AND(BM444&lt;&gt;0,BN444=""),Desplegable!$B$446,IF(AND('Metas por Proyecto'!BM444=0,'Metas por Proyecto'!BN444&gt;0),Desplegable!$B$444,IF(AND('Metas por Proyecto'!BM444&gt;0,'Metas por Proyecto'!BN444=0),Desplegable!$B$445,IF(AND('Metas por Proyecto'!BM444&gt;0,'Metas por Proyecto'!BN444&gt;0),((BN444*100)/BM444))))))</f>
        <v/>
      </c>
      <c r="BQ444" s="97">
        <f t="shared" si="342"/>
        <v>0</v>
      </c>
      <c r="BR444" s="97">
        <f t="shared" si="343"/>
        <v>0</v>
      </c>
      <c r="BS444" s="62" t="str">
        <f>IF(AND(BQ444=0,BR444=0),"",IF(AND(BQ444=0,BR444&lt;&gt;0),Desplegable!$B$444,(BR444*100/BQ444)))</f>
        <v/>
      </c>
      <c r="BT444" s="97"/>
      <c r="BU444" s="97"/>
      <c r="BV444" s="97"/>
      <c r="BW444" s="62" t="str">
        <f>IF(AND(BT444=0,BU444=0),Desplegable!$B$446,IF(AND(BT444&lt;&gt;0,BU444=""),Desplegable!$B$446,IF(AND('Metas por Proyecto'!BT444=0,'Metas por Proyecto'!BU444&gt;0),Desplegable!$B$444,IF(AND('Metas por Proyecto'!BT444&gt;0,'Metas por Proyecto'!BU444=0),Desplegable!$B$445,IF(AND('Metas por Proyecto'!BT444&gt;0,'Metas por Proyecto'!BU444&gt;0),((BU444*100)/BT444))))))</f>
        <v/>
      </c>
      <c r="BX444" s="97">
        <f t="shared" si="344"/>
        <v>0</v>
      </c>
      <c r="BY444" s="97">
        <f t="shared" si="345"/>
        <v>0</v>
      </c>
      <c r="BZ444" s="62" t="str">
        <f>IF(AND(BX444=0,BY444=0),"",IF(AND(BX444=0,BY444&lt;&gt;0),Desplegable!$B$444,(BY444*100/BX444)))</f>
        <v/>
      </c>
      <c r="CA444" s="97"/>
      <c r="CB444" s="97"/>
      <c r="CC444" s="97"/>
      <c r="CD444" s="62" t="str">
        <f>IF(AND(CA444=0,CB444=0),Desplegable!$B$446,IF(AND(CA444&lt;&gt;0,CB444=""),Desplegable!$B$446,IF(AND('Metas por Proyecto'!CA444=0,'Metas por Proyecto'!CB444&gt;0),Desplegable!$B$444,IF(AND('Metas por Proyecto'!CA444&gt;0,'Metas por Proyecto'!CB444=0),Desplegable!$B$445,IF(AND('Metas por Proyecto'!CA444&gt;0,'Metas por Proyecto'!CB444&gt;0),((CB444*100)/CA444))))))</f>
        <v/>
      </c>
      <c r="CE444" s="97">
        <f t="shared" si="346"/>
        <v>0</v>
      </c>
      <c r="CF444" s="97">
        <f t="shared" si="347"/>
        <v>0</v>
      </c>
      <c r="CG444" s="62" t="str">
        <f>IF(AND(CE444=0,CF444=0),"",IF(AND(CE444=0,CF444&lt;&gt;0),Desplegable!$B$444,(CF444*100/CE444)))</f>
        <v/>
      </c>
      <c r="CH444" s="97"/>
      <c r="CI444" s="97"/>
      <c r="CJ444" s="97"/>
      <c r="CK444" s="62" t="str">
        <f>IF(AND(CH444=0,CI444=0),Desplegable!$B$446,IF(AND(CH444&lt;&gt;0,CI444=""),Desplegable!$B$446,IF(AND('Metas por Proyecto'!CH444=0,'Metas por Proyecto'!CI444&gt;0),Desplegable!$B$444,IF(AND('Metas por Proyecto'!CH444&gt;0,'Metas por Proyecto'!CI444=0),Desplegable!$B$445,IF(AND('Metas por Proyecto'!CH444&gt;0,'Metas por Proyecto'!CI444&gt;0),((CI444*100)/CH444))))))</f>
        <v/>
      </c>
      <c r="CL444" s="97">
        <f t="shared" si="348"/>
        <v>0</v>
      </c>
      <c r="CM444" s="97">
        <f t="shared" si="349"/>
        <v>0</v>
      </c>
      <c r="CN444" s="62" t="str">
        <f>IF(AND(CL444=0,CM444=0),"",IF(AND(CL444=0,CM444&lt;&gt;0),Desplegable!$B$444,(CM444*100/CL444)))</f>
        <v/>
      </c>
      <c r="CO444" s="97"/>
      <c r="CP444" s="97"/>
      <c r="CQ444" s="97"/>
      <c r="CR444" s="62" t="str">
        <f>IF(AND(CO444=0,CP444=0),Desplegable!$B$446,IF(AND(CO444&lt;&gt;0,CP444=""),Desplegable!$B$446,IF(AND('Metas por Proyecto'!CO444=0,'Metas por Proyecto'!CP444&gt;0),Desplegable!$B$444,IF(AND('Metas por Proyecto'!CO444&gt;0,'Metas por Proyecto'!CP444=0),Desplegable!$B$445,IF(AND('Metas por Proyecto'!CO444&gt;0,'Metas por Proyecto'!CP444&gt;0),((CP444*100)/CO444))))))</f>
        <v/>
      </c>
      <c r="CS444" s="97">
        <f t="shared" si="350"/>
        <v>0</v>
      </c>
      <c r="CT444" s="97">
        <f t="shared" si="351"/>
        <v>0</v>
      </c>
      <c r="CU444" s="62" t="str">
        <f>IF(AND(CS444=0,CT444=0),"",IF(AND(CS444=0,CT444&lt;&gt;0),Desplegable!$B$444,(CT444*100/CS444)))</f>
        <v/>
      </c>
      <c r="CV444" s="97"/>
      <c r="CW444" s="97"/>
      <c r="CX444" s="97"/>
      <c r="CY444" s="62" t="str">
        <f>IF(AND(CV444=0,CW444=0),Desplegable!$B$446,IF(AND(CV444&lt;&gt;0,CW444=""),Desplegable!$B$446,IF(AND('Metas por Proyecto'!CV444=0,'Metas por Proyecto'!CW444&gt;0),Desplegable!$B$444,IF(AND('Metas por Proyecto'!CV444&gt;0,'Metas por Proyecto'!CW444=0),Desplegable!$B$445,IF(AND('Metas por Proyecto'!CV444&gt;0,'Metas por Proyecto'!CW444&gt;0),((CW444*100)/CV444))))))</f>
        <v/>
      </c>
      <c r="CZ444" s="97">
        <f t="shared" si="352"/>
        <v>0</v>
      </c>
      <c r="DA444" s="97">
        <f t="shared" si="353"/>
        <v>0</v>
      </c>
      <c r="DB444" s="62" t="str">
        <f>IF(AND(CZ444=0,DA444=0),"",IF(AND(CZ444=0,DA444&lt;&gt;0),Desplegable!$B$444,(DA444*100/CZ444)))</f>
        <v/>
      </c>
      <c r="DC444" s="97"/>
      <c r="DD444" s="97"/>
      <c r="DE444" s="97"/>
      <c r="DF444" s="62" t="str">
        <f>IF(AND(DC444=0,DD444=0),Desplegable!$B$446,IF(AND(DC444&lt;&gt;0,DD444=""),Desplegable!$B$446,IF(AND('Metas por Proyecto'!DC444=0,'Metas por Proyecto'!DD444&gt;0),Desplegable!$B$444,IF(AND('Metas por Proyecto'!DC444&gt;0,'Metas por Proyecto'!DD444=0),Desplegable!$B$445,IF(AND('Metas por Proyecto'!DC444&gt;0,'Metas por Proyecto'!DD444&gt;0),((DD444*100)/DC444))))))</f>
        <v/>
      </c>
      <c r="DG444" s="97">
        <f t="shared" si="354"/>
        <v>0</v>
      </c>
      <c r="DH444" s="97">
        <f t="shared" si="355"/>
        <v>0</v>
      </c>
      <c r="DI444" s="62" t="str">
        <f>IF(AND(DG444=0,DH444=0),"",IF(AND(DG444=0,DH444&lt;&gt;0),Desplegable!$B$444,(DH444*100/DG444)))</f>
        <v/>
      </c>
      <c r="DJ444" s="97">
        <v>1</v>
      </c>
      <c r="DK444" s="97"/>
      <c r="DL444" s="97"/>
      <c r="DM444" s="62" t="str">
        <f>IF(AND(DJ444=0,DK444=0),Desplegable!$B$446,IF(AND(DJ444&lt;&gt;0,DK444=""),Desplegable!$B$446,IF(AND('Metas por Proyecto'!DJ444=0,'Metas por Proyecto'!DK444&gt;0),Desplegable!$B$444,IF(AND('Metas por Proyecto'!DJ444&gt;0,'Metas por Proyecto'!DK444=0),Desplegable!$B$445,IF(AND('Metas por Proyecto'!DJ444&gt;0,'Metas por Proyecto'!DK444&gt;0),((DK444*100)/DJ444))))))</f>
        <v/>
      </c>
      <c r="DN444" s="97">
        <f t="shared" si="356"/>
        <v>1</v>
      </c>
      <c r="DO444" s="97">
        <f t="shared" si="357"/>
        <v>0</v>
      </c>
      <c r="DP444" s="63">
        <f>IF(AND(DN444=0,DO444=0),"",IF(AND(DN444=0,DO444&lt;&gt;0),Desplegable!$B$444,(DO444*100/DN444)))</f>
        <v>0</v>
      </c>
      <c r="DQ444" s="97">
        <f t="shared" si="358"/>
        <v>1</v>
      </c>
      <c r="DR444" s="97">
        <f t="shared" si="359"/>
        <v>622</v>
      </c>
      <c r="DS444" s="97">
        <f t="shared" si="360"/>
        <v>0</v>
      </c>
      <c r="DT444" s="63">
        <f t="shared" si="361"/>
        <v>0</v>
      </c>
      <c r="DU444" s="97"/>
    </row>
    <row r="445" spans="1:125" s="65" customFormat="1" ht="225">
      <c r="A445" s="53">
        <v>444</v>
      </c>
      <c r="B445" s="84" t="s">
        <v>1656</v>
      </c>
      <c r="C445" s="54" t="s">
        <v>1653</v>
      </c>
      <c r="D445" s="55" t="s">
        <v>80</v>
      </c>
      <c r="E445" s="55" t="s">
        <v>1654</v>
      </c>
      <c r="F445" s="56" t="s">
        <v>111</v>
      </c>
      <c r="G445" s="55" t="s">
        <v>115</v>
      </c>
      <c r="H445" s="56" t="s">
        <v>295</v>
      </c>
      <c r="I445" s="55" t="s">
        <v>616</v>
      </c>
      <c r="J445" s="56" t="s">
        <v>301</v>
      </c>
      <c r="K445" s="55" t="s">
        <v>617</v>
      </c>
      <c r="L445" s="56" t="s">
        <v>155</v>
      </c>
      <c r="M445" s="56" t="s">
        <v>155</v>
      </c>
      <c r="N445" s="59" t="s">
        <v>144</v>
      </c>
      <c r="O445" s="56" t="s">
        <v>321</v>
      </c>
      <c r="P445" s="57" t="s">
        <v>461</v>
      </c>
      <c r="Q445" s="57" t="s">
        <v>1626</v>
      </c>
      <c r="R445" s="58" t="s">
        <v>1632</v>
      </c>
      <c r="S445" s="59" t="s">
        <v>159</v>
      </c>
      <c r="T445" s="59" t="s">
        <v>1133</v>
      </c>
      <c r="U445" s="60" t="s">
        <v>428</v>
      </c>
      <c r="V445" s="60" t="s">
        <v>436</v>
      </c>
      <c r="W445" s="59" t="s">
        <v>159</v>
      </c>
      <c r="X445" s="59" t="s">
        <v>159</v>
      </c>
      <c r="Y445" s="56"/>
      <c r="Z445" s="56"/>
      <c r="AA445" s="56"/>
      <c r="AB445" s="56"/>
      <c r="AC445" s="53"/>
      <c r="AD445" s="53"/>
      <c r="AE445" s="53"/>
      <c r="AF445" s="53"/>
      <c r="AG445" s="56"/>
      <c r="AH445" s="60"/>
      <c r="AI445" s="53"/>
      <c r="AJ445" s="61"/>
      <c r="AK445" s="53"/>
      <c r="AL445" s="53"/>
      <c r="AM445" s="222">
        <v>100</v>
      </c>
      <c r="AN445" s="97"/>
      <c r="AO445" s="97"/>
      <c r="AP445" s="97"/>
      <c r="AQ445" s="62" t="str">
        <f>IF(AND(AN445=0,AO445=0),Desplegable!$B$446,IF(AND(AN445&lt;&gt;0,AO445=""),Desplegable!$B$446,IF(AND('Metas por Proyecto'!AN445=0,'Metas por Proyecto'!AO445&gt;0),Desplegable!$B$444,IF(AND('Metas por Proyecto'!AN445&gt;0,'Metas por Proyecto'!AO445=0),Desplegable!$B$445,IF(AND('Metas por Proyecto'!AN445&gt;0,'Metas por Proyecto'!AO445&gt;0),((AO445*100)/AN445))))))</f>
        <v/>
      </c>
      <c r="AR445" s="97"/>
      <c r="AS445" s="97"/>
      <c r="AT445" s="97"/>
      <c r="AU445" s="62" t="str">
        <f>IF(AND(AR445=0,AS445=0),Desplegable!$B$446,IF(AND(AR445&lt;&gt;0,AS445=""),Desplegable!$B$446,IF(AND('Metas por Proyecto'!AR445=0,'Metas por Proyecto'!AS445&gt;0),Desplegable!$B$444,IF(AND('Metas por Proyecto'!AR445&gt;0,'Metas por Proyecto'!AS445=0),Desplegable!$B$445,IF(AND('Metas por Proyecto'!AR445&gt;0,'Metas por Proyecto'!AS445&gt;0),((AS445*100)/AR445))))))</f>
        <v/>
      </c>
      <c r="AV445" s="97">
        <f t="shared" si="336"/>
        <v>0</v>
      </c>
      <c r="AW445" s="97">
        <f t="shared" si="337"/>
        <v>0</v>
      </c>
      <c r="AX445" s="62" t="str">
        <f>IF(AND(AV445=0,AW445=0),"",IF(AND(AV445=0,AW445&lt;&gt;0),Desplegable!$B$444,(AW445*100/AV445)))</f>
        <v/>
      </c>
      <c r="AY445" s="97"/>
      <c r="AZ445" s="97"/>
      <c r="BA445" s="97"/>
      <c r="BB445" s="62" t="str">
        <f>IF(AND(AY445=0,AZ445=0),Desplegable!$B$446,IF(AND(AY445&lt;&gt;0,AZ445=""),Desplegable!$B$446,IF(AND('Metas por Proyecto'!AY445=0,'Metas por Proyecto'!AZ445&gt;0),Desplegable!$B$444,IF(AND('Metas por Proyecto'!AY445&gt;0,'Metas por Proyecto'!AZ445=0),Desplegable!$B$445,IF(AND('Metas por Proyecto'!AY445&gt;0,'Metas por Proyecto'!AZ445&gt;0),((AZ445*100)/AY445))))))</f>
        <v/>
      </c>
      <c r="BC445" s="97">
        <f t="shared" si="338"/>
        <v>0</v>
      </c>
      <c r="BD445" s="97">
        <f t="shared" si="339"/>
        <v>0</v>
      </c>
      <c r="BE445" s="62" t="str">
        <f>IF(AND(BC445=0,BD445=0),"",IF(AND(BC445=0,BD445&lt;&gt;0),Desplegable!$B$444,(BD445*100/BC445)))</f>
        <v/>
      </c>
      <c r="BF445" s="97"/>
      <c r="BG445" s="97"/>
      <c r="BH445" s="97"/>
      <c r="BI445" s="62" t="str">
        <f>IF(AND(BF445=0,BG445=0),Desplegable!$B$446,IF(AND(BF445&lt;&gt;0,BG445=""),Desplegable!$B$446,IF(AND('Metas por Proyecto'!BF445=0,'Metas por Proyecto'!BG445&gt;0),Desplegable!$B$444,IF(AND('Metas por Proyecto'!BF445&gt;0,'Metas por Proyecto'!BG445=0),Desplegable!$B$445,IF(AND('Metas por Proyecto'!BF445&gt;0,'Metas por Proyecto'!BG445&gt;0),((BG445*100)/BF445))))))</f>
        <v/>
      </c>
      <c r="BJ445" s="97">
        <f t="shared" si="340"/>
        <v>0</v>
      </c>
      <c r="BK445" s="97">
        <f t="shared" si="341"/>
        <v>0</v>
      </c>
      <c r="BL445" s="62" t="str">
        <f>IF(AND(BJ445=0,BK445=0),"",IF(AND(BJ445=0,BK445&lt;&gt;0),Desplegable!$B$444,(BK445*100/BJ445)))</f>
        <v/>
      </c>
      <c r="BM445" s="97"/>
      <c r="BN445" s="97"/>
      <c r="BO445" s="97"/>
      <c r="BP445" s="62" t="str">
        <f>IF(AND(BM445=0,BN445=0),Desplegable!$B$446,IF(AND(BM445&lt;&gt;0,BN445=""),Desplegable!$B$446,IF(AND('Metas por Proyecto'!BM445=0,'Metas por Proyecto'!BN445&gt;0),Desplegable!$B$444,IF(AND('Metas por Proyecto'!BM445&gt;0,'Metas por Proyecto'!BN445=0),Desplegable!$B$445,IF(AND('Metas por Proyecto'!BM445&gt;0,'Metas por Proyecto'!BN445&gt;0),((BN445*100)/BM445))))))</f>
        <v/>
      </c>
      <c r="BQ445" s="97">
        <f t="shared" si="342"/>
        <v>0</v>
      </c>
      <c r="BR445" s="97">
        <f t="shared" si="343"/>
        <v>0</v>
      </c>
      <c r="BS445" s="62" t="str">
        <f>IF(AND(BQ445=0,BR445=0),"",IF(AND(BQ445=0,BR445&lt;&gt;0),Desplegable!$B$444,(BR445*100/BQ445)))</f>
        <v/>
      </c>
      <c r="BT445" s="97"/>
      <c r="BU445" s="97"/>
      <c r="BV445" s="97"/>
      <c r="BW445" s="62" t="str">
        <f>IF(AND(BT445=0,BU445=0),Desplegable!$B$446,IF(AND(BT445&lt;&gt;0,BU445=""),Desplegable!$B$446,IF(AND('Metas por Proyecto'!BT445=0,'Metas por Proyecto'!BU445&gt;0),Desplegable!$B$444,IF(AND('Metas por Proyecto'!BT445&gt;0,'Metas por Proyecto'!BU445=0),Desplegable!$B$445,IF(AND('Metas por Proyecto'!BT445&gt;0,'Metas por Proyecto'!BU445&gt;0),((BU445*100)/BT445))))))</f>
        <v/>
      </c>
      <c r="BX445" s="97">
        <f t="shared" si="344"/>
        <v>0</v>
      </c>
      <c r="BY445" s="97">
        <f t="shared" si="345"/>
        <v>0</v>
      </c>
      <c r="BZ445" s="62" t="str">
        <f>IF(AND(BX445=0,BY445=0),"",IF(AND(BX445=0,BY445&lt;&gt;0),Desplegable!$B$444,(BY445*100/BX445)))</f>
        <v/>
      </c>
      <c r="CA445" s="97"/>
      <c r="CB445" s="97"/>
      <c r="CC445" s="97"/>
      <c r="CD445" s="62" t="str">
        <f>IF(AND(CA445=0,CB445=0),Desplegable!$B$446,IF(AND(CA445&lt;&gt;0,CB445=""),Desplegable!$B$446,IF(AND('Metas por Proyecto'!CA445=0,'Metas por Proyecto'!CB445&gt;0),Desplegable!$B$444,IF(AND('Metas por Proyecto'!CA445&gt;0,'Metas por Proyecto'!CB445=0),Desplegable!$B$445,IF(AND('Metas por Proyecto'!CA445&gt;0,'Metas por Proyecto'!CB445&gt;0),((CB445*100)/CA445))))))</f>
        <v/>
      </c>
      <c r="CE445" s="97">
        <f t="shared" si="346"/>
        <v>0</v>
      </c>
      <c r="CF445" s="97">
        <f t="shared" si="347"/>
        <v>0</v>
      </c>
      <c r="CG445" s="62" t="str">
        <f>IF(AND(CE445=0,CF445=0),"",IF(AND(CE445=0,CF445&lt;&gt;0),Desplegable!$B$444,(CF445*100/CE445)))</f>
        <v/>
      </c>
      <c r="CH445" s="97"/>
      <c r="CI445" s="97"/>
      <c r="CJ445" s="97"/>
      <c r="CK445" s="62" t="str">
        <f>IF(AND(CH445=0,CI445=0),Desplegable!$B$446,IF(AND(CH445&lt;&gt;0,CI445=""),Desplegable!$B$446,IF(AND('Metas por Proyecto'!CH445=0,'Metas por Proyecto'!CI445&gt;0),Desplegable!$B$444,IF(AND('Metas por Proyecto'!CH445&gt;0,'Metas por Proyecto'!CI445=0),Desplegable!$B$445,IF(AND('Metas por Proyecto'!CH445&gt;0,'Metas por Proyecto'!CI445&gt;0),((CI445*100)/CH445))))))</f>
        <v/>
      </c>
      <c r="CL445" s="97">
        <f t="shared" si="348"/>
        <v>0</v>
      </c>
      <c r="CM445" s="97">
        <f t="shared" si="349"/>
        <v>0</v>
      </c>
      <c r="CN445" s="62" t="str">
        <f>IF(AND(CL445=0,CM445=0),"",IF(AND(CL445=0,CM445&lt;&gt;0),Desplegable!$B$444,(CM445*100/CL445)))</f>
        <v/>
      </c>
      <c r="CO445" s="97"/>
      <c r="CP445" s="97"/>
      <c r="CQ445" s="97"/>
      <c r="CR445" s="62" t="str">
        <f>IF(AND(CO445=0,CP445=0),Desplegable!$B$446,IF(AND(CO445&lt;&gt;0,CP445=""),Desplegable!$B$446,IF(AND('Metas por Proyecto'!CO445=0,'Metas por Proyecto'!CP445&gt;0),Desplegable!$B$444,IF(AND('Metas por Proyecto'!CO445&gt;0,'Metas por Proyecto'!CP445=0),Desplegable!$B$445,IF(AND('Metas por Proyecto'!CO445&gt;0,'Metas por Proyecto'!CP445&gt;0),((CP445*100)/CO445))))))</f>
        <v/>
      </c>
      <c r="CS445" s="97">
        <f t="shared" si="350"/>
        <v>0</v>
      </c>
      <c r="CT445" s="97">
        <f t="shared" si="351"/>
        <v>0</v>
      </c>
      <c r="CU445" s="62" t="str">
        <f>IF(AND(CS445=0,CT445=0),"",IF(AND(CS445=0,CT445&lt;&gt;0),Desplegable!$B$444,(CT445*100/CS445)))</f>
        <v/>
      </c>
      <c r="CV445" s="97"/>
      <c r="CW445" s="97"/>
      <c r="CX445" s="97"/>
      <c r="CY445" s="62" t="str">
        <f>IF(AND(CV445=0,CW445=0),Desplegable!$B$446,IF(AND(CV445&lt;&gt;0,CW445=""),Desplegable!$B$446,IF(AND('Metas por Proyecto'!CV445=0,'Metas por Proyecto'!CW445&gt;0),Desplegable!$B$444,IF(AND('Metas por Proyecto'!CV445&gt;0,'Metas por Proyecto'!CW445=0),Desplegable!$B$445,IF(AND('Metas por Proyecto'!CV445&gt;0,'Metas por Proyecto'!CW445&gt;0),((CW445*100)/CV445))))))</f>
        <v/>
      </c>
      <c r="CZ445" s="97">
        <f t="shared" si="352"/>
        <v>0</v>
      </c>
      <c r="DA445" s="97">
        <f t="shared" si="353"/>
        <v>0</v>
      </c>
      <c r="DB445" s="62" t="str">
        <f>IF(AND(CZ445=0,DA445=0),"",IF(AND(CZ445=0,DA445&lt;&gt;0),Desplegable!$B$444,(DA445*100/CZ445)))</f>
        <v/>
      </c>
      <c r="DC445" s="97"/>
      <c r="DD445" s="97"/>
      <c r="DE445" s="97"/>
      <c r="DF445" s="62" t="str">
        <f>IF(AND(DC445=0,DD445=0),Desplegable!$B$446,IF(AND(DC445&lt;&gt;0,DD445=""),Desplegable!$B$446,IF(AND('Metas por Proyecto'!DC445=0,'Metas por Proyecto'!DD445&gt;0),Desplegable!$B$444,IF(AND('Metas por Proyecto'!DC445&gt;0,'Metas por Proyecto'!DD445=0),Desplegable!$B$445,IF(AND('Metas por Proyecto'!DC445&gt;0,'Metas por Proyecto'!DD445&gt;0),((DD445*100)/DC445))))))</f>
        <v/>
      </c>
      <c r="DG445" s="97">
        <f t="shared" si="354"/>
        <v>0</v>
      </c>
      <c r="DH445" s="97">
        <f t="shared" si="355"/>
        <v>0</v>
      </c>
      <c r="DI445" s="62" t="str">
        <f>IF(AND(DG445=0,DH445=0),"",IF(AND(DG445=0,DH445&lt;&gt;0),Desplegable!$B$444,(DH445*100/DG445)))</f>
        <v/>
      </c>
      <c r="DJ445" s="97">
        <v>1</v>
      </c>
      <c r="DK445" s="97"/>
      <c r="DL445" s="97"/>
      <c r="DM445" s="62" t="str">
        <f>IF(AND(DJ445=0,DK445=0),Desplegable!$B$446,IF(AND(DJ445&lt;&gt;0,DK445=""),Desplegable!$B$446,IF(AND('Metas por Proyecto'!DJ445=0,'Metas por Proyecto'!DK445&gt;0),Desplegable!$B$444,IF(AND('Metas por Proyecto'!DJ445&gt;0,'Metas por Proyecto'!DK445=0),Desplegable!$B$445,IF(AND('Metas por Proyecto'!DJ445&gt;0,'Metas por Proyecto'!DK445&gt;0),((DK445*100)/DJ445))))))</f>
        <v/>
      </c>
      <c r="DN445" s="97">
        <f t="shared" si="356"/>
        <v>1</v>
      </c>
      <c r="DO445" s="97">
        <f t="shared" si="357"/>
        <v>0</v>
      </c>
      <c r="DP445" s="63">
        <f>IF(AND(DN445=0,DO445=0),"",IF(AND(DN445=0,DO445&lt;&gt;0),Desplegable!$B$444,(DO445*100/DN445)))</f>
        <v>0</v>
      </c>
      <c r="DQ445" s="97">
        <f t="shared" si="358"/>
        <v>1</v>
      </c>
      <c r="DR445" s="97">
        <f t="shared" si="359"/>
        <v>99</v>
      </c>
      <c r="DS445" s="97">
        <f t="shared" si="360"/>
        <v>0</v>
      </c>
      <c r="DT445" s="63">
        <f t="shared" si="361"/>
        <v>0</v>
      </c>
      <c r="DU445" s="97"/>
    </row>
    <row r="446" spans="1:125" s="65" customFormat="1" ht="187.5">
      <c r="A446" s="53">
        <v>445</v>
      </c>
      <c r="B446" s="84" t="s">
        <v>1657</v>
      </c>
      <c r="C446" s="54" t="s">
        <v>1658</v>
      </c>
      <c r="D446" s="55" t="s">
        <v>77</v>
      </c>
      <c r="E446" s="55" t="s">
        <v>982</v>
      </c>
      <c r="F446" s="56" t="s">
        <v>111</v>
      </c>
      <c r="G446" s="55" t="s">
        <v>115</v>
      </c>
      <c r="H446" s="56" t="s">
        <v>294</v>
      </c>
      <c r="I446" s="55" t="s">
        <v>815</v>
      </c>
      <c r="J446" s="56" t="s">
        <v>300</v>
      </c>
      <c r="K446" s="55" t="s">
        <v>982</v>
      </c>
      <c r="L446" s="56" t="s">
        <v>155</v>
      </c>
      <c r="M446" s="56" t="s">
        <v>155</v>
      </c>
      <c r="N446" s="59" t="s">
        <v>144</v>
      </c>
      <c r="O446" s="56" t="s">
        <v>321</v>
      </c>
      <c r="P446" s="57" t="s">
        <v>461</v>
      </c>
      <c r="Q446" s="57" t="s">
        <v>1626</v>
      </c>
      <c r="R446" s="58" t="s">
        <v>1634</v>
      </c>
      <c r="S446" s="59" t="s">
        <v>159</v>
      </c>
      <c r="T446" s="59" t="s">
        <v>1133</v>
      </c>
      <c r="U446" s="60" t="s">
        <v>428</v>
      </c>
      <c r="V446" s="60" t="s">
        <v>436</v>
      </c>
      <c r="W446" s="59" t="s">
        <v>159</v>
      </c>
      <c r="X446" s="59" t="s">
        <v>159</v>
      </c>
      <c r="Y446" s="56"/>
      <c r="Z446" s="56"/>
      <c r="AA446" s="56"/>
      <c r="AB446" s="56"/>
      <c r="AC446" s="53"/>
      <c r="AD446" s="53"/>
      <c r="AE446" s="53"/>
      <c r="AF446" s="53"/>
      <c r="AG446" s="56"/>
      <c r="AH446" s="60"/>
      <c r="AI446" s="53"/>
      <c r="AJ446" s="61"/>
      <c r="AK446" s="53"/>
      <c r="AL446" s="53"/>
      <c r="AM446" s="222">
        <v>3</v>
      </c>
      <c r="AN446" s="97"/>
      <c r="AO446" s="97"/>
      <c r="AP446" s="97"/>
      <c r="AQ446" s="62" t="str">
        <f>IF(AND(AN446=0,AO446=0),Desplegable!$B$446,IF(AND(AN446&lt;&gt;0,AO446=""),Desplegable!$B$446,IF(AND('Metas por Proyecto'!AN446=0,'Metas por Proyecto'!AO446&gt;0),Desplegable!$B$444,IF(AND('Metas por Proyecto'!AN446&gt;0,'Metas por Proyecto'!AO446=0),Desplegable!$B$445,IF(AND('Metas por Proyecto'!AN446&gt;0,'Metas por Proyecto'!AO446&gt;0),((AO446*100)/AN446))))))</f>
        <v/>
      </c>
      <c r="AR446" s="97"/>
      <c r="AS446" s="97"/>
      <c r="AT446" s="97"/>
      <c r="AU446" s="62" t="str">
        <f>IF(AND(AR446=0,AS446=0),Desplegable!$B$446,IF(AND(AR446&lt;&gt;0,AS446=""),Desplegable!$B$446,IF(AND('Metas por Proyecto'!AR446=0,'Metas por Proyecto'!AS446&gt;0),Desplegable!$B$444,IF(AND('Metas por Proyecto'!AR446&gt;0,'Metas por Proyecto'!AS446=0),Desplegable!$B$445,IF(AND('Metas por Proyecto'!AR446&gt;0,'Metas por Proyecto'!AS446&gt;0),((AS446*100)/AR446))))))</f>
        <v/>
      </c>
      <c r="AV446" s="97">
        <f t="shared" ref="AV446" si="362">SUM(AN446,AR446)</f>
        <v>0</v>
      </c>
      <c r="AW446" s="97">
        <f t="shared" ref="AW446" si="363">SUM(AO446,AS446)</f>
        <v>0</v>
      </c>
      <c r="AX446" s="62" t="str">
        <f>IF(AND(AV446=0,AW446=0),"",IF(AND(AV446=0,AW446&lt;&gt;0),Desplegable!$B$444,(AW446*100/AV446)))</f>
        <v/>
      </c>
      <c r="AY446" s="97"/>
      <c r="AZ446" s="97"/>
      <c r="BA446" s="97"/>
      <c r="BB446" s="62" t="str">
        <f>IF(AND(AY446=0,AZ446=0),Desplegable!$B$446,IF(AND(AY446&lt;&gt;0,AZ446=""),Desplegable!$B$446,IF(AND('Metas por Proyecto'!AY446=0,'Metas por Proyecto'!AZ446&gt;0),Desplegable!$B$444,IF(AND('Metas por Proyecto'!AY446&gt;0,'Metas por Proyecto'!AZ446=0),Desplegable!$B$445,IF(AND('Metas por Proyecto'!AY446&gt;0,'Metas por Proyecto'!AZ446&gt;0),((AZ446*100)/AY446))))))</f>
        <v/>
      </c>
      <c r="BC446" s="97">
        <f t="shared" ref="BC446" si="364">SUM(AV446+AY446)</f>
        <v>0</v>
      </c>
      <c r="BD446" s="97">
        <f t="shared" ref="BD446" si="365">SUM(AW446+AZ446)</f>
        <v>0</v>
      </c>
      <c r="BE446" s="62" t="str">
        <f>IF(AND(BC446=0,BD446=0),"",IF(AND(BC446=0,BD446&lt;&gt;0),Desplegable!$B$444,(BD446*100/BC446)))</f>
        <v/>
      </c>
      <c r="BF446" s="97"/>
      <c r="BG446" s="97"/>
      <c r="BH446" s="97"/>
      <c r="BI446" s="62" t="str">
        <f>IF(AND(BF446=0,BG446=0),Desplegable!$B$446,IF(AND(BF446&lt;&gt;0,BG446=""),Desplegable!$B$446,IF(AND('Metas por Proyecto'!BF446=0,'Metas por Proyecto'!BG446&gt;0),Desplegable!$B$444,IF(AND('Metas por Proyecto'!BF446&gt;0,'Metas por Proyecto'!BG446=0),Desplegable!$B$445,IF(AND('Metas por Proyecto'!BF446&gt;0,'Metas por Proyecto'!BG446&gt;0),((BG446*100)/BF446))))))</f>
        <v/>
      </c>
      <c r="BJ446" s="97">
        <f t="shared" ref="BJ446" si="366">SUM(BC446+BF446)</f>
        <v>0</v>
      </c>
      <c r="BK446" s="97">
        <f t="shared" ref="BK446" si="367">SUM(BD446+BG446)</f>
        <v>0</v>
      </c>
      <c r="BL446" s="62" t="str">
        <f>IF(AND(BJ446=0,BK446=0),"",IF(AND(BJ446=0,BK446&lt;&gt;0),Desplegable!$B$444,(BK446*100/BJ446)))</f>
        <v/>
      </c>
      <c r="BM446" s="97"/>
      <c r="BN446" s="97"/>
      <c r="BO446" s="97"/>
      <c r="BP446" s="62" t="str">
        <f>IF(AND(BM446=0,BN446=0),Desplegable!$B$446,IF(AND(BM446&lt;&gt;0,BN446=""),Desplegable!$B$446,IF(AND('Metas por Proyecto'!BM446=0,'Metas por Proyecto'!BN446&gt;0),Desplegable!$B$444,IF(AND('Metas por Proyecto'!BM446&gt;0,'Metas por Proyecto'!BN446=0),Desplegable!$B$445,IF(AND('Metas por Proyecto'!BM446&gt;0,'Metas por Proyecto'!BN446&gt;0),((BN446*100)/BM446))))))</f>
        <v/>
      </c>
      <c r="BQ446" s="97">
        <f t="shared" ref="BQ446" si="368">SUM(BJ446+BM446)</f>
        <v>0</v>
      </c>
      <c r="BR446" s="97">
        <f t="shared" ref="BR446" si="369">SUM(BK446+BN446)</f>
        <v>0</v>
      </c>
      <c r="BS446" s="62" t="str">
        <f>IF(AND(BQ446=0,BR446=0),"",IF(AND(BQ446=0,BR446&lt;&gt;0),Desplegable!$B$444,(BR446*100/BQ446)))</f>
        <v/>
      </c>
      <c r="BT446" s="97"/>
      <c r="BU446" s="97"/>
      <c r="BV446" s="97"/>
      <c r="BW446" s="62" t="str">
        <f>IF(AND(BT446=0,BU446=0),Desplegable!$B$446,IF(AND(BT446&lt;&gt;0,BU446=""),Desplegable!$B$446,IF(AND('Metas por Proyecto'!BT446=0,'Metas por Proyecto'!BU446&gt;0),Desplegable!$B$444,IF(AND('Metas por Proyecto'!BT446&gt;0,'Metas por Proyecto'!BU446=0),Desplegable!$B$445,IF(AND('Metas por Proyecto'!BT446&gt;0,'Metas por Proyecto'!BU446&gt;0),((BU446*100)/BT446))))))</f>
        <v/>
      </c>
      <c r="BX446" s="97">
        <f t="shared" ref="BX446" si="370">SUM(BQ446+BT446)</f>
        <v>0</v>
      </c>
      <c r="BY446" s="97">
        <f t="shared" ref="BY446" si="371">SUM(BR446+BU446)</f>
        <v>0</v>
      </c>
      <c r="BZ446" s="62" t="str">
        <f>IF(AND(BX446=0,BY446=0),"",IF(AND(BX446=0,BY446&lt;&gt;0),Desplegable!$B$444,(BY446*100/BX446)))</f>
        <v/>
      </c>
      <c r="CA446" s="97"/>
      <c r="CB446" s="97"/>
      <c r="CC446" s="97"/>
      <c r="CD446" s="62" t="str">
        <f>IF(AND(CA446=0,CB446=0),Desplegable!$B$446,IF(AND(CA446&lt;&gt;0,CB446=""),Desplegable!$B$446,IF(AND('Metas por Proyecto'!CA446=0,'Metas por Proyecto'!CB446&gt;0),Desplegable!$B$444,IF(AND('Metas por Proyecto'!CA446&gt;0,'Metas por Proyecto'!CB446=0),Desplegable!$B$445,IF(AND('Metas por Proyecto'!CA446&gt;0,'Metas por Proyecto'!CB446&gt;0),((CB446*100)/CA446))))))</f>
        <v/>
      </c>
      <c r="CE446" s="97">
        <f t="shared" ref="CE446" si="372">SUM(BX446+CA446)</f>
        <v>0</v>
      </c>
      <c r="CF446" s="97">
        <f t="shared" ref="CF446" si="373">SUM(BY446+CB446)</f>
        <v>0</v>
      </c>
      <c r="CG446" s="62" t="str">
        <f>IF(AND(CE446=0,CF446=0),"",IF(AND(CE446=0,CF446&lt;&gt;0),Desplegable!$B$444,(CF446*100/CE446)))</f>
        <v/>
      </c>
      <c r="CH446" s="97"/>
      <c r="CI446" s="97"/>
      <c r="CJ446" s="97"/>
      <c r="CK446" s="62" t="str">
        <f>IF(AND(CH446=0,CI446=0),Desplegable!$B$446,IF(AND(CH446&lt;&gt;0,CI446=""),Desplegable!$B$446,IF(AND('Metas por Proyecto'!CH446=0,'Metas por Proyecto'!CI446&gt;0),Desplegable!$B$444,IF(AND('Metas por Proyecto'!CH446&gt;0,'Metas por Proyecto'!CI446=0),Desplegable!$B$445,IF(AND('Metas por Proyecto'!CH446&gt;0,'Metas por Proyecto'!CI446&gt;0),((CI446*100)/CH446))))))</f>
        <v/>
      </c>
      <c r="CL446" s="97">
        <f t="shared" ref="CL446" si="374">SUM(CE446+CH446)</f>
        <v>0</v>
      </c>
      <c r="CM446" s="97">
        <f t="shared" ref="CM446" si="375">SUM(CF446+CI446)</f>
        <v>0</v>
      </c>
      <c r="CN446" s="62" t="str">
        <f>IF(AND(CL446=0,CM446=0),"",IF(AND(CL446=0,CM446&lt;&gt;0),Desplegable!$B$444,(CM446*100/CL446)))</f>
        <v/>
      </c>
      <c r="CO446" s="97"/>
      <c r="CP446" s="97"/>
      <c r="CQ446" s="97"/>
      <c r="CR446" s="62" t="str">
        <f>IF(AND(CO446=0,CP446=0),Desplegable!$B$446,IF(AND(CO446&lt;&gt;0,CP446=""),Desplegable!$B$446,IF(AND('Metas por Proyecto'!CO446=0,'Metas por Proyecto'!CP446&gt;0),Desplegable!$B$444,IF(AND('Metas por Proyecto'!CO446&gt;0,'Metas por Proyecto'!CP446=0),Desplegable!$B$445,IF(AND('Metas por Proyecto'!CO446&gt;0,'Metas por Proyecto'!CP446&gt;0),((CP446*100)/CO446))))))</f>
        <v/>
      </c>
      <c r="CS446" s="97">
        <f t="shared" ref="CS446" si="376">SUM(CL446+CO446)</f>
        <v>0</v>
      </c>
      <c r="CT446" s="97">
        <f t="shared" ref="CT446" si="377">SUM(CM446+CP446)</f>
        <v>0</v>
      </c>
      <c r="CU446" s="62" t="str">
        <f>IF(AND(CS446=0,CT446=0),"",IF(AND(CS446=0,CT446&lt;&gt;0),Desplegable!$B$444,(CT446*100/CS446)))</f>
        <v/>
      </c>
      <c r="CV446" s="97"/>
      <c r="CW446" s="97"/>
      <c r="CX446" s="97"/>
      <c r="CY446" s="62" t="str">
        <f>IF(AND(CV446=0,CW446=0),Desplegable!$B$446,IF(AND(CV446&lt;&gt;0,CW446=""),Desplegable!$B$446,IF(AND('Metas por Proyecto'!CV446=0,'Metas por Proyecto'!CW446&gt;0),Desplegable!$B$444,IF(AND('Metas por Proyecto'!CV446&gt;0,'Metas por Proyecto'!CW446=0),Desplegable!$B$445,IF(AND('Metas por Proyecto'!CV446&gt;0,'Metas por Proyecto'!CW446&gt;0),((CW446*100)/CV446))))))</f>
        <v/>
      </c>
      <c r="CZ446" s="97">
        <f t="shared" ref="CZ446" si="378">SUM(CS446+CV446)</f>
        <v>0</v>
      </c>
      <c r="DA446" s="97">
        <f t="shared" ref="DA446" si="379">SUM(CT446+CW446)</f>
        <v>0</v>
      </c>
      <c r="DB446" s="62" t="str">
        <f>IF(AND(CZ446=0,DA446=0),"",IF(AND(CZ446=0,DA446&lt;&gt;0),Desplegable!$B$444,(DA446*100/CZ446)))</f>
        <v/>
      </c>
      <c r="DC446" s="97"/>
      <c r="DD446" s="97"/>
      <c r="DE446" s="97"/>
      <c r="DF446" s="62" t="str">
        <f>IF(AND(DC446=0,DD446=0),Desplegable!$B$446,IF(AND(DC446&lt;&gt;0,DD446=""),Desplegable!$B$446,IF(AND('Metas por Proyecto'!DC446=0,'Metas por Proyecto'!DD446&gt;0),Desplegable!$B$444,IF(AND('Metas por Proyecto'!DC446&gt;0,'Metas por Proyecto'!DD446=0),Desplegable!$B$445,IF(AND('Metas por Proyecto'!DC446&gt;0,'Metas por Proyecto'!DD446&gt;0),((DD446*100)/DC446))))))</f>
        <v/>
      </c>
      <c r="DG446" s="97">
        <f t="shared" ref="DG446" si="380">SUM(CZ446+DC446)</f>
        <v>0</v>
      </c>
      <c r="DH446" s="97">
        <f t="shared" ref="DH446" si="381">SUM(DA446+DD446)</f>
        <v>0</v>
      </c>
      <c r="DI446" s="62" t="str">
        <f>IF(AND(DG446=0,DH446=0),"",IF(AND(DG446=0,DH446&lt;&gt;0),Desplegable!$B$444,(DH446*100/DG446)))</f>
        <v/>
      </c>
      <c r="DJ446" s="97">
        <v>1</v>
      </c>
      <c r="DK446" s="97"/>
      <c r="DL446" s="97"/>
      <c r="DM446" s="62" t="str">
        <f>IF(AND(DJ446=0,DK446=0),Desplegable!$B$446,IF(AND(DJ446&lt;&gt;0,DK446=""),Desplegable!$B$446,IF(AND('Metas por Proyecto'!DJ446=0,'Metas por Proyecto'!DK446&gt;0),Desplegable!$B$444,IF(AND('Metas por Proyecto'!DJ446&gt;0,'Metas por Proyecto'!DK446=0),Desplegable!$B$445,IF(AND('Metas por Proyecto'!DJ446&gt;0,'Metas por Proyecto'!DK446&gt;0),((DK446*100)/DJ446))))))</f>
        <v/>
      </c>
      <c r="DN446" s="97">
        <f t="shared" ref="DN446" si="382">SUM(DG446+DJ446)</f>
        <v>1</v>
      </c>
      <c r="DO446" s="97">
        <f t="shared" ref="DO446" si="383">SUM(DH446+DK446)</f>
        <v>0</v>
      </c>
      <c r="DP446" s="63">
        <f>IF(AND(DN446=0,DO446=0),"",IF(AND(DN446=0,DO446&lt;&gt;0),Desplegable!$B$444,(DO446*100/DN446)))</f>
        <v>0</v>
      </c>
      <c r="DQ446" s="97">
        <f t="shared" ref="DQ446" si="384">SUM(AN446,AR446,AY446,BF446,BM446,BT446,CA446,CH446,CO446,CV446,DC446,DJ446)</f>
        <v>1</v>
      </c>
      <c r="DR446" s="97">
        <f t="shared" ref="DR446" si="385">AM446-DQ446</f>
        <v>2</v>
      </c>
      <c r="DS446" s="97">
        <f t="shared" ref="DS446" si="386">SUM(AO446,AS446,AZ446,BG446,BN446,BU446,CB446,CI446,CP446,CW446,DD446,DK446)</f>
        <v>0</v>
      </c>
      <c r="DT446" s="63">
        <f t="shared" ref="DT446" si="387">DP446</f>
        <v>0</v>
      </c>
      <c r="DU446" s="97"/>
    </row>
  </sheetData>
  <autoFilter ref="A1:DU446" xr:uid="{D3C146CB-0C45-4C35-88D7-8B3E13087E1A}"/>
  <conditionalFormatting sqref="AX388:AX438 DP388:DP438 DI388:DI438 DB388:DB438 CU388:CU438 CN388:CN438 CG388:CG438 BZ388:BZ438 BS388:BS438 BL388:BL438 BE388:BE438 DT388:DT438 DT3:DT43 BE3:BE43 BL3:BL43 BS3:BS43 BZ3:BZ43 CG3:CG43 CN3:CN43 CU3:CU43 DB3:DB43 DI3:DI43 DP3:DP43 AX3:AX43 DM3:DM43 AQ3:AQ43 AU3:AU43 BB3:BB43 BI3:BI43 BP3:BP43 BW3:BW43 CD3:CD43 CK3:CK43 CR3:CR43 CY3:CY43 DF3:DF43 DT45:DT164 BE45:BE164 BL45:BL164 BS45:BS164 BZ45:BZ164 CG45:CG164 CN45:CN164 CU45:CU164 DB45:DB164 DI45:DI164 DP45:DP164 AX45:AX164 DM45:DM164 AQ45:AQ164 AU45:AU164 BB45:BB164 BI45:BI164 BP45:BP164 BW45:BW164 CD45:CD164 CK45:CK164 CR45:CR164 CY45:CY164 DF45:DF164 DF166:DF386 CY166:CY386 CR166:CR386 CK166:CK386 CD166:CD386 BW166:BW386 BP166:BP386 BI166:BI386 BB166:BB386 AU166:AU386 AQ166:AQ386 DM166:DM386 AX166:AX386 DP166:DP386 DI166:DI386 DB166:DB386 CU166:CU386 CN166:CN386 CG166:CG386 BZ166:BZ386 BS166:BS386 BL166:BL386 BE166:BE386 DT166:DT386">
    <cfRule type="cellIs" dxfId="231" priority="1673" operator="between">
      <formula>100</formula>
      <formula>10000</formula>
    </cfRule>
    <cfRule type="cellIs" dxfId="230" priority="1674" operator="between">
      <formula>70</formula>
      <formula>99.99</formula>
    </cfRule>
    <cfRule type="cellIs" dxfId="229" priority="1675" operator="between">
      <formula>0</formula>
      <formula>69.99</formula>
    </cfRule>
    <cfRule type="containsBlanks" priority="1676">
      <formula>LEN(TRIM(AQ3))=0</formula>
    </cfRule>
  </conditionalFormatting>
  <conditionalFormatting sqref="DM388:DM438">
    <cfRule type="cellIs" dxfId="228" priority="225" operator="between">
      <formula>100</formula>
      <formula>10000</formula>
    </cfRule>
    <cfRule type="cellIs" dxfId="227" priority="226" operator="between">
      <formula>70</formula>
      <formula>99.99</formula>
    </cfRule>
    <cfRule type="cellIs" dxfId="226" priority="227" operator="between">
      <formula>0</formula>
      <formula>69.99</formula>
    </cfRule>
    <cfRule type="containsBlanks" priority="228">
      <formula>LEN(TRIM(DM388))=0</formula>
    </cfRule>
  </conditionalFormatting>
  <conditionalFormatting sqref="AQ388:AQ438">
    <cfRule type="cellIs" dxfId="225" priority="269" operator="between">
      <formula>100</formula>
      <formula>10000</formula>
    </cfRule>
    <cfRule type="cellIs" dxfId="224" priority="270" operator="between">
      <formula>70</formula>
      <formula>99.99</formula>
    </cfRule>
    <cfRule type="cellIs" dxfId="223" priority="271" operator="between">
      <formula>0</formula>
      <formula>69.99</formula>
    </cfRule>
    <cfRule type="containsBlanks" priority="272">
      <formula>LEN(TRIM(AQ388))=0</formula>
    </cfRule>
  </conditionalFormatting>
  <conditionalFormatting sqref="AU388:AU438">
    <cfRule type="cellIs" dxfId="222" priority="265" operator="between">
      <formula>100</formula>
      <formula>10000</formula>
    </cfRule>
    <cfRule type="cellIs" dxfId="221" priority="266" operator="between">
      <formula>70</formula>
      <formula>99.99</formula>
    </cfRule>
    <cfRule type="cellIs" dxfId="220" priority="267" operator="between">
      <formula>0</formula>
      <formula>69.99</formula>
    </cfRule>
    <cfRule type="containsBlanks" priority="268">
      <formula>LEN(TRIM(AU388))=0</formula>
    </cfRule>
  </conditionalFormatting>
  <conditionalFormatting sqref="BB388:BB438">
    <cfRule type="cellIs" dxfId="219" priority="261" operator="between">
      <formula>100</formula>
      <formula>10000</formula>
    </cfRule>
    <cfRule type="cellIs" dxfId="218" priority="262" operator="between">
      <formula>70</formula>
      <formula>99.99</formula>
    </cfRule>
    <cfRule type="cellIs" dxfId="217" priority="263" operator="between">
      <formula>0</formula>
      <formula>69.99</formula>
    </cfRule>
    <cfRule type="containsBlanks" priority="264">
      <formula>LEN(TRIM(BB388))=0</formula>
    </cfRule>
  </conditionalFormatting>
  <conditionalFormatting sqref="BI388:BI438">
    <cfRule type="cellIs" dxfId="216" priority="257" operator="between">
      <formula>100</formula>
      <formula>10000</formula>
    </cfRule>
    <cfRule type="cellIs" dxfId="215" priority="258" operator="between">
      <formula>70</formula>
      <formula>99.99</formula>
    </cfRule>
    <cfRule type="cellIs" dxfId="214" priority="259" operator="between">
      <formula>0</formula>
      <formula>69.99</formula>
    </cfRule>
    <cfRule type="containsBlanks" priority="260">
      <formula>LEN(TRIM(BI388))=0</formula>
    </cfRule>
  </conditionalFormatting>
  <conditionalFormatting sqref="BP388:BP438">
    <cfRule type="cellIs" dxfId="213" priority="253" operator="between">
      <formula>100</formula>
      <formula>10000</formula>
    </cfRule>
    <cfRule type="cellIs" dxfId="212" priority="254" operator="between">
      <formula>70</formula>
      <formula>99.99</formula>
    </cfRule>
    <cfRule type="cellIs" dxfId="211" priority="255" operator="between">
      <formula>0</formula>
      <formula>69.99</formula>
    </cfRule>
    <cfRule type="containsBlanks" priority="256">
      <formula>LEN(TRIM(BP388))=0</formula>
    </cfRule>
  </conditionalFormatting>
  <conditionalFormatting sqref="BW388:BW438">
    <cfRule type="cellIs" dxfId="210" priority="249" operator="between">
      <formula>100</formula>
      <formula>10000</formula>
    </cfRule>
    <cfRule type="cellIs" dxfId="209" priority="250" operator="between">
      <formula>70</formula>
      <formula>99.99</formula>
    </cfRule>
    <cfRule type="cellIs" dxfId="208" priority="251" operator="between">
      <formula>0</formula>
      <formula>69.99</formula>
    </cfRule>
    <cfRule type="containsBlanks" priority="252">
      <formula>LEN(TRIM(BW388))=0</formula>
    </cfRule>
  </conditionalFormatting>
  <conditionalFormatting sqref="CD388:CD438">
    <cfRule type="cellIs" dxfId="207" priority="245" operator="between">
      <formula>100</formula>
      <formula>10000</formula>
    </cfRule>
    <cfRule type="cellIs" dxfId="206" priority="246" operator="between">
      <formula>70</formula>
      <formula>99.99</formula>
    </cfRule>
    <cfRule type="cellIs" dxfId="205" priority="247" operator="between">
      <formula>0</formula>
      <formula>69.99</formula>
    </cfRule>
    <cfRule type="containsBlanks" priority="248">
      <formula>LEN(TRIM(CD388))=0</formula>
    </cfRule>
  </conditionalFormatting>
  <conditionalFormatting sqref="CK388:CK438">
    <cfRule type="cellIs" dxfId="204" priority="241" operator="between">
      <formula>100</formula>
      <formula>10000</formula>
    </cfRule>
    <cfRule type="cellIs" dxfId="203" priority="242" operator="between">
      <formula>70</formula>
      <formula>99.99</formula>
    </cfRule>
    <cfRule type="cellIs" dxfId="202" priority="243" operator="between">
      <formula>0</formula>
      <formula>69.99</formula>
    </cfRule>
    <cfRule type="containsBlanks" priority="244">
      <formula>LEN(TRIM(CK388))=0</formula>
    </cfRule>
  </conditionalFormatting>
  <conditionalFormatting sqref="CR388:CR438">
    <cfRule type="cellIs" dxfId="201" priority="237" operator="between">
      <formula>100</formula>
      <formula>10000</formula>
    </cfRule>
    <cfRule type="cellIs" dxfId="200" priority="238" operator="between">
      <formula>70</formula>
      <formula>99.99</formula>
    </cfRule>
    <cfRule type="cellIs" dxfId="199" priority="239" operator="between">
      <formula>0</formula>
      <formula>69.99</formula>
    </cfRule>
    <cfRule type="containsBlanks" priority="240">
      <formula>LEN(TRIM(CR388))=0</formula>
    </cfRule>
  </conditionalFormatting>
  <conditionalFormatting sqref="CY388:CY438">
    <cfRule type="cellIs" dxfId="198" priority="233" operator="between">
      <formula>100</formula>
      <formula>10000</formula>
    </cfRule>
    <cfRule type="cellIs" dxfId="197" priority="234" operator="between">
      <formula>70</formula>
      <formula>99.99</formula>
    </cfRule>
    <cfRule type="cellIs" dxfId="196" priority="235" operator="between">
      <formula>0</formula>
      <formula>69.99</formula>
    </cfRule>
    <cfRule type="containsBlanks" priority="236">
      <formula>LEN(TRIM(CY388))=0</formula>
    </cfRule>
  </conditionalFormatting>
  <conditionalFormatting sqref="DF388:DF438">
    <cfRule type="cellIs" dxfId="195" priority="229" operator="between">
      <formula>100</formula>
      <formula>10000</formula>
    </cfRule>
    <cfRule type="cellIs" dxfId="194" priority="230" operator="between">
      <formula>70</formula>
      <formula>99.99</formula>
    </cfRule>
    <cfRule type="cellIs" dxfId="193" priority="231" operator="between">
      <formula>0</formula>
      <formula>69.99</formula>
    </cfRule>
    <cfRule type="containsBlanks" priority="232">
      <formula>LEN(TRIM(DF388))=0</formula>
    </cfRule>
  </conditionalFormatting>
  <conditionalFormatting sqref="DT387 BE387 BL387 BS387 BZ387 CG387 CN387 CU387 DB387 DI387 DP387 AX387">
    <cfRule type="cellIs" dxfId="192" priority="221" operator="between">
      <formula>100</formula>
      <formula>10000</formula>
    </cfRule>
    <cfRule type="cellIs" dxfId="191" priority="222" operator="between">
      <formula>70</formula>
      <formula>99.99</formula>
    </cfRule>
    <cfRule type="cellIs" dxfId="190" priority="223" operator="between">
      <formula>0</formula>
      <formula>69.99</formula>
    </cfRule>
    <cfRule type="containsBlanks" priority="224">
      <formula>LEN(TRIM(AX387))=0</formula>
    </cfRule>
  </conditionalFormatting>
  <conditionalFormatting sqref="DM387">
    <cfRule type="cellIs" dxfId="189" priority="173" operator="between">
      <formula>100</formula>
      <formula>10000</formula>
    </cfRule>
    <cfRule type="cellIs" dxfId="188" priority="174" operator="between">
      <formula>70</formula>
      <formula>99.99</formula>
    </cfRule>
    <cfRule type="cellIs" dxfId="187" priority="175" operator="between">
      <formula>0</formula>
      <formula>69.99</formula>
    </cfRule>
    <cfRule type="containsBlanks" priority="176">
      <formula>LEN(TRIM(DM387))=0</formula>
    </cfRule>
  </conditionalFormatting>
  <conditionalFormatting sqref="AQ387">
    <cfRule type="cellIs" dxfId="186" priority="217" operator="between">
      <formula>100</formula>
      <formula>10000</formula>
    </cfRule>
    <cfRule type="cellIs" dxfId="185" priority="218" operator="between">
      <formula>70</formula>
      <formula>99.99</formula>
    </cfRule>
    <cfRule type="cellIs" dxfId="184" priority="219" operator="between">
      <formula>0</formula>
      <formula>69.99</formula>
    </cfRule>
    <cfRule type="containsBlanks" priority="220">
      <formula>LEN(TRIM(AQ387))=0</formula>
    </cfRule>
  </conditionalFormatting>
  <conditionalFormatting sqref="AU387">
    <cfRule type="cellIs" dxfId="183" priority="213" operator="between">
      <formula>100</formula>
      <formula>10000</formula>
    </cfRule>
    <cfRule type="cellIs" dxfId="182" priority="214" operator="between">
      <formula>70</formula>
      <formula>99.99</formula>
    </cfRule>
    <cfRule type="cellIs" dxfId="181" priority="215" operator="between">
      <formula>0</formula>
      <formula>69.99</formula>
    </cfRule>
    <cfRule type="containsBlanks" priority="216">
      <formula>LEN(TRIM(AU387))=0</formula>
    </cfRule>
  </conditionalFormatting>
  <conditionalFormatting sqref="BB387">
    <cfRule type="cellIs" dxfId="180" priority="209" operator="between">
      <formula>100</formula>
      <formula>10000</formula>
    </cfRule>
    <cfRule type="cellIs" dxfId="179" priority="210" operator="between">
      <formula>70</formula>
      <formula>99.99</formula>
    </cfRule>
    <cfRule type="cellIs" dxfId="178" priority="211" operator="between">
      <formula>0</formula>
      <formula>69.99</formula>
    </cfRule>
    <cfRule type="containsBlanks" priority="212">
      <formula>LEN(TRIM(BB387))=0</formula>
    </cfRule>
  </conditionalFormatting>
  <conditionalFormatting sqref="BI387">
    <cfRule type="cellIs" dxfId="177" priority="205" operator="between">
      <formula>100</formula>
      <formula>10000</formula>
    </cfRule>
    <cfRule type="cellIs" dxfId="176" priority="206" operator="between">
      <formula>70</formula>
      <formula>99.99</formula>
    </cfRule>
    <cfRule type="cellIs" dxfId="175" priority="207" operator="between">
      <formula>0</formula>
      <formula>69.99</formula>
    </cfRule>
    <cfRule type="containsBlanks" priority="208">
      <formula>LEN(TRIM(BI387))=0</formula>
    </cfRule>
  </conditionalFormatting>
  <conditionalFormatting sqref="BP387">
    <cfRule type="cellIs" dxfId="174" priority="201" operator="between">
      <formula>100</formula>
      <formula>10000</formula>
    </cfRule>
    <cfRule type="cellIs" dxfId="173" priority="202" operator="between">
      <formula>70</formula>
      <formula>99.99</formula>
    </cfRule>
    <cfRule type="cellIs" dxfId="172" priority="203" operator="between">
      <formula>0</formula>
      <formula>69.99</formula>
    </cfRule>
    <cfRule type="containsBlanks" priority="204">
      <formula>LEN(TRIM(BP387))=0</formula>
    </cfRule>
  </conditionalFormatting>
  <conditionalFormatting sqref="BW387">
    <cfRule type="cellIs" dxfId="171" priority="197" operator="between">
      <formula>100</formula>
      <formula>10000</formula>
    </cfRule>
    <cfRule type="cellIs" dxfId="170" priority="198" operator="between">
      <formula>70</formula>
      <formula>99.99</formula>
    </cfRule>
    <cfRule type="cellIs" dxfId="169" priority="199" operator="between">
      <formula>0</formula>
      <formula>69.99</formula>
    </cfRule>
    <cfRule type="containsBlanks" priority="200">
      <formula>LEN(TRIM(BW387))=0</formula>
    </cfRule>
  </conditionalFormatting>
  <conditionalFormatting sqref="CD387">
    <cfRule type="cellIs" dxfId="168" priority="193" operator="between">
      <formula>100</formula>
      <formula>10000</formula>
    </cfRule>
    <cfRule type="cellIs" dxfId="167" priority="194" operator="between">
      <formula>70</formula>
      <formula>99.99</formula>
    </cfRule>
    <cfRule type="cellIs" dxfId="166" priority="195" operator="between">
      <formula>0</formula>
      <formula>69.99</formula>
    </cfRule>
    <cfRule type="containsBlanks" priority="196">
      <formula>LEN(TRIM(CD387))=0</formula>
    </cfRule>
  </conditionalFormatting>
  <conditionalFormatting sqref="CK387">
    <cfRule type="cellIs" dxfId="165" priority="189" operator="between">
      <formula>100</formula>
      <formula>10000</formula>
    </cfRule>
    <cfRule type="cellIs" dxfId="164" priority="190" operator="between">
      <formula>70</formula>
      <formula>99.99</formula>
    </cfRule>
    <cfRule type="cellIs" dxfId="163" priority="191" operator="between">
      <formula>0</formula>
      <formula>69.99</formula>
    </cfRule>
    <cfRule type="containsBlanks" priority="192">
      <formula>LEN(TRIM(CK387))=0</formula>
    </cfRule>
  </conditionalFormatting>
  <conditionalFormatting sqref="CR387">
    <cfRule type="cellIs" dxfId="162" priority="185" operator="between">
      <formula>100</formula>
      <formula>10000</formula>
    </cfRule>
    <cfRule type="cellIs" dxfId="161" priority="186" operator="between">
      <formula>70</formula>
      <formula>99.99</formula>
    </cfRule>
    <cfRule type="cellIs" dxfId="160" priority="187" operator="between">
      <formula>0</formula>
      <formula>69.99</formula>
    </cfRule>
    <cfRule type="containsBlanks" priority="188">
      <formula>LEN(TRIM(CR387))=0</formula>
    </cfRule>
  </conditionalFormatting>
  <conditionalFormatting sqref="CY387">
    <cfRule type="cellIs" dxfId="159" priority="181" operator="between">
      <formula>100</formula>
      <formula>10000</formula>
    </cfRule>
    <cfRule type="cellIs" dxfId="158" priority="182" operator="between">
      <formula>70</formula>
      <formula>99.99</formula>
    </cfRule>
    <cfRule type="cellIs" dxfId="157" priority="183" operator="between">
      <formula>0</formula>
      <formula>69.99</formula>
    </cfRule>
    <cfRule type="containsBlanks" priority="184">
      <formula>LEN(TRIM(CY387))=0</formula>
    </cfRule>
  </conditionalFormatting>
  <conditionalFormatting sqref="DF387">
    <cfRule type="cellIs" dxfId="156" priority="177" operator="between">
      <formula>100</formula>
      <formula>10000</formula>
    </cfRule>
    <cfRule type="cellIs" dxfId="155" priority="178" operator="between">
      <formula>70</formula>
      <formula>99.99</formula>
    </cfRule>
    <cfRule type="cellIs" dxfId="154" priority="179" operator="between">
      <formula>0</formula>
      <formula>69.99</formula>
    </cfRule>
    <cfRule type="containsBlanks" priority="180">
      <formula>LEN(TRIM(DF387))=0</formula>
    </cfRule>
  </conditionalFormatting>
  <conditionalFormatting sqref="DT44 BE44 BL44 BS44 BZ44 CG44 CN44 CU44 DB44 DI44 DP44 AX44 DM44 AQ44 AU44 BB44 BI44 BP44 BW44 CD44 CK44 CR44 CY44 DF44">
    <cfRule type="cellIs" dxfId="153" priority="169" operator="between">
      <formula>100</formula>
      <formula>10000</formula>
    </cfRule>
    <cfRule type="cellIs" dxfId="152" priority="170" operator="between">
      <formula>70</formula>
      <formula>99.99</formula>
    </cfRule>
    <cfRule type="cellIs" dxfId="151" priority="171" operator="between">
      <formula>0</formula>
      <formula>69.99</formula>
    </cfRule>
    <cfRule type="containsBlanks" priority="172">
      <formula>LEN(TRIM(AQ44))=0</formula>
    </cfRule>
  </conditionalFormatting>
  <conditionalFormatting sqref="AX439 DP439 DI439 DB439 CU439 CN439 CG439 BZ439 BS439 BL439 BE439 DT439">
    <cfRule type="cellIs" dxfId="150" priority="161" operator="between">
      <formula>100</formula>
      <formula>10000</formula>
    </cfRule>
    <cfRule type="cellIs" dxfId="149" priority="162" operator="between">
      <formula>70</formula>
      <formula>99.99</formula>
    </cfRule>
    <cfRule type="cellIs" dxfId="148" priority="163" operator="between">
      <formula>0</formula>
      <formula>69.99</formula>
    </cfRule>
    <cfRule type="containsBlanks" priority="164">
      <formula>LEN(TRIM(AX439))=0</formula>
    </cfRule>
  </conditionalFormatting>
  <conditionalFormatting sqref="DM439">
    <cfRule type="cellIs" dxfId="147" priority="113" operator="between">
      <formula>100</formula>
      <formula>10000</formula>
    </cfRule>
    <cfRule type="cellIs" dxfId="146" priority="114" operator="between">
      <formula>70</formula>
      <formula>99.99</formula>
    </cfRule>
    <cfRule type="cellIs" dxfId="145" priority="115" operator="between">
      <formula>0</formula>
      <formula>69.99</formula>
    </cfRule>
    <cfRule type="containsBlanks" priority="116">
      <formula>LEN(TRIM(DM439))=0</formula>
    </cfRule>
  </conditionalFormatting>
  <conditionalFormatting sqref="AQ439">
    <cfRule type="cellIs" dxfId="144" priority="157" operator="between">
      <formula>100</formula>
      <formula>10000</formula>
    </cfRule>
    <cfRule type="cellIs" dxfId="143" priority="158" operator="between">
      <formula>70</formula>
      <formula>99.99</formula>
    </cfRule>
    <cfRule type="cellIs" dxfId="142" priority="159" operator="between">
      <formula>0</formula>
      <formula>69.99</formula>
    </cfRule>
    <cfRule type="containsBlanks" priority="160">
      <formula>LEN(TRIM(AQ439))=0</formula>
    </cfRule>
  </conditionalFormatting>
  <conditionalFormatting sqref="AU439">
    <cfRule type="cellIs" dxfId="141" priority="153" operator="between">
      <formula>100</formula>
      <formula>10000</formula>
    </cfRule>
    <cfRule type="cellIs" dxfId="140" priority="154" operator="between">
      <formula>70</formula>
      <formula>99.99</formula>
    </cfRule>
    <cfRule type="cellIs" dxfId="139" priority="155" operator="between">
      <formula>0</formula>
      <formula>69.99</formula>
    </cfRule>
    <cfRule type="containsBlanks" priority="156">
      <formula>LEN(TRIM(AU439))=0</formula>
    </cfRule>
  </conditionalFormatting>
  <conditionalFormatting sqref="BB439">
    <cfRule type="cellIs" dxfId="138" priority="149" operator="between">
      <formula>100</formula>
      <formula>10000</formula>
    </cfRule>
    <cfRule type="cellIs" dxfId="137" priority="150" operator="between">
      <formula>70</formula>
      <formula>99.99</formula>
    </cfRule>
    <cfRule type="cellIs" dxfId="136" priority="151" operator="between">
      <formula>0</formula>
      <formula>69.99</formula>
    </cfRule>
    <cfRule type="containsBlanks" priority="152">
      <formula>LEN(TRIM(BB439))=0</formula>
    </cfRule>
  </conditionalFormatting>
  <conditionalFormatting sqref="BI439">
    <cfRule type="cellIs" dxfId="135" priority="145" operator="between">
      <formula>100</formula>
      <formula>10000</formula>
    </cfRule>
    <cfRule type="cellIs" dxfId="134" priority="146" operator="between">
      <formula>70</formula>
      <formula>99.99</formula>
    </cfRule>
    <cfRule type="cellIs" dxfId="133" priority="147" operator="between">
      <formula>0</formula>
      <formula>69.99</formula>
    </cfRule>
    <cfRule type="containsBlanks" priority="148">
      <formula>LEN(TRIM(BI439))=0</formula>
    </cfRule>
  </conditionalFormatting>
  <conditionalFormatting sqref="BP439">
    <cfRule type="cellIs" dxfId="132" priority="141" operator="between">
      <formula>100</formula>
      <formula>10000</formula>
    </cfRule>
    <cfRule type="cellIs" dxfId="131" priority="142" operator="between">
      <formula>70</formula>
      <formula>99.99</formula>
    </cfRule>
    <cfRule type="cellIs" dxfId="130" priority="143" operator="between">
      <formula>0</formula>
      <formula>69.99</formula>
    </cfRule>
    <cfRule type="containsBlanks" priority="144">
      <formula>LEN(TRIM(BP439))=0</formula>
    </cfRule>
  </conditionalFormatting>
  <conditionalFormatting sqref="BW439">
    <cfRule type="cellIs" dxfId="129" priority="137" operator="between">
      <formula>100</formula>
      <formula>10000</formula>
    </cfRule>
    <cfRule type="cellIs" dxfId="128" priority="138" operator="between">
      <formula>70</formula>
      <formula>99.99</formula>
    </cfRule>
    <cfRule type="cellIs" dxfId="127" priority="139" operator="between">
      <formula>0</formula>
      <formula>69.99</formula>
    </cfRule>
    <cfRule type="containsBlanks" priority="140">
      <formula>LEN(TRIM(BW439))=0</formula>
    </cfRule>
  </conditionalFormatting>
  <conditionalFormatting sqref="CD439">
    <cfRule type="cellIs" dxfId="126" priority="133" operator="between">
      <formula>100</formula>
      <formula>10000</formula>
    </cfRule>
    <cfRule type="cellIs" dxfId="125" priority="134" operator="between">
      <formula>70</formula>
      <formula>99.99</formula>
    </cfRule>
    <cfRule type="cellIs" dxfId="124" priority="135" operator="between">
      <formula>0</formula>
      <formula>69.99</formula>
    </cfRule>
    <cfRule type="containsBlanks" priority="136">
      <formula>LEN(TRIM(CD439))=0</formula>
    </cfRule>
  </conditionalFormatting>
  <conditionalFormatting sqref="CK439">
    <cfRule type="cellIs" dxfId="123" priority="129" operator="between">
      <formula>100</formula>
      <formula>10000</formula>
    </cfRule>
    <cfRule type="cellIs" dxfId="122" priority="130" operator="between">
      <formula>70</formula>
      <formula>99.99</formula>
    </cfRule>
    <cfRule type="cellIs" dxfId="121" priority="131" operator="between">
      <formula>0</formula>
      <formula>69.99</formula>
    </cfRule>
    <cfRule type="containsBlanks" priority="132">
      <formula>LEN(TRIM(CK439))=0</formula>
    </cfRule>
  </conditionalFormatting>
  <conditionalFormatting sqref="CR439">
    <cfRule type="cellIs" dxfId="120" priority="125" operator="between">
      <formula>100</formula>
      <formula>10000</formula>
    </cfRule>
    <cfRule type="cellIs" dxfId="119" priority="126" operator="between">
      <formula>70</formula>
      <formula>99.99</formula>
    </cfRule>
    <cfRule type="cellIs" dxfId="118" priority="127" operator="between">
      <formula>0</formula>
      <formula>69.99</formula>
    </cfRule>
    <cfRule type="containsBlanks" priority="128">
      <formula>LEN(TRIM(CR439))=0</formula>
    </cfRule>
  </conditionalFormatting>
  <conditionalFormatting sqref="CY439">
    <cfRule type="cellIs" dxfId="117" priority="121" operator="between">
      <formula>100</formula>
      <formula>10000</formula>
    </cfRule>
    <cfRule type="cellIs" dxfId="116" priority="122" operator="between">
      <formula>70</formula>
      <formula>99.99</formula>
    </cfRule>
    <cfRule type="cellIs" dxfId="115" priority="123" operator="between">
      <formula>0</formula>
      <formula>69.99</formula>
    </cfRule>
    <cfRule type="containsBlanks" priority="124">
      <formula>LEN(TRIM(CY439))=0</formula>
    </cfRule>
  </conditionalFormatting>
  <conditionalFormatting sqref="DF439">
    <cfRule type="cellIs" dxfId="114" priority="117" operator="between">
      <formula>100</formula>
      <formula>10000</formula>
    </cfRule>
    <cfRule type="cellIs" dxfId="113" priority="118" operator="between">
      <formula>70</formula>
      <formula>99.99</formula>
    </cfRule>
    <cfRule type="cellIs" dxfId="112" priority="119" operator="between">
      <formula>0</formula>
      <formula>69.99</formula>
    </cfRule>
    <cfRule type="containsBlanks" priority="120">
      <formula>LEN(TRIM(DF439))=0</formula>
    </cfRule>
  </conditionalFormatting>
  <conditionalFormatting sqref="DT165 BE165 BL165 BS165 BZ165 CG165 CN165 CU165 DB165 DI165 DP165 AX165 DM165 AQ165 AU165 BB165 BI165 BP165 BW165 CD165 CK165 CR165 CY165 DF165">
    <cfRule type="cellIs" dxfId="111" priority="109" operator="between">
      <formula>100</formula>
      <formula>10000</formula>
    </cfRule>
    <cfRule type="cellIs" dxfId="110" priority="110" operator="between">
      <formula>70</formula>
      <formula>99.99</formula>
    </cfRule>
    <cfRule type="cellIs" dxfId="109" priority="111" operator="between">
      <formula>0</formula>
      <formula>69.99</formula>
    </cfRule>
    <cfRule type="containsBlanks" priority="112">
      <formula>LEN(TRIM(AQ165))=0</formula>
    </cfRule>
  </conditionalFormatting>
  <conditionalFormatting sqref="DT2 BE2 BL2 BS2 BZ2 CG2 CN2 CU2 DB2 DI2 DP2 AX2 DM2 AQ2 AU2 BB2 BI2 BP2 BW2 CD2 CK2 CR2 CY2 DF2">
    <cfRule type="cellIs" dxfId="108" priority="105" operator="between">
      <formula>100</formula>
      <formula>10000</formula>
    </cfRule>
    <cfRule type="cellIs" dxfId="107" priority="106" operator="between">
      <formula>70</formula>
      <formula>99.99</formula>
    </cfRule>
    <cfRule type="cellIs" dxfId="106" priority="107" operator="between">
      <formula>0</formula>
      <formula>69.99</formula>
    </cfRule>
    <cfRule type="containsBlanks" priority="108">
      <formula>LEN(TRIM(AQ2))=0</formula>
    </cfRule>
  </conditionalFormatting>
  <conditionalFormatting sqref="AX440:AX445 DP440:DP445 DI440:DI445 DB440:DB445 CU440:CU445 CN440:CN445 CG440:CG445 BZ440:BZ445 BS440:BS445 BL440:BL445 BE440:BE445 DT440:DT445">
    <cfRule type="cellIs" dxfId="105" priority="101" operator="between">
      <formula>100</formula>
      <formula>10000</formula>
    </cfRule>
    <cfRule type="cellIs" dxfId="104" priority="102" operator="between">
      <formula>70</formula>
      <formula>99.99</formula>
    </cfRule>
    <cfRule type="cellIs" dxfId="103" priority="103" operator="between">
      <formula>0</formula>
      <formula>69.99</formula>
    </cfRule>
    <cfRule type="containsBlanks" priority="104">
      <formula>LEN(TRIM(AX440))=0</formula>
    </cfRule>
  </conditionalFormatting>
  <conditionalFormatting sqref="DM440:DM445">
    <cfRule type="cellIs" dxfId="102" priority="53" operator="between">
      <formula>100</formula>
      <formula>10000</formula>
    </cfRule>
    <cfRule type="cellIs" dxfId="101" priority="54" operator="between">
      <formula>70</formula>
      <formula>99.99</formula>
    </cfRule>
    <cfRule type="cellIs" dxfId="100" priority="55" operator="between">
      <formula>0</formula>
      <formula>69.99</formula>
    </cfRule>
    <cfRule type="containsBlanks" priority="56">
      <formula>LEN(TRIM(DM440))=0</formula>
    </cfRule>
  </conditionalFormatting>
  <conditionalFormatting sqref="AQ440:AQ445">
    <cfRule type="cellIs" dxfId="99" priority="97" operator="between">
      <formula>100</formula>
      <formula>10000</formula>
    </cfRule>
    <cfRule type="cellIs" dxfId="98" priority="98" operator="between">
      <formula>70</formula>
      <formula>99.99</formula>
    </cfRule>
    <cfRule type="cellIs" dxfId="97" priority="99" operator="between">
      <formula>0</formula>
      <formula>69.99</formula>
    </cfRule>
    <cfRule type="containsBlanks" priority="100">
      <formula>LEN(TRIM(AQ440))=0</formula>
    </cfRule>
  </conditionalFormatting>
  <conditionalFormatting sqref="AU440:AU445">
    <cfRule type="cellIs" dxfId="96" priority="93" operator="between">
      <formula>100</formula>
      <formula>10000</formula>
    </cfRule>
    <cfRule type="cellIs" dxfId="95" priority="94" operator="between">
      <formula>70</formula>
      <formula>99.99</formula>
    </cfRule>
    <cfRule type="cellIs" dxfId="94" priority="95" operator="between">
      <formula>0</formula>
      <formula>69.99</formula>
    </cfRule>
    <cfRule type="containsBlanks" priority="96">
      <formula>LEN(TRIM(AU440))=0</formula>
    </cfRule>
  </conditionalFormatting>
  <conditionalFormatting sqref="BB440:BB445">
    <cfRule type="cellIs" dxfId="93" priority="89" operator="between">
      <formula>100</formula>
      <formula>10000</formula>
    </cfRule>
    <cfRule type="cellIs" dxfId="92" priority="90" operator="between">
      <formula>70</formula>
      <formula>99.99</formula>
    </cfRule>
    <cfRule type="cellIs" dxfId="91" priority="91" operator="between">
      <formula>0</formula>
      <formula>69.99</formula>
    </cfRule>
    <cfRule type="containsBlanks" priority="92">
      <formula>LEN(TRIM(BB440))=0</formula>
    </cfRule>
  </conditionalFormatting>
  <conditionalFormatting sqref="BI440:BI445">
    <cfRule type="cellIs" dxfId="90" priority="85" operator="between">
      <formula>100</formula>
      <formula>10000</formula>
    </cfRule>
    <cfRule type="cellIs" dxfId="89" priority="86" operator="between">
      <formula>70</formula>
      <formula>99.99</formula>
    </cfRule>
    <cfRule type="cellIs" dxfId="88" priority="87" operator="between">
      <formula>0</formula>
      <formula>69.99</formula>
    </cfRule>
    <cfRule type="containsBlanks" priority="88">
      <formula>LEN(TRIM(BI440))=0</formula>
    </cfRule>
  </conditionalFormatting>
  <conditionalFormatting sqref="BP440:BP445">
    <cfRule type="cellIs" dxfId="87" priority="81" operator="between">
      <formula>100</formula>
      <formula>10000</formula>
    </cfRule>
    <cfRule type="cellIs" dxfId="86" priority="82" operator="between">
      <formula>70</formula>
      <formula>99.99</formula>
    </cfRule>
    <cfRule type="cellIs" dxfId="85" priority="83" operator="between">
      <formula>0</formula>
      <formula>69.99</formula>
    </cfRule>
    <cfRule type="containsBlanks" priority="84">
      <formula>LEN(TRIM(BP440))=0</formula>
    </cfRule>
  </conditionalFormatting>
  <conditionalFormatting sqref="BW440:BW445">
    <cfRule type="cellIs" dxfId="84" priority="77" operator="between">
      <formula>100</formula>
      <formula>10000</formula>
    </cfRule>
    <cfRule type="cellIs" dxfId="83" priority="78" operator="between">
      <formula>70</formula>
      <formula>99.99</formula>
    </cfRule>
    <cfRule type="cellIs" dxfId="82" priority="79" operator="between">
      <formula>0</formula>
      <formula>69.99</formula>
    </cfRule>
    <cfRule type="containsBlanks" priority="80">
      <formula>LEN(TRIM(BW440))=0</formula>
    </cfRule>
  </conditionalFormatting>
  <conditionalFormatting sqref="CD440:CD445">
    <cfRule type="cellIs" dxfId="81" priority="73" operator="between">
      <formula>100</formula>
      <formula>10000</formula>
    </cfRule>
    <cfRule type="cellIs" dxfId="80" priority="74" operator="between">
      <formula>70</formula>
      <formula>99.99</formula>
    </cfRule>
    <cfRule type="cellIs" dxfId="79" priority="75" operator="between">
      <formula>0</formula>
      <formula>69.99</formula>
    </cfRule>
    <cfRule type="containsBlanks" priority="76">
      <formula>LEN(TRIM(CD440))=0</formula>
    </cfRule>
  </conditionalFormatting>
  <conditionalFormatting sqref="CK440:CK445">
    <cfRule type="cellIs" dxfId="78" priority="69" operator="between">
      <formula>100</formula>
      <formula>10000</formula>
    </cfRule>
    <cfRule type="cellIs" dxfId="77" priority="70" operator="between">
      <formula>70</formula>
      <formula>99.99</formula>
    </cfRule>
    <cfRule type="cellIs" dxfId="76" priority="71" operator="between">
      <formula>0</formula>
      <formula>69.99</formula>
    </cfRule>
    <cfRule type="containsBlanks" priority="72">
      <formula>LEN(TRIM(CK440))=0</formula>
    </cfRule>
  </conditionalFormatting>
  <conditionalFormatting sqref="CR440:CR445">
    <cfRule type="cellIs" dxfId="75" priority="65" operator="between">
      <formula>100</formula>
      <formula>10000</formula>
    </cfRule>
    <cfRule type="cellIs" dxfId="74" priority="66" operator="between">
      <formula>70</formula>
      <formula>99.99</formula>
    </cfRule>
    <cfRule type="cellIs" dxfId="73" priority="67" operator="between">
      <formula>0</formula>
      <formula>69.99</formula>
    </cfRule>
    <cfRule type="containsBlanks" priority="68">
      <formula>LEN(TRIM(CR440))=0</formula>
    </cfRule>
  </conditionalFormatting>
  <conditionalFormatting sqref="CY440:CY445">
    <cfRule type="cellIs" dxfId="72" priority="61" operator="between">
      <formula>100</formula>
      <formula>10000</formula>
    </cfRule>
    <cfRule type="cellIs" dxfId="71" priority="62" operator="between">
      <formula>70</formula>
      <formula>99.99</formula>
    </cfRule>
    <cfRule type="cellIs" dxfId="70" priority="63" operator="between">
      <formula>0</formula>
      <formula>69.99</formula>
    </cfRule>
    <cfRule type="containsBlanks" priority="64">
      <formula>LEN(TRIM(CY440))=0</formula>
    </cfRule>
  </conditionalFormatting>
  <conditionalFormatting sqref="DF440:DF445">
    <cfRule type="cellIs" dxfId="69" priority="57" operator="between">
      <formula>100</formula>
      <formula>10000</formula>
    </cfRule>
    <cfRule type="cellIs" dxfId="68" priority="58" operator="between">
      <formula>70</formula>
      <formula>99.99</formula>
    </cfRule>
    <cfRule type="cellIs" dxfId="67" priority="59" operator="between">
      <formula>0</formula>
      <formula>69.99</formula>
    </cfRule>
    <cfRule type="containsBlanks" priority="60">
      <formula>LEN(TRIM(DF440))=0</formula>
    </cfRule>
  </conditionalFormatting>
  <conditionalFormatting sqref="AX446 DP446 DI446 DB446 CU446 CN446 CG446 BZ446 BS446 BL446 BE446 DT446">
    <cfRule type="cellIs" dxfId="66" priority="49" operator="between">
      <formula>100</formula>
      <formula>10000</formula>
    </cfRule>
    <cfRule type="cellIs" dxfId="65" priority="50" operator="between">
      <formula>70</formula>
      <formula>99.99</formula>
    </cfRule>
    <cfRule type="cellIs" dxfId="64" priority="51" operator="between">
      <formula>0</formula>
      <formula>69.99</formula>
    </cfRule>
    <cfRule type="containsBlanks" priority="52">
      <formula>LEN(TRIM(AX446))=0</formula>
    </cfRule>
  </conditionalFormatting>
  <conditionalFormatting sqref="DM446">
    <cfRule type="cellIs" dxfId="63" priority="1" operator="between">
      <formula>100</formula>
      <formula>10000</formula>
    </cfRule>
    <cfRule type="cellIs" dxfId="62" priority="2" operator="between">
      <formula>70</formula>
      <formula>99.99</formula>
    </cfRule>
    <cfRule type="cellIs" dxfId="61" priority="3" operator="between">
      <formula>0</formula>
      <formula>69.99</formula>
    </cfRule>
    <cfRule type="containsBlanks" priority="4">
      <formula>LEN(TRIM(DM446))=0</formula>
    </cfRule>
  </conditionalFormatting>
  <conditionalFormatting sqref="AQ446">
    <cfRule type="cellIs" dxfId="60" priority="45" operator="between">
      <formula>100</formula>
      <formula>10000</formula>
    </cfRule>
    <cfRule type="cellIs" dxfId="59" priority="46" operator="between">
      <formula>70</formula>
      <formula>99.99</formula>
    </cfRule>
    <cfRule type="cellIs" dxfId="58" priority="47" operator="between">
      <formula>0</formula>
      <formula>69.99</formula>
    </cfRule>
    <cfRule type="containsBlanks" priority="48">
      <formula>LEN(TRIM(AQ446))=0</formula>
    </cfRule>
  </conditionalFormatting>
  <conditionalFormatting sqref="AU446">
    <cfRule type="cellIs" dxfId="57" priority="41" operator="between">
      <formula>100</formula>
      <formula>10000</formula>
    </cfRule>
    <cfRule type="cellIs" dxfId="56" priority="42" operator="between">
      <formula>70</formula>
      <formula>99.99</formula>
    </cfRule>
    <cfRule type="cellIs" dxfId="55" priority="43" operator="between">
      <formula>0</formula>
      <formula>69.99</formula>
    </cfRule>
    <cfRule type="containsBlanks" priority="44">
      <formula>LEN(TRIM(AU446))=0</formula>
    </cfRule>
  </conditionalFormatting>
  <conditionalFormatting sqref="BB446">
    <cfRule type="cellIs" dxfId="54" priority="37" operator="between">
      <formula>100</formula>
      <formula>10000</formula>
    </cfRule>
    <cfRule type="cellIs" dxfId="53" priority="38" operator="between">
      <formula>70</formula>
      <formula>99.99</formula>
    </cfRule>
    <cfRule type="cellIs" dxfId="52" priority="39" operator="between">
      <formula>0</formula>
      <formula>69.99</formula>
    </cfRule>
    <cfRule type="containsBlanks" priority="40">
      <formula>LEN(TRIM(BB446))=0</formula>
    </cfRule>
  </conditionalFormatting>
  <conditionalFormatting sqref="BI446">
    <cfRule type="cellIs" dxfId="51" priority="33" operator="between">
      <formula>100</formula>
      <formula>10000</formula>
    </cfRule>
    <cfRule type="cellIs" dxfId="50" priority="34" operator="between">
      <formula>70</formula>
      <formula>99.99</formula>
    </cfRule>
    <cfRule type="cellIs" dxfId="49" priority="35" operator="between">
      <formula>0</formula>
      <formula>69.99</formula>
    </cfRule>
    <cfRule type="containsBlanks" priority="36">
      <formula>LEN(TRIM(BI446))=0</formula>
    </cfRule>
  </conditionalFormatting>
  <conditionalFormatting sqref="BP446">
    <cfRule type="cellIs" dxfId="48" priority="29" operator="between">
      <formula>100</formula>
      <formula>10000</formula>
    </cfRule>
    <cfRule type="cellIs" dxfId="47" priority="30" operator="between">
      <formula>70</formula>
      <formula>99.99</formula>
    </cfRule>
    <cfRule type="cellIs" dxfId="46" priority="31" operator="between">
      <formula>0</formula>
      <formula>69.99</formula>
    </cfRule>
    <cfRule type="containsBlanks" priority="32">
      <formula>LEN(TRIM(BP446))=0</formula>
    </cfRule>
  </conditionalFormatting>
  <conditionalFormatting sqref="BW446">
    <cfRule type="cellIs" dxfId="45" priority="25" operator="between">
      <formula>100</formula>
      <formula>10000</formula>
    </cfRule>
    <cfRule type="cellIs" dxfId="44" priority="26" operator="between">
      <formula>70</formula>
      <formula>99.99</formula>
    </cfRule>
    <cfRule type="cellIs" dxfId="43" priority="27" operator="between">
      <formula>0</formula>
      <formula>69.99</formula>
    </cfRule>
    <cfRule type="containsBlanks" priority="28">
      <formula>LEN(TRIM(BW446))=0</formula>
    </cfRule>
  </conditionalFormatting>
  <conditionalFormatting sqref="CD446">
    <cfRule type="cellIs" dxfId="42" priority="21" operator="between">
      <formula>100</formula>
      <formula>10000</formula>
    </cfRule>
    <cfRule type="cellIs" dxfId="41" priority="22" operator="between">
      <formula>70</formula>
      <formula>99.99</formula>
    </cfRule>
    <cfRule type="cellIs" dxfId="40" priority="23" operator="between">
      <formula>0</formula>
      <formula>69.99</formula>
    </cfRule>
    <cfRule type="containsBlanks" priority="24">
      <formula>LEN(TRIM(CD446))=0</formula>
    </cfRule>
  </conditionalFormatting>
  <conditionalFormatting sqref="CK446">
    <cfRule type="cellIs" dxfId="39" priority="17" operator="between">
      <formula>100</formula>
      <formula>10000</formula>
    </cfRule>
    <cfRule type="cellIs" dxfId="38" priority="18" operator="between">
      <formula>70</formula>
      <formula>99.99</formula>
    </cfRule>
    <cfRule type="cellIs" dxfId="37" priority="19" operator="between">
      <formula>0</formula>
      <formula>69.99</formula>
    </cfRule>
    <cfRule type="containsBlanks" priority="20">
      <formula>LEN(TRIM(CK446))=0</formula>
    </cfRule>
  </conditionalFormatting>
  <conditionalFormatting sqref="CR446">
    <cfRule type="cellIs" dxfId="36" priority="13" operator="between">
      <formula>100</formula>
      <formula>10000</formula>
    </cfRule>
    <cfRule type="cellIs" dxfId="35" priority="14" operator="between">
      <formula>70</formula>
      <formula>99.99</formula>
    </cfRule>
    <cfRule type="cellIs" dxfId="34" priority="15" operator="between">
      <formula>0</formula>
      <formula>69.99</formula>
    </cfRule>
    <cfRule type="containsBlanks" priority="16">
      <formula>LEN(TRIM(CR446))=0</formula>
    </cfRule>
  </conditionalFormatting>
  <conditionalFormatting sqref="CY446">
    <cfRule type="cellIs" dxfId="33" priority="9" operator="between">
      <formula>100</formula>
      <formula>10000</formula>
    </cfRule>
    <cfRule type="cellIs" dxfId="32" priority="10" operator="between">
      <formula>70</formula>
      <formula>99.99</formula>
    </cfRule>
    <cfRule type="cellIs" dxfId="31" priority="11" operator="between">
      <formula>0</formula>
      <formula>69.99</formula>
    </cfRule>
    <cfRule type="containsBlanks" priority="12">
      <formula>LEN(TRIM(CY446))=0</formula>
    </cfRule>
  </conditionalFormatting>
  <conditionalFormatting sqref="DF446">
    <cfRule type="cellIs" dxfId="30" priority="5" operator="between">
      <formula>100</formula>
      <formula>10000</formula>
    </cfRule>
    <cfRule type="cellIs" dxfId="29" priority="6" operator="between">
      <formula>70</formula>
      <formula>99.99</formula>
    </cfRule>
    <cfRule type="cellIs" dxfId="28" priority="7" operator="between">
      <formula>0</formula>
      <formula>69.99</formula>
    </cfRule>
    <cfRule type="containsBlanks" priority="8">
      <formula>LEN(TRIM(DF446))=0</formula>
    </cfRule>
  </conditionalFormatting>
  <dataValidations count="24">
    <dataValidation type="list" allowBlank="1" showInputMessage="1" showErrorMessage="1" sqref="J160 J164:J191 J157:J158 J2:J143 J225:J446" xr:uid="{7C59BBB4-5766-46BA-8755-C5AF7E519069}">
      <formula1>Gerenciaogrupo</formula1>
    </dataValidation>
    <dataValidation type="list" allowBlank="1" showInputMessage="1" showErrorMessage="1" sqref="J192:J224 J144:J156 J159 J161:J163 H2:H446" xr:uid="{9C539A3F-142A-41CF-B364-A04DEBDFF1DF}">
      <formula1>Vicepresidencia</formula1>
    </dataValidation>
    <dataValidation type="list" allowBlank="1" showInputMessage="1" showErrorMessage="1" sqref="L2:L446 M136:M224" xr:uid="{5F63341E-B1C6-47AE-8623-C6975FD0A2B6}">
      <formula1>pyecto</formula1>
    </dataValidation>
    <dataValidation type="list" allowBlank="1" showInputMessage="1" showErrorMessage="1" sqref="M225:M446 M2:M135" xr:uid="{374C4DE8-59F1-4AD8-8A35-BEA761C89632}">
      <formula1>MV</formula1>
    </dataValidation>
    <dataValidation type="list" allowBlank="1" showInputMessage="1" showErrorMessage="1" sqref="V207:V208 V210:V215 U2:U446" xr:uid="{98E5AD4C-D3B7-48B5-93C0-434EDB330C29}">
      <formula1>Dimensión</formula1>
    </dataValidation>
    <dataValidation type="list" allowBlank="1" showInputMessage="1" showErrorMessage="1" sqref="V209 V216:V446 V2:V206" xr:uid="{1A4A0989-26CC-4036-A3F2-2C7A01124B85}">
      <formula1>PoliticaMIPG</formula1>
    </dataValidation>
    <dataValidation type="list" allowBlank="1" showInputMessage="1" showErrorMessage="1" sqref="N2:N446" xr:uid="{00000000-0002-0000-0200-000004000000}">
      <formula1>Regionalización</formula1>
    </dataValidation>
    <dataValidation type="list" allowBlank="1" showInputMessage="1" showErrorMessage="1" sqref="AK2:AL446 AI2:AI446 AC2:AF446 S2:S446 W2:X446" xr:uid="{5B73B8F6-00C0-496E-A899-9BF56EECFF6B}">
      <formula1>Afirmación</formula1>
    </dataValidation>
    <dataValidation type="list" allowBlank="1" showInputMessage="1" showErrorMessage="1" sqref="Q2:Q446" xr:uid="{852C4BE0-DCC2-444F-BD36-6695607B87AE}">
      <formula1>objetivose</formula1>
    </dataValidation>
    <dataValidation type="list" allowBlank="1" showInputMessage="1" showErrorMessage="1" sqref="R2:R446" xr:uid="{B42340C3-DF82-486F-80E2-CFAA5BEEC240}">
      <formula1>proyectoe</formula1>
    </dataValidation>
    <dataValidation type="list" allowBlank="1" showInputMessage="1" showErrorMessage="1" sqref="G2:H446 J2:J446" xr:uid="{00000000-0002-0000-0200-000000000000}">
      <formula1>indicador</formula1>
    </dataValidation>
    <dataValidation type="list" allowBlank="1" showInputMessage="1" showErrorMessage="1" sqref="F2:F446" xr:uid="{00000000-0002-0000-0200-000003000000}">
      <formula1>clasificacion</formula1>
    </dataValidation>
    <dataValidation type="list" allowBlank="1" showInputMessage="1" showErrorMessage="1" sqref="F2:H446 D5:D446 J2:J446" xr:uid="{5FD053E3-927A-4AA3-8A80-0A65A455ADBD}">
      <formula1>Unidaddemedida</formula1>
    </dataValidation>
    <dataValidation type="list" allowBlank="1" showInputMessage="1" showErrorMessage="1" sqref="T2:T446" xr:uid="{E6490AFB-D463-492A-BB19-9E00008DBC3F}">
      <formula1>Objetivos</formula1>
    </dataValidation>
    <dataValidation type="list" allowBlank="1" showInputMessage="1" showErrorMessage="1" sqref="P2:P446" xr:uid="{58824389-B17F-460D-A275-F082204CA11A}">
      <formula1>focoe</formula1>
    </dataValidation>
    <dataValidation type="list" allowBlank="1" showInputMessage="1" showErrorMessage="1" sqref="N2:N446" xr:uid="{94D1C633-9A9A-4595-B33D-BBBCC9BB24E1}">
      <formula1>IndicadorPE</formula1>
    </dataValidation>
    <dataValidation type="list" allowBlank="1" showInputMessage="1" showErrorMessage="1" sqref="O2:O446" xr:uid="{CC4DD862-70E1-4862-9004-DA45188964EC}">
      <formula1>proceso</formula1>
    </dataValidation>
    <dataValidation type="list" allowBlank="1" showInputMessage="1" showErrorMessage="1" sqref="Y2:Y446" xr:uid="{0DBC3CCB-EBFE-4BE6-A1FE-564B2936BD06}">
      <formula1>IPI</formula1>
    </dataValidation>
    <dataValidation type="list" allowBlank="1" showInputMessage="1" showErrorMessage="1" sqref="Z2:Z446" xr:uid="{D0233F8E-2328-4259-8112-718952106AF6}">
      <formula1>PAAC</formula1>
    </dataValidation>
    <dataValidation type="list" allowBlank="1" showInputMessage="1" showErrorMessage="1" sqref="AA2:AA446" xr:uid="{840CCC96-902E-4A39-8550-B1564B7A01DE}">
      <formula1>GR</formula1>
    </dataValidation>
    <dataValidation type="list" allowBlank="1" showInputMessage="1" showErrorMessage="1" sqref="AB2:AB446" xr:uid="{387B1D02-A1FE-458E-BD53-D8B95EA490A1}">
      <formula1>MECI</formula1>
    </dataValidation>
    <dataValidation type="list" allowBlank="1" showInputMessage="1" showErrorMessage="1" sqref="AG2:AG446" xr:uid="{9F1C3135-A929-455E-B1A7-DCFEBD414826}">
      <formula1>IP</formula1>
    </dataValidation>
    <dataValidation type="list" allowBlank="1" showInputMessage="1" showErrorMessage="1" sqref="AH2:AH446" xr:uid="{E09ED382-4103-4B2B-A037-B20355A598EC}">
      <formula1>CNCEVC</formula1>
    </dataValidation>
    <dataValidation type="list" allowBlank="1" showInputMessage="1" showErrorMessage="1" sqref="AJ2:AJ446" xr:uid="{9D2E8EDF-8039-439B-BCBE-786B26822AC6}">
      <formula1>ODS</formula1>
    </dataValidation>
  </dataValidations>
  <printOptions horizontalCentered="1" verticalCentered="1"/>
  <pageMargins left="0.23622047244094491" right="0.23622047244094491" top="0.35433070866141736" bottom="0.35433070866141736" header="0.31496062992125984" footer="0.31496062992125984"/>
  <pageSetup scale="46" orientation="landscape" horizontalDpi="4294967292"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6420-7FBF-4071-96B0-7DDB51D86414}">
  <dimension ref="A1:U446"/>
  <sheetViews>
    <sheetView topLeftCell="C1" workbookViewId="0">
      <pane ySplit="1155" activePane="bottomLeft"/>
      <selection pane="bottomLeft" activeCell="I7" sqref="I7"/>
    </sheetView>
  </sheetViews>
  <sheetFormatPr baseColWidth="10" defaultRowHeight="15"/>
  <cols>
    <col min="1" max="1" width="8.5703125" customWidth="1"/>
    <col min="2" max="2" width="33.85546875" customWidth="1"/>
    <col min="3" max="3" width="17.85546875" customWidth="1"/>
    <col min="4" max="4" width="21.42578125" customWidth="1"/>
  </cols>
  <sheetData>
    <row r="1" spans="1:21" ht="42.75" customHeight="1">
      <c r="A1" s="71" t="s">
        <v>152</v>
      </c>
      <c r="B1" s="85" t="s">
        <v>456</v>
      </c>
      <c r="C1" s="72" t="s">
        <v>73</v>
      </c>
      <c r="D1" s="72" t="s">
        <v>1369</v>
      </c>
      <c r="E1" s="260" t="s">
        <v>1352</v>
      </c>
      <c r="F1" s="260" t="s">
        <v>1353</v>
      </c>
      <c r="G1" s="260" t="s">
        <v>1354</v>
      </c>
      <c r="H1" s="260" t="s">
        <v>1355</v>
      </c>
      <c r="I1" s="260" t="s">
        <v>1356</v>
      </c>
      <c r="J1" s="260" t="s">
        <v>1357</v>
      </c>
      <c r="K1" s="260" t="s">
        <v>1358</v>
      </c>
      <c r="L1" s="260" t="s">
        <v>1359</v>
      </c>
      <c r="M1" s="260" t="s">
        <v>1360</v>
      </c>
      <c r="N1" s="260" t="s">
        <v>1361</v>
      </c>
      <c r="O1" s="260" t="s">
        <v>1362</v>
      </c>
      <c r="P1" s="260" t="s">
        <v>1363</v>
      </c>
      <c r="Q1" s="260" t="s">
        <v>1364</v>
      </c>
      <c r="R1" s="260" t="s">
        <v>1365</v>
      </c>
      <c r="S1" s="260" t="s">
        <v>1366</v>
      </c>
      <c r="T1" s="260" t="s">
        <v>1367</v>
      </c>
      <c r="U1" s="260" t="s">
        <v>1368</v>
      </c>
    </row>
    <row r="2" spans="1:21" ht="30">
      <c r="A2">
        <v>1</v>
      </c>
      <c r="B2" s="261" t="str">
        <f>+'Metas por Proyecto'!B3</f>
        <v xml:space="preserve">Respuesta a las solicitudes de información recibidas </v>
      </c>
      <c r="C2" s="262" t="str">
        <f>+'Metas por Proyecto'!L3</f>
        <v>N.A.</v>
      </c>
      <c r="D2" s="268" t="str">
        <f>+'Metas por Proyecto'!J3</f>
        <v>Grupo Interno de Trabajo Planeación</v>
      </c>
      <c r="E2" t="s">
        <v>1370</v>
      </c>
      <c r="F2" t="s">
        <v>1370</v>
      </c>
      <c r="G2" t="s">
        <v>1370</v>
      </c>
      <c r="H2" t="s">
        <v>1370</v>
      </c>
      <c r="I2" t="s">
        <v>1370</v>
      </c>
      <c r="J2" t="s">
        <v>1370</v>
      </c>
      <c r="K2" t="s">
        <v>1370</v>
      </c>
      <c r="L2" t="s">
        <v>1370</v>
      </c>
      <c r="M2" t="s">
        <v>1370</v>
      </c>
      <c r="N2" t="s">
        <v>1370</v>
      </c>
      <c r="O2" t="s">
        <v>1370</v>
      </c>
      <c r="P2" t="s">
        <v>1370</v>
      </c>
      <c r="Q2" t="s">
        <v>1370</v>
      </c>
      <c r="R2" t="s">
        <v>1370</v>
      </c>
      <c r="S2" t="s">
        <v>1370</v>
      </c>
      <c r="T2" t="s">
        <v>1370</v>
      </c>
      <c r="U2" t="s">
        <v>1370</v>
      </c>
    </row>
    <row r="3" spans="1:21" ht="30">
      <c r="A3">
        <v>2</v>
      </c>
      <c r="B3" s="261" t="str">
        <f>+'Metas por Proyecto'!B4</f>
        <v>Politica de datos aprobada</v>
      </c>
      <c r="C3" s="262" t="str">
        <f>+'Metas por Proyecto'!L4</f>
        <v>N.A.</v>
      </c>
      <c r="D3" s="268" t="str">
        <f>+'Metas por Proyecto'!J4</f>
        <v>Grupo Interno de Trabajo Planeación</v>
      </c>
      <c r="E3" t="s">
        <v>1370</v>
      </c>
      <c r="F3" t="s">
        <v>1370</v>
      </c>
      <c r="G3" t="s">
        <v>1370</v>
      </c>
      <c r="H3" t="s">
        <v>1370</v>
      </c>
      <c r="I3" t="s">
        <v>1370</v>
      </c>
      <c r="J3" t="s">
        <v>1370</v>
      </c>
      <c r="K3" t="s">
        <v>1370</v>
      </c>
      <c r="L3" t="s">
        <v>1371</v>
      </c>
      <c r="M3" t="s">
        <v>1370</v>
      </c>
      <c r="N3" t="s">
        <v>1370</v>
      </c>
      <c r="O3" t="s">
        <v>1370</v>
      </c>
      <c r="P3" t="s">
        <v>1370</v>
      </c>
      <c r="Q3" t="s">
        <v>1370</v>
      </c>
      <c r="R3" t="s">
        <v>1370</v>
      </c>
      <c r="S3" t="s">
        <v>1370</v>
      </c>
      <c r="T3" t="s">
        <v>1370</v>
      </c>
      <c r="U3" t="s">
        <v>1370</v>
      </c>
    </row>
    <row r="4" spans="1:21" ht="30">
      <c r="A4">
        <v>3</v>
      </c>
      <c r="B4" s="261" t="str">
        <f>+'Metas por Proyecto'!B5</f>
        <v>Firma del convenio MRAN</v>
      </c>
      <c r="C4" s="262" t="str">
        <f>+'Metas por Proyecto'!L5</f>
        <v>N.A.</v>
      </c>
      <c r="D4" s="268" t="str">
        <f>+'Metas por Proyecto'!J5</f>
        <v>Grupo Interno de Trabajo Planeación</v>
      </c>
      <c r="E4" t="s">
        <v>1370</v>
      </c>
      <c r="F4" t="s">
        <v>1370</v>
      </c>
      <c r="G4" t="s">
        <v>1370</v>
      </c>
      <c r="H4" t="s">
        <v>1370</v>
      </c>
      <c r="I4" t="s">
        <v>1370</v>
      </c>
      <c r="J4" t="s">
        <v>1370</v>
      </c>
      <c r="K4" t="s">
        <v>1370</v>
      </c>
      <c r="L4" t="s">
        <v>1371</v>
      </c>
      <c r="M4" t="s">
        <v>1370</v>
      </c>
      <c r="N4" t="s">
        <v>1370</v>
      </c>
      <c r="O4" t="s">
        <v>1370</v>
      </c>
      <c r="P4" t="s">
        <v>1370</v>
      </c>
      <c r="Q4" t="s">
        <v>1370</v>
      </c>
      <c r="R4" t="s">
        <v>1370</v>
      </c>
      <c r="S4" t="s">
        <v>1370</v>
      </c>
      <c r="T4" t="s">
        <v>1370</v>
      </c>
      <c r="U4" t="s">
        <v>1370</v>
      </c>
    </row>
    <row r="5" spans="1:21" ht="30">
      <c r="A5">
        <v>4</v>
      </c>
      <c r="B5" s="261" t="str">
        <f>+'Metas por Proyecto'!B6</f>
        <v>Certificación con sello en la NTC 37001</v>
      </c>
      <c r="C5" s="262" t="str">
        <f>+'Metas por Proyecto'!L6</f>
        <v>N.A.</v>
      </c>
      <c r="D5" s="268" t="str">
        <f>+'Metas por Proyecto'!J6</f>
        <v>Grupo Interno de Trabajo Planeación</v>
      </c>
      <c r="E5" t="s">
        <v>1370</v>
      </c>
      <c r="F5" t="s">
        <v>1370</v>
      </c>
      <c r="G5" t="s">
        <v>1370</v>
      </c>
      <c r="H5" t="s">
        <v>1370</v>
      </c>
      <c r="I5" t="s">
        <v>1370</v>
      </c>
      <c r="J5" t="s">
        <v>1370</v>
      </c>
      <c r="K5" t="s">
        <v>1370</v>
      </c>
      <c r="L5" t="s">
        <v>1371</v>
      </c>
      <c r="M5" t="s">
        <v>1370</v>
      </c>
      <c r="N5" t="s">
        <v>1370</v>
      </c>
      <c r="O5" t="s">
        <v>1370</v>
      </c>
      <c r="P5" t="s">
        <v>1370</v>
      </c>
      <c r="Q5" t="s">
        <v>1370</v>
      </c>
      <c r="R5" t="s">
        <v>1370</v>
      </c>
      <c r="S5" t="s">
        <v>1370</v>
      </c>
      <c r="T5" t="s">
        <v>1370</v>
      </c>
      <c r="U5" t="s">
        <v>1370</v>
      </c>
    </row>
    <row r="6" spans="1:21" ht="45">
      <c r="A6">
        <v>5</v>
      </c>
      <c r="B6" s="261" t="str">
        <f>+'Metas por Proyecto'!B7</f>
        <v>Gestión de denuncias y reportes mensuales asociadas a las mismas (Abril)</v>
      </c>
      <c r="C6" s="262" t="str">
        <f>+'Metas por Proyecto'!L7</f>
        <v>N.A.</v>
      </c>
      <c r="D6" s="268" t="str">
        <f>+'Metas por Proyecto'!J7</f>
        <v>Grupo Interno de Trabajo Planeación</v>
      </c>
      <c r="E6" t="s">
        <v>1370</v>
      </c>
      <c r="F6" t="s">
        <v>1370</v>
      </c>
      <c r="G6" t="s">
        <v>1370</v>
      </c>
      <c r="H6" t="s">
        <v>1370</v>
      </c>
      <c r="I6" t="s">
        <v>1370</v>
      </c>
      <c r="J6" t="s">
        <v>1370</v>
      </c>
      <c r="K6" t="s">
        <v>1370</v>
      </c>
      <c r="L6" t="s">
        <v>1371</v>
      </c>
      <c r="M6" t="s">
        <v>1370</v>
      </c>
      <c r="N6" t="s">
        <v>1370</v>
      </c>
      <c r="O6" t="s">
        <v>1370</v>
      </c>
      <c r="P6" t="s">
        <v>1370</v>
      </c>
      <c r="Q6" t="s">
        <v>1370</v>
      </c>
      <c r="R6" t="s">
        <v>1370</v>
      </c>
      <c r="S6" t="s">
        <v>1370</v>
      </c>
      <c r="T6" t="s">
        <v>1370</v>
      </c>
      <c r="U6" t="s">
        <v>1370</v>
      </c>
    </row>
    <row r="7" spans="1:21" ht="75">
      <c r="A7">
        <v>6</v>
      </c>
      <c r="B7" s="261" t="str">
        <f>+'Metas por Proyecto'!B8</f>
        <v>Realizar seguimiento a las acciones implementadas como resultado del diligenciamiento del formulario ITA emitido por la PGN, dando cumplimiento a la Ley 1712</v>
      </c>
      <c r="C7" s="262" t="str">
        <f>+'Metas por Proyecto'!L8</f>
        <v>N.A.</v>
      </c>
      <c r="D7" s="268" t="str">
        <f>+'Metas por Proyecto'!J8</f>
        <v>Grupo Interno de Trabajo Planeación</v>
      </c>
      <c r="E7" t="s">
        <v>1370</v>
      </c>
      <c r="F7" t="s">
        <v>1370</v>
      </c>
      <c r="G7" t="s">
        <v>1370</v>
      </c>
      <c r="H7" t="s">
        <v>1370</v>
      </c>
      <c r="I7" t="s">
        <v>1370</v>
      </c>
      <c r="J7" t="s">
        <v>1370</v>
      </c>
      <c r="K7" t="s">
        <v>1370</v>
      </c>
      <c r="L7" t="s">
        <v>1370</v>
      </c>
      <c r="M7" t="s">
        <v>1370</v>
      </c>
      <c r="N7" t="s">
        <v>1370</v>
      </c>
      <c r="O7" t="s">
        <v>1370</v>
      </c>
      <c r="P7" t="s">
        <v>1370</v>
      </c>
      <c r="Q7" t="s">
        <v>1370</v>
      </c>
      <c r="R7" t="s">
        <v>1370</v>
      </c>
      <c r="S7" t="s">
        <v>1370</v>
      </c>
      <c r="T7" t="s">
        <v>1370</v>
      </c>
      <c r="U7" t="s">
        <v>1370</v>
      </c>
    </row>
    <row r="8" spans="1:21" ht="75">
      <c r="A8">
        <v>7</v>
      </c>
      <c r="B8" s="261" t="str">
        <f>+'Metas por Proyecto'!B9</f>
        <v>Realizar seguimiento y gestión a los requerimientos de los entes de control, ciudadanía, entidades públicas, y demás partes interesadas solicitados ante la VPRE</v>
      </c>
      <c r="C8" s="262" t="str">
        <f>+'Metas por Proyecto'!L9</f>
        <v>N.A.</v>
      </c>
      <c r="D8" s="268" t="str">
        <f>+'Metas por Proyecto'!J9</f>
        <v>Grupo Interno de Trabajo Planeación</v>
      </c>
      <c r="E8" t="s">
        <v>1370</v>
      </c>
      <c r="F8" t="s">
        <v>1370</v>
      </c>
      <c r="G8" t="s">
        <v>1370</v>
      </c>
      <c r="H8" t="s">
        <v>1370</v>
      </c>
      <c r="I8" t="s">
        <v>1370</v>
      </c>
      <c r="J8" t="s">
        <v>1370</v>
      </c>
      <c r="K8" t="s">
        <v>1370</v>
      </c>
      <c r="L8" t="s">
        <v>1370</v>
      </c>
      <c r="M8" t="s">
        <v>1370</v>
      </c>
      <c r="N8" t="s">
        <v>1370</v>
      </c>
      <c r="O8" t="s">
        <v>1370</v>
      </c>
      <c r="P8" t="s">
        <v>1370</v>
      </c>
      <c r="Q8" t="s">
        <v>1370</v>
      </c>
      <c r="R8" t="s">
        <v>1370</v>
      </c>
      <c r="S8" t="s">
        <v>1370</v>
      </c>
      <c r="T8" t="s">
        <v>1370</v>
      </c>
      <c r="U8" t="s">
        <v>1370</v>
      </c>
    </row>
    <row r="9" spans="1:21" ht="45">
      <c r="A9">
        <v>8</v>
      </c>
      <c r="B9" s="261" t="str">
        <f>+'Metas por Proyecto'!B10</f>
        <v>Ejecutar las actividades para la realización de la Rendición cuentas ANI</v>
      </c>
      <c r="C9" s="262" t="str">
        <f>+'Metas por Proyecto'!L10</f>
        <v>N.A.</v>
      </c>
      <c r="D9" s="268" t="str">
        <f>+'Metas por Proyecto'!J10</f>
        <v>Grupo Interno de Trabajo Planeación</v>
      </c>
      <c r="E9" t="s">
        <v>1370</v>
      </c>
      <c r="F9" t="s">
        <v>1370</v>
      </c>
      <c r="G9" t="s">
        <v>1370</v>
      </c>
      <c r="H9" t="s">
        <v>1370</v>
      </c>
      <c r="I9" t="s">
        <v>1370</v>
      </c>
      <c r="J9" t="s">
        <v>1370</v>
      </c>
      <c r="K9" t="s">
        <v>1370</v>
      </c>
      <c r="L9" t="s">
        <v>1371</v>
      </c>
      <c r="M9" t="s">
        <v>1370</v>
      </c>
      <c r="N9" t="s">
        <v>1370</v>
      </c>
      <c r="O9" t="s">
        <v>1370</v>
      </c>
      <c r="P9" t="s">
        <v>1370</v>
      </c>
      <c r="Q9" t="s">
        <v>1370</v>
      </c>
      <c r="R9" t="s">
        <v>1370</v>
      </c>
      <c r="S9" t="s">
        <v>1370</v>
      </c>
      <c r="T9" t="s">
        <v>1370</v>
      </c>
      <c r="U9" t="s">
        <v>1370</v>
      </c>
    </row>
    <row r="10" spans="1:21" ht="30">
      <c r="A10">
        <v>9</v>
      </c>
      <c r="B10" s="261" t="str">
        <f>+'Metas por Proyecto'!B11</f>
        <v>Consolidación y seguimiento al PAAC</v>
      </c>
      <c r="C10" s="262" t="str">
        <f>+'Metas por Proyecto'!L11</f>
        <v>N.A.</v>
      </c>
      <c r="D10" s="268" t="str">
        <f>+'Metas por Proyecto'!J11</f>
        <v>Grupo Interno de Trabajo Planeación</v>
      </c>
      <c r="E10" t="s">
        <v>1370</v>
      </c>
      <c r="F10" t="s">
        <v>1370</v>
      </c>
      <c r="G10" t="s">
        <v>1370</v>
      </c>
      <c r="H10" t="s">
        <v>1370</v>
      </c>
      <c r="I10" t="s">
        <v>1370</v>
      </c>
      <c r="J10" t="s">
        <v>1370</v>
      </c>
      <c r="K10" t="s">
        <v>1370</v>
      </c>
      <c r="L10" t="s">
        <v>1371</v>
      </c>
      <c r="M10" t="s">
        <v>1370</v>
      </c>
      <c r="N10" t="s">
        <v>1370</v>
      </c>
      <c r="O10" t="s">
        <v>1370</v>
      </c>
      <c r="P10" t="s">
        <v>1370</v>
      </c>
      <c r="Q10" t="s">
        <v>1370</v>
      </c>
      <c r="R10" t="s">
        <v>1370</v>
      </c>
      <c r="S10" t="s">
        <v>1370</v>
      </c>
      <c r="T10" t="s">
        <v>1370</v>
      </c>
      <c r="U10" t="s">
        <v>1370</v>
      </c>
    </row>
    <row r="11" spans="1:21" ht="45">
      <c r="A11">
        <v>10</v>
      </c>
      <c r="B11" s="261" t="str">
        <f>+'Metas por Proyecto'!B12</f>
        <v>Divulgar la política de administración de riesgos de la Agencia</v>
      </c>
      <c r="C11" s="262" t="str">
        <f>+'Metas por Proyecto'!L12</f>
        <v>N.A.</v>
      </c>
      <c r="D11" s="268" t="str">
        <f>+'Metas por Proyecto'!J12</f>
        <v>Grupo Interno de Trabajo Planeación</v>
      </c>
      <c r="E11" t="s">
        <v>1370</v>
      </c>
      <c r="F11" t="s">
        <v>1370</v>
      </c>
      <c r="G11" t="s">
        <v>1370</v>
      </c>
      <c r="H11" t="s">
        <v>1370</v>
      </c>
      <c r="I11" t="s">
        <v>1370</v>
      </c>
      <c r="J11" t="s">
        <v>1370</v>
      </c>
      <c r="K11" t="s">
        <v>1370</v>
      </c>
      <c r="L11" t="s">
        <v>1371</v>
      </c>
      <c r="M11" t="s">
        <v>1370</v>
      </c>
      <c r="N11" t="s">
        <v>1370</v>
      </c>
      <c r="O11" t="s">
        <v>1370</v>
      </c>
      <c r="P11" t="s">
        <v>1370</v>
      </c>
      <c r="Q11" t="s">
        <v>1370</v>
      </c>
      <c r="R11" t="s">
        <v>1370</v>
      </c>
      <c r="S11" t="s">
        <v>1370</v>
      </c>
      <c r="T11" t="s">
        <v>1370</v>
      </c>
      <c r="U11" t="s">
        <v>1370</v>
      </c>
    </row>
    <row r="12" spans="1:21" ht="105">
      <c r="A12">
        <v>11</v>
      </c>
      <c r="B12" s="261" t="str">
        <f>+'Metas por Proyecto'!B13</f>
        <v>Realizar seguimientos semestrales a las acciones y controles de mitigación de los riesgos identificados. De igual forma, revisar los riesgos materializados o posibles hechos de corrupción que se pudiesen estar presentando</v>
      </c>
      <c r="C12" s="262" t="str">
        <f>+'Metas por Proyecto'!L13</f>
        <v>N.A.</v>
      </c>
      <c r="D12" s="268" t="str">
        <f>+'Metas por Proyecto'!J13</f>
        <v>Grupo Interno de Trabajo Planeación</v>
      </c>
      <c r="E12" t="s">
        <v>1370</v>
      </c>
      <c r="F12" t="s">
        <v>1370</v>
      </c>
      <c r="G12" t="s">
        <v>1370</v>
      </c>
      <c r="H12" t="s">
        <v>1370</v>
      </c>
      <c r="I12" t="s">
        <v>1370</v>
      </c>
      <c r="J12" t="s">
        <v>1370</v>
      </c>
      <c r="K12" t="s">
        <v>1370</v>
      </c>
      <c r="L12" t="s">
        <v>1371</v>
      </c>
      <c r="M12" t="s">
        <v>1370</v>
      </c>
      <c r="N12" t="s">
        <v>1370</v>
      </c>
      <c r="O12" t="s">
        <v>1370</v>
      </c>
      <c r="P12" t="s">
        <v>1370</v>
      </c>
      <c r="Q12" t="s">
        <v>1370</v>
      </c>
      <c r="R12" t="s">
        <v>1370</v>
      </c>
      <c r="S12" t="s">
        <v>1370</v>
      </c>
      <c r="T12" t="s">
        <v>1370</v>
      </c>
      <c r="U12" t="s">
        <v>1370</v>
      </c>
    </row>
    <row r="13" spans="1:21" ht="30">
      <c r="A13">
        <v>12</v>
      </c>
      <c r="B13" s="261" t="str">
        <f>+'Metas por Proyecto'!B14</f>
        <v>Ejecutar el plan de trabajo para la Racionalización de trámites-SUIT</v>
      </c>
      <c r="C13" s="262" t="str">
        <f>+'Metas por Proyecto'!L14</f>
        <v>N.A.</v>
      </c>
      <c r="D13" s="268" t="str">
        <f>+'Metas por Proyecto'!J14</f>
        <v>Grupo Interno de Trabajo Planeación</v>
      </c>
      <c r="E13" t="s">
        <v>1370</v>
      </c>
      <c r="F13" t="s">
        <v>1370</v>
      </c>
      <c r="G13" t="s">
        <v>1370</v>
      </c>
      <c r="H13" t="s">
        <v>1370</v>
      </c>
      <c r="I13" t="s">
        <v>1370</v>
      </c>
      <c r="J13" t="s">
        <v>1370</v>
      </c>
      <c r="K13" t="s">
        <v>1370</v>
      </c>
      <c r="L13" t="s">
        <v>1370</v>
      </c>
      <c r="M13" t="s">
        <v>1370</v>
      </c>
      <c r="N13" t="s">
        <v>1370</v>
      </c>
      <c r="O13" t="s">
        <v>1370</v>
      </c>
      <c r="P13" t="s">
        <v>1370</v>
      </c>
      <c r="Q13" t="s">
        <v>1370</v>
      </c>
      <c r="R13" t="s">
        <v>1370</v>
      </c>
      <c r="S13" t="s">
        <v>1370</v>
      </c>
      <c r="T13" t="s">
        <v>1370</v>
      </c>
      <c r="U13" t="s">
        <v>1370</v>
      </c>
    </row>
    <row r="14" spans="1:21" ht="105">
      <c r="A14">
        <v>13</v>
      </c>
      <c r="B14" s="261" t="str">
        <f>+'Metas por Proyecto'!B15</f>
        <v>Realizar seguimiento a las acciones implementadas como resultado de las mesas de trabajo con la Oficina de Control Interno para verificar el cumplimiento de la Ley 1712 – PGR (Ley de Transparencia de Acceso a la Información)</v>
      </c>
      <c r="C14" s="262" t="str">
        <f>+'Metas por Proyecto'!L15</f>
        <v>N.A.</v>
      </c>
      <c r="D14" s="268" t="str">
        <f>+'Metas por Proyecto'!J15</f>
        <v>Grupo Interno de Trabajo Planeación</v>
      </c>
      <c r="E14" t="s">
        <v>1370</v>
      </c>
      <c r="F14" t="s">
        <v>1370</v>
      </c>
      <c r="G14" t="s">
        <v>1370</v>
      </c>
      <c r="H14" t="s">
        <v>1370</v>
      </c>
      <c r="I14" t="s">
        <v>1370</v>
      </c>
      <c r="J14" t="s">
        <v>1370</v>
      </c>
      <c r="K14" t="s">
        <v>1370</v>
      </c>
      <c r="L14" t="s">
        <v>1370</v>
      </c>
      <c r="M14" t="s">
        <v>1370</v>
      </c>
      <c r="N14" t="s">
        <v>1370</v>
      </c>
      <c r="O14" t="s">
        <v>1370</v>
      </c>
      <c r="P14" t="s">
        <v>1370</v>
      </c>
      <c r="Q14" t="s">
        <v>1370</v>
      </c>
      <c r="R14" t="s">
        <v>1370</v>
      </c>
      <c r="S14" t="s">
        <v>1370</v>
      </c>
      <c r="T14" t="s">
        <v>1370</v>
      </c>
      <c r="U14" t="s">
        <v>1370</v>
      </c>
    </row>
    <row r="15" spans="1:21" ht="60">
      <c r="A15">
        <v>14</v>
      </c>
      <c r="B15" s="261" t="str">
        <f>+'Metas por Proyecto'!B16</f>
        <v>Ejecutar el plan de trabajo para la Gestión integral de riesgos (Corporativos, Proceso, Corrupción, Soborno)</v>
      </c>
      <c r="C15" s="262" t="str">
        <f>+'Metas por Proyecto'!L16</f>
        <v>N.A.</v>
      </c>
      <c r="D15" s="268" t="str">
        <f>+'Metas por Proyecto'!J16</f>
        <v>Grupo Interno de Trabajo Planeación</v>
      </c>
      <c r="E15" t="s">
        <v>1370</v>
      </c>
      <c r="F15" t="s">
        <v>1370</v>
      </c>
      <c r="G15" t="s">
        <v>1370</v>
      </c>
      <c r="H15" t="s">
        <v>1370</v>
      </c>
      <c r="I15" t="s">
        <v>1370</v>
      </c>
      <c r="J15" t="s">
        <v>1370</v>
      </c>
      <c r="K15" t="s">
        <v>1370</v>
      </c>
      <c r="L15" t="s">
        <v>1371</v>
      </c>
      <c r="M15" t="s">
        <v>1370</v>
      </c>
      <c r="N15" t="s">
        <v>1370</v>
      </c>
      <c r="O15" t="s">
        <v>1370</v>
      </c>
      <c r="P15" t="s">
        <v>1370</v>
      </c>
      <c r="Q15" t="s">
        <v>1370</v>
      </c>
      <c r="R15" t="s">
        <v>1370</v>
      </c>
      <c r="S15" t="s">
        <v>1370</v>
      </c>
      <c r="T15" t="s">
        <v>1370</v>
      </c>
      <c r="U15" t="s">
        <v>1370</v>
      </c>
    </row>
    <row r="16" spans="1:21" ht="45">
      <c r="A16">
        <v>15</v>
      </c>
      <c r="B16" s="261" t="str">
        <f>+'Metas por Proyecto'!B17</f>
        <v>Diseñar e implementar el plan estrategico de transparencia al interior de la ANI.</v>
      </c>
      <c r="C16" s="262" t="str">
        <f>+'Metas por Proyecto'!L17</f>
        <v>N.A.</v>
      </c>
      <c r="D16" s="268" t="str">
        <f>+'Metas por Proyecto'!J17</f>
        <v>Grupo Interno de Trabajo Planeación</v>
      </c>
      <c r="E16" t="s">
        <v>1370</v>
      </c>
      <c r="F16" t="s">
        <v>1370</v>
      </c>
      <c r="G16" t="s">
        <v>1370</v>
      </c>
      <c r="H16" t="s">
        <v>1370</v>
      </c>
      <c r="I16" t="s">
        <v>1370</v>
      </c>
      <c r="J16" t="s">
        <v>1370</v>
      </c>
      <c r="K16" t="s">
        <v>1370</v>
      </c>
      <c r="L16" t="s">
        <v>1371</v>
      </c>
      <c r="M16" t="s">
        <v>1370</v>
      </c>
      <c r="N16" t="s">
        <v>1370</v>
      </c>
      <c r="O16" t="s">
        <v>1370</v>
      </c>
      <c r="P16" t="s">
        <v>1370</v>
      </c>
      <c r="Q16" t="s">
        <v>1370</v>
      </c>
      <c r="R16" t="s">
        <v>1370</v>
      </c>
      <c r="S16" t="s">
        <v>1370</v>
      </c>
      <c r="T16" t="s">
        <v>1370</v>
      </c>
      <c r="U16" t="s">
        <v>1370</v>
      </c>
    </row>
    <row r="17" spans="1:21" ht="45">
      <c r="A17">
        <v>16</v>
      </c>
      <c r="B17" s="261" t="str">
        <f>+'Metas por Proyecto'!B18</f>
        <v>Gestionar convenios interadministrativos en temas de transparencia (MRAN, SARLAFT)</v>
      </c>
      <c r="C17" s="262" t="str">
        <f>+'Metas por Proyecto'!L18</f>
        <v>N.A.</v>
      </c>
      <c r="D17" s="268" t="str">
        <f>+'Metas por Proyecto'!J18</f>
        <v>Grupo Interno de Trabajo Planeación</v>
      </c>
      <c r="E17" t="s">
        <v>1370</v>
      </c>
      <c r="F17" t="s">
        <v>1370</v>
      </c>
      <c r="G17" t="s">
        <v>1370</v>
      </c>
      <c r="H17" t="s">
        <v>1370</v>
      </c>
      <c r="I17" t="s">
        <v>1370</v>
      </c>
      <c r="J17" t="s">
        <v>1370</v>
      </c>
      <c r="K17" t="s">
        <v>1370</v>
      </c>
      <c r="L17" t="s">
        <v>1370</v>
      </c>
      <c r="M17" t="s">
        <v>1370</v>
      </c>
      <c r="N17" t="s">
        <v>1370</v>
      </c>
      <c r="O17" t="s">
        <v>1370</v>
      </c>
      <c r="P17" t="s">
        <v>1370</v>
      </c>
      <c r="Q17" t="s">
        <v>1370</v>
      </c>
      <c r="R17" t="s">
        <v>1370</v>
      </c>
      <c r="S17" t="s">
        <v>1370</v>
      </c>
      <c r="T17" t="s">
        <v>1370</v>
      </c>
      <c r="U17" t="s">
        <v>1370</v>
      </c>
    </row>
    <row r="18" spans="1:21" ht="45">
      <c r="A18">
        <v>17</v>
      </c>
      <c r="B18" s="261" t="str">
        <f>+'Metas por Proyecto'!B19</f>
        <v>Realizar seguimiento a la implementación de los planes de mejoramiento (PMI-PMP)</v>
      </c>
      <c r="C18" s="262" t="str">
        <f>+'Metas por Proyecto'!L19</f>
        <v>N.A.</v>
      </c>
      <c r="D18" s="268" t="str">
        <f>+'Metas por Proyecto'!J19</f>
        <v>Grupo Interno de Trabajo Planeación</v>
      </c>
      <c r="E18" t="s">
        <v>1370</v>
      </c>
      <c r="F18" t="s">
        <v>1370</v>
      </c>
      <c r="G18" t="s">
        <v>1370</v>
      </c>
      <c r="H18" t="s">
        <v>1370</v>
      </c>
      <c r="I18" t="s">
        <v>1370</v>
      </c>
      <c r="J18" t="s">
        <v>1370</v>
      </c>
      <c r="K18" t="s">
        <v>1370</v>
      </c>
      <c r="L18" t="s">
        <v>1370</v>
      </c>
      <c r="M18" t="s">
        <v>1370</v>
      </c>
      <c r="N18" t="s">
        <v>1370</v>
      </c>
      <c r="O18" t="s">
        <v>1370</v>
      </c>
      <c r="P18" t="s">
        <v>1370</v>
      </c>
      <c r="Q18" t="s">
        <v>1370</v>
      </c>
      <c r="R18" t="s">
        <v>1370</v>
      </c>
      <c r="S18" t="s">
        <v>1370</v>
      </c>
      <c r="T18" t="s">
        <v>1370</v>
      </c>
      <c r="U18" t="s">
        <v>1370</v>
      </c>
    </row>
    <row r="19" spans="1:21" ht="30">
      <c r="A19">
        <v>18</v>
      </c>
      <c r="B19" s="261" t="str">
        <f>+'Metas por Proyecto'!B20</f>
        <v>Realizar Talleres y conversatorios de Gestión del Conocimiento</v>
      </c>
      <c r="C19" s="262" t="str">
        <f>+'Metas por Proyecto'!L20</f>
        <v>N.A.</v>
      </c>
      <c r="D19" s="268" t="str">
        <f>+'Metas por Proyecto'!J20</f>
        <v>Grupo Interno de Trabajo Planeación</v>
      </c>
      <c r="E19" t="s">
        <v>1370</v>
      </c>
      <c r="F19" t="s">
        <v>1370</v>
      </c>
      <c r="G19" t="s">
        <v>1370</v>
      </c>
      <c r="H19" t="s">
        <v>1370</v>
      </c>
      <c r="I19" t="s">
        <v>1370</v>
      </c>
      <c r="J19" t="s">
        <v>1370</v>
      </c>
      <c r="K19" t="s">
        <v>1370</v>
      </c>
      <c r="L19" t="s">
        <v>1370</v>
      </c>
      <c r="M19" t="s">
        <v>1370</v>
      </c>
      <c r="N19" t="s">
        <v>1370</v>
      </c>
      <c r="O19" t="s">
        <v>1370</v>
      </c>
      <c r="P19" t="s">
        <v>1370</v>
      </c>
      <c r="Q19" t="s">
        <v>1370</v>
      </c>
      <c r="R19" t="s">
        <v>1370</v>
      </c>
      <c r="S19" t="s">
        <v>1370</v>
      </c>
      <c r="T19" t="s">
        <v>1370</v>
      </c>
      <c r="U19" t="s">
        <v>1370</v>
      </c>
    </row>
    <row r="20" spans="1:21" ht="30">
      <c r="A20">
        <v>19</v>
      </c>
      <c r="B20" s="261" t="str">
        <f>+'Metas por Proyecto'!B21</f>
        <v>Implementar Site del Gestión del Conocimiento</v>
      </c>
      <c r="C20" s="262" t="str">
        <f>+'Metas por Proyecto'!L21</f>
        <v>N.A.</v>
      </c>
      <c r="D20" s="268" t="str">
        <f>+'Metas por Proyecto'!J21</f>
        <v>Grupo Interno de Trabajo Planeación</v>
      </c>
      <c r="E20" t="s">
        <v>1370</v>
      </c>
      <c r="F20" t="s">
        <v>1370</v>
      </c>
      <c r="G20" t="s">
        <v>1370</v>
      </c>
      <c r="H20" t="s">
        <v>1370</v>
      </c>
      <c r="I20" t="s">
        <v>1370</v>
      </c>
      <c r="J20" t="s">
        <v>1370</v>
      </c>
      <c r="K20" t="s">
        <v>1370</v>
      </c>
      <c r="L20" t="s">
        <v>1370</v>
      </c>
      <c r="M20" t="s">
        <v>1370</v>
      </c>
      <c r="N20" t="s">
        <v>1370</v>
      </c>
      <c r="O20" t="s">
        <v>1370</v>
      </c>
      <c r="P20" t="s">
        <v>1370</v>
      </c>
      <c r="Q20" t="s">
        <v>1370</v>
      </c>
      <c r="R20" t="s">
        <v>1370</v>
      </c>
      <c r="S20" t="s">
        <v>1370</v>
      </c>
      <c r="T20" t="s">
        <v>1370</v>
      </c>
      <c r="U20" t="s">
        <v>1370</v>
      </c>
    </row>
    <row r="21" spans="1:21" ht="30">
      <c r="A21">
        <v>20</v>
      </c>
      <c r="B21" s="261" t="str">
        <f>+'Metas por Proyecto'!B22</f>
        <v>Documentar Lecciones aprendidas</v>
      </c>
      <c r="C21" s="262" t="str">
        <f>+'Metas por Proyecto'!L22</f>
        <v>N.A.</v>
      </c>
      <c r="D21" s="268" t="str">
        <f>+'Metas por Proyecto'!J22</f>
        <v>Grupo Interno de Trabajo Planeación</v>
      </c>
      <c r="E21" t="s">
        <v>1370</v>
      </c>
      <c r="F21" t="s">
        <v>1370</v>
      </c>
      <c r="G21" t="s">
        <v>1370</v>
      </c>
      <c r="H21" t="s">
        <v>1370</v>
      </c>
      <c r="I21" t="s">
        <v>1370</v>
      </c>
      <c r="J21" t="s">
        <v>1370</v>
      </c>
      <c r="K21" t="s">
        <v>1370</v>
      </c>
      <c r="L21" t="s">
        <v>1370</v>
      </c>
      <c r="M21" t="s">
        <v>1370</v>
      </c>
      <c r="N21" t="s">
        <v>1370</v>
      </c>
      <c r="O21" t="s">
        <v>1370</v>
      </c>
      <c r="P21" t="s">
        <v>1370</v>
      </c>
      <c r="Q21" t="s">
        <v>1370</v>
      </c>
      <c r="R21" t="s">
        <v>1370</v>
      </c>
      <c r="S21" t="s">
        <v>1370</v>
      </c>
      <c r="T21" t="s">
        <v>1370</v>
      </c>
      <c r="U21" t="s">
        <v>1370</v>
      </c>
    </row>
    <row r="22" spans="1:21" ht="30">
      <c r="A22">
        <v>21</v>
      </c>
      <c r="B22" s="261" t="str">
        <f>+'Metas por Proyecto'!B23</f>
        <v xml:space="preserve">Definir caracterización del proyecto Gestión del Conocimiento </v>
      </c>
      <c r="C22" s="262" t="str">
        <f>+'Metas por Proyecto'!L23</f>
        <v>N.A.</v>
      </c>
      <c r="D22" s="268" t="str">
        <f>+'Metas por Proyecto'!J23</f>
        <v>Grupo Interno de Trabajo Planeación</v>
      </c>
      <c r="E22" t="s">
        <v>1370</v>
      </c>
      <c r="F22" t="s">
        <v>1370</v>
      </c>
      <c r="G22" t="s">
        <v>1370</v>
      </c>
      <c r="H22" t="s">
        <v>1370</v>
      </c>
      <c r="I22" t="s">
        <v>1370</v>
      </c>
      <c r="J22" t="s">
        <v>1370</v>
      </c>
      <c r="K22" t="s">
        <v>1370</v>
      </c>
      <c r="L22" t="s">
        <v>1370</v>
      </c>
      <c r="M22" t="s">
        <v>1370</v>
      </c>
      <c r="N22" t="s">
        <v>1370</v>
      </c>
      <c r="O22" t="s">
        <v>1370</v>
      </c>
      <c r="P22" t="s">
        <v>1370</v>
      </c>
      <c r="Q22" t="s">
        <v>1370</v>
      </c>
      <c r="R22" t="s">
        <v>1370</v>
      </c>
      <c r="S22" t="s">
        <v>1370</v>
      </c>
      <c r="T22" t="s">
        <v>1370</v>
      </c>
      <c r="U22" t="s">
        <v>1370</v>
      </c>
    </row>
    <row r="23" spans="1:21" ht="30">
      <c r="A23">
        <v>22</v>
      </c>
      <c r="B23" s="261" t="str">
        <f>+'Metas por Proyecto'!B24</f>
        <v>Realizar  Informes de seguimiento a la implementación del MIPG</v>
      </c>
      <c r="C23" s="262" t="str">
        <f>+'Metas por Proyecto'!L24</f>
        <v>N.A.</v>
      </c>
      <c r="D23" s="268" t="str">
        <f>+'Metas por Proyecto'!J24</f>
        <v>Grupo Interno de Trabajo Planeación</v>
      </c>
      <c r="E23" t="s">
        <v>1370</v>
      </c>
      <c r="F23" t="s">
        <v>1370</v>
      </c>
      <c r="G23" t="s">
        <v>1370</v>
      </c>
      <c r="H23" t="s">
        <v>1370</v>
      </c>
      <c r="I23" t="s">
        <v>1370</v>
      </c>
      <c r="J23" t="s">
        <v>1370</v>
      </c>
      <c r="K23" t="s">
        <v>1370</v>
      </c>
      <c r="L23" t="s">
        <v>1370</v>
      </c>
      <c r="M23" t="s">
        <v>1370</v>
      </c>
      <c r="N23" t="s">
        <v>1370</v>
      </c>
      <c r="O23" t="s">
        <v>1370</v>
      </c>
      <c r="P23" t="s">
        <v>1370</v>
      </c>
      <c r="Q23" t="s">
        <v>1370</v>
      </c>
      <c r="R23" t="s">
        <v>1370</v>
      </c>
      <c r="S23" t="s">
        <v>1370</v>
      </c>
      <c r="T23" t="s">
        <v>1370</v>
      </c>
      <c r="U23" t="s">
        <v>1370</v>
      </c>
    </row>
    <row r="24" spans="1:21" ht="30">
      <c r="A24">
        <v>23</v>
      </c>
      <c r="B24" s="261" t="str">
        <f>+'Metas por Proyecto'!B25</f>
        <v>Realizar sensibilización Sistema de Gestión de Calidad</v>
      </c>
      <c r="C24" s="262" t="str">
        <f>+'Metas por Proyecto'!L25</f>
        <v>N.A.</v>
      </c>
      <c r="D24" s="268" t="str">
        <f>+'Metas por Proyecto'!J25</f>
        <v>Grupo Interno de Trabajo Planeación</v>
      </c>
      <c r="E24" t="s">
        <v>1370</v>
      </c>
      <c r="F24" t="s">
        <v>1370</v>
      </c>
      <c r="G24" t="s">
        <v>1370</v>
      </c>
      <c r="H24" t="s">
        <v>1370</v>
      </c>
      <c r="I24" t="s">
        <v>1370</v>
      </c>
      <c r="J24" t="s">
        <v>1370</v>
      </c>
      <c r="K24" t="s">
        <v>1370</v>
      </c>
      <c r="L24" t="s">
        <v>1371</v>
      </c>
      <c r="M24" t="s">
        <v>1370</v>
      </c>
      <c r="N24" t="s">
        <v>1370</v>
      </c>
      <c r="O24" t="s">
        <v>1370</v>
      </c>
      <c r="P24" t="s">
        <v>1370</v>
      </c>
      <c r="Q24" t="s">
        <v>1370</v>
      </c>
      <c r="R24" t="s">
        <v>1370</v>
      </c>
      <c r="S24" t="s">
        <v>1370</v>
      </c>
      <c r="T24" t="s">
        <v>1370</v>
      </c>
      <c r="U24" t="s">
        <v>1370</v>
      </c>
    </row>
    <row r="25" spans="1:21" ht="30">
      <c r="A25">
        <v>24</v>
      </c>
      <c r="B25" s="261" t="str">
        <f>+'Metas por Proyecto'!B26</f>
        <v xml:space="preserve">Priorizar y optimizar procedimientos </v>
      </c>
      <c r="C25" s="262" t="str">
        <f>+'Metas por Proyecto'!L26</f>
        <v>N.A.</v>
      </c>
      <c r="D25" s="268" t="str">
        <f>+'Metas por Proyecto'!J26</f>
        <v>Grupo Interno de Trabajo Planeación</v>
      </c>
      <c r="E25" t="s">
        <v>1370</v>
      </c>
      <c r="F25" t="s">
        <v>1370</v>
      </c>
      <c r="G25" t="s">
        <v>1370</v>
      </c>
      <c r="H25" t="s">
        <v>1370</v>
      </c>
      <c r="I25" t="s">
        <v>1370</v>
      </c>
      <c r="J25" t="s">
        <v>1370</v>
      </c>
      <c r="K25" t="s">
        <v>1370</v>
      </c>
      <c r="L25" t="s">
        <v>1371</v>
      </c>
      <c r="M25" t="s">
        <v>1370</v>
      </c>
      <c r="N25" t="s">
        <v>1370</v>
      </c>
      <c r="O25" t="s">
        <v>1370</v>
      </c>
      <c r="P25" t="s">
        <v>1370</v>
      </c>
      <c r="Q25" t="s">
        <v>1370</v>
      </c>
      <c r="R25" t="s">
        <v>1370</v>
      </c>
      <c r="S25" t="s">
        <v>1370</v>
      </c>
      <c r="T25" t="s">
        <v>1370</v>
      </c>
      <c r="U25" t="s">
        <v>1370</v>
      </c>
    </row>
    <row r="26" spans="1:21" ht="30">
      <c r="A26">
        <v>25</v>
      </c>
      <c r="B26" s="261" t="str">
        <f>+'Metas por Proyecto'!B27</f>
        <v>Presentar  Informe Auditoria Interna bajo la norma ISO 9001:2015</v>
      </c>
      <c r="C26" s="262" t="str">
        <f>+'Metas por Proyecto'!L27</f>
        <v>N.A.</v>
      </c>
      <c r="D26" s="268" t="str">
        <f>+'Metas por Proyecto'!J27</f>
        <v>Grupo Interno de Trabajo Planeación</v>
      </c>
      <c r="E26" t="s">
        <v>1370</v>
      </c>
      <c r="F26" t="s">
        <v>1370</v>
      </c>
      <c r="G26" t="s">
        <v>1370</v>
      </c>
      <c r="H26" t="s">
        <v>1370</v>
      </c>
      <c r="I26" t="s">
        <v>1370</v>
      </c>
      <c r="J26" t="s">
        <v>1370</v>
      </c>
      <c r="K26" t="s">
        <v>1370</v>
      </c>
      <c r="L26" t="s">
        <v>1371</v>
      </c>
      <c r="M26" t="s">
        <v>1370</v>
      </c>
      <c r="N26" t="s">
        <v>1370</v>
      </c>
      <c r="O26" t="s">
        <v>1370</v>
      </c>
      <c r="P26" t="s">
        <v>1370</v>
      </c>
      <c r="Q26" t="s">
        <v>1370</v>
      </c>
      <c r="R26" t="s">
        <v>1370</v>
      </c>
      <c r="S26" t="s">
        <v>1370</v>
      </c>
      <c r="T26" t="s">
        <v>1370</v>
      </c>
      <c r="U26" t="s">
        <v>1370</v>
      </c>
    </row>
    <row r="27" spans="1:21" ht="45">
      <c r="A27">
        <v>26</v>
      </c>
      <c r="B27" s="261" t="str">
        <f>+'Metas por Proyecto'!B28</f>
        <v>Presentar Informe de auditoria externa de seguimiento a la ISO:9001:2015</v>
      </c>
      <c r="C27" s="262" t="str">
        <f>+'Metas por Proyecto'!L28</f>
        <v>N.A.</v>
      </c>
      <c r="D27" s="268" t="str">
        <f>+'Metas por Proyecto'!J28</f>
        <v>Grupo Interno de Trabajo Planeación</v>
      </c>
      <c r="E27" t="s">
        <v>1370</v>
      </c>
      <c r="F27" t="s">
        <v>1370</v>
      </c>
      <c r="G27" t="s">
        <v>1370</v>
      </c>
      <c r="H27" t="s">
        <v>1370</v>
      </c>
      <c r="I27" t="s">
        <v>1370</v>
      </c>
      <c r="J27" t="s">
        <v>1370</v>
      </c>
      <c r="K27" t="s">
        <v>1370</v>
      </c>
      <c r="L27" t="s">
        <v>1371</v>
      </c>
      <c r="M27" t="s">
        <v>1370</v>
      </c>
      <c r="N27" t="s">
        <v>1370</v>
      </c>
      <c r="O27" t="s">
        <v>1370</v>
      </c>
      <c r="P27" t="s">
        <v>1370</v>
      </c>
      <c r="Q27" t="s">
        <v>1370</v>
      </c>
      <c r="R27" t="s">
        <v>1370</v>
      </c>
      <c r="S27" t="s">
        <v>1370</v>
      </c>
      <c r="T27" t="s">
        <v>1370</v>
      </c>
      <c r="U27" t="s">
        <v>1370</v>
      </c>
    </row>
    <row r="28" spans="1:21" ht="30">
      <c r="A28">
        <v>27</v>
      </c>
      <c r="B28" s="261" t="str">
        <f>+'Metas por Proyecto'!B29</f>
        <v>Crear, actualizar o eliminar documentos del sistema s</v>
      </c>
      <c r="C28" s="262" t="str">
        <f>+'Metas por Proyecto'!L29</f>
        <v>N.A.</v>
      </c>
      <c r="D28" s="268" t="str">
        <f>+'Metas por Proyecto'!J29</f>
        <v>Grupo Interno de Trabajo Planeación</v>
      </c>
      <c r="E28" t="s">
        <v>1370</v>
      </c>
      <c r="F28" t="s">
        <v>1370</v>
      </c>
      <c r="G28" t="s">
        <v>1370</v>
      </c>
      <c r="H28" t="s">
        <v>1370</v>
      </c>
      <c r="I28" t="s">
        <v>1370</v>
      </c>
      <c r="J28" t="s">
        <v>1370</v>
      </c>
      <c r="K28" t="s">
        <v>1370</v>
      </c>
      <c r="L28" t="s">
        <v>1370</v>
      </c>
      <c r="M28" t="s">
        <v>1370</v>
      </c>
      <c r="N28" t="s">
        <v>1370</v>
      </c>
      <c r="O28" t="s">
        <v>1370</v>
      </c>
      <c r="P28" t="s">
        <v>1370</v>
      </c>
      <c r="Q28" t="s">
        <v>1370</v>
      </c>
      <c r="R28" t="s">
        <v>1370</v>
      </c>
      <c r="S28" t="s">
        <v>1370</v>
      </c>
      <c r="T28" t="s">
        <v>1370</v>
      </c>
      <c r="U28" t="s">
        <v>1370</v>
      </c>
    </row>
    <row r="29" spans="1:21" ht="30">
      <c r="A29">
        <v>28</v>
      </c>
      <c r="B29" s="261" t="str">
        <f>+'Metas por Proyecto'!B30</f>
        <v>Publicar Infografía líneas de defensa MIPG</v>
      </c>
      <c r="C29" s="262" t="str">
        <f>+'Metas por Proyecto'!L30</f>
        <v>N.A.</v>
      </c>
      <c r="D29" s="268" t="str">
        <f>+'Metas por Proyecto'!J30</f>
        <v>Grupo Interno de Trabajo Planeación</v>
      </c>
      <c r="E29" t="s">
        <v>1370</v>
      </c>
      <c r="F29" t="s">
        <v>1370</v>
      </c>
      <c r="G29" t="s">
        <v>1370</v>
      </c>
      <c r="H29" t="s">
        <v>1370</v>
      </c>
      <c r="I29" t="s">
        <v>1370</v>
      </c>
      <c r="J29" t="s">
        <v>1370</v>
      </c>
      <c r="K29" t="s">
        <v>1370</v>
      </c>
      <c r="L29" t="s">
        <v>1370</v>
      </c>
      <c r="M29" t="s">
        <v>1370</v>
      </c>
      <c r="N29" t="s">
        <v>1370</v>
      </c>
      <c r="O29" t="s">
        <v>1370</v>
      </c>
      <c r="P29" t="s">
        <v>1370</v>
      </c>
      <c r="Q29" t="s">
        <v>1370</v>
      </c>
      <c r="R29" t="s">
        <v>1370</v>
      </c>
      <c r="S29" t="s">
        <v>1370</v>
      </c>
      <c r="T29" t="s">
        <v>1370</v>
      </c>
      <c r="U29" t="s">
        <v>1370</v>
      </c>
    </row>
    <row r="30" spans="1:21" ht="60">
      <c r="A30">
        <v>29</v>
      </c>
      <c r="B30" s="261" t="str">
        <f>+'Metas por Proyecto'!B31</f>
        <v>Presentar Propuesta del Procedimiento de Calidad de la información y gestión de la formalización del documento.</v>
      </c>
      <c r="C30" s="262" t="str">
        <f>+'Metas por Proyecto'!L31</f>
        <v>N.A.</v>
      </c>
      <c r="D30" s="268" t="str">
        <f>+'Metas por Proyecto'!J31</f>
        <v>Grupo Interno de Trabajo Planeación</v>
      </c>
      <c r="E30" t="s">
        <v>1370</v>
      </c>
      <c r="F30" t="s">
        <v>1370</v>
      </c>
      <c r="G30" t="s">
        <v>1370</v>
      </c>
      <c r="H30" t="s">
        <v>1370</v>
      </c>
      <c r="I30" t="s">
        <v>1370</v>
      </c>
      <c r="J30" t="s">
        <v>1370</v>
      </c>
      <c r="K30" t="s">
        <v>1370</v>
      </c>
      <c r="L30" t="s">
        <v>1370</v>
      </c>
      <c r="M30" t="s">
        <v>1370</v>
      </c>
      <c r="N30" t="s">
        <v>1370</v>
      </c>
      <c r="O30" t="s">
        <v>1370</v>
      </c>
      <c r="P30" t="s">
        <v>1370</v>
      </c>
      <c r="Q30" t="s">
        <v>1370</v>
      </c>
      <c r="R30" t="s">
        <v>1370</v>
      </c>
      <c r="S30" t="s">
        <v>1370</v>
      </c>
      <c r="T30" t="s">
        <v>1370</v>
      </c>
      <c r="U30" t="s">
        <v>1370</v>
      </c>
    </row>
    <row r="31" spans="1:21" ht="45">
      <c r="A31">
        <v>30</v>
      </c>
      <c r="B31" s="261" t="str">
        <f>+'Metas por Proyecto'!B32</f>
        <v>Elaborar presentación de resultados FURAG 2019 con destino al comité del MIPG</v>
      </c>
      <c r="C31" s="262" t="str">
        <f>+'Metas por Proyecto'!L32</f>
        <v>N.A.</v>
      </c>
      <c r="D31" s="268" t="str">
        <f>+'Metas por Proyecto'!J32</f>
        <v>Grupo Interno de Trabajo Planeación</v>
      </c>
      <c r="E31" t="s">
        <v>1370</v>
      </c>
      <c r="F31" t="s">
        <v>1370</v>
      </c>
      <c r="G31" t="s">
        <v>1370</v>
      </c>
      <c r="H31" t="s">
        <v>1370</v>
      </c>
      <c r="I31" t="s">
        <v>1370</v>
      </c>
      <c r="J31" t="s">
        <v>1370</v>
      </c>
      <c r="K31" t="s">
        <v>1370</v>
      </c>
      <c r="L31" t="s">
        <v>1370</v>
      </c>
      <c r="M31" t="s">
        <v>1370</v>
      </c>
      <c r="N31" t="s">
        <v>1370</v>
      </c>
      <c r="O31" t="s">
        <v>1370</v>
      </c>
      <c r="P31" t="s">
        <v>1370</v>
      </c>
      <c r="Q31" t="s">
        <v>1370</v>
      </c>
      <c r="R31" t="s">
        <v>1370</v>
      </c>
      <c r="S31" t="s">
        <v>1370</v>
      </c>
      <c r="T31" t="s">
        <v>1370</v>
      </c>
      <c r="U31" t="s">
        <v>1370</v>
      </c>
    </row>
    <row r="32" spans="1:21" ht="30">
      <c r="A32">
        <v>31</v>
      </c>
      <c r="B32" s="261" t="str">
        <f>+'Metas por Proyecto'!B33</f>
        <v>Consolidar y publicación del Plan de Acción 2020 en página web</v>
      </c>
      <c r="C32" s="262" t="str">
        <f>+'Metas por Proyecto'!L33</f>
        <v>N.A.</v>
      </c>
      <c r="D32" s="268" t="str">
        <f>+'Metas por Proyecto'!J33</f>
        <v>Grupo Interno de Trabajo Planeación</v>
      </c>
      <c r="E32" t="s">
        <v>1370</v>
      </c>
      <c r="F32" t="s">
        <v>1370</v>
      </c>
      <c r="G32" t="s">
        <v>1370</v>
      </c>
      <c r="H32" t="s">
        <v>1370</v>
      </c>
      <c r="I32" t="s">
        <v>1370</v>
      </c>
      <c r="J32" t="s">
        <v>1370</v>
      </c>
      <c r="K32" t="s">
        <v>1370</v>
      </c>
      <c r="L32" t="s">
        <v>1370</v>
      </c>
      <c r="M32" t="s">
        <v>1370</v>
      </c>
      <c r="N32" t="s">
        <v>1370</v>
      </c>
      <c r="O32" t="s">
        <v>1370</v>
      </c>
      <c r="P32" t="s">
        <v>1370</v>
      </c>
      <c r="Q32" t="s">
        <v>1370</v>
      </c>
      <c r="R32" t="s">
        <v>1370</v>
      </c>
      <c r="S32" t="s">
        <v>1370</v>
      </c>
      <c r="T32" t="s">
        <v>1370</v>
      </c>
      <c r="U32" t="s">
        <v>1370</v>
      </c>
    </row>
    <row r="33" spans="1:21" ht="30">
      <c r="A33">
        <v>32</v>
      </c>
      <c r="B33" s="261" t="str">
        <f>+'Metas por Proyecto'!B34</f>
        <v>Definir semáforo de seguimiento actualización VISOR ANISCOPIO</v>
      </c>
      <c r="C33" s="262" t="str">
        <f>+'Metas por Proyecto'!L34</f>
        <v>N.A.</v>
      </c>
      <c r="D33" s="268" t="str">
        <f>+'Metas por Proyecto'!J34</f>
        <v>Grupo Interno de Trabajo Planeación</v>
      </c>
      <c r="E33" t="s">
        <v>1370</v>
      </c>
      <c r="F33" t="s">
        <v>1370</v>
      </c>
      <c r="G33" t="s">
        <v>1370</v>
      </c>
      <c r="H33" t="s">
        <v>1370</v>
      </c>
      <c r="I33" t="s">
        <v>1370</v>
      </c>
      <c r="J33" t="s">
        <v>1370</v>
      </c>
      <c r="K33" t="s">
        <v>1370</v>
      </c>
      <c r="L33" t="s">
        <v>1370</v>
      </c>
      <c r="M33" t="s">
        <v>1370</v>
      </c>
      <c r="N33" t="s">
        <v>1370</v>
      </c>
      <c r="O33" t="s">
        <v>1370</v>
      </c>
      <c r="P33" t="s">
        <v>1370</v>
      </c>
      <c r="Q33" t="s">
        <v>1370</v>
      </c>
      <c r="R33" t="s">
        <v>1370</v>
      </c>
      <c r="S33" t="s">
        <v>1370</v>
      </c>
      <c r="T33" t="s">
        <v>1370</v>
      </c>
      <c r="U33" t="s">
        <v>1370</v>
      </c>
    </row>
    <row r="34" spans="1:21" ht="45">
      <c r="A34">
        <v>33</v>
      </c>
      <c r="B34" s="261" t="str">
        <f>+'Metas por Proyecto'!B35</f>
        <v>Elaborar presentación para socialización del Plan Estratégico y de Acción 2020</v>
      </c>
      <c r="C34" s="262" t="str">
        <f>+'Metas por Proyecto'!L35</f>
        <v>N.A.</v>
      </c>
      <c r="D34" s="268" t="str">
        <f>+'Metas por Proyecto'!J35</f>
        <v>Grupo Interno de Trabajo Planeación</v>
      </c>
      <c r="E34" t="s">
        <v>1370</v>
      </c>
      <c r="F34" t="s">
        <v>1370</v>
      </c>
      <c r="G34" t="s">
        <v>1370</v>
      </c>
      <c r="H34" t="s">
        <v>1370</v>
      </c>
      <c r="I34" t="s">
        <v>1370</v>
      </c>
      <c r="J34" t="s">
        <v>1370</v>
      </c>
      <c r="K34" t="s">
        <v>1370</v>
      </c>
      <c r="L34" t="s">
        <v>1370</v>
      </c>
      <c r="M34" t="s">
        <v>1370</v>
      </c>
      <c r="N34" t="s">
        <v>1370</v>
      </c>
      <c r="O34" t="s">
        <v>1370</v>
      </c>
      <c r="P34" t="s">
        <v>1370</v>
      </c>
      <c r="Q34" t="s">
        <v>1370</v>
      </c>
      <c r="R34" t="s">
        <v>1370</v>
      </c>
      <c r="S34" t="s">
        <v>1370</v>
      </c>
      <c r="T34" t="s">
        <v>1370</v>
      </c>
      <c r="U34" t="s">
        <v>1370</v>
      </c>
    </row>
    <row r="35" spans="1:21" ht="30">
      <c r="A35">
        <v>34</v>
      </c>
      <c r="B35" s="261" t="str">
        <f>+'Metas por Proyecto'!B36</f>
        <v>Consolidar base de datos avances Planes Operativos</v>
      </c>
      <c r="C35" s="262" t="str">
        <f>+'Metas por Proyecto'!L36</f>
        <v>N.A.</v>
      </c>
      <c r="D35" s="268" t="str">
        <f>+'Metas por Proyecto'!J36</f>
        <v>Grupo Interno de Trabajo Planeación</v>
      </c>
      <c r="E35" t="s">
        <v>1370</v>
      </c>
      <c r="F35" t="s">
        <v>1370</v>
      </c>
      <c r="G35" t="s">
        <v>1370</v>
      </c>
      <c r="H35" t="s">
        <v>1370</v>
      </c>
      <c r="I35" t="s">
        <v>1370</v>
      </c>
      <c r="J35" t="s">
        <v>1370</v>
      </c>
      <c r="K35" t="s">
        <v>1370</v>
      </c>
      <c r="L35" t="s">
        <v>1370</v>
      </c>
      <c r="M35" t="s">
        <v>1370</v>
      </c>
      <c r="N35" t="s">
        <v>1370</v>
      </c>
      <c r="O35" t="s">
        <v>1370</v>
      </c>
      <c r="P35" t="s">
        <v>1370</v>
      </c>
      <c r="Q35" t="s">
        <v>1370</v>
      </c>
      <c r="R35" t="s">
        <v>1370</v>
      </c>
      <c r="S35" t="s">
        <v>1370</v>
      </c>
      <c r="T35" t="s">
        <v>1370</v>
      </c>
      <c r="U35" t="s">
        <v>1370</v>
      </c>
    </row>
    <row r="36" spans="1:21" ht="30">
      <c r="A36">
        <v>35</v>
      </c>
      <c r="B36" s="261" t="str">
        <f>+'Metas por Proyecto'!B37</f>
        <v>Actualizar tablero de control Plan de Acción 2020</v>
      </c>
      <c r="C36" s="262" t="str">
        <f>+'Metas por Proyecto'!L37</f>
        <v>N.A.</v>
      </c>
      <c r="D36" s="268" t="str">
        <f>+'Metas por Proyecto'!J37</f>
        <v>Grupo Interno de Trabajo Planeación</v>
      </c>
      <c r="E36" t="s">
        <v>1370</v>
      </c>
      <c r="F36" t="s">
        <v>1370</v>
      </c>
      <c r="G36" t="s">
        <v>1370</v>
      </c>
      <c r="H36" t="s">
        <v>1370</v>
      </c>
      <c r="I36" t="s">
        <v>1370</v>
      </c>
      <c r="J36" t="s">
        <v>1370</v>
      </c>
      <c r="K36" t="s">
        <v>1370</v>
      </c>
      <c r="L36" t="s">
        <v>1370</v>
      </c>
      <c r="M36" t="s">
        <v>1370</v>
      </c>
      <c r="N36" t="s">
        <v>1370</v>
      </c>
      <c r="O36" t="s">
        <v>1370</v>
      </c>
      <c r="P36" t="s">
        <v>1370</v>
      </c>
      <c r="Q36" t="s">
        <v>1370</v>
      </c>
      <c r="R36" t="s">
        <v>1370</v>
      </c>
      <c r="S36" t="s">
        <v>1370</v>
      </c>
      <c r="T36" t="s">
        <v>1370</v>
      </c>
      <c r="U36" t="s">
        <v>1370</v>
      </c>
    </row>
    <row r="37" spans="1:21" ht="45">
      <c r="A37">
        <v>36</v>
      </c>
      <c r="B37" s="261" t="str">
        <f>+'Metas por Proyecto'!B38</f>
        <v>Elaborar presentaciones de avance Plan de Acción global y por dependencias</v>
      </c>
      <c r="C37" s="262" t="str">
        <f>+'Metas por Proyecto'!L38</f>
        <v>N.A.</v>
      </c>
      <c r="D37" s="268" t="str">
        <f>+'Metas por Proyecto'!J38</f>
        <v>Grupo Interno de Trabajo Planeación</v>
      </c>
      <c r="E37" t="s">
        <v>1370</v>
      </c>
      <c r="F37" t="s">
        <v>1370</v>
      </c>
      <c r="G37" t="s">
        <v>1370</v>
      </c>
      <c r="H37" t="s">
        <v>1370</v>
      </c>
      <c r="I37" t="s">
        <v>1370</v>
      </c>
      <c r="J37" t="s">
        <v>1370</v>
      </c>
      <c r="K37" t="s">
        <v>1370</v>
      </c>
      <c r="L37" t="s">
        <v>1370</v>
      </c>
      <c r="M37" t="s">
        <v>1370</v>
      </c>
      <c r="N37" t="s">
        <v>1370</v>
      </c>
      <c r="O37" t="s">
        <v>1370</v>
      </c>
      <c r="P37" t="s">
        <v>1370</v>
      </c>
      <c r="Q37" t="s">
        <v>1370</v>
      </c>
      <c r="R37" t="s">
        <v>1370</v>
      </c>
      <c r="S37" t="s">
        <v>1370</v>
      </c>
      <c r="T37" t="s">
        <v>1370</v>
      </c>
      <c r="U37" t="s">
        <v>1370</v>
      </c>
    </row>
    <row r="38" spans="1:21" ht="45">
      <c r="A38">
        <v>37</v>
      </c>
      <c r="B38" s="261" t="str">
        <f>+'Metas por Proyecto'!B39</f>
        <v>Realizar reunión mensual con las Vicepresidencias para revisar avances en los Planes</v>
      </c>
      <c r="C38" s="262" t="str">
        <f>+'Metas por Proyecto'!L39</f>
        <v>N.A.</v>
      </c>
      <c r="D38" s="268" t="str">
        <f>+'Metas por Proyecto'!J39</f>
        <v>Grupo Interno de Trabajo Planeación</v>
      </c>
      <c r="E38" t="s">
        <v>1370</v>
      </c>
      <c r="F38" t="s">
        <v>1370</v>
      </c>
      <c r="G38" t="s">
        <v>1370</v>
      </c>
      <c r="H38" t="s">
        <v>1370</v>
      </c>
      <c r="I38" t="s">
        <v>1370</v>
      </c>
      <c r="J38" t="s">
        <v>1370</v>
      </c>
      <c r="K38" t="s">
        <v>1370</v>
      </c>
      <c r="L38" t="s">
        <v>1370</v>
      </c>
      <c r="M38" t="s">
        <v>1370</v>
      </c>
      <c r="N38" t="s">
        <v>1370</v>
      </c>
      <c r="O38" t="s">
        <v>1370</v>
      </c>
      <c r="P38" t="s">
        <v>1370</v>
      </c>
      <c r="Q38" t="s">
        <v>1370</v>
      </c>
      <c r="R38" t="s">
        <v>1370</v>
      </c>
      <c r="S38" t="s">
        <v>1370</v>
      </c>
      <c r="T38" t="s">
        <v>1370</v>
      </c>
      <c r="U38" t="s">
        <v>1370</v>
      </c>
    </row>
    <row r="39" spans="1:21" ht="45">
      <c r="A39">
        <v>38</v>
      </c>
      <c r="B39" s="261" t="str">
        <f>+'Metas por Proyecto'!B40</f>
        <v>Realizar actualización de la documentación del proceso de planeación</v>
      </c>
      <c r="C39" s="262" t="str">
        <f>+'Metas por Proyecto'!L40</f>
        <v>N.A.</v>
      </c>
      <c r="D39" s="268" t="str">
        <f>+'Metas por Proyecto'!J40</f>
        <v>Grupo Interno de Trabajo Planeación</v>
      </c>
      <c r="E39" t="s">
        <v>1370</v>
      </c>
      <c r="F39" t="s">
        <v>1370</v>
      </c>
      <c r="G39" t="s">
        <v>1370</v>
      </c>
      <c r="H39" t="s">
        <v>1370</v>
      </c>
      <c r="I39" t="s">
        <v>1370</v>
      </c>
      <c r="J39" t="s">
        <v>1370</v>
      </c>
      <c r="K39" t="s">
        <v>1370</v>
      </c>
      <c r="L39" t="s">
        <v>1370</v>
      </c>
      <c r="M39" t="s">
        <v>1370</v>
      </c>
      <c r="N39" t="s">
        <v>1370</v>
      </c>
      <c r="O39" t="s">
        <v>1370</v>
      </c>
      <c r="P39" t="s">
        <v>1370</v>
      </c>
      <c r="Q39" t="s">
        <v>1370</v>
      </c>
      <c r="R39" t="s">
        <v>1370</v>
      </c>
      <c r="S39" t="s">
        <v>1370</v>
      </c>
      <c r="T39" t="s">
        <v>1370</v>
      </c>
      <c r="U39" t="s">
        <v>1370</v>
      </c>
    </row>
    <row r="40" spans="1:21" ht="30">
      <c r="A40">
        <v>39</v>
      </c>
      <c r="B40" s="261" t="str">
        <f>+'Metas por Proyecto'!B41</f>
        <v>Desarrollar la Planeación estrategica 2021</v>
      </c>
      <c r="C40" s="262" t="str">
        <f>+'Metas por Proyecto'!L41</f>
        <v>N.A.</v>
      </c>
      <c r="D40" s="268" t="str">
        <f>+'Metas por Proyecto'!J41</f>
        <v>Grupo Interno de Trabajo Planeación</v>
      </c>
      <c r="E40" t="s">
        <v>1370</v>
      </c>
      <c r="F40" t="s">
        <v>1370</v>
      </c>
      <c r="G40" t="s">
        <v>1370</v>
      </c>
      <c r="H40" t="s">
        <v>1370</v>
      </c>
      <c r="I40" t="s">
        <v>1370</v>
      </c>
      <c r="J40" t="s">
        <v>1370</v>
      </c>
      <c r="K40" t="s">
        <v>1370</v>
      </c>
      <c r="L40" t="s">
        <v>1371</v>
      </c>
      <c r="M40" t="s">
        <v>1370</v>
      </c>
      <c r="N40" t="s">
        <v>1370</v>
      </c>
      <c r="O40" t="s">
        <v>1370</v>
      </c>
      <c r="P40" t="s">
        <v>1370</v>
      </c>
      <c r="Q40" t="s">
        <v>1370</v>
      </c>
      <c r="R40" t="s">
        <v>1370</v>
      </c>
      <c r="S40" t="s">
        <v>1370</v>
      </c>
      <c r="T40" t="s">
        <v>1370</v>
      </c>
      <c r="U40" t="s">
        <v>1370</v>
      </c>
    </row>
    <row r="41" spans="1:21" ht="30">
      <c r="A41">
        <v>40</v>
      </c>
      <c r="B41" s="261" t="str">
        <f>+'Metas por Proyecto'!B42</f>
        <v>Elaborar el Anteproyecto de presupuesto</v>
      </c>
      <c r="C41" s="262" t="str">
        <f>+'Metas por Proyecto'!L42</f>
        <v>N.A.</v>
      </c>
      <c r="D41" s="268" t="str">
        <f>+'Metas por Proyecto'!J42</f>
        <v>Grupo Interno de Trabajo Planeación</v>
      </c>
      <c r="E41" t="s">
        <v>1370</v>
      </c>
      <c r="F41" t="s">
        <v>1370</v>
      </c>
      <c r="G41" t="s">
        <v>1370</v>
      </c>
      <c r="H41" t="s">
        <v>1370</v>
      </c>
      <c r="I41" t="s">
        <v>1370</v>
      </c>
      <c r="J41" t="s">
        <v>1370</v>
      </c>
      <c r="K41" t="s">
        <v>1370</v>
      </c>
      <c r="L41" t="s">
        <v>1370</v>
      </c>
      <c r="M41" t="s">
        <v>1370</v>
      </c>
      <c r="N41" t="s">
        <v>1370</v>
      </c>
      <c r="O41" t="s">
        <v>1370</v>
      </c>
      <c r="P41" t="s">
        <v>1370</v>
      </c>
      <c r="Q41" t="s">
        <v>1370</v>
      </c>
      <c r="R41" t="s">
        <v>1370</v>
      </c>
      <c r="S41" t="s">
        <v>1370</v>
      </c>
      <c r="T41" t="s">
        <v>1370</v>
      </c>
      <c r="U41" t="s">
        <v>1370</v>
      </c>
    </row>
    <row r="42" spans="1:21" ht="30">
      <c r="A42">
        <v>41</v>
      </c>
      <c r="B42" s="261" t="str">
        <f>+'Metas por Proyecto'!B43</f>
        <v>Actualizar el Marco fiscal de mediano plazo</v>
      </c>
      <c r="C42" s="262" t="str">
        <f>+'Metas por Proyecto'!L43</f>
        <v>N.A.</v>
      </c>
      <c r="D42" s="268" t="str">
        <f>+'Metas por Proyecto'!J43</f>
        <v>Grupo Interno de Trabajo Planeación</v>
      </c>
      <c r="E42" t="s">
        <v>1370</v>
      </c>
      <c r="F42" t="s">
        <v>1370</v>
      </c>
      <c r="G42" t="s">
        <v>1370</v>
      </c>
      <c r="H42" t="s">
        <v>1370</v>
      </c>
      <c r="I42" t="s">
        <v>1370</v>
      </c>
      <c r="J42" t="s">
        <v>1370</v>
      </c>
      <c r="K42" t="s">
        <v>1370</v>
      </c>
      <c r="L42" t="s">
        <v>1370</v>
      </c>
      <c r="M42" t="s">
        <v>1370</v>
      </c>
      <c r="N42" t="s">
        <v>1370</v>
      </c>
      <c r="O42" t="s">
        <v>1370</v>
      </c>
      <c r="P42" t="s">
        <v>1370</v>
      </c>
      <c r="Q42" t="s">
        <v>1370</v>
      </c>
      <c r="R42" t="s">
        <v>1370</v>
      </c>
      <c r="S42" t="s">
        <v>1370</v>
      </c>
      <c r="T42" t="s">
        <v>1370</v>
      </c>
      <c r="U42" t="s">
        <v>1370</v>
      </c>
    </row>
    <row r="43" spans="1:21" ht="24" customHeight="1">
      <c r="A43">
        <v>42</v>
      </c>
      <c r="B43" s="261" t="str">
        <f>+'Metas por Proyecto'!B44</f>
        <v>Realizar seguimiento al cupo APP</v>
      </c>
      <c r="C43" s="262" t="str">
        <f>+'Metas por Proyecto'!L44</f>
        <v>N.A.</v>
      </c>
      <c r="D43" s="268" t="str">
        <f>+'Metas por Proyecto'!J44</f>
        <v>Grupo Interno de Trabajo Planeación</v>
      </c>
      <c r="E43" t="s">
        <v>1370</v>
      </c>
      <c r="F43" t="s">
        <v>1370</v>
      </c>
      <c r="G43" t="s">
        <v>1370</v>
      </c>
      <c r="H43" t="s">
        <v>1370</v>
      </c>
      <c r="I43" t="s">
        <v>1370</v>
      </c>
      <c r="J43" t="s">
        <v>1370</v>
      </c>
      <c r="K43" t="s">
        <v>1370</v>
      </c>
      <c r="L43" t="s">
        <v>1370</v>
      </c>
      <c r="M43" t="s">
        <v>1370</v>
      </c>
      <c r="N43" t="s">
        <v>1370</v>
      </c>
      <c r="O43" t="s">
        <v>1370</v>
      </c>
      <c r="P43" t="s">
        <v>1370</v>
      </c>
      <c r="Q43" t="s">
        <v>1370</v>
      </c>
      <c r="R43" t="s">
        <v>1370</v>
      </c>
      <c r="S43" t="s">
        <v>1370</v>
      </c>
      <c r="T43" t="s">
        <v>1370</v>
      </c>
      <c r="U43" t="s">
        <v>1370</v>
      </c>
    </row>
    <row r="44" spans="1:21" ht="60">
      <c r="A44">
        <v>43</v>
      </c>
      <c r="B44" s="261" t="str">
        <f>+'Metas por Proyecto'!B45</f>
        <v>Levantamiento y revisión de los procesos y procedimientos automatizados</v>
      </c>
      <c r="C44" s="262" t="str">
        <f>+'Metas por Proyecto'!L45</f>
        <v>N.A.</v>
      </c>
      <c r="D44" s="262" t="str">
        <f>+'Metas por Proyecto'!J45</f>
        <v>Grupo Interno de Trabajo Tecnologías de la Información y las Telecomunicaciones</v>
      </c>
      <c r="E44" t="s">
        <v>1370</v>
      </c>
      <c r="F44" t="s">
        <v>1370</v>
      </c>
      <c r="G44" t="s">
        <v>1370</v>
      </c>
      <c r="H44" t="s">
        <v>1370</v>
      </c>
      <c r="I44" t="s">
        <v>1370</v>
      </c>
      <c r="J44" t="s">
        <v>1370</v>
      </c>
      <c r="K44" t="s">
        <v>1370</v>
      </c>
      <c r="L44" t="s">
        <v>1370</v>
      </c>
      <c r="M44" t="s">
        <v>1370</v>
      </c>
      <c r="N44" t="s">
        <v>1370</v>
      </c>
      <c r="O44" t="s">
        <v>1370</v>
      </c>
      <c r="P44" t="s">
        <v>1370</v>
      </c>
      <c r="Q44" t="s">
        <v>1370</v>
      </c>
      <c r="R44" t="s">
        <v>1370</v>
      </c>
      <c r="S44" t="s">
        <v>1370</v>
      </c>
      <c r="T44" t="s">
        <v>1370</v>
      </c>
      <c r="U44" t="s">
        <v>1370</v>
      </c>
    </row>
    <row r="45" spans="1:21" ht="60">
      <c r="A45">
        <v>44</v>
      </c>
      <c r="B45" s="261" t="str">
        <f>+'Metas por Proyecto'!B46</f>
        <v xml:space="preserve">Definición de prioridades de procesos a automatizar </v>
      </c>
      <c r="C45" s="262" t="str">
        <f>+'Metas por Proyecto'!L46</f>
        <v>N.A.</v>
      </c>
      <c r="D45" s="262" t="str">
        <f>+'Metas por Proyecto'!J46</f>
        <v>Grupo Interno de Trabajo Tecnologías de la Información y las Telecomunicaciones</v>
      </c>
      <c r="E45" t="s">
        <v>1370</v>
      </c>
      <c r="F45" t="s">
        <v>1370</v>
      </c>
      <c r="G45" t="s">
        <v>1370</v>
      </c>
      <c r="H45" t="s">
        <v>1370</v>
      </c>
      <c r="I45" t="s">
        <v>1370</v>
      </c>
      <c r="J45" t="s">
        <v>1370</v>
      </c>
      <c r="K45" t="s">
        <v>1370</v>
      </c>
      <c r="L45" t="s">
        <v>1370</v>
      </c>
      <c r="M45" t="s">
        <v>1370</v>
      </c>
      <c r="N45" t="s">
        <v>1370</v>
      </c>
      <c r="O45" t="s">
        <v>1370</v>
      </c>
      <c r="P45" t="s">
        <v>1370</v>
      </c>
      <c r="Q45" t="s">
        <v>1370</v>
      </c>
      <c r="R45" t="s">
        <v>1370</v>
      </c>
      <c r="S45" t="s">
        <v>1370</v>
      </c>
      <c r="T45" t="s">
        <v>1370</v>
      </c>
      <c r="U45" t="s">
        <v>1370</v>
      </c>
    </row>
    <row r="46" spans="1:21" ht="60">
      <c r="A46">
        <v>45</v>
      </c>
      <c r="B46" s="261" t="str">
        <f>+'Metas por Proyecto'!B47</f>
        <v>Realizar el documento del análisis técnico para la automatización del proceso de gestión documental</v>
      </c>
      <c r="C46" s="262" t="str">
        <f>+'Metas por Proyecto'!L47</f>
        <v>N.A.</v>
      </c>
      <c r="D46" s="262" t="str">
        <f>+'Metas por Proyecto'!J47</f>
        <v>Grupo Interno de Trabajo Tecnologías de la Información y las Telecomunicaciones</v>
      </c>
      <c r="E46" t="s">
        <v>1370</v>
      </c>
      <c r="F46" t="s">
        <v>1370</v>
      </c>
      <c r="G46" t="s">
        <v>1370</v>
      </c>
      <c r="H46" t="s">
        <v>1370</v>
      </c>
      <c r="I46" t="s">
        <v>1370</v>
      </c>
      <c r="J46" t="s">
        <v>1370</v>
      </c>
      <c r="K46" t="s">
        <v>1370</v>
      </c>
      <c r="L46" t="s">
        <v>1370</v>
      </c>
      <c r="M46" t="s">
        <v>1370</v>
      </c>
      <c r="N46" t="s">
        <v>1370</v>
      </c>
      <c r="O46" t="s">
        <v>1370</v>
      </c>
      <c r="P46" t="s">
        <v>1370</v>
      </c>
      <c r="Q46" t="s">
        <v>1370</v>
      </c>
      <c r="R46" t="s">
        <v>1370</v>
      </c>
      <c r="S46" t="s">
        <v>1370</v>
      </c>
      <c r="T46" t="s">
        <v>1370</v>
      </c>
      <c r="U46" t="s">
        <v>1370</v>
      </c>
    </row>
    <row r="47" spans="1:21" ht="60">
      <c r="A47">
        <v>46</v>
      </c>
      <c r="B47" s="261" t="str">
        <f>+'Metas por Proyecto'!B48</f>
        <v>Optimización del sistema de información misional</v>
      </c>
      <c r="C47" s="262" t="str">
        <f>+'Metas por Proyecto'!L48</f>
        <v>N.A.</v>
      </c>
      <c r="D47" s="262" t="str">
        <f>+'Metas por Proyecto'!J48</f>
        <v>Grupo Interno de Trabajo Tecnologías de la Información y las Telecomunicaciones</v>
      </c>
      <c r="E47" t="s">
        <v>1370</v>
      </c>
      <c r="F47" t="s">
        <v>1370</v>
      </c>
      <c r="G47" t="s">
        <v>1370</v>
      </c>
      <c r="H47" t="s">
        <v>1370</v>
      </c>
      <c r="I47" t="s">
        <v>1370</v>
      </c>
      <c r="J47" t="s">
        <v>1370</v>
      </c>
      <c r="K47" t="s">
        <v>1370</v>
      </c>
      <c r="L47" t="s">
        <v>1370</v>
      </c>
      <c r="M47" t="s">
        <v>1370</v>
      </c>
      <c r="N47" t="s">
        <v>1370</v>
      </c>
      <c r="O47" t="s">
        <v>1370</v>
      </c>
      <c r="P47" t="s">
        <v>1370</v>
      </c>
      <c r="Q47" t="s">
        <v>1370</v>
      </c>
      <c r="R47" t="s">
        <v>1370</v>
      </c>
      <c r="S47" t="s">
        <v>1370</v>
      </c>
      <c r="T47" t="s">
        <v>1370</v>
      </c>
      <c r="U47" t="s">
        <v>1370</v>
      </c>
    </row>
    <row r="48" spans="1:21" ht="60">
      <c r="A48">
        <v>47</v>
      </c>
      <c r="B48" s="261" t="str">
        <f>+'Metas por Proyecto'!B49</f>
        <v>Implementación del tablero de control de la VPRE</v>
      </c>
      <c r="C48" s="262" t="str">
        <f>+'Metas por Proyecto'!L49</f>
        <v>N.A.</v>
      </c>
      <c r="D48" s="262" t="str">
        <f>+'Metas por Proyecto'!J49</f>
        <v>Grupo Interno de Trabajo Tecnologías de la Información y las Telecomunicaciones</v>
      </c>
      <c r="E48" t="s">
        <v>1370</v>
      </c>
      <c r="F48" t="s">
        <v>1370</v>
      </c>
      <c r="G48" t="s">
        <v>1370</v>
      </c>
      <c r="H48" t="s">
        <v>1370</v>
      </c>
      <c r="I48" t="s">
        <v>1370</v>
      </c>
      <c r="J48" t="s">
        <v>1370</v>
      </c>
      <c r="K48" t="s">
        <v>1370</v>
      </c>
      <c r="L48" t="s">
        <v>1370</v>
      </c>
      <c r="M48" t="s">
        <v>1370</v>
      </c>
      <c r="N48" t="s">
        <v>1370</v>
      </c>
      <c r="O48" t="s">
        <v>1370</v>
      </c>
      <c r="P48" t="s">
        <v>1370</v>
      </c>
      <c r="Q48" t="s">
        <v>1370</v>
      </c>
      <c r="R48" t="s">
        <v>1370</v>
      </c>
      <c r="S48" t="s">
        <v>1370</v>
      </c>
      <c r="T48" t="s">
        <v>1370</v>
      </c>
      <c r="U48" t="s">
        <v>1370</v>
      </c>
    </row>
    <row r="49" spans="1:21" ht="60">
      <c r="A49">
        <v>48</v>
      </c>
      <c r="B49" s="261" t="str">
        <f>+'Metas por Proyecto'!B50</f>
        <v xml:space="preserve"> Implementar los módulos de registro de información</v>
      </c>
      <c r="C49" s="262" t="str">
        <f>+'Metas por Proyecto'!L50</f>
        <v>N.A.</v>
      </c>
      <c r="D49" s="262" t="str">
        <f>+'Metas por Proyecto'!J50</f>
        <v>Grupo Interno de Trabajo Tecnologías de la Información y las Telecomunicaciones</v>
      </c>
      <c r="E49" t="s">
        <v>1370</v>
      </c>
      <c r="F49" t="s">
        <v>1370</v>
      </c>
      <c r="G49" t="s">
        <v>1370</v>
      </c>
      <c r="H49" t="s">
        <v>1370</v>
      </c>
      <c r="I49" t="s">
        <v>1370</v>
      </c>
      <c r="J49" t="s">
        <v>1370</v>
      </c>
      <c r="K49" t="s">
        <v>1370</v>
      </c>
      <c r="L49" t="s">
        <v>1370</v>
      </c>
      <c r="M49" t="s">
        <v>1370</v>
      </c>
      <c r="N49" t="s">
        <v>1370</v>
      </c>
      <c r="O49" t="s">
        <v>1370</v>
      </c>
      <c r="P49" t="s">
        <v>1370</v>
      </c>
      <c r="Q49" t="s">
        <v>1370</v>
      </c>
      <c r="R49" t="s">
        <v>1370</v>
      </c>
      <c r="S49" t="s">
        <v>1370</v>
      </c>
      <c r="T49" t="s">
        <v>1370</v>
      </c>
      <c r="U49" t="s">
        <v>1370</v>
      </c>
    </row>
    <row r="50" spans="1:21">
      <c r="A50">
        <v>49</v>
      </c>
      <c r="B50" s="261" t="e">
        <f>+'Metas por Proyecto'!#REF!</f>
        <v>#REF!</v>
      </c>
      <c r="C50" s="262" t="e">
        <f>+'Metas por Proyecto'!#REF!</f>
        <v>#REF!</v>
      </c>
      <c r="D50" s="262" t="e">
        <f>+'Metas por Proyecto'!#REF!</f>
        <v>#REF!</v>
      </c>
      <c r="E50" t="s">
        <v>1370</v>
      </c>
      <c r="F50" t="s">
        <v>1370</v>
      </c>
      <c r="G50" t="s">
        <v>1370</v>
      </c>
      <c r="H50" t="s">
        <v>1370</v>
      </c>
      <c r="I50" t="s">
        <v>1370</v>
      </c>
      <c r="J50" t="s">
        <v>1370</v>
      </c>
      <c r="K50" t="s">
        <v>1370</v>
      </c>
      <c r="L50" t="s">
        <v>1370</v>
      </c>
      <c r="M50" t="s">
        <v>1370</v>
      </c>
      <c r="N50" t="s">
        <v>1370</v>
      </c>
      <c r="O50" t="s">
        <v>1370</v>
      </c>
      <c r="P50" t="s">
        <v>1370</v>
      </c>
      <c r="Q50" t="s">
        <v>1370</v>
      </c>
      <c r="R50" t="s">
        <v>1370</v>
      </c>
      <c r="S50" t="s">
        <v>1370</v>
      </c>
      <c r="T50" t="s">
        <v>1370</v>
      </c>
      <c r="U50" t="s">
        <v>1370</v>
      </c>
    </row>
    <row r="51" spans="1:21">
      <c r="A51">
        <v>50</v>
      </c>
      <c r="B51" s="261" t="e">
        <f>+'Metas por Proyecto'!#REF!</f>
        <v>#REF!</v>
      </c>
      <c r="C51" s="262" t="e">
        <f>+'Metas por Proyecto'!#REF!</f>
        <v>#REF!</v>
      </c>
      <c r="D51" s="262" t="e">
        <f>+'Metas por Proyecto'!#REF!</f>
        <v>#REF!</v>
      </c>
      <c r="E51" t="s">
        <v>1370</v>
      </c>
      <c r="F51" t="s">
        <v>1370</v>
      </c>
      <c r="G51" t="s">
        <v>1370</v>
      </c>
      <c r="H51" t="s">
        <v>1370</v>
      </c>
      <c r="I51" t="s">
        <v>1370</v>
      </c>
      <c r="J51" t="s">
        <v>1370</v>
      </c>
      <c r="K51" t="s">
        <v>1370</v>
      </c>
      <c r="L51" t="s">
        <v>1370</v>
      </c>
      <c r="M51" t="s">
        <v>1370</v>
      </c>
      <c r="N51" t="s">
        <v>1370</v>
      </c>
      <c r="O51" t="s">
        <v>1370</v>
      </c>
      <c r="P51" t="s">
        <v>1370</v>
      </c>
      <c r="Q51" t="s">
        <v>1370</v>
      </c>
      <c r="R51" t="s">
        <v>1370</v>
      </c>
      <c r="S51" t="s">
        <v>1370</v>
      </c>
      <c r="T51" t="s">
        <v>1370</v>
      </c>
      <c r="U51" t="s">
        <v>1370</v>
      </c>
    </row>
    <row r="52" spans="1:21">
      <c r="A52">
        <v>51</v>
      </c>
      <c r="B52" s="261" t="e">
        <f>+'Metas por Proyecto'!#REF!</f>
        <v>#REF!</v>
      </c>
      <c r="C52" s="262" t="e">
        <f>+'Metas por Proyecto'!#REF!</f>
        <v>#REF!</v>
      </c>
      <c r="D52" s="262" t="e">
        <f>+'Metas por Proyecto'!#REF!</f>
        <v>#REF!</v>
      </c>
      <c r="E52" t="s">
        <v>1370</v>
      </c>
      <c r="F52" t="s">
        <v>1370</v>
      </c>
      <c r="G52" t="s">
        <v>1370</v>
      </c>
      <c r="H52" t="s">
        <v>1370</v>
      </c>
      <c r="I52" t="s">
        <v>1370</v>
      </c>
      <c r="J52" t="s">
        <v>1370</v>
      </c>
      <c r="K52" t="s">
        <v>1370</v>
      </c>
      <c r="L52" t="s">
        <v>1370</v>
      </c>
      <c r="M52" t="s">
        <v>1370</v>
      </c>
      <c r="N52" t="s">
        <v>1370</v>
      </c>
      <c r="O52" t="s">
        <v>1370</v>
      </c>
      <c r="P52" t="s">
        <v>1370</v>
      </c>
      <c r="Q52" t="s">
        <v>1370</v>
      </c>
      <c r="R52" t="s">
        <v>1370</v>
      </c>
      <c r="S52" t="s">
        <v>1370</v>
      </c>
      <c r="T52" t="s">
        <v>1370</v>
      </c>
      <c r="U52" t="s">
        <v>1370</v>
      </c>
    </row>
    <row r="53" spans="1:21">
      <c r="A53">
        <v>52</v>
      </c>
      <c r="B53" s="261" t="e">
        <f>+'Metas por Proyecto'!#REF!</f>
        <v>#REF!</v>
      </c>
      <c r="C53" s="262" t="e">
        <f>+'Metas por Proyecto'!#REF!</f>
        <v>#REF!</v>
      </c>
      <c r="D53" s="262" t="e">
        <f>+'Metas por Proyecto'!#REF!</f>
        <v>#REF!</v>
      </c>
      <c r="E53" t="s">
        <v>1370</v>
      </c>
      <c r="F53" t="s">
        <v>1370</v>
      </c>
      <c r="G53" t="s">
        <v>1370</v>
      </c>
      <c r="H53" t="s">
        <v>1370</v>
      </c>
      <c r="I53" t="s">
        <v>1370</v>
      </c>
      <c r="J53" t="s">
        <v>1370</v>
      </c>
      <c r="K53" t="s">
        <v>1370</v>
      </c>
      <c r="L53" t="s">
        <v>1370</v>
      </c>
      <c r="M53" t="s">
        <v>1370</v>
      </c>
      <c r="N53" t="s">
        <v>1370</v>
      </c>
      <c r="O53" t="s">
        <v>1370</v>
      </c>
      <c r="P53" t="s">
        <v>1370</v>
      </c>
      <c r="Q53" t="s">
        <v>1370</v>
      </c>
      <c r="R53" t="s">
        <v>1370</v>
      </c>
      <c r="S53" t="s">
        <v>1370</v>
      </c>
      <c r="T53" t="s">
        <v>1370</v>
      </c>
      <c r="U53" t="s">
        <v>1370</v>
      </c>
    </row>
    <row r="54" spans="1:21">
      <c r="A54">
        <v>53</v>
      </c>
      <c r="B54" s="261" t="e">
        <f>+'Metas por Proyecto'!#REF!</f>
        <v>#REF!</v>
      </c>
      <c r="C54" s="262" t="e">
        <f>+'Metas por Proyecto'!#REF!</f>
        <v>#REF!</v>
      </c>
      <c r="D54" s="262" t="e">
        <f>+'Metas por Proyecto'!#REF!</f>
        <v>#REF!</v>
      </c>
      <c r="E54" t="s">
        <v>1370</v>
      </c>
      <c r="F54" t="s">
        <v>1370</v>
      </c>
      <c r="G54" t="s">
        <v>1370</v>
      </c>
      <c r="H54" t="s">
        <v>1370</v>
      </c>
      <c r="I54" t="s">
        <v>1370</v>
      </c>
      <c r="J54" t="s">
        <v>1370</v>
      </c>
      <c r="K54" t="s">
        <v>1370</v>
      </c>
      <c r="L54" t="s">
        <v>1370</v>
      </c>
      <c r="M54" t="s">
        <v>1370</v>
      </c>
      <c r="N54" t="s">
        <v>1370</v>
      </c>
      <c r="O54" t="s">
        <v>1370</v>
      </c>
      <c r="P54" t="s">
        <v>1370</v>
      </c>
      <c r="Q54" t="s">
        <v>1370</v>
      </c>
      <c r="R54" t="s">
        <v>1370</v>
      </c>
      <c r="S54" t="s">
        <v>1370</v>
      </c>
      <c r="T54" t="s">
        <v>1370</v>
      </c>
      <c r="U54" t="s">
        <v>1370</v>
      </c>
    </row>
    <row r="55" spans="1:21">
      <c r="A55">
        <v>54</v>
      </c>
      <c r="B55" s="261" t="e">
        <f>+'Metas por Proyecto'!#REF!</f>
        <v>#REF!</v>
      </c>
      <c r="C55" s="262" t="e">
        <f>+'Metas por Proyecto'!#REF!</f>
        <v>#REF!</v>
      </c>
      <c r="D55" s="262" t="e">
        <f>+'Metas por Proyecto'!#REF!</f>
        <v>#REF!</v>
      </c>
      <c r="E55" t="s">
        <v>1370</v>
      </c>
      <c r="F55" t="s">
        <v>1370</v>
      </c>
      <c r="G55" t="s">
        <v>1370</v>
      </c>
      <c r="H55" t="s">
        <v>1370</v>
      </c>
      <c r="I55" t="s">
        <v>1370</v>
      </c>
      <c r="J55" t="s">
        <v>1370</v>
      </c>
      <c r="K55" t="s">
        <v>1370</v>
      </c>
      <c r="L55" t="s">
        <v>1370</v>
      </c>
      <c r="M55" t="s">
        <v>1370</v>
      </c>
      <c r="N55" t="s">
        <v>1370</v>
      </c>
      <c r="O55" t="s">
        <v>1370</v>
      </c>
      <c r="P55" t="s">
        <v>1370</v>
      </c>
      <c r="Q55" t="s">
        <v>1370</v>
      </c>
      <c r="R55" t="s">
        <v>1370</v>
      </c>
      <c r="S55" t="s">
        <v>1370</v>
      </c>
      <c r="T55" t="s">
        <v>1370</v>
      </c>
      <c r="U55" t="s">
        <v>1370</v>
      </c>
    </row>
    <row r="56" spans="1:21">
      <c r="A56">
        <v>55</v>
      </c>
      <c r="B56" s="261" t="e">
        <f>+'Metas por Proyecto'!#REF!</f>
        <v>#REF!</v>
      </c>
      <c r="C56" s="262" t="e">
        <f>+'Metas por Proyecto'!#REF!</f>
        <v>#REF!</v>
      </c>
      <c r="D56" s="262" t="e">
        <f>+'Metas por Proyecto'!#REF!</f>
        <v>#REF!</v>
      </c>
      <c r="E56" t="s">
        <v>1370</v>
      </c>
      <c r="F56" t="s">
        <v>1370</v>
      </c>
      <c r="G56" t="s">
        <v>1370</v>
      </c>
      <c r="H56" t="s">
        <v>1370</v>
      </c>
      <c r="I56" t="s">
        <v>1370</v>
      </c>
      <c r="J56" t="s">
        <v>1370</v>
      </c>
      <c r="K56" t="s">
        <v>1370</v>
      </c>
      <c r="L56" t="s">
        <v>1370</v>
      </c>
      <c r="M56" t="s">
        <v>1370</v>
      </c>
      <c r="N56" t="s">
        <v>1370</v>
      </c>
      <c r="O56" t="s">
        <v>1370</v>
      </c>
      <c r="P56" t="s">
        <v>1370</v>
      </c>
      <c r="Q56" t="s">
        <v>1370</v>
      </c>
      <c r="R56" t="s">
        <v>1370</v>
      </c>
      <c r="S56" t="s">
        <v>1370</v>
      </c>
      <c r="T56" t="s">
        <v>1370</v>
      </c>
      <c r="U56" t="s">
        <v>1370</v>
      </c>
    </row>
    <row r="57" spans="1:21" ht="60">
      <c r="A57">
        <v>56</v>
      </c>
      <c r="B57" s="261" t="str">
        <f>+'Metas por Proyecto'!B51</f>
        <v xml:space="preserve"> Implementar los módulos SIG</v>
      </c>
      <c r="C57" s="262" t="str">
        <f>+'Metas por Proyecto'!L51</f>
        <v>N.A.</v>
      </c>
      <c r="D57" s="262" t="str">
        <f>+'Metas por Proyecto'!J51</f>
        <v>Grupo Interno de Trabajo Tecnologías de la Información y las Telecomunicaciones</v>
      </c>
      <c r="E57" t="s">
        <v>1370</v>
      </c>
      <c r="F57" t="s">
        <v>1370</v>
      </c>
      <c r="G57" t="s">
        <v>1370</v>
      </c>
      <c r="H57" t="s">
        <v>1370</v>
      </c>
      <c r="I57" t="s">
        <v>1370</v>
      </c>
      <c r="J57" t="s">
        <v>1370</v>
      </c>
      <c r="K57" t="s">
        <v>1370</v>
      </c>
      <c r="L57" t="s">
        <v>1370</v>
      </c>
      <c r="M57" t="s">
        <v>1370</v>
      </c>
      <c r="N57" t="s">
        <v>1370</v>
      </c>
      <c r="O57" t="s">
        <v>1370</v>
      </c>
      <c r="P57" t="s">
        <v>1370</v>
      </c>
      <c r="Q57" t="s">
        <v>1370</v>
      </c>
      <c r="R57" t="s">
        <v>1370</v>
      </c>
      <c r="S57" t="s">
        <v>1370</v>
      </c>
      <c r="T57" t="s">
        <v>1370</v>
      </c>
      <c r="U57" t="s">
        <v>1370</v>
      </c>
    </row>
    <row r="58" spans="1:21">
      <c r="A58">
        <v>57</v>
      </c>
      <c r="B58" s="261" t="e">
        <f>+'Metas por Proyecto'!#REF!</f>
        <v>#REF!</v>
      </c>
      <c r="C58" s="262" t="e">
        <f>+'Metas por Proyecto'!#REF!</f>
        <v>#REF!</v>
      </c>
      <c r="D58" s="262" t="e">
        <f>+'Metas por Proyecto'!#REF!</f>
        <v>#REF!</v>
      </c>
      <c r="E58" t="s">
        <v>1370</v>
      </c>
      <c r="F58" t="s">
        <v>1370</v>
      </c>
      <c r="G58" t="s">
        <v>1370</v>
      </c>
      <c r="H58" t="s">
        <v>1370</v>
      </c>
      <c r="I58" t="s">
        <v>1370</v>
      </c>
      <c r="J58" t="s">
        <v>1370</v>
      </c>
      <c r="K58" t="s">
        <v>1370</v>
      </c>
      <c r="L58" t="s">
        <v>1370</v>
      </c>
      <c r="M58" t="s">
        <v>1370</v>
      </c>
      <c r="N58" t="s">
        <v>1370</v>
      </c>
      <c r="O58" t="s">
        <v>1370</v>
      </c>
      <c r="P58" t="s">
        <v>1370</v>
      </c>
      <c r="Q58" t="s">
        <v>1370</v>
      </c>
      <c r="R58" t="s">
        <v>1370</v>
      </c>
      <c r="S58" t="s">
        <v>1370</v>
      </c>
      <c r="T58" t="s">
        <v>1370</v>
      </c>
      <c r="U58" t="s">
        <v>1370</v>
      </c>
    </row>
    <row r="59" spans="1:21">
      <c r="A59">
        <v>58</v>
      </c>
      <c r="B59" s="261" t="e">
        <f>+'Metas por Proyecto'!#REF!</f>
        <v>#REF!</v>
      </c>
      <c r="C59" s="262" t="e">
        <f>+'Metas por Proyecto'!#REF!</f>
        <v>#REF!</v>
      </c>
      <c r="D59" s="262" t="e">
        <f>+'Metas por Proyecto'!#REF!</f>
        <v>#REF!</v>
      </c>
      <c r="E59" t="s">
        <v>1370</v>
      </c>
      <c r="F59" t="s">
        <v>1370</v>
      </c>
      <c r="G59" t="s">
        <v>1370</v>
      </c>
      <c r="H59" t="s">
        <v>1370</v>
      </c>
      <c r="I59" t="s">
        <v>1370</v>
      </c>
      <c r="J59" t="s">
        <v>1370</v>
      </c>
      <c r="K59" t="s">
        <v>1370</v>
      </c>
      <c r="L59" t="s">
        <v>1370</v>
      </c>
      <c r="M59" t="s">
        <v>1370</v>
      </c>
      <c r="N59" t="s">
        <v>1370</v>
      </c>
      <c r="O59" t="s">
        <v>1370</v>
      </c>
      <c r="P59" t="s">
        <v>1370</v>
      </c>
      <c r="Q59" t="s">
        <v>1370</v>
      </c>
      <c r="R59" t="s">
        <v>1370</v>
      </c>
      <c r="S59" t="s">
        <v>1370</v>
      </c>
      <c r="T59" t="s">
        <v>1370</v>
      </c>
      <c r="U59" t="s">
        <v>1370</v>
      </c>
    </row>
    <row r="60" spans="1:21">
      <c r="A60">
        <v>59</v>
      </c>
      <c r="B60" s="261" t="e">
        <f>+'Metas por Proyecto'!#REF!</f>
        <v>#REF!</v>
      </c>
      <c r="C60" s="262" t="e">
        <f>+'Metas por Proyecto'!#REF!</f>
        <v>#REF!</v>
      </c>
      <c r="D60" s="262" t="e">
        <f>+'Metas por Proyecto'!#REF!</f>
        <v>#REF!</v>
      </c>
      <c r="E60" t="s">
        <v>1370</v>
      </c>
      <c r="F60" t="s">
        <v>1370</v>
      </c>
      <c r="G60" t="s">
        <v>1370</v>
      </c>
      <c r="H60" t="s">
        <v>1370</v>
      </c>
      <c r="I60" t="s">
        <v>1370</v>
      </c>
      <c r="J60" t="s">
        <v>1370</v>
      </c>
      <c r="K60" t="s">
        <v>1370</v>
      </c>
      <c r="L60" t="s">
        <v>1370</v>
      </c>
      <c r="M60" t="s">
        <v>1370</v>
      </c>
      <c r="N60" t="s">
        <v>1370</v>
      </c>
      <c r="O60" t="s">
        <v>1370</v>
      </c>
      <c r="P60" t="s">
        <v>1370</v>
      </c>
      <c r="Q60" t="s">
        <v>1370</v>
      </c>
      <c r="R60" t="s">
        <v>1370</v>
      </c>
      <c r="S60" t="s">
        <v>1370</v>
      </c>
      <c r="T60" t="s">
        <v>1370</v>
      </c>
      <c r="U60" t="s">
        <v>1370</v>
      </c>
    </row>
    <row r="61" spans="1:21" ht="60">
      <c r="A61">
        <v>60</v>
      </c>
      <c r="B61" s="261" t="str">
        <f>+'Metas por Proyecto'!B52</f>
        <v>Establecer la línea base de emisiones de huella de carbono generada por la ANI en los diferentes modos</v>
      </c>
      <c r="C61" s="262" t="str">
        <f>+'Metas por Proyecto'!L52</f>
        <v>N.A.</v>
      </c>
      <c r="D61" s="262" t="str">
        <f>+'Metas por Proyecto'!J52</f>
        <v>Grupo Interno de Trabajo Ambiental</v>
      </c>
      <c r="E61" t="s">
        <v>1370</v>
      </c>
      <c r="F61" t="s">
        <v>1370</v>
      </c>
      <c r="G61" t="s">
        <v>1370</v>
      </c>
      <c r="H61" t="s">
        <v>1370</v>
      </c>
      <c r="I61" t="s">
        <v>1371</v>
      </c>
      <c r="J61" t="s">
        <v>1371</v>
      </c>
      <c r="K61" t="s">
        <v>1370</v>
      </c>
      <c r="L61" t="s">
        <v>1370</v>
      </c>
      <c r="M61" t="s">
        <v>1371</v>
      </c>
      <c r="N61" t="s">
        <v>1370</v>
      </c>
      <c r="O61" t="s">
        <v>1371</v>
      </c>
      <c r="P61" t="s">
        <v>1371</v>
      </c>
      <c r="Q61" t="s">
        <v>1370</v>
      </c>
      <c r="R61" t="s">
        <v>1370</v>
      </c>
      <c r="S61" t="s">
        <v>1370</v>
      </c>
      <c r="T61" t="s">
        <v>1370</v>
      </c>
      <c r="U61" t="s">
        <v>1370</v>
      </c>
    </row>
    <row r="62" spans="1:21" ht="75">
      <c r="A62">
        <v>61</v>
      </c>
      <c r="B62" s="261" t="str">
        <f>+'Metas por Proyecto'!B53</f>
        <v>Realizar feria de sostenibilidad desde el GIT Ambiental el segundo semestre del año 2020, para que los concesionarios realicen una rueda de negocios al respecto.</v>
      </c>
      <c r="C62" s="262" t="str">
        <f>+'Metas por Proyecto'!L53</f>
        <v>N.A.</v>
      </c>
      <c r="D62" s="262" t="str">
        <f>+'Metas por Proyecto'!J53</f>
        <v>Grupo Interno de Trabajo Ambiental</v>
      </c>
      <c r="E62" t="s">
        <v>1370</v>
      </c>
      <c r="F62" t="s">
        <v>1370</v>
      </c>
      <c r="G62" t="s">
        <v>1370</v>
      </c>
      <c r="H62" t="s">
        <v>1370</v>
      </c>
      <c r="I62" t="s">
        <v>1371</v>
      </c>
      <c r="J62" t="s">
        <v>1371</v>
      </c>
      <c r="K62" t="s">
        <v>1370</v>
      </c>
      <c r="L62" t="s">
        <v>1370</v>
      </c>
      <c r="M62" t="s">
        <v>1371</v>
      </c>
      <c r="N62" t="s">
        <v>1370</v>
      </c>
      <c r="O62" t="s">
        <v>1371</v>
      </c>
      <c r="P62" t="s">
        <v>1371</v>
      </c>
      <c r="Q62" t="s">
        <v>1370</v>
      </c>
      <c r="R62" t="s">
        <v>1370</v>
      </c>
      <c r="S62" t="s">
        <v>1370</v>
      </c>
      <c r="T62" t="s">
        <v>1370</v>
      </c>
      <c r="U62" t="s">
        <v>1370</v>
      </c>
    </row>
    <row r="63" spans="1:21" ht="105">
      <c r="A63">
        <v>62</v>
      </c>
      <c r="B63" s="261" t="str">
        <f>+'Metas por Proyecto'!B54</f>
        <v>Desarrollo e implementación de una nueva guía de manejo ambiental como lineamiento de buenas practicas con relación al cambio climático para la ejecución de proyectos de infraestructura. ( ANI- Banco Mundial)</v>
      </c>
      <c r="C63" s="262" t="str">
        <f>+'Metas por Proyecto'!L54</f>
        <v>N.A.</v>
      </c>
      <c r="D63" s="262" t="str">
        <f>+'Metas por Proyecto'!J54</f>
        <v>Grupo Interno de Trabajo Ambiental</v>
      </c>
      <c r="E63" t="s">
        <v>1370</v>
      </c>
      <c r="F63" t="s">
        <v>1370</v>
      </c>
      <c r="G63" t="s">
        <v>1370</v>
      </c>
      <c r="H63" t="s">
        <v>1370</v>
      </c>
      <c r="I63" t="s">
        <v>1371</v>
      </c>
      <c r="J63" t="s">
        <v>1371</v>
      </c>
      <c r="K63" t="s">
        <v>1370</v>
      </c>
      <c r="L63" t="s">
        <v>1370</v>
      </c>
      <c r="M63" t="s">
        <v>1371</v>
      </c>
      <c r="N63" t="s">
        <v>1370</v>
      </c>
      <c r="O63" t="s">
        <v>1371</v>
      </c>
      <c r="P63" t="s">
        <v>1371</v>
      </c>
      <c r="Q63" t="s">
        <v>1370</v>
      </c>
      <c r="R63" t="s">
        <v>1370</v>
      </c>
      <c r="S63" t="s">
        <v>1370</v>
      </c>
      <c r="T63" t="s">
        <v>1370</v>
      </c>
      <c r="U63" t="s">
        <v>1370</v>
      </c>
    </row>
    <row r="64" spans="1:21" ht="45">
      <c r="A64">
        <v>63</v>
      </c>
      <c r="B64" s="261" t="str">
        <f>+'Metas por Proyecto'!B55</f>
        <v>Capacitaciones y espacios de dialogo para promover desarrollo de compensaciones de mayor impacto</v>
      </c>
      <c r="C64" s="262" t="str">
        <f>+'Metas por Proyecto'!L55</f>
        <v>N.A.</v>
      </c>
      <c r="D64" s="262" t="str">
        <f>+'Metas por Proyecto'!J55</f>
        <v>Grupo Interno de Trabajo Ambiental</v>
      </c>
      <c r="E64" t="s">
        <v>1370</v>
      </c>
      <c r="F64" t="s">
        <v>1370</v>
      </c>
      <c r="G64" t="s">
        <v>1370</v>
      </c>
      <c r="H64" t="s">
        <v>1370</v>
      </c>
      <c r="I64" t="s">
        <v>1371</v>
      </c>
      <c r="J64" t="s">
        <v>1371</v>
      </c>
      <c r="K64" t="s">
        <v>1370</v>
      </c>
      <c r="L64" t="s">
        <v>1370</v>
      </c>
      <c r="M64" t="s">
        <v>1371</v>
      </c>
      <c r="N64" t="s">
        <v>1370</v>
      </c>
      <c r="O64" t="s">
        <v>1371</v>
      </c>
      <c r="P64" t="s">
        <v>1371</v>
      </c>
      <c r="Q64" t="s">
        <v>1370</v>
      </c>
      <c r="R64" t="s">
        <v>1370</v>
      </c>
      <c r="S64" t="s">
        <v>1370</v>
      </c>
      <c r="T64" t="s">
        <v>1370</v>
      </c>
      <c r="U64" t="s">
        <v>1370</v>
      </c>
    </row>
    <row r="65" spans="1:21" ht="45">
      <c r="A65">
        <v>64</v>
      </c>
      <c r="B65" s="261" t="str">
        <f>+'Metas por Proyecto'!B56</f>
        <v>Instructivo con lineamientos de Adaptación y Gestión de Riesgos de Desastre</v>
      </c>
      <c r="C65" s="262" t="str">
        <f>+'Metas por Proyecto'!L56</f>
        <v>N.A.</v>
      </c>
      <c r="D65" s="262" t="str">
        <f>+'Metas por Proyecto'!J56</f>
        <v>Grupo Interno de Trabajo Ambiental</v>
      </c>
      <c r="E65" t="s">
        <v>1370</v>
      </c>
      <c r="F65" t="s">
        <v>1370</v>
      </c>
      <c r="G65" t="s">
        <v>1370</v>
      </c>
      <c r="H65" t="s">
        <v>1370</v>
      </c>
      <c r="I65" t="s">
        <v>1371</v>
      </c>
      <c r="J65" t="s">
        <v>1371</v>
      </c>
      <c r="K65" t="s">
        <v>1370</v>
      </c>
      <c r="L65" t="s">
        <v>1370</v>
      </c>
      <c r="M65" t="s">
        <v>1371</v>
      </c>
      <c r="N65" t="s">
        <v>1370</v>
      </c>
      <c r="O65" t="s">
        <v>1371</v>
      </c>
      <c r="P65" t="s">
        <v>1371</v>
      </c>
      <c r="Q65" t="s">
        <v>1370</v>
      </c>
      <c r="R65" t="s">
        <v>1370</v>
      </c>
      <c r="S65" t="s">
        <v>1370</v>
      </c>
      <c r="T65" t="s">
        <v>1370</v>
      </c>
      <c r="U65" t="s">
        <v>1370</v>
      </c>
    </row>
    <row r="66" spans="1:21" ht="45">
      <c r="A66">
        <v>65</v>
      </c>
      <c r="B66" s="261" t="str">
        <f>+'Metas por Proyecto'!B57</f>
        <v>Actualización de los procedimientos del GIT Ambiental en el Sistema integrado de Gestión de Calidad.</v>
      </c>
      <c r="C66" s="262" t="str">
        <f>+'Metas por Proyecto'!L57</f>
        <v>N.A.</v>
      </c>
      <c r="D66" s="262" t="str">
        <f>+'Metas por Proyecto'!J57</f>
        <v>Grupo Interno de Trabajo Ambiental</v>
      </c>
      <c r="E66" t="s">
        <v>1370</v>
      </c>
      <c r="F66" t="s">
        <v>1370</v>
      </c>
      <c r="G66" t="s">
        <v>1370</v>
      </c>
      <c r="H66" t="s">
        <v>1370</v>
      </c>
      <c r="I66" t="s">
        <v>1371</v>
      </c>
      <c r="J66" t="s">
        <v>1371</v>
      </c>
      <c r="K66" t="s">
        <v>1370</v>
      </c>
      <c r="L66" t="s">
        <v>1370</v>
      </c>
      <c r="M66" t="s">
        <v>1371</v>
      </c>
      <c r="N66" t="s">
        <v>1370</v>
      </c>
      <c r="O66" t="s">
        <v>1371</v>
      </c>
      <c r="P66" t="s">
        <v>1371</v>
      </c>
      <c r="Q66" t="s">
        <v>1370</v>
      </c>
      <c r="R66" t="s">
        <v>1370</v>
      </c>
      <c r="S66" t="s">
        <v>1370</v>
      </c>
      <c r="T66" t="s">
        <v>1370</v>
      </c>
      <c r="U66" t="s">
        <v>1370</v>
      </c>
    </row>
    <row r="67" spans="1:21" ht="75">
      <c r="A67">
        <v>66</v>
      </c>
      <c r="B67" s="261" t="str">
        <f>+'Metas por Proyecto'!B58</f>
        <v>Seguimiento por parte de los supervisores del GIT Ambiental a todos los tramites radicados por los concesionarios ante las Autoridades Ambientales.</v>
      </c>
      <c r="C67" s="262" t="str">
        <f>+'Metas por Proyecto'!L58</f>
        <v>N.A.</v>
      </c>
      <c r="D67" s="262" t="str">
        <f>+'Metas por Proyecto'!J58</f>
        <v>Grupo Interno de Trabajo Ambiental</v>
      </c>
      <c r="E67" t="s">
        <v>1370</v>
      </c>
      <c r="F67" t="s">
        <v>1370</v>
      </c>
      <c r="G67" t="s">
        <v>1370</v>
      </c>
      <c r="H67" t="s">
        <v>1370</v>
      </c>
      <c r="I67" t="s">
        <v>1371</v>
      </c>
      <c r="J67" t="s">
        <v>1371</v>
      </c>
      <c r="K67" t="s">
        <v>1370</v>
      </c>
      <c r="L67" t="s">
        <v>1370</v>
      </c>
      <c r="M67" t="s">
        <v>1371</v>
      </c>
      <c r="N67" t="s">
        <v>1370</v>
      </c>
      <c r="O67" t="s">
        <v>1371</v>
      </c>
      <c r="P67" t="s">
        <v>1371</v>
      </c>
      <c r="Q67" t="s">
        <v>1370</v>
      </c>
      <c r="R67" t="s">
        <v>1370</v>
      </c>
      <c r="S67" t="s">
        <v>1370</v>
      </c>
      <c r="T67" t="s">
        <v>1370</v>
      </c>
      <c r="U67" t="s">
        <v>1370</v>
      </c>
    </row>
    <row r="68" spans="1:21" ht="75">
      <c r="A68">
        <v>67</v>
      </c>
      <c r="B68" s="261" t="str">
        <f>+'Metas por Proyecto'!B59</f>
        <v>Gestionar ante Organismos internacionales acuerdos de Cooperación en temas de sostenibilidad y cambio climático para la Agencia.</v>
      </c>
      <c r="C68" s="262" t="str">
        <f>+'Metas por Proyecto'!L59</f>
        <v>N.A.</v>
      </c>
      <c r="D68" s="262" t="str">
        <f>+'Metas por Proyecto'!J59</f>
        <v>Grupo Interno de Trabajo Ambiental</v>
      </c>
      <c r="E68" t="s">
        <v>1370</v>
      </c>
      <c r="F68" t="s">
        <v>1370</v>
      </c>
      <c r="G68" t="s">
        <v>1370</v>
      </c>
      <c r="H68" t="s">
        <v>1370</v>
      </c>
      <c r="I68" t="s">
        <v>1371</v>
      </c>
      <c r="J68" t="s">
        <v>1371</v>
      </c>
      <c r="K68" t="s">
        <v>1370</v>
      </c>
      <c r="L68" t="s">
        <v>1370</v>
      </c>
      <c r="M68" t="s">
        <v>1371</v>
      </c>
      <c r="N68" t="s">
        <v>1370</v>
      </c>
      <c r="O68" t="s">
        <v>1371</v>
      </c>
      <c r="P68" t="s">
        <v>1371</v>
      </c>
      <c r="Q68" t="s">
        <v>1370</v>
      </c>
      <c r="R68" t="s">
        <v>1370</v>
      </c>
      <c r="S68" t="s">
        <v>1370</v>
      </c>
      <c r="T68" t="s">
        <v>1370</v>
      </c>
      <c r="U68" t="s">
        <v>1370</v>
      </c>
    </row>
    <row r="69" spans="1:21" ht="45">
      <c r="A69">
        <v>68</v>
      </c>
      <c r="B69" s="261" t="str">
        <f>+'Metas por Proyecto'!B60</f>
        <v>Documento de lecciones aprendidas desde el aspecto ambiental por parte del GIT Ambiental.</v>
      </c>
      <c r="C69" s="262" t="str">
        <f>+'Metas por Proyecto'!L60</f>
        <v>N.A.</v>
      </c>
      <c r="D69" s="262" t="str">
        <f>+'Metas por Proyecto'!J60</f>
        <v>Grupo Interno de Trabajo Ambiental</v>
      </c>
      <c r="E69" t="s">
        <v>1370</v>
      </c>
      <c r="F69" t="s">
        <v>1370</v>
      </c>
      <c r="G69" t="s">
        <v>1370</v>
      </c>
      <c r="H69" t="s">
        <v>1370</v>
      </c>
      <c r="I69" t="s">
        <v>1371</v>
      </c>
      <c r="J69" t="s">
        <v>1371</v>
      </c>
      <c r="K69" t="s">
        <v>1370</v>
      </c>
      <c r="L69" t="s">
        <v>1370</v>
      </c>
      <c r="M69" t="s">
        <v>1371</v>
      </c>
      <c r="N69" t="s">
        <v>1370</v>
      </c>
      <c r="O69" t="s">
        <v>1371</v>
      </c>
      <c r="P69" t="s">
        <v>1371</v>
      </c>
      <c r="Q69" t="s">
        <v>1370</v>
      </c>
      <c r="R69" t="s">
        <v>1370</v>
      </c>
      <c r="S69" t="s">
        <v>1370</v>
      </c>
      <c r="T69" t="s">
        <v>1370</v>
      </c>
      <c r="U69" t="s">
        <v>1370</v>
      </c>
    </row>
    <row r="70" spans="1:21" ht="30">
      <c r="A70">
        <v>69</v>
      </c>
      <c r="B70" s="261" t="str">
        <f>+'Metas por Proyecto'!B61</f>
        <v>Suscripción de convenios con ANLA y CCI (MADS)</v>
      </c>
      <c r="C70" s="262" t="str">
        <f>+'Metas por Proyecto'!L61</f>
        <v>N.A.</v>
      </c>
      <c r="D70" s="262" t="str">
        <f>+'Metas por Proyecto'!J61</f>
        <v>Grupo Interno de Trabajo Ambiental</v>
      </c>
      <c r="E70" t="s">
        <v>1370</v>
      </c>
      <c r="F70" t="s">
        <v>1370</v>
      </c>
      <c r="G70" t="s">
        <v>1370</v>
      </c>
      <c r="H70" t="s">
        <v>1370</v>
      </c>
      <c r="I70" t="s">
        <v>1371</v>
      </c>
      <c r="J70" t="s">
        <v>1371</v>
      </c>
      <c r="K70" t="s">
        <v>1370</v>
      </c>
      <c r="L70" t="s">
        <v>1370</v>
      </c>
      <c r="M70" t="s">
        <v>1371</v>
      </c>
      <c r="N70" t="s">
        <v>1370</v>
      </c>
      <c r="O70" t="s">
        <v>1371</v>
      </c>
      <c r="P70" t="s">
        <v>1371</v>
      </c>
      <c r="Q70" t="s">
        <v>1370</v>
      </c>
      <c r="R70" t="s">
        <v>1370</v>
      </c>
      <c r="S70" t="s">
        <v>1370</v>
      </c>
      <c r="T70" t="s">
        <v>1370</v>
      </c>
      <c r="U70" t="s">
        <v>1370</v>
      </c>
    </row>
    <row r="71" spans="1:21" ht="75">
      <c r="A71">
        <v>70</v>
      </c>
      <c r="B71" s="261" t="str">
        <f>+'Metas por Proyecto'!B62</f>
        <v>Crear herramienta SIG con el apoyo de TI para la visualización y cuantificación de la compensaciones ambientales que se están ejecutando para los proyectos de 4G</v>
      </c>
      <c r="C71" s="262" t="str">
        <f>+'Metas por Proyecto'!L62</f>
        <v>N.A.</v>
      </c>
      <c r="D71" s="262" t="str">
        <f>+'Metas por Proyecto'!J62</f>
        <v>Grupo Interno de Trabajo Ambiental</v>
      </c>
      <c r="E71" t="s">
        <v>1370</v>
      </c>
      <c r="F71" t="s">
        <v>1370</v>
      </c>
      <c r="G71" t="s">
        <v>1370</v>
      </c>
      <c r="H71" t="s">
        <v>1370</v>
      </c>
      <c r="I71" t="s">
        <v>1371</v>
      </c>
      <c r="J71" t="s">
        <v>1371</v>
      </c>
      <c r="K71" t="s">
        <v>1370</v>
      </c>
      <c r="L71" t="s">
        <v>1370</v>
      </c>
      <c r="M71" t="s">
        <v>1371</v>
      </c>
      <c r="N71" t="s">
        <v>1370</v>
      </c>
      <c r="O71" t="s">
        <v>1371</v>
      </c>
      <c r="P71" t="s">
        <v>1371</v>
      </c>
      <c r="Q71" t="s">
        <v>1370</v>
      </c>
      <c r="R71" t="s">
        <v>1370</v>
      </c>
      <c r="S71" t="s">
        <v>1370</v>
      </c>
      <c r="T71" t="s">
        <v>1370</v>
      </c>
      <c r="U71" t="s">
        <v>1370</v>
      </c>
    </row>
    <row r="72" spans="1:21" ht="45">
      <c r="A72">
        <v>71</v>
      </c>
      <c r="B72" s="261" t="str">
        <f>+'Metas por Proyecto'!B63</f>
        <v>Seguimiento a los proyectos de estructuración y apoyo desde el GIT Ambiental</v>
      </c>
      <c r="C72" s="262" t="str">
        <f>+'Metas por Proyecto'!L63</f>
        <v>N.A.</v>
      </c>
      <c r="D72" s="262" t="str">
        <f>+'Metas por Proyecto'!J63</f>
        <v>Grupo Interno de Trabajo Ambiental</v>
      </c>
      <c r="E72" t="s">
        <v>1370</v>
      </c>
      <c r="F72" t="s">
        <v>1370</v>
      </c>
      <c r="G72" t="s">
        <v>1370</v>
      </c>
      <c r="H72" t="s">
        <v>1370</v>
      </c>
      <c r="I72" t="s">
        <v>1371</v>
      </c>
      <c r="J72" t="s">
        <v>1371</v>
      </c>
      <c r="K72" t="s">
        <v>1370</v>
      </c>
      <c r="L72" t="s">
        <v>1370</v>
      </c>
      <c r="M72" t="s">
        <v>1371</v>
      </c>
      <c r="N72" t="s">
        <v>1370</v>
      </c>
      <c r="O72" t="s">
        <v>1371</v>
      </c>
      <c r="P72" t="s">
        <v>1371</v>
      </c>
      <c r="Q72" t="s">
        <v>1370</v>
      </c>
      <c r="R72" t="s">
        <v>1370</v>
      </c>
      <c r="S72" t="s">
        <v>1370</v>
      </c>
      <c r="T72" t="s">
        <v>1370</v>
      </c>
      <c r="U72" t="s">
        <v>1370</v>
      </c>
    </row>
    <row r="73" spans="1:21" ht="75">
      <c r="A73">
        <v>72</v>
      </c>
      <c r="B73" s="261" t="str">
        <f>+'Metas por Proyecto'!B64</f>
        <v>Asistencia participación del GIT Ambiental en mínimo un 80 % de las convocatorias generadas para el sector en cuanto a temas ambientales.</v>
      </c>
      <c r="C73" s="262" t="str">
        <f>+'Metas por Proyecto'!L64</f>
        <v>N.A.</v>
      </c>
      <c r="D73" s="262" t="str">
        <f>+'Metas por Proyecto'!J64</f>
        <v>Grupo Interno de Trabajo Ambiental</v>
      </c>
      <c r="E73" t="s">
        <v>1370</v>
      </c>
      <c r="F73" t="s">
        <v>1370</v>
      </c>
      <c r="G73" t="s">
        <v>1370</v>
      </c>
      <c r="H73" t="s">
        <v>1370</v>
      </c>
      <c r="I73" t="s">
        <v>1371</v>
      </c>
      <c r="J73" t="s">
        <v>1371</v>
      </c>
      <c r="K73" t="s">
        <v>1370</v>
      </c>
      <c r="L73" t="s">
        <v>1370</v>
      </c>
      <c r="M73" t="s">
        <v>1371</v>
      </c>
      <c r="N73" t="s">
        <v>1370</v>
      </c>
      <c r="O73" t="s">
        <v>1371</v>
      </c>
      <c r="P73" t="s">
        <v>1371</v>
      </c>
      <c r="Q73" t="s">
        <v>1370</v>
      </c>
      <c r="R73" t="s">
        <v>1370</v>
      </c>
      <c r="S73" t="s">
        <v>1370</v>
      </c>
      <c r="T73" t="s">
        <v>1370</v>
      </c>
      <c r="U73" t="s">
        <v>1370</v>
      </c>
    </row>
    <row r="74" spans="1:21" ht="75">
      <c r="A74">
        <v>73</v>
      </c>
      <c r="B74" s="261" t="str">
        <f>+'Metas por Proyecto'!B65</f>
        <v>Crear APP con el apoyo de TI para el ingreso de información por parte de los concesionarios y visualización de las contingencias y emergencias in situ para los proyectos de 4G.</v>
      </c>
      <c r="C74" s="262" t="str">
        <f>+'Metas por Proyecto'!L65</f>
        <v>N.A.</v>
      </c>
      <c r="D74" s="262" t="str">
        <f>+'Metas por Proyecto'!J65</f>
        <v>Grupo Interno de Trabajo Ambiental</v>
      </c>
      <c r="E74" t="s">
        <v>1370</v>
      </c>
      <c r="F74" t="s">
        <v>1370</v>
      </c>
      <c r="G74" t="s">
        <v>1370</v>
      </c>
      <c r="H74" t="s">
        <v>1370</v>
      </c>
      <c r="I74" t="s">
        <v>1371</v>
      </c>
      <c r="J74" t="s">
        <v>1371</v>
      </c>
      <c r="K74" t="s">
        <v>1370</v>
      </c>
      <c r="L74" t="s">
        <v>1370</v>
      </c>
      <c r="M74" t="s">
        <v>1371</v>
      </c>
      <c r="N74" t="s">
        <v>1370</v>
      </c>
      <c r="O74" t="s">
        <v>1371</v>
      </c>
      <c r="P74" t="s">
        <v>1371</v>
      </c>
      <c r="Q74" t="s">
        <v>1370</v>
      </c>
      <c r="R74" t="s">
        <v>1370</v>
      </c>
      <c r="S74" t="s">
        <v>1370</v>
      </c>
      <c r="T74" t="s">
        <v>1370</v>
      </c>
      <c r="U74" t="s">
        <v>1370</v>
      </c>
    </row>
    <row r="75" spans="1:21" ht="90">
      <c r="A75">
        <v>74</v>
      </c>
      <c r="B75" s="261" t="str">
        <f>+'Metas por Proyecto'!B66</f>
        <v>Crear APP con el apoyo de TI para el ingreso de información por parte de los concesionarios y publico en general y visualización de alertas tempranas de fauna en las vías de Colombia.</v>
      </c>
      <c r="C75" s="262" t="str">
        <f>+'Metas por Proyecto'!L66</f>
        <v>N.A.</v>
      </c>
      <c r="D75" s="262" t="str">
        <f>+'Metas por Proyecto'!J66</f>
        <v>Grupo Interno de Trabajo Ambiental</v>
      </c>
      <c r="E75" t="s">
        <v>1370</v>
      </c>
      <c r="F75" t="s">
        <v>1370</v>
      </c>
      <c r="G75" t="s">
        <v>1370</v>
      </c>
      <c r="H75" t="s">
        <v>1370</v>
      </c>
      <c r="I75" t="s">
        <v>1371</v>
      </c>
      <c r="J75" t="s">
        <v>1371</v>
      </c>
      <c r="K75" t="s">
        <v>1370</v>
      </c>
      <c r="L75" t="s">
        <v>1370</v>
      </c>
      <c r="M75" t="s">
        <v>1371</v>
      </c>
      <c r="N75" t="s">
        <v>1370</v>
      </c>
      <c r="O75" t="s">
        <v>1371</v>
      </c>
      <c r="P75" t="s">
        <v>1371</v>
      </c>
      <c r="Q75" t="s">
        <v>1370</v>
      </c>
      <c r="R75" t="s">
        <v>1370</v>
      </c>
      <c r="S75" t="s">
        <v>1370</v>
      </c>
      <c r="T75" t="s">
        <v>1370</v>
      </c>
      <c r="U75" t="s">
        <v>1370</v>
      </c>
    </row>
    <row r="76" spans="1:21" ht="75">
      <c r="A76">
        <v>75</v>
      </c>
      <c r="B76" s="261" t="str">
        <f>+'Metas por Proyecto'!B67</f>
        <v>Implementar una adecuada representación judicial de los procesos de expropiación judicial, en estricto cumplimiento de los términos judiciales</v>
      </c>
      <c r="C76" s="262" t="str">
        <f>+'Metas por Proyecto'!L67</f>
        <v xml:space="preserve">PUERTA DE HIERRO CRUZ DEL VISO </v>
      </c>
      <c r="D76" s="262" t="str">
        <f>+'Metas por Proyecto'!J67</f>
        <v>Grupo Interno de Trabajo Juridico Predial</v>
      </c>
      <c r="E76" t="s">
        <v>1370</v>
      </c>
      <c r="F76" t="s">
        <v>1370</v>
      </c>
      <c r="G76" t="s">
        <v>1370</v>
      </c>
      <c r="H76" t="s">
        <v>1370</v>
      </c>
      <c r="I76" t="s">
        <v>1370</v>
      </c>
      <c r="J76" t="s">
        <v>1370</v>
      </c>
      <c r="K76" t="s">
        <v>1370</v>
      </c>
      <c r="L76" t="s">
        <v>1371</v>
      </c>
      <c r="M76" t="s">
        <v>1371</v>
      </c>
      <c r="N76" t="s">
        <v>1370</v>
      </c>
      <c r="O76" t="s">
        <v>1371</v>
      </c>
      <c r="P76" t="s">
        <v>1370</v>
      </c>
      <c r="Q76" t="s">
        <v>1370</v>
      </c>
      <c r="R76" t="s">
        <v>1370</v>
      </c>
      <c r="S76" t="s">
        <v>1370</v>
      </c>
      <c r="T76" t="s">
        <v>1370</v>
      </c>
      <c r="U76" t="s">
        <v>1370</v>
      </c>
    </row>
    <row r="77" spans="1:21" ht="75">
      <c r="A77">
        <v>76</v>
      </c>
      <c r="B77" s="261" t="str">
        <f>+'Metas por Proyecto'!B68</f>
        <v>Implementar una adecuada representación judicial de los procesos de expropiación judicial, en estricto cumplimiento de los términos judiciales</v>
      </c>
      <c r="C77" s="262" t="str">
        <f>+'Metas por Proyecto'!L68</f>
        <v xml:space="preserve">Autopista Rio Magdalena 2 </v>
      </c>
      <c r="D77" s="262" t="str">
        <f>+'Metas por Proyecto'!J68</f>
        <v>Grupo Interno de Trabajo Juridico Predial</v>
      </c>
      <c r="E77" t="s">
        <v>1370</v>
      </c>
      <c r="F77" t="s">
        <v>1370</v>
      </c>
      <c r="G77" t="s">
        <v>1370</v>
      </c>
      <c r="H77" t="s">
        <v>1370</v>
      </c>
      <c r="I77" t="s">
        <v>1370</v>
      </c>
      <c r="J77" t="s">
        <v>1370</v>
      </c>
      <c r="K77" t="s">
        <v>1370</v>
      </c>
      <c r="L77" t="s">
        <v>1371</v>
      </c>
      <c r="M77" t="s">
        <v>1371</v>
      </c>
      <c r="N77" t="s">
        <v>1370</v>
      </c>
      <c r="O77" t="s">
        <v>1371</v>
      </c>
      <c r="P77" t="s">
        <v>1370</v>
      </c>
      <c r="Q77" t="s">
        <v>1370</v>
      </c>
      <c r="R77" t="s">
        <v>1370</v>
      </c>
      <c r="S77" t="s">
        <v>1370</v>
      </c>
      <c r="T77" t="s">
        <v>1370</v>
      </c>
      <c r="U77" t="s">
        <v>1370</v>
      </c>
    </row>
    <row r="78" spans="1:21" ht="75">
      <c r="A78">
        <v>77</v>
      </c>
      <c r="B78" s="261" t="str">
        <f>+'Metas por Proyecto'!B69</f>
        <v>Implementar una adecuada representación judicial de los procesos de expropiación judicial, en estricto cumplimiento de los términos judiciales</v>
      </c>
      <c r="C78" s="262" t="str">
        <f>+'Metas por Proyecto'!L69</f>
        <v>BUCARAMANGA PAMPLONA</v>
      </c>
      <c r="D78" s="262" t="str">
        <f>+'Metas por Proyecto'!J69</f>
        <v>Grupo Interno de Trabajo Juridico Predial</v>
      </c>
      <c r="E78" t="s">
        <v>1370</v>
      </c>
      <c r="F78" t="s">
        <v>1370</v>
      </c>
      <c r="G78" t="s">
        <v>1370</v>
      </c>
      <c r="H78" t="s">
        <v>1370</v>
      </c>
      <c r="I78" t="s">
        <v>1370</v>
      </c>
      <c r="J78" t="s">
        <v>1370</v>
      </c>
      <c r="K78" t="s">
        <v>1370</v>
      </c>
      <c r="L78" t="s">
        <v>1371</v>
      </c>
      <c r="M78" t="s">
        <v>1371</v>
      </c>
      <c r="N78" t="s">
        <v>1370</v>
      </c>
      <c r="O78" t="s">
        <v>1371</v>
      </c>
      <c r="P78" t="s">
        <v>1370</v>
      </c>
      <c r="Q78" t="s">
        <v>1370</v>
      </c>
      <c r="R78" t="s">
        <v>1370</v>
      </c>
      <c r="S78" t="s">
        <v>1370</v>
      </c>
      <c r="T78" t="s">
        <v>1370</v>
      </c>
      <c r="U78" t="s">
        <v>1370</v>
      </c>
    </row>
    <row r="79" spans="1:21" ht="75">
      <c r="A79">
        <v>78</v>
      </c>
      <c r="B79" s="261" t="str">
        <f>+'Metas por Proyecto'!B70</f>
        <v>Implementar una adecuada representación judicial de los procesos de expropiación judicial, en estricto cumplimiento de los términos judiciales</v>
      </c>
      <c r="C79" s="262" t="str">
        <f>+'Metas por Proyecto'!L70</f>
        <v>CUCUTA PAMPLONA</v>
      </c>
      <c r="D79" s="262" t="str">
        <f>+'Metas por Proyecto'!J70</f>
        <v>Grupo Interno de Trabajo Juridico Predial</v>
      </c>
      <c r="E79" t="s">
        <v>1370</v>
      </c>
      <c r="F79" t="s">
        <v>1370</v>
      </c>
      <c r="G79" t="s">
        <v>1370</v>
      </c>
      <c r="H79" t="s">
        <v>1370</v>
      </c>
      <c r="I79" t="s">
        <v>1370</v>
      </c>
      <c r="J79" t="s">
        <v>1370</v>
      </c>
      <c r="K79" t="s">
        <v>1370</v>
      </c>
      <c r="L79" t="s">
        <v>1371</v>
      </c>
      <c r="M79" t="s">
        <v>1371</v>
      </c>
      <c r="N79" t="s">
        <v>1370</v>
      </c>
      <c r="O79" t="s">
        <v>1371</v>
      </c>
      <c r="P79" t="s">
        <v>1370</v>
      </c>
      <c r="Q79" t="s">
        <v>1370</v>
      </c>
      <c r="R79" t="s">
        <v>1370</v>
      </c>
      <c r="S79" t="s">
        <v>1370</v>
      </c>
      <c r="T79" t="s">
        <v>1370</v>
      </c>
      <c r="U79" t="s">
        <v>1370</v>
      </c>
    </row>
    <row r="80" spans="1:21" ht="75">
      <c r="A80">
        <v>79</v>
      </c>
      <c r="B80" s="261" t="str">
        <f>+'Metas por Proyecto'!B71</f>
        <v>Implementar una adecuada representación judicial de los procesos de expropiación judicial, en estricto cumplimiento de los términos judiciales</v>
      </c>
      <c r="C80" s="262" t="str">
        <f>+'Metas por Proyecto'!L71</f>
        <v>Autopista Conexión Pacífico 1</v>
      </c>
      <c r="D80" s="262" t="str">
        <f>+'Metas por Proyecto'!J71</f>
        <v>Grupo Interno de Trabajo Juridico Predial</v>
      </c>
      <c r="E80" t="s">
        <v>1370</v>
      </c>
      <c r="F80" t="s">
        <v>1370</v>
      </c>
      <c r="G80" t="s">
        <v>1370</v>
      </c>
      <c r="H80" t="s">
        <v>1370</v>
      </c>
      <c r="I80" t="s">
        <v>1370</v>
      </c>
      <c r="J80" t="s">
        <v>1370</v>
      </c>
      <c r="K80" t="s">
        <v>1370</v>
      </c>
      <c r="L80" t="s">
        <v>1371</v>
      </c>
      <c r="M80" t="s">
        <v>1371</v>
      </c>
      <c r="N80" t="s">
        <v>1370</v>
      </c>
      <c r="O80" t="s">
        <v>1371</v>
      </c>
      <c r="P80" t="s">
        <v>1370</v>
      </c>
      <c r="Q80" t="s">
        <v>1370</v>
      </c>
      <c r="R80" t="s">
        <v>1370</v>
      </c>
      <c r="S80" t="s">
        <v>1370</v>
      </c>
      <c r="T80" t="s">
        <v>1370</v>
      </c>
      <c r="U80" t="s">
        <v>1370</v>
      </c>
    </row>
    <row r="81" spans="1:21" ht="75">
      <c r="A81">
        <v>80</v>
      </c>
      <c r="B81" s="261" t="str">
        <f>+'Metas por Proyecto'!B72</f>
        <v>Implementar una adecuada representación judicial de los procesos de expropiación judicial, en estricto cumplimiento de los términos judiciales</v>
      </c>
      <c r="C81" s="262" t="str">
        <f>+'Metas por Proyecto'!L72</f>
        <v>Autopista Conexión Pacífico 3</v>
      </c>
      <c r="D81" s="262" t="str">
        <f>+'Metas por Proyecto'!J72</f>
        <v>Grupo Interno de Trabajo Juridico Predial</v>
      </c>
      <c r="E81" t="s">
        <v>1370</v>
      </c>
      <c r="F81" t="s">
        <v>1370</v>
      </c>
      <c r="G81" t="s">
        <v>1370</v>
      </c>
      <c r="H81" t="s">
        <v>1370</v>
      </c>
      <c r="I81" t="s">
        <v>1370</v>
      </c>
      <c r="J81" t="s">
        <v>1370</v>
      </c>
      <c r="K81" t="s">
        <v>1370</v>
      </c>
      <c r="L81" t="s">
        <v>1371</v>
      </c>
      <c r="M81" t="s">
        <v>1371</v>
      </c>
      <c r="N81" t="s">
        <v>1370</v>
      </c>
      <c r="O81" t="s">
        <v>1371</v>
      </c>
      <c r="P81" t="s">
        <v>1370</v>
      </c>
      <c r="Q81" t="s">
        <v>1370</v>
      </c>
      <c r="R81" t="s">
        <v>1370</v>
      </c>
      <c r="S81" t="s">
        <v>1370</v>
      </c>
      <c r="T81" t="s">
        <v>1370</v>
      </c>
      <c r="U81" t="s">
        <v>1370</v>
      </c>
    </row>
    <row r="82" spans="1:21" ht="75">
      <c r="A82">
        <v>81</v>
      </c>
      <c r="B82" s="261" t="str">
        <f>+'Metas por Proyecto'!B73</f>
        <v>Implementar una adecuada representación judicial de los procesos de expropiación judicial, en estricto cumplimiento de los términos judiciales</v>
      </c>
      <c r="C82" s="262" t="str">
        <f>+'Metas por Proyecto'!L73</f>
        <v xml:space="preserve">HONDA - PUERTO SALGAR - GIRARDOT </v>
      </c>
      <c r="D82" s="262" t="str">
        <f>+'Metas por Proyecto'!J73</f>
        <v>Grupo Interno de Trabajo Juridico Predial</v>
      </c>
      <c r="E82" t="s">
        <v>1370</v>
      </c>
      <c r="F82" t="s">
        <v>1370</v>
      </c>
      <c r="G82" t="s">
        <v>1370</v>
      </c>
      <c r="H82" t="s">
        <v>1370</v>
      </c>
      <c r="I82" t="s">
        <v>1370</v>
      </c>
      <c r="J82" t="s">
        <v>1370</v>
      </c>
      <c r="K82" t="s">
        <v>1370</v>
      </c>
      <c r="L82" t="s">
        <v>1371</v>
      </c>
      <c r="M82" t="s">
        <v>1371</v>
      </c>
      <c r="N82" t="s">
        <v>1370</v>
      </c>
      <c r="O82" t="s">
        <v>1371</v>
      </c>
      <c r="P82" t="s">
        <v>1370</v>
      </c>
      <c r="Q82" t="s">
        <v>1370</v>
      </c>
      <c r="R82" t="s">
        <v>1370</v>
      </c>
      <c r="S82" t="s">
        <v>1370</v>
      </c>
      <c r="T82" t="s">
        <v>1370</v>
      </c>
      <c r="U82" t="s">
        <v>1370</v>
      </c>
    </row>
    <row r="83" spans="1:21" ht="75">
      <c r="A83">
        <v>82</v>
      </c>
      <c r="B83" s="261" t="str">
        <f>+'Metas por Proyecto'!B74</f>
        <v>Implementar una adecuada representación judicial de los procesos de expropiación judicial, en estricto cumplimiento de los términos judiciales</v>
      </c>
      <c r="C83" s="262" t="str">
        <f>+'Metas por Proyecto'!L74</f>
        <v xml:space="preserve">Autopista al Mar I </v>
      </c>
      <c r="D83" s="262" t="str">
        <f>+'Metas por Proyecto'!J74</f>
        <v>Grupo Interno de Trabajo Juridico Predial</v>
      </c>
      <c r="E83" t="s">
        <v>1370</v>
      </c>
      <c r="F83" t="s">
        <v>1370</v>
      </c>
      <c r="G83" t="s">
        <v>1370</v>
      </c>
      <c r="H83" t="s">
        <v>1370</v>
      </c>
      <c r="I83" t="s">
        <v>1370</v>
      </c>
      <c r="J83" t="s">
        <v>1370</v>
      </c>
      <c r="K83" t="s">
        <v>1370</v>
      </c>
      <c r="L83" t="s">
        <v>1371</v>
      </c>
      <c r="M83" t="s">
        <v>1371</v>
      </c>
      <c r="N83" t="s">
        <v>1370</v>
      </c>
      <c r="O83" t="s">
        <v>1371</v>
      </c>
      <c r="P83" t="s">
        <v>1370</v>
      </c>
      <c r="Q83" t="s">
        <v>1370</v>
      </c>
      <c r="R83" t="s">
        <v>1370</v>
      </c>
      <c r="S83" t="s">
        <v>1370</v>
      </c>
      <c r="T83" t="s">
        <v>1370</v>
      </c>
      <c r="U83" t="s">
        <v>1370</v>
      </c>
    </row>
    <row r="84" spans="1:21" ht="75">
      <c r="A84">
        <v>83</v>
      </c>
      <c r="B84" s="261" t="str">
        <f>+'Metas por Proyecto'!B75</f>
        <v>Implementar una adecuada representación judicial de los procesos de expropiación judicial, en estricto cumplimiento de los términos judiciales</v>
      </c>
      <c r="C84" s="262" t="str">
        <f>+'Metas por Proyecto'!L75</f>
        <v>AUTOPISTAS DEL NORDESTE - AUTOPISTAS DE LA PROSPERIDAD  (ANTIOQUIA)</v>
      </c>
      <c r="D84" s="262" t="str">
        <f>+'Metas por Proyecto'!J75</f>
        <v>Grupo Interno de Trabajo Juridico Predial</v>
      </c>
      <c r="E84" t="s">
        <v>1370</v>
      </c>
      <c r="F84" t="s">
        <v>1370</v>
      </c>
      <c r="G84" t="s">
        <v>1370</v>
      </c>
      <c r="H84" t="s">
        <v>1370</v>
      </c>
      <c r="I84" t="s">
        <v>1370</v>
      </c>
      <c r="J84" t="s">
        <v>1370</v>
      </c>
      <c r="K84" t="s">
        <v>1370</v>
      </c>
      <c r="L84" t="s">
        <v>1371</v>
      </c>
      <c r="M84" t="s">
        <v>1371</v>
      </c>
      <c r="N84" t="s">
        <v>1370</v>
      </c>
      <c r="O84" t="s">
        <v>1371</v>
      </c>
      <c r="P84" t="s">
        <v>1370</v>
      </c>
      <c r="Q84" t="s">
        <v>1370</v>
      </c>
      <c r="R84" t="s">
        <v>1370</v>
      </c>
      <c r="S84" t="s">
        <v>1370</v>
      </c>
      <c r="T84" t="s">
        <v>1370</v>
      </c>
      <c r="U84" t="s">
        <v>1370</v>
      </c>
    </row>
    <row r="85" spans="1:21" ht="75">
      <c r="A85">
        <v>84</v>
      </c>
      <c r="B85" s="261" t="str">
        <f>+'Metas por Proyecto'!B76</f>
        <v>Implementar una adecuada representación judicial de los procesos de expropiación judicial, en estricto cumplimiento de los términos judiciales</v>
      </c>
      <c r="C85" s="262" t="str">
        <f>+'Metas por Proyecto'!L76</f>
        <v>Villavicencio - Yopal</v>
      </c>
      <c r="D85" s="262" t="str">
        <f>+'Metas por Proyecto'!J76</f>
        <v>Grupo Interno de Trabajo Juridico Predial</v>
      </c>
      <c r="E85" t="s">
        <v>1370</v>
      </c>
      <c r="F85" t="s">
        <v>1370</v>
      </c>
      <c r="G85" t="s">
        <v>1370</v>
      </c>
      <c r="H85" t="s">
        <v>1370</v>
      </c>
      <c r="I85" t="s">
        <v>1370</v>
      </c>
      <c r="J85" t="s">
        <v>1370</v>
      </c>
      <c r="K85" t="s">
        <v>1370</v>
      </c>
      <c r="L85" t="s">
        <v>1371</v>
      </c>
      <c r="M85" t="s">
        <v>1371</v>
      </c>
      <c r="N85" t="s">
        <v>1370</v>
      </c>
      <c r="O85" t="s">
        <v>1371</v>
      </c>
      <c r="P85" t="s">
        <v>1370</v>
      </c>
      <c r="Q85" t="s">
        <v>1370</v>
      </c>
      <c r="R85" t="s">
        <v>1370</v>
      </c>
      <c r="S85" t="s">
        <v>1370</v>
      </c>
      <c r="T85" t="s">
        <v>1370</v>
      </c>
      <c r="U85" t="s">
        <v>1370</v>
      </c>
    </row>
    <row r="86" spans="1:21" ht="75">
      <c r="A86">
        <v>85</v>
      </c>
      <c r="B86" s="261" t="str">
        <f>+'Metas por Proyecto'!B77</f>
        <v>Implementar una adecuada representación judicial de los procesos de expropiación judicial, en estricto cumplimiento de los términos judiciales</v>
      </c>
      <c r="C86" s="262" t="str">
        <f>+'Metas por Proyecto'!L77</f>
        <v>AUTOVIA NEIVA GIRARDOT</v>
      </c>
      <c r="D86" s="262" t="str">
        <f>+'Metas por Proyecto'!J77</f>
        <v>Grupo Interno de Trabajo Juridico Predial</v>
      </c>
      <c r="E86" t="s">
        <v>1370</v>
      </c>
      <c r="F86" t="s">
        <v>1370</v>
      </c>
      <c r="G86" t="s">
        <v>1370</v>
      </c>
      <c r="H86" t="s">
        <v>1370</v>
      </c>
      <c r="I86" t="s">
        <v>1370</v>
      </c>
      <c r="J86" t="s">
        <v>1370</v>
      </c>
      <c r="K86" t="s">
        <v>1370</v>
      </c>
      <c r="L86" t="s">
        <v>1371</v>
      </c>
      <c r="M86" t="s">
        <v>1371</v>
      </c>
      <c r="N86" t="s">
        <v>1370</v>
      </c>
      <c r="O86" t="s">
        <v>1371</v>
      </c>
      <c r="P86" t="s">
        <v>1370</v>
      </c>
      <c r="Q86" t="s">
        <v>1370</v>
      </c>
      <c r="R86" t="s">
        <v>1370</v>
      </c>
      <c r="S86" t="s">
        <v>1370</v>
      </c>
      <c r="T86" t="s">
        <v>1370</v>
      </c>
      <c r="U86" t="s">
        <v>1370</v>
      </c>
    </row>
    <row r="87" spans="1:21" ht="75">
      <c r="A87">
        <v>86</v>
      </c>
      <c r="B87" s="261" t="str">
        <f>+'Metas por Proyecto'!B78</f>
        <v>Implementar una adecuada representación judicial de los procesos de expropiación judicial, en estricto cumplimiento de los términos judiciales</v>
      </c>
      <c r="C87" s="262" t="str">
        <f>+'Metas por Proyecto'!L78</f>
        <v>TERCER CARRIL BOGOTA GIRARDOT</v>
      </c>
      <c r="D87" s="262" t="str">
        <f>+'Metas por Proyecto'!J78</f>
        <v>Grupo Interno de Trabajo Juridico Predial</v>
      </c>
      <c r="E87" t="s">
        <v>1370</v>
      </c>
      <c r="F87" t="s">
        <v>1370</v>
      </c>
      <c r="G87" t="s">
        <v>1370</v>
      </c>
      <c r="H87" t="s">
        <v>1370</v>
      </c>
      <c r="I87" t="s">
        <v>1370</v>
      </c>
      <c r="J87" t="s">
        <v>1370</v>
      </c>
      <c r="K87" t="s">
        <v>1370</v>
      </c>
      <c r="L87" t="s">
        <v>1371</v>
      </c>
      <c r="M87" t="s">
        <v>1371</v>
      </c>
      <c r="N87" t="s">
        <v>1370</v>
      </c>
      <c r="O87" t="s">
        <v>1371</v>
      </c>
      <c r="P87" t="s">
        <v>1370</v>
      </c>
      <c r="Q87" t="s">
        <v>1370</v>
      </c>
      <c r="R87" t="s">
        <v>1370</v>
      </c>
      <c r="S87" t="s">
        <v>1370</v>
      </c>
      <c r="T87" t="s">
        <v>1370</v>
      </c>
      <c r="U87" t="s">
        <v>1370</v>
      </c>
    </row>
    <row r="88" spans="1:21" ht="75">
      <c r="A88">
        <v>87</v>
      </c>
      <c r="B88" s="261" t="str">
        <f>+'Metas por Proyecto'!B79</f>
        <v>Implementar una adecuada representación judicial de los procesos de expropiación judicial, en estricto cumplimiento de los términos judiciales</v>
      </c>
      <c r="C88" s="262" t="str">
        <f>+'Metas por Proyecto'!L79</f>
        <v xml:space="preserve">Bucaramanga- Barranca -Yondo </v>
      </c>
      <c r="D88" s="262" t="str">
        <f>+'Metas por Proyecto'!J79</f>
        <v>Grupo Interno de Trabajo Juridico Predial</v>
      </c>
      <c r="E88" t="s">
        <v>1370</v>
      </c>
      <c r="F88" t="s">
        <v>1370</v>
      </c>
      <c r="G88" t="s">
        <v>1370</v>
      </c>
      <c r="H88" t="s">
        <v>1370</v>
      </c>
      <c r="I88" t="s">
        <v>1370</v>
      </c>
      <c r="J88" t="s">
        <v>1370</v>
      </c>
      <c r="K88" t="s">
        <v>1370</v>
      </c>
      <c r="L88" t="s">
        <v>1371</v>
      </c>
      <c r="M88" t="s">
        <v>1371</v>
      </c>
      <c r="N88" t="s">
        <v>1370</v>
      </c>
      <c r="O88" t="s">
        <v>1371</v>
      </c>
      <c r="P88" t="s">
        <v>1370</v>
      </c>
      <c r="Q88" t="s">
        <v>1370</v>
      </c>
      <c r="R88" t="s">
        <v>1370</v>
      </c>
      <c r="S88" t="s">
        <v>1370</v>
      </c>
      <c r="T88" t="s">
        <v>1370</v>
      </c>
      <c r="U88" t="s">
        <v>1370</v>
      </c>
    </row>
    <row r="89" spans="1:21" ht="75">
      <c r="A89">
        <v>88</v>
      </c>
      <c r="B89" s="261" t="str">
        <f>+'Metas por Proyecto'!B80</f>
        <v>Implementar una adecuada representación judicial de los procesos de expropiación judicial, en estricto cumplimiento de los términos judiciales</v>
      </c>
      <c r="C89" s="262" t="str">
        <f>+'Metas por Proyecto'!L80</f>
        <v>MULALO-LOBOGUERRERO</v>
      </c>
      <c r="D89" s="262" t="str">
        <f>+'Metas por Proyecto'!J80</f>
        <v>Grupo Interno de Trabajo Juridico Predial</v>
      </c>
      <c r="E89" t="s">
        <v>1370</v>
      </c>
      <c r="F89" t="s">
        <v>1370</v>
      </c>
      <c r="G89" t="s">
        <v>1370</v>
      </c>
      <c r="H89" t="s">
        <v>1370</v>
      </c>
      <c r="I89" t="s">
        <v>1370</v>
      </c>
      <c r="J89" t="s">
        <v>1370</v>
      </c>
      <c r="K89" t="s">
        <v>1370</v>
      </c>
      <c r="L89" t="s">
        <v>1371</v>
      </c>
      <c r="M89" t="s">
        <v>1371</v>
      </c>
      <c r="N89" t="s">
        <v>1370</v>
      </c>
      <c r="O89" t="s">
        <v>1371</v>
      </c>
      <c r="P89" t="s">
        <v>1370</v>
      </c>
      <c r="Q89" t="s">
        <v>1370</v>
      </c>
      <c r="R89" t="s">
        <v>1370</v>
      </c>
      <c r="S89" t="s">
        <v>1370</v>
      </c>
      <c r="T89" t="s">
        <v>1370</v>
      </c>
      <c r="U89" t="s">
        <v>1370</v>
      </c>
    </row>
    <row r="90" spans="1:21" ht="75">
      <c r="A90">
        <v>89</v>
      </c>
      <c r="B90" s="261" t="str">
        <f>+'Metas por Proyecto'!B81</f>
        <v>Implementar una adecuada representación judicial de los procesos de expropiación judicial, en estricto cumplimiento de los términos judiciales</v>
      </c>
      <c r="C90" s="262" t="str">
        <f>+'Metas por Proyecto'!L81</f>
        <v>CONEXIÓN ANTIOQUIA BOLIVAR</v>
      </c>
      <c r="D90" s="262" t="str">
        <f>+'Metas por Proyecto'!J81</f>
        <v>Grupo Interno de Trabajo Juridico Predial</v>
      </c>
      <c r="E90" t="s">
        <v>1370</v>
      </c>
      <c r="F90" t="s">
        <v>1370</v>
      </c>
      <c r="G90" t="s">
        <v>1370</v>
      </c>
      <c r="H90" t="s">
        <v>1370</v>
      </c>
      <c r="I90" t="s">
        <v>1370</v>
      </c>
      <c r="J90" t="s">
        <v>1370</v>
      </c>
      <c r="K90" t="s">
        <v>1370</v>
      </c>
      <c r="L90" t="s">
        <v>1371</v>
      </c>
      <c r="M90" t="s">
        <v>1371</v>
      </c>
      <c r="N90" t="s">
        <v>1370</v>
      </c>
      <c r="O90" t="s">
        <v>1371</v>
      </c>
      <c r="P90" t="s">
        <v>1370</v>
      </c>
      <c r="Q90" t="s">
        <v>1370</v>
      </c>
      <c r="R90" t="s">
        <v>1370</v>
      </c>
      <c r="S90" t="s">
        <v>1370</v>
      </c>
      <c r="T90" t="s">
        <v>1370</v>
      </c>
      <c r="U90" t="s">
        <v>1370</v>
      </c>
    </row>
    <row r="91" spans="1:21" ht="75">
      <c r="A91">
        <v>90</v>
      </c>
      <c r="B91" s="261" t="str">
        <f>+'Metas por Proyecto'!B82</f>
        <v>Implementar una adecuada representación judicial de los procesos de expropiación judicial, en estricto cumplimiento de los términos judiciales</v>
      </c>
      <c r="C91" s="262" t="str">
        <f>+'Metas por Proyecto'!L82</f>
        <v>N.A.</v>
      </c>
      <c r="D91" s="262" t="str">
        <f>+'Metas por Proyecto'!J82</f>
        <v>Grupo Interno de Trabajo Juridico Predial</v>
      </c>
      <c r="E91" t="s">
        <v>1370</v>
      </c>
      <c r="F91" t="s">
        <v>1370</v>
      </c>
      <c r="G91" t="s">
        <v>1370</v>
      </c>
      <c r="H91" t="s">
        <v>1370</v>
      </c>
      <c r="I91" t="s">
        <v>1370</v>
      </c>
      <c r="J91" t="s">
        <v>1370</v>
      </c>
      <c r="K91" t="s">
        <v>1370</v>
      </c>
      <c r="L91" t="s">
        <v>1371</v>
      </c>
      <c r="M91" t="s">
        <v>1371</v>
      </c>
      <c r="N91" t="s">
        <v>1370</v>
      </c>
      <c r="O91" t="s">
        <v>1371</v>
      </c>
      <c r="P91" t="s">
        <v>1370</v>
      </c>
      <c r="Q91" t="s">
        <v>1370</v>
      </c>
      <c r="R91" t="s">
        <v>1370</v>
      </c>
      <c r="S91" t="s">
        <v>1370</v>
      </c>
      <c r="T91" t="s">
        <v>1370</v>
      </c>
      <c r="U91" t="s">
        <v>1370</v>
      </c>
    </row>
    <row r="92" spans="1:21" ht="30">
      <c r="A92">
        <v>91</v>
      </c>
      <c r="B92" s="261" t="str">
        <f>+'Metas por Proyecto'!B83</f>
        <v>Apéndice Técnico 7 - Gestión Predial - Actualizado</v>
      </c>
      <c r="C92" s="262" t="str">
        <f>+'Metas por Proyecto'!L83</f>
        <v>N.A.</v>
      </c>
      <c r="D92" s="262" t="str">
        <f>+'Metas por Proyecto'!J83</f>
        <v>Grupo Interno de Trabajo Predial</v>
      </c>
      <c r="E92" t="s">
        <v>1370</v>
      </c>
      <c r="F92" t="s">
        <v>1370</v>
      </c>
      <c r="G92" t="s">
        <v>1370</v>
      </c>
      <c r="H92" t="s">
        <v>1370</v>
      </c>
      <c r="I92" t="s">
        <v>1370</v>
      </c>
      <c r="J92" t="s">
        <v>1370</v>
      </c>
      <c r="K92" t="s">
        <v>1370</v>
      </c>
      <c r="L92" t="s">
        <v>1371</v>
      </c>
      <c r="M92" t="s">
        <v>1371</v>
      </c>
      <c r="N92" t="s">
        <v>1370</v>
      </c>
      <c r="O92" t="s">
        <v>1371</v>
      </c>
      <c r="P92" t="s">
        <v>1370</v>
      </c>
      <c r="Q92" t="s">
        <v>1370</v>
      </c>
      <c r="R92" t="s">
        <v>1370</v>
      </c>
      <c r="S92" t="s">
        <v>1370</v>
      </c>
      <c r="T92" t="s">
        <v>1370</v>
      </c>
      <c r="U92" t="s">
        <v>1370</v>
      </c>
    </row>
    <row r="93" spans="1:21" ht="30">
      <c r="A93">
        <v>92</v>
      </c>
      <c r="B93" s="261" t="str">
        <f>+'Metas por Proyecto'!B84</f>
        <v>Disponibilidad Predial - Proyecto Autopista Conexión Pacífico 1</v>
      </c>
      <c r="C93" s="262" t="str">
        <f>+'Metas por Proyecto'!L84</f>
        <v>Autopista Conexión Pacífico I</v>
      </c>
      <c r="D93" s="262" t="str">
        <f>+'Metas por Proyecto'!J84</f>
        <v>Grupo Interno de Trabajo Predial</v>
      </c>
      <c r="E93" t="s">
        <v>1370</v>
      </c>
      <c r="F93" t="s">
        <v>1370</v>
      </c>
      <c r="G93" t="s">
        <v>1370</v>
      </c>
      <c r="H93" t="s">
        <v>1370</v>
      </c>
      <c r="I93" t="s">
        <v>1370</v>
      </c>
      <c r="J93" t="s">
        <v>1370</v>
      </c>
      <c r="K93" t="s">
        <v>1370</v>
      </c>
      <c r="L93" t="s">
        <v>1371</v>
      </c>
      <c r="M93" t="s">
        <v>1371</v>
      </c>
      <c r="N93" t="s">
        <v>1370</v>
      </c>
      <c r="O93" t="s">
        <v>1371</v>
      </c>
      <c r="P93" t="s">
        <v>1370</v>
      </c>
      <c r="Q93" t="s">
        <v>1370</v>
      </c>
      <c r="R93" t="s">
        <v>1370</v>
      </c>
      <c r="S93" t="s">
        <v>1370</v>
      </c>
      <c r="T93" t="s">
        <v>1370</v>
      </c>
      <c r="U93" t="s">
        <v>1370</v>
      </c>
    </row>
    <row r="94" spans="1:21" ht="60">
      <c r="A94">
        <v>93</v>
      </c>
      <c r="B94" s="261" t="str">
        <f>+'Metas por Proyecto'!B85</f>
        <v>Disponibilidad Predial -Unidad Funcional 2 (Puente Iglesias - Túnel de Mulatos) Autopista Conexión Pacífico 2</v>
      </c>
      <c r="C94" s="262" t="str">
        <f>+'Metas por Proyecto'!L85</f>
        <v>Pacifico 2</v>
      </c>
      <c r="D94" s="262" t="str">
        <f>+'Metas por Proyecto'!J85</f>
        <v>Grupo Interno de Trabajo Predial</v>
      </c>
      <c r="E94" t="s">
        <v>1370</v>
      </c>
      <c r="F94" t="s">
        <v>1370</v>
      </c>
      <c r="G94" t="s">
        <v>1370</v>
      </c>
      <c r="H94" t="s">
        <v>1370</v>
      </c>
      <c r="I94" t="s">
        <v>1370</v>
      </c>
      <c r="J94" t="s">
        <v>1370</v>
      </c>
      <c r="K94" t="s">
        <v>1370</v>
      </c>
      <c r="L94" t="s">
        <v>1371</v>
      </c>
      <c r="M94" t="s">
        <v>1371</v>
      </c>
      <c r="N94" t="s">
        <v>1370</v>
      </c>
      <c r="O94" t="s">
        <v>1371</v>
      </c>
      <c r="P94" t="s">
        <v>1370</v>
      </c>
      <c r="Q94" t="s">
        <v>1370</v>
      </c>
      <c r="R94" t="s">
        <v>1370</v>
      </c>
      <c r="S94" t="s">
        <v>1370</v>
      </c>
      <c r="T94" t="s">
        <v>1370</v>
      </c>
      <c r="U94" t="s">
        <v>1370</v>
      </c>
    </row>
    <row r="95" spans="1:21" ht="60">
      <c r="A95">
        <v>94</v>
      </c>
      <c r="B95" s="261" t="str">
        <f>+'Metas por Proyecto'!B86</f>
        <v>Disponibilidad Predial - Construcción Túnel 3 (Túnel de Mulatos) Autopista Conexión Pacífico 2</v>
      </c>
      <c r="C95" s="262" t="str">
        <f>+'Metas por Proyecto'!L86</f>
        <v>Pacifico 2</v>
      </c>
      <c r="D95" s="262" t="str">
        <f>+'Metas por Proyecto'!J86</f>
        <v>Grupo Interno de Trabajo Predial</v>
      </c>
      <c r="E95" t="s">
        <v>1370</v>
      </c>
      <c r="F95" t="s">
        <v>1370</v>
      </c>
      <c r="G95" t="s">
        <v>1370</v>
      </c>
      <c r="H95" t="s">
        <v>1370</v>
      </c>
      <c r="I95" t="s">
        <v>1370</v>
      </c>
      <c r="J95" t="s">
        <v>1370</v>
      </c>
      <c r="K95" t="s">
        <v>1370</v>
      </c>
      <c r="L95" t="s">
        <v>1371</v>
      </c>
      <c r="M95" t="s">
        <v>1371</v>
      </c>
      <c r="N95" t="s">
        <v>1370</v>
      </c>
      <c r="O95" t="s">
        <v>1371</v>
      </c>
      <c r="P95" t="s">
        <v>1370</v>
      </c>
      <c r="Q95" t="s">
        <v>1370</v>
      </c>
      <c r="R95" t="s">
        <v>1370</v>
      </c>
      <c r="S95" t="s">
        <v>1370</v>
      </c>
      <c r="T95" t="s">
        <v>1370</v>
      </c>
      <c r="U95" t="s">
        <v>1370</v>
      </c>
    </row>
    <row r="96" spans="1:21" ht="75">
      <c r="A96">
        <v>95</v>
      </c>
      <c r="B96" s="261" t="str">
        <f>+'Metas por Proyecto'!B87</f>
        <v>Disponibilidad Predial - Construcción de Doble Calzada Unidad Funcional 4 ( Túnel de Mulatos - Bolombolo) Autopista Conexión Pacífico 2</v>
      </c>
      <c r="C96" s="262" t="str">
        <f>+'Metas por Proyecto'!L87</f>
        <v>Pacifico 2</v>
      </c>
      <c r="D96" s="262" t="str">
        <f>+'Metas por Proyecto'!J87</f>
        <v>Grupo Interno de Trabajo Predial</v>
      </c>
      <c r="E96" t="s">
        <v>1370</v>
      </c>
      <c r="F96" t="s">
        <v>1370</v>
      </c>
      <c r="G96" t="s">
        <v>1370</v>
      </c>
      <c r="H96" t="s">
        <v>1370</v>
      </c>
      <c r="I96" t="s">
        <v>1370</v>
      </c>
      <c r="J96" t="s">
        <v>1370</v>
      </c>
      <c r="K96" t="s">
        <v>1370</v>
      </c>
      <c r="L96" t="s">
        <v>1371</v>
      </c>
      <c r="M96" t="s">
        <v>1371</v>
      </c>
      <c r="N96" t="s">
        <v>1370</v>
      </c>
      <c r="O96" t="s">
        <v>1371</v>
      </c>
      <c r="P96" t="s">
        <v>1370</v>
      </c>
      <c r="Q96" t="s">
        <v>1370</v>
      </c>
      <c r="R96" t="s">
        <v>1370</v>
      </c>
      <c r="S96" t="s">
        <v>1370</v>
      </c>
      <c r="T96" t="s">
        <v>1370</v>
      </c>
      <c r="U96" t="s">
        <v>1370</v>
      </c>
    </row>
    <row r="97" spans="1:21" ht="60">
      <c r="A97">
        <v>96</v>
      </c>
      <c r="B97" s="261" t="str">
        <f>+'Metas por Proyecto'!B88</f>
        <v>Disponibilidad Predial - Mejoramiento de 7 Km en la UF3.2 (Tres Puertas - La Manuela)  Autopista Conexión Pacífico 3</v>
      </c>
      <c r="C97" s="262" t="str">
        <f>+'Metas por Proyecto'!L88</f>
        <v>Pacifico 3</v>
      </c>
      <c r="D97" s="262" t="str">
        <f>+'Metas por Proyecto'!J88</f>
        <v>Grupo Interno de Trabajo Predial</v>
      </c>
      <c r="E97" t="s">
        <v>1370</v>
      </c>
      <c r="F97" t="s">
        <v>1370</v>
      </c>
      <c r="G97" t="s">
        <v>1370</v>
      </c>
      <c r="H97" t="s">
        <v>1370</v>
      </c>
      <c r="I97" t="s">
        <v>1370</v>
      </c>
      <c r="J97" t="s">
        <v>1370</v>
      </c>
      <c r="K97" t="s">
        <v>1370</v>
      </c>
      <c r="L97" t="s">
        <v>1371</v>
      </c>
      <c r="M97" t="s">
        <v>1371</v>
      </c>
      <c r="N97" t="s">
        <v>1370</v>
      </c>
      <c r="O97" t="s">
        <v>1371</v>
      </c>
      <c r="P97" t="s">
        <v>1370</v>
      </c>
      <c r="Q97" t="s">
        <v>1370</v>
      </c>
      <c r="R97" t="s">
        <v>1370</v>
      </c>
      <c r="S97" t="s">
        <v>1370</v>
      </c>
      <c r="T97" t="s">
        <v>1370</v>
      </c>
      <c r="U97" t="s">
        <v>1370</v>
      </c>
    </row>
    <row r="98" spans="1:21" ht="60">
      <c r="A98">
        <v>97</v>
      </c>
      <c r="B98" s="261" t="str">
        <f>+'Metas por Proyecto'!B89</f>
        <v>Disponibilidad Predial - Construcción 7Km segunda calzada UF3.2 (Tres Puertas-La Manuela) Autopista Conexión Pacífico 3</v>
      </c>
      <c r="C98" s="262" t="str">
        <f>+'Metas por Proyecto'!L89</f>
        <v>Pacifico 3</v>
      </c>
      <c r="D98" s="262" t="str">
        <f>+'Metas por Proyecto'!J89</f>
        <v>Grupo Interno de Trabajo Predial</v>
      </c>
      <c r="E98" t="s">
        <v>1370</v>
      </c>
      <c r="F98" t="s">
        <v>1370</v>
      </c>
      <c r="G98" t="s">
        <v>1370</v>
      </c>
      <c r="H98" t="s">
        <v>1370</v>
      </c>
      <c r="I98" t="s">
        <v>1370</v>
      </c>
      <c r="J98" t="s">
        <v>1370</v>
      </c>
      <c r="K98" t="s">
        <v>1370</v>
      </c>
      <c r="L98" t="s">
        <v>1371</v>
      </c>
      <c r="M98" t="s">
        <v>1371</v>
      </c>
      <c r="N98" t="s">
        <v>1370</v>
      </c>
      <c r="O98" t="s">
        <v>1371</v>
      </c>
      <c r="P98" t="s">
        <v>1370</v>
      </c>
      <c r="Q98" t="s">
        <v>1370</v>
      </c>
      <c r="R98" t="s">
        <v>1370</v>
      </c>
      <c r="S98" t="s">
        <v>1370</v>
      </c>
      <c r="T98" t="s">
        <v>1370</v>
      </c>
      <c r="U98" t="s">
        <v>1370</v>
      </c>
    </row>
    <row r="99" spans="1:21" ht="60">
      <c r="A99">
        <v>98</v>
      </c>
      <c r="B99" s="261" t="str">
        <f>+'Metas por Proyecto'!B90</f>
        <v>Disponibilidad Predial - Rehabilitación  de 39,8 Km en la UF4 (Santafé de Antioquia - Bolombolo) Autopista al Mar 1</v>
      </c>
      <c r="C99" s="262" t="str">
        <f>+'Metas por Proyecto'!L90</f>
        <v xml:space="preserve">Autopista al Mar I </v>
      </c>
      <c r="D99" s="262" t="str">
        <f>+'Metas por Proyecto'!J90</f>
        <v>Grupo Interno de Trabajo Predial</v>
      </c>
      <c r="E99" t="s">
        <v>1370</v>
      </c>
      <c r="F99" t="s">
        <v>1370</v>
      </c>
      <c r="G99" t="s">
        <v>1370</v>
      </c>
      <c r="H99" t="s">
        <v>1370</v>
      </c>
      <c r="I99" t="s">
        <v>1370</v>
      </c>
      <c r="J99" t="s">
        <v>1370</v>
      </c>
      <c r="K99" t="s">
        <v>1370</v>
      </c>
      <c r="L99" t="s">
        <v>1371</v>
      </c>
      <c r="M99" t="s">
        <v>1371</v>
      </c>
      <c r="N99" t="s">
        <v>1370</v>
      </c>
      <c r="O99" t="s">
        <v>1371</v>
      </c>
      <c r="P99" t="s">
        <v>1370</v>
      </c>
      <c r="Q99" t="s">
        <v>1370</v>
      </c>
      <c r="R99" t="s">
        <v>1370</v>
      </c>
      <c r="S99" t="s">
        <v>1370</v>
      </c>
      <c r="T99" t="s">
        <v>1370</v>
      </c>
      <c r="U99" t="s">
        <v>1370</v>
      </c>
    </row>
    <row r="100" spans="1:21" ht="75">
      <c r="A100">
        <v>99</v>
      </c>
      <c r="B100" s="261" t="str">
        <f>+'Metas por Proyecto'!B91</f>
        <v>Disponibilidad Predial - Construcción del puente sobre el río cauca UF2,1 (San Jerónimo - Santafé de Antioquia) (50% Avance)Autopista al Mar 1</v>
      </c>
      <c r="C100" s="262" t="str">
        <f>+'Metas por Proyecto'!L91</f>
        <v xml:space="preserve">Autopista al Mar I </v>
      </c>
      <c r="D100" s="262" t="str">
        <f>+'Metas por Proyecto'!J91</f>
        <v>Grupo Interno de Trabajo Predial</v>
      </c>
      <c r="E100" t="s">
        <v>1370</v>
      </c>
      <c r="F100" t="s">
        <v>1370</v>
      </c>
      <c r="G100" t="s">
        <v>1370</v>
      </c>
      <c r="H100" t="s">
        <v>1370</v>
      </c>
      <c r="I100" t="s">
        <v>1370</v>
      </c>
      <c r="J100" t="s">
        <v>1370</v>
      </c>
      <c r="K100" t="s">
        <v>1370</v>
      </c>
      <c r="L100" t="s">
        <v>1371</v>
      </c>
      <c r="M100" t="s">
        <v>1371</v>
      </c>
      <c r="N100" t="s">
        <v>1370</v>
      </c>
      <c r="O100" t="s">
        <v>1371</v>
      </c>
      <c r="P100" t="s">
        <v>1370</v>
      </c>
      <c r="Q100" t="s">
        <v>1370</v>
      </c>
      <c r="R100" t="s">
        <v>1370</v>
      </c>
      <c r="S100" t="s">
        <v>1370</v>
      </c>
      <c r="T100" t="s">
        <v>1370</v>
      </c>
      <c r="U100" t="s">
        <v>1370</v>
      </c>
    </row>
    <row r="101" spans="1:21" ht="150">
      <c r="A101">
        <v>100</v>
      </c>
      <c r="B101" s="261" t="str">
        <f>+'Metas por Proyecto'!B92</f>
        <v>Disponibilidad Predial - Terminación etapa de construcción Unidad funcional 6
a) Rehabilitación 51 Km de calzada sencilla
b) Rehabilitación 11 km Calzada doble
c)Construcción 0,6 km de segunda Calzada
Pamplona - Cúcuta</v>
      </c>
      <c r="C101" s="262" t="str">
        <f>+'Metas por Proyecto'!L92</f>
        <v>Cucuta - Pamplona</v>
      </c>
      <c r="D101" s="262" t="str">
        <f>+'Metas por Proyecto'!J92</f>
        <v>Grupo Interno de Trabajo Predial</v>
      </c>
      <c r="E101" t="s">
        <v>1370</v>
      </c>
      <c r="F101" t="s">
        <v>1370</v>
      </c>
      <c r="G101" t="s">
        <v>1370</v>
      </c>
      <c r="H101" t="s">
        <v>1370</v>
      </c>
      <c r="I101" t="s">
        <v>1370</v>
      </c>
      <c r="J101" t="s">
        <v>1370</v>
      </c>
      <c r="K101" t="s">
        <v>1370</v>
      </c>
      <c r="L101" t="s">
        <v>1371</v>
      </c>
      <c r="M101" t="s">
        <v>1371</v>
      </c>
      <c r="N101" t="s">
        <v>1370</v>
      </c>
      <c r="O101" t="s">
        <v>1371</v>
      </c>
      <c r="P101" t="s">
        <v>1370</v>
      </c>
      <c r="Q101" t="s">
        <v>1370</v>
      </c>
      <c r="R101" t="s">
        <v>1370</v>
      </c>
      <c r="S101" t="s">
        <v>1370</v>
      </c>
      <c r="T101" t="s">
        <v>1370</v>
      </c>
      <c r="U101" t="s">
        <v>1370</v>
      </c>
    </row>
    <row r="102" spans="1:21" ht="75">
      <c r="A102">
        <v>101</v>
      </c>
      <c r="B102" s="261" t="str">
        <f>+'Metas por Proyecto'!B93</f>
        <v>Disponibilidad Predial - Rehabilitación y reconstrucción de pavimento UF2 (Guateque - Macanal)  - Boyacá - Transversal del SISGA</v>
      </c>
      <c r="C102" s="262" t="str">
        <f>+'Metas por Proyecto'!L93</f>
        <v xml:space="preserve">Sisga el Secreto </v>
      </c>
      <c r="D102" s="262" t="str">
        <f>+'Metas por Proyecto'!J93</f>
        <v>Grupo Interno de Trabajo Predial</v>
      </c>
      <c r="E102" t="s">
        <v>1370</v>
      </c>
      <c r="F102" t="s">
        <v>1370</v>
      </c>
      <c r="G102" t="s">
        <v>1370</v>
      </c>
      <c r="H102" t="s">
        <v>1370</v>
      </c>
      <c r="I102" t="s">
        <v>1370</v>
      </c>
      <c r="J102" t="s">
        <v>1370</v>
      </c>
      <c r="K102" t="s">
        <v>1370</v>
      </c>
      <c r="L102" t="s">
        <v>1371</v>
      </c>
      <c r="M102" t="s">
        <v>1371</v>
      </c>
      <c r="N102" t="s">
        <v>1370</v>
      </c>
      <c r="O102" t="s">
        <v>1371</v>
      </c>
      <c r="P102" t="s">
        <v>1370</v>
      </c>
      <c r="Q102" t="s">
        <v>1370</v>
      </c>
      <c r="R102" t="s">
        <v>1370</v>
      </c>
      <c r="S102" t="s">
        <v>1370</v>
      </c>
      <c r="T102" t="s">
        <v>1370</v>
      </c>
      <c r="U102" t="s">
        <v>1370</v>
      </c>
    </row>
    <row r="103" spans="1:21" ht="75">
      <c r="A103">
        <v>102</v>
      </c>
      <c r="B103" s="261" t="str">
        <f>+'Metas por Proyecto'!B94</f>
        <v>Disponibilidad Predial - Rehabilitación y reconstrucción de pavimento UF3 (Macanal - Santa María)  - Boyacá - Transversal del SISGA</v>
      </c>
      <c r="C103" s="262" t="str">
        <f>+'Metas por Proyecto'!L94</f>
        <v xml:space="preserve">Sisga el Secreto </v>
      </c>
      <c r="D103" s="262" t="str">
        <f>+'Metas por Proyecto'!J94</f>
        <v>Grupo Interno de Trabajo Predial</v>
      </c>
      <c r="E103" t="s">
        <v>1370</v>
      </c>
      <c r="F103" t="s">
        <v>1370</v>
      </c>
      <c r="G103" t="s">
        <v>1370</v>
      </c>
      <c r="H103" t="s">
        <v>1370</v>
      </c>
      <c r="I103" t="s">
        <v>1370</v>
      </c>
      <c r="J103" t="s">
        <v>1370</v>
      </c>
      <c r="K103" t="s">
        <v>1370</v>
      </c>
      <c r="L103" t="s">
        <v>1371</v>
      </c>
      <c r="M103" t="s">
        <v>1371</v>
      </c>
      <c r="N103" t="s">
        <v>1370</v>
      </c>
      <c r="O103" t="s">
        <v>1371</v>
      </c>
      <c r="P103" t="s">
        <v>1370</v>
      </c>
      <c r="Q103" t="s">
        <v>1370</v>
      </c>
      <c r="R103" t="s">
        <v>1370</v>
      </c>
      <c r="S103" t="s">
        <v>1370</v>
      </c>
      <c r="T103" t="s">
        <v>1370</v>
      </c>
      <c r="U103" t="s">
        <v>1370</v>
      </c>
    </row>
    <row r="104" spans="1:21" ht="60">
      <c r="A104">
        <v>103</v>
      </c>
      <c r="B104" s="261" t="str">
        <f>+'Metas por Proyecto'!B95</f>
        <v>Disponibilidad Predial -Rehabilitación UF4 (Santa María - Aguaclara - San Luis de Gaceno) - Boyacá - Transversal del SISGA</v>
      </c>
      <c r="C104" s="262" t="str">
        <f>+'Metas por Proyecto'!L95</f>
        <v xml:space="preserve">Sisga el Secreto </v>
      </c>
      <c r="D104" s="262" t="str">
        <f>+'Metas por Proyecto'!J95</f>
        <v>Grupo Interno de Trabajo Predial</v>
      </c>
      <c r="E104" t="s">
        <v>1370</v>
      </c>
      <c r="F104" t="s">
        <v>1370</v>
      </c>
      <c r="G104" t="s">
        <v>1370</v>
      </c>
      <c r="H104" t="s">
        <v>1370</v>
      </c>
      <c r="I104" t="s">
        <v>1370</v>
      </c>
      <c r="J104" t="s">
        <v>1370</v>
      </c>
      <c r="K104" t="s">
        <v>1370</v>
      </c>
      <c r="L104" t="s">
        <v>1371</v>
      </c>
      <c r="M104" t="s">
        <v>1371</v>
      </c>
      <c r="N104" t="s">
        <v>1370</v>
      </c>
      <c r="O104" t="s">
        <v>1371</v>
      </c>
      <c r="P104" t="s">
        <v>1370</v>
      </c>
      <c r="Q104" t="s">
        <v>1370</v>
      </c>
      <c r="R104" t="s">
        <v>1370</v>
      </c>
      <c r="S104" t="s">
        <v>1370</v>
      </c>
      <c r="T104" t="s">
        <v>1370</v>
      </c>
      <c r="U104" t="s">
        <v>1370</v>
      </c>
    </row>
    <row r="105" spans="1:21" ht="60">
      <c r="A105">
        <v>104</v>
      </c>
      <c r="B105" s="261" t="str">
        <f>+'Metas por Proyecto'!B96</f>
        <v>Disponibilidad Predial - Rehabilitación UF4 (Santa María - Aguaclara - San Luis de Gaceno) - Casanare - Transversal del SISGA</v>
      </c>
      <c r="C105" s="262" t="str">
        <f>+'Metas por Proyecto'!L96</f>
        <v xml:space="preserve">Sisga el Secreto </v>
      </c>
      <c r="D105" s="262" t="str">
        <f>+'Metas por Proyecto'!J96</f>
        <v>Grupo Interno de Trabajo Predial</v>
      </c>
      <c r="E105" t="s">
        <v>1370</v>
      </c>
      <c r="F105" t="s">
        <v>1370</v>
      </c>
      <c r="G105" t="s">
        <v>1370</v>
      </c>
      <c r="H105" t="s">
        <v>1370</v>
      </c>
      <c r="I105" t="s">
        <v>1370</v>
      </c>
      <c r="J105" t="s">
        <v>1370</v>
      </c>
      <c r="K105" t="s">
        <v>1370</v>
      </c>
      <c r="L105" t="s">
        <v>1371</v>
      </c>
      <c r="M105" t="s">
        <v>1371</v>
      </c>
      <c r="N105" t="s">
        <v>1370</v>
      </c>
      <c r="O105" t="s">
        <v>1371</v>
      </c>
      <c r="P105" t="s">
        <v>1370</v>
      </c>
      <c r="Q105" t="s">
        <v>1370</v>
      </c>
      <c r="R105" t="s">
        <v>1370</v>
      </c>
      <c r="S105" t="s">
        <v>1370</v>
      </c>
      <c r="T105" t="s">
        <v>1370</v>
      </c>
      <c r="U105" t="s">
        <v>1370</v>
      </c>
    </row>
    <row r="106" spans="1:21" ht="45">
      <c r="A106">
        <v>105</v>
      </c>
      <c r="B106" s="261" t="str">
        <f>+'Metas por Proyecto'!B97</f>
        <v>Disponibilidad Predial - Mejoramiento UF 3 Bucaramanga - Barrancabermeja - Yondó</v>
      </c>
      <c r="C106" s="262" t="str">
        <f>+'Metas por Proyecto'!L97</f>
        <v xml:space="preserve">Bucaramanga- Barranca -Yondo </v>
      </c>
      <c r="D106" s="262" t="str">
        <f>+'Metas por Proyecto'!J97</f>
        <v>Grupo Interno de Trabajo Predial</v>
      </c>
      <c r="E106" t="s">
        <v>1370</v>
      </c>
      <c r="F106" t="s">
        <v>1370</v>
      </c>
      <c r="G106" t="s">
        <v>1370</v>
      </c>
      <c r="H106" t="s">
        <v>1370</v>
      </c>
      <c r="I106" t="s">
        <v>1370</v>
      </c>
      <c r="J106" t="s">
        <v>1370</v>
      </c>
      <c r="K106" t="s">
        <v>1370</v>
      </c>
      <c r="L106" t="s">
        <v>1371</v>
      </c>
      <c r="M106" t="s">
        <v>1371</v>
      </c>
      <c r="N106" t="s">
        <v>1370</v>
      </c>
      <c r="O106" t="s">
        <v>1371</v>
      </c>
      <c r="P106" t="s">
        <v>1370</v>
      </c>
      <c r="Q106" t="s">
        <v>1370</v>
      </c>
      <c r="R106" t="s">
        <v>1370</v>
      </c>
      <c r="S106" t="s">
        <v>1370</v>
      </c>
      <c r="T106" t="s">
        <v>1370</v>
      </c>
      <c r="U106" t="s">
        <v>1370</v>
      </c>
    </row>
    <row r="107" spans="1:21" ht="60">
      <c r="A107">
        <v>106</v>
      </c>
      <c r="B107" s="261" t="str">
        <f>+'Metas por Proyecto'!B98</f>
        <v>Disponibilidad Predial - Construcción uf2 (0,44) y UF4 (1,44) Bucaramanga - Barrancabermeja - Yondó</v>
      </c>
      <c r="C107" s="262" t="str">
        <f>+'Metas por Proyecto'!L98</f>
        <v xml:space="preserve">Bucaramanga- Barranca -Yondo </v>
      </c>
      <c r="D107" s="262" t="str">
        <f>+'Metas por Proyecto'!J98</f>
        <v>Grupo Interno de Trabajo Predial</v>
      </c>
      <c r="E107" t="s">
        <v>1370</v>
      </c>
      <c r="F107" t="s">
        <v>1370</v>
      </c>
      <c r="G107" t="s">
        <v>1370</v>
      </c>
      <c r="H107" t="s">
        <v>1370</v>
      </c>
      <c r="I107" t="s">
        <v>1370</v>
      </c>
      <c r="J107" t="s">
        <v>1370</v>
      </c>
      <c r="K107" t="s">
        <v>1370</v>
      </c>
      <c r="L107" t="s">
        <v>1371</v>
      </c>
      <c r="M107" t="s">
        <v>1371</v>
      </c>
      <c r="N107" t="s">
        <v>1370</v>
      </c>
      <c r="O107" t="s">
        <v>1371</v>
      </c>
      <c r="P107" t="s">
        <v>1370</v>
      </c>
      <c r="Q107" t="s">
        <v>1370</v>
      </c>
      <c r="R107" t="s">
        <v>1370</v>
      </c>
      <c r="S107" t="s">
        <v>1370</v>
      </c>
      <c r="T107" t="s">
        <v>1370</v>
      </c>
      <c r="U107" t="s">
        <v>1370</v>
      </c>
    </row>
    <row r="108" spans="1:21" ht="75">
      <c r="A108">
        <v>107</v>
      </c>
      <c r="B108" s="261" t="str">
        <f>+'Metas por Proyecto'!B99</f>
        <v>Disponibilidad Predial - Construcción  Glorieta de Girardot localizada en el PR2+000 en el Paso Urbano Girardot, en la UF1.  Tercer Carril Bogotá - Girardot</v>
      </c>
      <c r="C108" s="262" t="str">
        <f>+'Metas por Proyecto'!L99</f>
        <v>Tercer Carril</v>
      </c>
      <c r="D108" s="262" t="str">
        <f>+'Metas por Proyecto'!J99</f>
        <v>Grupo Interno de Trabajo Predial</v>
      </c>
      <c r="E108" t="s">
        <v>1370</v>
      </c>
      <c r="F108" t="s">
        <v>1370</v>
      </c>
      <c r="G108" t="s">
        <v>1370</v>
      </c>
      <c r="H108" t="s">
        <v>1370</v>
      </c>
      <c r="I108" t="s">
        <v>1370</v>
      </c>
      <c r="J108" t="s">
        <v>1370</v>
      </c>
      <c r="K108" t="s">
        <v>1370</v>
      </c>
      <c r="L108" t="s">
        <v>1371</v>
      </c>
      <c r="M108" t="s">
        <v>1371</v>
      </c>
      <c r="N108" t="s">
        <v>1370</v>
      </c>
      <c r="O108" t="s">
        <v>1371</v>
      </c>
      <c r="P108" t="s">
        <v>1370</v>
      </c>
      <c r="Q108" t="s">
        <v>1370</v>
      </c>
      <c r="R108" t="s">
        <v>1370</v>
      </c>
      <c r="S108" t="s">
        <v>1370</v>
      </c>
      <c r="T108" t="s">
        <v>1370</v>
      </c>
      <c r="U108" t="s">
        <v>1370</v>
      </c>
    </row>
    <row r="109" spans="1:21" ht="60">
      <c r="A109">
        <v>108</v>
      </c>
      <c r="B109" s="261" t="str">
        <f>+'Metas por Proyecto'!B100</f>
        <v>Disponibilidad Predial - Rehabilitación  de 4 Km en la UF2 (Bucaramanga-Cuestaboba)  Bucaramanga - Pamplona</v>
      </c>
      <c r="C109" s="262" t="str">
        <f>+'Metas por Proyecto'!L100</f>
        <v>Bucaramanga  - Pamplona</v>
      </c>
      <c r="D109" s="262" t="str">
        <f>+'Metas por Proyecto'!J100</f>
        <v>Grupo Interno de Trabajo Predial</v>
      </c>
      <c r="E109" t="s">
        <v>1370</v>
      </c>
      <c r="F109" t="s">
        <v>1370</v>
      </c>
      <c r="G109" t="s">
        <v>1370</v>
      </c>
      <c r="H109" t="s">
        <v>1370</v>
      </c>
      <c r="I109" t="s">
        <v>1370</v>
      </c>
      <c r="J109" t="s">
        <v>1370</v>
      </c>
      <c r="K109" t="s">
        <v>1370</v>
      </c>
      <c r="L109" t="s">
        <v>1371</v>
      </c>
      <c r="M109" t="s">
        <v>1371</v>
      </c>
      <c r="N109" t="s">
        <v>1370</v>
      </c>
      <c r="O109" t="s">
        <v>1371</v>
      </c>
      <c r="P109" t="s">
        <v>1370</v>
      </c>
      <c r="Q109" t="s">
        <v>1370</v>
      </c>
      <c r="R109" t="s">
        <v>1370</v>
      </c>
      <c r="S109" t="s">
        <v>1370</v>
      </c>
      <c r="T109" t="s">
        <v>1370</v>
      </c>
      <c r="U109" t="s">
        <v>1370</v>
      </c>
    </row>
    <row r="110" spans="1:21" ht="75">
      <c r="A110">
        <v>109</v>
      </c>
      <c r="B110" s="261" t="str">
        <f>+'Metas por Proyecto'!B101</f>
        <v xml:space="preserve">Disponibilidad Predial - Mejoramiento 2KM UF3 (Cuestaboba - Mutiscua)- Tercer Carril. Bucaramanga - Pamplona
</v>
      </c>
      <c r="C110" s="262" t="str">
        <f>+'Metas por Proyecto'!L101</f>
        <v>Bucaramanga  - Pamplona</v>
      </c>
      <c r="D110" s="262" t="str">
        <f>+'Metas por Proyecto'!J101</f>
        <v>Grupo Interno de Trabajo Predial</v>
      </c>
      <c r="E110" t="s">
        <v>1370</v>
      </c>
      <c r="F110" t="s">
        <v>1370</v>
      </c>
      <c r="G110" t="s">
        <v>1370</v>
      </c>
      <c r="H110" t="s">
        <v>1370</v>
      </c>
      <c r="I110" t="s">
        <v>1370</v>
      </c>
      <c r="J110" t="s">
        <v>1370</v>
      </c>
      <c r="K110" t="s">
        <v>1370</v>
      </c>
      <c r="L110" t="s">
        <v>1371</v>
      </c>
      <c r="M110" t="s">
        <v>1371</v>
      </c>
      <c r="N110" t="s">
        <v>1370</v>
      </c>
      <c r="O110" t="s">
        <v>1371</v>
      </c>
      <c r="P110" t="s">
        <v>1370</v>
      </c>
      <c r="Q110" t="s">
        <v>1370</v>
      </c>
      <c r="R110" t="s">
        <v>1370</v>
      </c>
      <c r="S110" t="s">
        <v>1370</v>
      </c>
      <c r="T110" t="s">
        <v>1370</v>
      </c>
      <c r="U110" t="s">
        <v>1370</v>
      </c>
    </row>
    <row r="111" spans="1:21" ht="45">
      <c r="A111">
        <v>110</v>
      </c>
      <c r="B111" s="261" t="str">
        <f>+'Metas por Proyecto'!B102</f>
        <v>Disponibilidad Predial - Construcción de segunda calzada  Ruta del Sol sector 3</v>
      </c>
      <c r="C111" s="262" t="str">
        <f>+'Metas por Proyecto'!L102</f>
        <v>Ruta del Sol III</v>
      </c>
      <c r="D111" s="262" t="str">
        <f>+'Metas por Proyecto'!J102</f>
        <v>Grupo Interno de Trabajo Predial</v>
      </c>
      <c r="E111" t="s">
        <v>1370</v>
      </c>
      <c r="F111" t="s">
        <v>1370</v>
      </c>
      <c r="G111" t="s">
        <v>1370</v>
      </c>
      <c r="H111" t="s">
        <v>1370</v>
      </c>
      <c r="I111" t="s">
        <v>1370</v>
      </c>
      <c r="J111" t="s">
        <v>1370</v>
      </c>
      <c r="K111" t="s">
        <v>1370</v>
      </c>
      <c r="L111" t="s">
        <v>1371</v>
      </c>
      <c r="M111" t="s">
        <v>1371</v>
      </c>
      <c r="N111" t="s">
        <v>1370</v>
      </c>
      <c r="O111" t="s">
        <v>1371</v>
      </c>
      <c r="P111" t="s">
        <v>1370</v>
      </c>
      <c r="Q111" t="s">
        <v>1370</v>
      </c>
      <c r="R111" t="s">
        <v>1370</v>
      </c>
      <c r="S111" t="s">
        <v>1370</v>
      </c>
      <c r="T111" t="s">
        <v>1370</v>
      </c>
      <c r="U111" t="s">
        <v>1370</v>
      </c>
    </row>
    <row r="112" spans="1:21" ht="45">
      <c r="A112">
        <v>111</v>
      </c>
      <c r="B112" s="261" t="str">
        <f>+'Metas por Proyecto'!B103</f>
        <v>Disponibilidad Predial - Construcción Segunda Calzada Gualanday Tramo II GIC</v>
      </c>
      <c r="C112" s="262" t="str">
        <f>+'Metas por Proyecto'!L103</f>
        <v>Ip Girardot - Ibagué - Cajamarca GICA (4g)</v>
      </c>
      <c r="D112" s="262" t="str">
        <f>+'Metas por Proyecto'!J103</f>
        <v>Grupo Interno de Trabajo Predial</v>
      </c>
      <c r="E112" t="s">
        <v>1370</v>
      </c>
      <c r="F112" t="s">
        <v>1370</v>
      </c>
      <c r="G112" t="s">
        <v>1370</v>
      </c>
      <c r="H112" t="s">
        <v>1370</v>
      </c>
      <c r="I112" t="s">
        <v>1370</v>
      </c>
      <c r="J112" t="s">
        <v>1370</v>
      </c>
      <c r="K112" t="s">
        <v>1370</v>
      </c>
      <c r="L112" t="s">
        <v>1371</v>
      </c>
      <c r="M112" t="s">
        <v>1371</v>
      </c>
      <c r="N112" t="s">
        <v>1370</v>
      </c>
      <c r="O112" t="s">
        <v>1371</v>
      </c>
      <c r="P112" t="s">
        <v>1370</v>
      </c>
      <c r="Q112" t="s">
        <v>1370</v>
      </c>
      <c r="R112" t="s">
        <v>1370</v>
      </c>
      <c r="S112" t="s">
        <v>1370</v>
      </c>
      <c r="T112" t="s">
        <v>1370</v>
      </c>
      <c r="U112" t="s">
        <v>1370</v>
      </c>
    </row>
    <row r="113" spans="1:21" ht="60">
      <c r="A113">
        <v>112</v>
      </c>
      <c r="B113" s="261" t="str">
        <f>+'Metas por Proyecto'!B104</f>
        <v>Disponibilidad Predial - Iniciar y Rehabilitar la calzada existente UF2 desde la calle 245 hasta la Caro ACCESOS</v>
      </c>
      <c r="C113" s="262" t="str">
        <f>+'Metas por Proyecto'!L104</f>
        <v xml:space="preserve">Ip Accesos Norte </v>
      </c>
      <c r="D113" s="262" t="str">
        <f>+'Metas por Proyecto'!J104</f>
        <v>Grupo Interno de Trabajo Predial</v>
      </c>
      <c r="E113" t="s">
        <v>1370</v>
      </c>
      <c r="F113" t="s">
        <v>1370</v>
      </c>
      <c r="G113" t="s">
        <v>1370</v>
      </c>
      <c r="H113" t="s">
        <v>1370</v>
      </c>
      <c r="I113" t="s">
        <v>1370</v>
      </c>
      <c r="J113" t="s">
        <v>1370</v>
      </c>
      <c r="K113" t="s">
        <v>1370</v>
      </c>
      <c r="L113" t="s">
        <v>1371</v>
      </c>
      <c r="M113" t="s">
        <v>1371</v>
      </c>
      <c r="N113" t="s">
        <v>1370</v>
      </c>
      <c r="O113" t="s">
        <v>1371</v>
      </c>
      <c r="P113" t="s">
        <v>1370</v>
      </c>
      <c r="Q113" t="s">
        <v>1370</v>
      </c>
      <c r="R113" t="s">
        <v>1370</v>
      </c>
      <c r="S113" t="s">
        <v>1370</v>
      </c>
      <c r="T113" t="s">
        <v>1370</v>
      </c>
      <c r="U113" t="s">
        <v>1370</v>
      </c>
    </row>
    <row r="114" spans="1:21" ht="60">
      <c r="A114">
        <v>113</v>
      </c>
      <c r="B114" s="261" t="str">
        <f>+'Metas por Proyecto'!B105</f>
        <v xml:space="preserve">Disponibilidad Predial - Construcción de doble calzada  entre Pradera y Porcesito UF1 - Vías del Nus </v>
      </c>
      <c r="C114" s="262" t="str">
        <f>+'Metas por Proyecto'!L105</f>
        <v>Vias del Nus</v>
      </c>
      <c r="D114" s="262" t="str">
        <f>+'Metas por Proyecto'!J105</f>
        <v>Grupo Interno de Trabajo Predial</v>
      </c>
      <c r="E114" t="s">
        <v>1370</v>
      </c>
      <c r="F114" t="s">
        <v>1370</v>
      </c>
      <c r="G114" t="s">
        <v>1370</v>
      </c>
      <c r="H114" t="s">
        <v>1370</v>
      </c>
      <c r="I114" t="s">
        <v>1370</v>
      </c>
      <c r="J114" t="s">
        <v>1370</v>
      </c>
      <c r="K114" t="s">
        <v>1370</v>
      </c>
      <c r="L114" t="s">
        <v>1371</v>
      </c>
      <c r="M114" t="s">
        <v>1371</v>
      </c>
      <c r="N114" t="s">
        <v>1370</v>
      </c>
      <c r="O114" t="s">
        <v>1371</v>
      </c>
      <c r="P114" t="s">
        <v>1370</v>
      </c>
      <c r="Q114" t="s">
        <v>1370</v>
      </c>
      <c r="R114" t="s">
        <v>1370</v>
      </c>
      <c r="S114" t="s">
        <v>1370</v>
      </c>
      <c r="T114" t="s">
        <v>1370</v>
      </c>
      <c r="U114" t="s">
        <v>1370</v>
      </c>
    </row>
    <row r="115" spans="1:21" ht="60">
      <c r="A115">
        <v>114</v>
      </c>
      <c r="B115" s="261" t="str">
        <f>+'Metas por Proyecto'!B106</f>
        <v xml:space="preserve">Disponibilidad Predial - Construcción de doble calzada  entre Porcesito-Santiago UF2 - Vías del Nus </v>
      </c>
      <c r="C115" s="262" t="str">
        <f>+'Metas por Proyecto'!L106</f>
        <v>Vias del Nus</v>
      </c>
      <c r="D115" s="262" t="str">
        <f>+'Metas por Proyecto'!J106</f>
        <v>Grupo Interno de Trabajo Predial</v>
      </c>
      <c r="E115" t="s">
        <v>1370</v>
      </c>
      <c r="F115" t="s">
        <v>1370</v>
      </c>
      <c r="G115" t="s">
        <v>1370</v>
      </c>
      <c r="H115" t="s">
        <v>1370</v>
      </c>
      <c r="I115" t="s">
        <v>1370</v>
      </c>
      <c r="J115" t="s">
        <v>1370</v>
      </c>
      <c r="K115" t="s">
        <v>1370</v>
      </c>
      <c r="L115" t="s">
        <v>1371</v>
      </c>
      <c r="M115" t="s">
        <v>1371</v>
      </c>
      <c r="N115" t="s">
        <v>1370</v>
      </c>
      <c r="O115" t="s">
        <v>1371</v>
      </c>
      <c r="P115" t="s">
        <v>1370</v>
      </c>
      <c r="Q115" t="s">
        <v>1370</v>
      </c>
      <c r="R115" t="s">
        <v>1370</v>
      </c>
      <c r="S115" t="s">
        <v>1370</v>
      </c>
      <c r="T115" t="s">
        <v>1370</v>
      </c>
      <c r="U115" t="s">
        <v>1370</v>
      </c>
    </row>
    <row r="116" spans="1:21" ht="45">
      <c r="A116">
        <v>115</v>
      </c>
      <c r="B116" s="261" t="str">
        <f>+'Metas por Proyecto'!B107</f>
        <v xml:space="preserve">Disponibilidad Predial - Terminación túnel la Quiebra (2 tubos) - Vías del Nus </v>
      </c>
      <c r="C116" s="262" t="str">
        <f>+'Metas por Proyecto'!L107</f>
        <v>Vias del Nus</v>
      </c>
      <c r="D116" s="262" t="str">
        <f>+'Metas por Proyecto'!J107</f>
        <v>Grupo Interno de Trabajo Predial</v>
      </c>
      <c r="E116" t="s">
        <v>1370</v>
      </c>
      <c r="F116" t="s">
        <v>1370</v>
      </c>
      <c r="G116" t="s">
        <v>1370</v>
      </c>
      <c r="H116" t="s">
        <v>1370</v>
      </c>
      <c r="I116" t="s">
        <v>1370</v>
      </c>
      <c r="J116" t="s">
        <v>1370</v>
      </c>
      <c r="K116" t="s">
        <v>1370</v>
      </c>
      <c r="L116" t="s">
        <v>1371</v>
      </c>
      <c r="M116" t="s">
        <v>1371</v>
      </c>
      <c r="N116" t="s">
        <v>1370</v>
      </c>
      <c r="O116" t="s">
        <v>1371</v>
      </c>
      <c r="P116" t="s">
        <v>1370</v>
      </c>
      <c r="Q116" t="s">
        <v>1370</v>
      </c>
      <c r="R116" t="s">
        <v>1370</v>
      </c>
      <c r="S116" t="s">
        <v>1370</v>
      </c>
      <c r="T116" t="s">
        <v>1370</v>
      </c>
      <c r="U116" t="s">
        <v>1370</v>
      </c>
    </row>
    <row r="117" spans="1:21" ht="45">
      <c r="A117">
        <v>116</v>
      </c>
      <c r="B117" s="261" t="str">
        <f>+'Metas por Proyecto'!B108</f>
        <v xml:space="preserve">Disponibilidad Predial - Construcción de doble calzada  - UF4 Variante de Cisneros  - Vías del Nus </v>
      </c>
      <c r="C117" s="262" t="str">
        <f>+'Metas por Proyecto'!L108</f>
        <v>Vias del Nus</v>
      </c>
      <c r="D117" s="262" t="str">
        <f>+'Metas por Proyecto'!J108</f>
        <v>Grupo Interno de Trabajo Predial</v>
      </c>
      <c r="E117" t="s">
        <v>1370</v>
      </c>
      <c r="F117" t="s">
        <v>1370</v>
      </c>
      <c r="G117" t="s">
        <v>1370</v>
      </c>
      <c r="H117" t="s">
        <v>1370</v>
      </c>
      <c r="I117" t="s">
        <v>1370</v>
      </c>
      <c r="J117" t="s">
        <v>1370</v>
      </c>
      <c r="K117" t="s">
        <v>1370</v>
      </c>
      <c r="L117" t="s">
        <v>1371</v>
      </c>
      <c r="M117" t="s">
        <v>1371</v>
      </c>
      <c r="N117" t="s">
        <v>1370</v>
      </c>
      <c r="O117" t="s">
        <v>1371</v>
      </c>
      <c r="P117" t="s">
        <v>1370</v>
      </c>
      <c r="Q117" t="s">
        <v>1370</v>
      </c>
      <c r="R117" t="s">
        <v>1370</v>
      </c>
      <c r="S117" t="s">
        <v>1370</v>
      </c>
      <c r="T117" t="s">
        <v>1370</v>
      </c>
      <c r="U117" t="s">
        <v>1370</v>
      </c>
    </row>
    <row r="118" spans="1:21" ht="45">
      <c r="A118">
        <v>117</v>
      </c>
      <c r="B118" s="261" t="str">
        <f>+'Metas por Proyecto'!B109</f>
        <v>Disponibilidad Predial - Mejoramiento UF2 - 1  Conexión Norte</v>
      </c>
      <c r="C118" s="262" t="str">
        <f>+'Metas por Proyecto'!L109</f>
        <v>Conexión  Norte</v>
      </c>
      <c r="D118" s="262" t="str">
        <f>+'Metas por Proyecto'!J109</f>
        <v>Grupo Interno de Trabajo Predial</v>
      </c>
      <c r="E118" t="s">
        <v>1370</v>
      </c>
      <c r="F118" t="s">
        <v>1370</v>
      </c>
      <c r="G118" t="s">
        <v>1370</v>
      </c>
      <c r="H118" t="s">
        <v>1370</v>
      </c>
      <c r="I118" t="s">
        <v>1370</v>
      </c>
      <c r="J118" t="s">
        <v>1370</v>
      </c>
      <c r="K118" t="s">
        <v>1370</v>
      </c>
      <c r="L118" t="s">
        <v>1371</v>
      </c>
      <c r="M118" t="s">
        <v>1371</v>
      </c>
      <c r="N118" t="s">
        <v>1370</v>
      </c>
      <c r="O118" t="s">
        <v>1371</v>
      </c>
      <c r="P118" t="s">
        <v>1370</v>
      </c>
      <c r="Q118" t="s">
        <v>1370</v>
      </c>
      <c r="R118" t="s">
        <v>1370</v>
      </c>
      <c r="S118" t="s">
        <v>1370</v>
      </c>
      <c r="T118" t="s">
        <v>1370</v>
      </c>
      <c r="U118" t="s">
        <v>1370</v>
      </c>
    </row>
    <row r="119" spans="1:21" ht="60">
      <c r="A119">
        <v>118</v>
      </c>
      <c r="B119" s="261" t="str">
        <f>+'Metas por Proyecto'!B110</f>
        <v>Disponibilidad Predial - Puentes vehiculares UF1 (Construccion Puentes 1, 12, 13, 15, 25 y 29) Conexión Norte</v>
      </c>
      <c r="C119" s="262" t="str">
        <f>+'Metas por Proyecto'!L110</f>
        <v>Conexión  Norte</v>
      </c>
      <c r="D119" s="262" t="str">
        <f>+'Metas por Proyecto'!J110</f>
        <v>Grupo Interno de Trabajo Predial</v>
      </c>
      <c r="E119" t="s">
        <v>1370</v>
      </c>
      <c r="F119" t="s">
        <v>1370</v>
      </c>
      <c r="G119" t="s">
        <v>1370</v>
      </c>
      <c r="H119" t="s">
        <v>1370</v>
      </c>
      <c r="I119" t="s">
        <v>1370</v>
      </c>
      <c r="J119" t="s">
        <v>1370</v>
      </c>
      <c r="K119" t="s">
        <v>1370</v>
      </c>
      <c r="L119" t="s">
        <v>1371</v>
      </c>
      <c r="M119" t="s">
        <v>1371</v>
      </c>
      <c r="N119" t="s">
        <v>1370</v>
      </c>
      <c r="O119" t="s">
        <v>1371</v>
      </c>
      <c r="P119" t="s">
        <v>1370</v>
      </c>
      <c r="Q119" t="s">
        <v>1370</v>
      </c>
      <c r="R119" t="s">
        <v>1370</v>
      </c>
      <c r="S119" t="s">
        <v>1370</v>
      </c>
      <c r="T119" t="s">
        <v>1370</v>
      </c>
      <c r="U119" t="s">
        <v>1370</v>
      </c>
    </row>
    <row r="120" spans="1:21" ht="60">
      <c r="A120">
        <v>119</v>
      </c>
      <c r="B120" s="261" t="str">
        <f>+'Metas por Proyecto'!B111</f>
        <v>Disponibilidad Predial - Concluir obras Interseccion puente actual Puerto Salgar (Costado occidental) Via Norcasia</v>
      </c>
      <c r="C120" s="262" t="str">
        <f>+'Metas por Proyecto'!L111</f>
        <v>Conexión  Norte</v>
      </c>
      <c r="D120" s="262" t="str">
        <f>+'Metas por Proyecto'!J111</f>
        <v>Grupo Interno de Trabajo Predial</v>
      </c>
      <c r="E120" t="s">
        <v>1370</v>
      </c>
      <c r="F120" t="s">
        <v>1370</v>
      </c>
      <c r="G120" t="s">
        <v>1370</v>
      </c>
      <c r="H120" t="s">
        <v>1370</v>
      </c>
      <c r="I120" t="s">
        <v>1370</v>
      </c>
      <c r="J120" t="s">
        <v>1370</v>
      </c>
      <c r="K120" t="s">
        <v>1370</v>
      </c>
      <c r="L120" t="s">
        <v>1371</v>
      </c>
      <c r="M120" t="s">
        <v>1371</v>
      </c>
      <c r="N120" t="s">
        <v>1370</v>
      </c>
      <c r="O120" t="s">
        <v>1371</v>
      </c>
      <c r="P120" t="s">
        <v>1370</v>
      </c>
      <c r="Q120" t="s">
        <v>1370</v>
      </c>
      <c r="R120" t="s">
        <v>1370</v>
      </c>
      <c r="S120" t="s">
        <v>1370</v>
      </c>
      <c r="T120" t="s">
        <v>1370</v>
      </c>
      <c r="U120" t="s">
        <v>1370</v>
      </c>
    </row>
    <row r="121" spans="1:21" ht="75">
      <c r="A121">
        <v>120</v>
      </c>
      <c r="B121" s="261" t="str">
        <f>+'Metas por Proyecto'!B112</f>
        <v>Disponibilidad Predial - Concluir obras Glorieta nuevo puente de Honda - Conexión de la via Puerto Bogota - Puerto Salgar con el acceso al nuevo puente Honda</v>
      </c>
      <c r="C121" s="262" t="str">
        <f>+'Metas por Proyecto'!L112</f>
        <v>Girardot Honda Puerto Salgar 4g</v>
      </c>
      <c r="D121" s="262" t="str">
        <f>+'Metas por Proyecto'!J112</f>
        <v>Grupo Interno de Trabajo Predial</v>
      </c>
      <c r="E121" t="s">
        <v>1370</v>
      </c>
      <c r="F121" t="s">
        <v>1370</v>
      </c>
      <c r="G121" t="s">
        <v>1370</v>
      </c>
      <c r="H121" t="s">
        <v>1370</v>
      </c>
      <c r="I121" t="s">
        <v>1370</v>
      </c>
      <c r="J121" t="s">
        <v>1370</v>
      </c>
      <c r="K121" t="s">
        <v>1370</v>
      </c>
      <c r="L121" t="s">
        <v>1371</v>
      </c>
      <c r="M121" t="s">
        <v>1371</v>
      </c>
      <c r="N121" t="s">
        <v>1370</v>
      </c>
      <c r="O121" t="s">
        <v>1371</v>
      </c>
      <c r="P121" t="s">
        <v>1370</v>
      </c>
      <c r="Q121" t="s">
        <v>1370</v>
      </c>
      <c r="R121" t="s">
        <v>1370</v>
      </c>
      <c r="S121" t="s">
        <v>1370</v>
      </c>
      <c r="T121" t="s">
        <v>1370</v>
      </c>
      <c r="U121" t="s">
        <v>1370</v>
      </c>
    </row>
    <row r="122" spans="1:21" ht="45">
      <c r="A122">
        <v>121</v>
      </c>
      <c r="B122" s="261" t="str">
        <f>+'Metas por Proyecto'!B113</f>
        <v>Disponibilidad Predial - Realizar seguimiento a la construcción de la UF5 Doble Calzada</v>
      </c>
      <c r="C122" s="262" t="str">
        <f>+'Metas por Proyecto'!L113</f>
        <v xml:space="preserve">Transversal de las Americas </v>
      </c>
      <c r="D122" s="262" t="str">
        <f>+'Metas por Proyecto'!J113</f>
        <v>Grupo Interno de Trabajo Predial</v>
      </c>
      <c r="E122" t="s">
        <v>1370</v>
      </c>
      <c r="F122" t="s">
        <v>1370</v>
      </c>
      <c r="G122" t="s">
        <v>1370</v>
      </c>
      <c r="H122" t="s">
        <v>1370</v>
      </c>
      <c r="I122" t="s">
        <v>1370</v>
      </c>
      <c r="J122" t="s">
        <v>1370</v>
      </c>
      <c r="K122" t="s">
        <v>1370</v>
      </c>
      <c r="L122" t="s">
        <v>1371</v>
      </c>
      <c r="M122" t="s">
        <v>1371</v>
      </c>
      <c r="N122" t="s">
        <v>1370</v>
      </c>
      <c r="O122" t="s">
        <v>1371</v>
      </c>
      <c r="P122" t="s">
        <v>1370</v>
      </c>
      <c r="Q122" t="s">
        <v>1370</v>
      </c>
      <c r="R122" t="s">
        <v>1370</v>
      </c>
      <c r="S122" t="s">
        <v>1370</v>
      </c>
      <c r="T122" t="s">
        <v>1370</v>
      </c>
      <c r="U122" t="s">
        <v>1370</v>
      </c>
    </row>
    <row r="123" spans="1:21" ht="45">
      <c r="A123">
        <v>122</v>
      </c>
      <c r="B123" s="261" t="str">
        <f>+'Metas por Proyecto'!B114</f>
        <v>Disponibilidad Predial - Realizar seguimiento a la construcción de la UF6 Doble Calzada</v>
      </c>
      <c r="C123" s="262" t="str">
        <f>+'Metas por Proyecto'!L114</f>
        <v xml:space="preserve">Transversal de las Americas </v>
      </c>
      <c r="D123" s="262" t="str">
        <f>+'Metas por Proyecto'!J114</f>
        <v>Grupo Interno de Trabajo Predial</v>
      </c>
      <c r="E123" t="s">
        <v>1370</v>
      </c>
      <c r="F123" t="s">
        <v>1370</v>
      </c>
      <c r="G123" t="s">
        <v>1370</v>
      </c>
      <c r="H123" t="s">
        <v>1370</v>
      </c>
      <c r="I123" t="s">
        <v>1370</v>
      </c>
      <c r="J123" t="s">
        <v>1370</v>
      </c>
      <c r="K123" t="s">
        <v>1370</v>
      </c>
      <c r="L123" t="s">
        <v>1371</v>
      </c>
      <c r="M123" t="s">
        <v>1371</v>
      </c>
      <c r="N123" t="s">
        <v>1370</v>
      </c>
      <c r="O123" t="s">
        <v>1371</v>
      </c>
      <c r="P123" t="s">
        <v>1370</v>
      </c>
      <c r="Q123" t="s">
        <v>1370</v>
      </c>
      <c r="R123" t="s">
        <v>1370</v>
      </c>
      <c r="S123" t="s">
        <v>1370</v>
      </c>
      <c r="T123" t="s">
        <v>1370</v>
      </c>
      <c r="U123" t="s">
        <v>1370</v>
      </c>
    </row>
    <row r="124" spans="1:21" ht="75">
      <c r="A124">
        <v>123</v>
      </c>
      <c r="B124" s="261" t="str">
        <f>+'Metas por Proyecto'!B115</f>
        <v>Disponibilidad Predial - Contrucción de 3,5 km de segunda calzada (Rionegro - Llanogrande y El Tablazo) Desarrollo Vial del Oriente de Medellín - DEVIMED</v>
      </c>
      <c r="C124" s="262" t="str">
        <f>+'Metas por Proyecto'!L115</f>
        <v>Devimed</v>
      </c>
      <c r="D124" s="262" t="str">
        <f>+'Metas por Proyecto'!J115</f>
        <v>Grupo Interno de Trabajo Predial</v>
      </c>
      <c r="E124" t="s">
        <v>1370</v>
      </c>
      <c r="F124" t="s">
        <v>1370</v>
      </c>
      <c r="G124" t="s">
        <v>1370</v>
      </c>
      <c r="H124" t="s">
        <v>1370</v>
      </c>
      <c r="I124" t="s">
        <v>1370</v>
      </c>
      <c r="J124" t="s">
        <v>1370</v>
      </c>
      <c r="K124" t="s">
        <v>1370</v>
      </c>
      <c r="L124" t="s">
        <v>1371</v>
      </c>
      <c r="M124" t="s">
        <v>1371</v>
      </c>
      <c r="N124" t="s">
        <v>1370</v>
      </c>
      <c r="O124" t="s">
        <v>1371</v>
      </c>
      <c r="P124" t="s">
        <v>1370</v>
      </c>
      <c r="Q124" t="s">
        <v>1370</v>
      </c>
      <c r="R124" t="s">
        <v>1370</v>
      </c>
      <c r="S124" t="s">
        <v>1370</v>
      </c>
      <c r="T124" t="s">
        <v>1370</v>
      </c>
      <c r="U124" t="s">
        <v>1370</v>
      </c>
    </row>
    <row r="125" spans="1:21" ht="60">
      <c r="A125">
        <v>124</v>
      </c>
      <c r="B125" s="261" t="str">
        <f>+'Metas por Proyecto'!B116</f>
        <v>Disponibilidad Predial - Construcción de dos (02) puentes peatonales - Desarrollo vial del Oriente de Medellín - DEVIMED</v>
      </c>
      <c r="C125" s="262" t="str">
        <f>+'Metas por Proyecto'!L116</f>
        <v>Devimed</v>
      </c>
      <c r="D125" s="262" t="str">
        <f>+'Metas por Proyecto'!J116</f>
        <v>Grupo Interno de Trabajo Predial</v>
      </c>
      <c r="E125" t="s">
        <v>1370</v>
      </c>
      <c r="F125" t="s">
        <v>1370</v>
      </c>
      <c r="G125" t="s">
        <v>1370</v>
      </c>
      <c r="H125" t="s">
        <v>1370</v>
      </c>
      <c r="I125" t="s">
        <v>1370</v>
      </c>
      <c r="J125" t="s">
        <v>1370</v>
      </c>
      <c r="K125" t="s">
        <v>1370</v>
      </c>
      <c r="L125" t="s">
        <v>1371</v>
      </c>
      <c r="M125" t="s">
        <v>1371</v>
      </c>
      <c r="N125" t="s">
        <v>1370</v>
      </c>
      <c r="O125" t="s">
        <v>1371</v>
      </c>
      <c r="P125" t="s">
        <v>1370</v>
      </c>
      <c r="Q125" t="s">
        <v>1370</v>
      </c>
      <c r="R125" t="s">
        <v>1370</v>
      </c>
      <c r="S125" t="s">
        <v>1370</v>
      </c>
      <c r="T125" t="s">
        <v>1370</v>
      </c>
      <c r="U125" t="s">
        <v>1370</v>
      </c>
    </row>
    <row r="126" spans="1:21" ht="75">
      <c r="A126">
        <v>125</v>
      </c>
      <c r="B126" s="261" t="str">
        <f>+'Metas por Proyecto'!B117</f>
        <v>Disponibilidad Predial - Rehabilitación, construcción, mejoramiento, operación de 20 Km UF 1 - Puerta de Hierro - Cruz del Viso</v>
      </c>
      <c r="C126" s="262" t="str">
        <f>+'Metas por Proyecto'!L117</f>
        <v>Puerta del Hierro-Carreto-Cruz del Viso</v>
      </c>
      <c r="D126" s="262" t="str">
        <f>+'Metas por Proyecto'!J117</f>
        <v>Grupo Interno de Trabajo Predial</v>
      </c>
      <c r="E126" t="s">
        <v>1370</v>
      </c>
      <c r="F126" t="s">
        <v>1370</v>
      </c>
      <c r="G126" t="s">
        <v>1370</v>
      </c>
      <c r="H126" t="s">
        <v>1370</v>
      </c>
      <c r="I126" t="s">
        <v>1370</v>
      </c>
      <c r="J126" t="s">
        <v>1370</v>
      </c>
      <c r="K126" t="s">
        <v>1370</v>
      </c>
      <c r="L126" t="s">
        <v>1371</v>
      </c>
      <c r="M126" t="s">
        <v>1371</v>
      </c>
      <c r="N126" t="s">
        <v>1370</v>
      </c>
      <c r="O126" t="s">
        <v>1371</v>
      </c>
      <c r="P126" t="s">
        <v>1370</v>
      </c>
      <c r="Q126" t="s">
        <v>1370</v>
      </c>
      <c r="R126" t="s">
        <v>1370</v>
      </c>
      <c r="S126" t="s">
        <v>1370</v>
      </c>
      <c r="T126" t="s">
        <v>1370</v>
      </c>
      <c r="U126" t="s">
        <v>1370</v>
      </c>
    </row>
    <row r="127" spans="1:21" ht="75">
      <c r="A127">
        <v>126</v>
      </c>
      <c r="B127" s="261" t="str">
        <f>+'Metas por Proyecto'!B118</f>
        <v xml:space="preserve">Disponibilidad Predial - Rehabilitación, construcción, mejoramiento, operación de 10 Km UF 1 - Puerta  de Hierro - Cruz del Viso </v>
      </c>
      <c r="C127" s="262" t="str">
        <f>+'Metas por Proyecto'!L118</f>
        <v>Puerta del Hierro-Carreto-Cruz del Viso</v>
      </c>
      <c r="D127" s="262" t="str">
        <f>+'Metas por Proyecto'!J118</f>
        <v>Grupo Interno de Trabajo Predial</v>
      </c>
      <c r="E127" t="s">
        <v>1370</v>
      </c>
      <c r="F127" t="s">
        <v>1370</v>
      </c>
      <c r="G127" t="s">
        <v>1370</v>
      </c>
      <c r="H127" t="s">
        <v>1370</v>
      </c>
      <c r="I127" t="s">
        <v>1370</v>
      </c>
      <c r="J127" t="s">
        <v>1370</v>
      </c>
      <c r="K127" t="s">
        <v>1370</v>
      </c>
      <c r="L127" t="s">
        <v>1371</v>
      </c>
      <c r="M127" t="s">
        <v>1371</v>
      </c>
      <c r="N127" t="s">
        <v>1370</v>
      </c>
      <c r="O127" t="s">
        <v>1371</v>
      </c>
      <c r="P127" t="s">
        <v>1370</v>
      </c>
      <c r="Q127" t="s">
        <v>1370</v>
      </c>
      <c r="R127" t="s">
        <v>1370</v>
      </c>
      <c r="S127" t="s">
        <v>1370</v>
      </c>
      <c r="T127" t="s">
        <v>1370</v>
      </c>
      <c r="U127" t="s">
        <v>1370</v>
      </c>
    </row>
    <row r="128" spans="1:21" ht="45">
      <c r="A128">
        <v>127</v>
      </c>
      <c r="B128" s="261" t="str">
        <f>+'Metas por Proyecto'!B119</f>
        <v>Disponibilidad Predial - Construcción de variante en UF 1 - Puerta de Hierro - Cruz del Viso</v>
      </c>
      <c r="C128" s="262" t="str">
        <f>+'Metas por Proyecto'!L119</f>
        <v>Puerta del Hierro-Carreto-Cruz del Viso</v>
      </c>
      <c r="D128" s="262" t="str">
        <f>+'Metas por Proyecto'!J119</f>
        <v>Grupo Interno de Trabajo Predial</v>
      </c>
      <c r="E128" t="s">
        <v>1370</v>
      </c>
      <c r="F128" t="s">
        <v>1370</v>
      </c>
      <c r="G128" t="s">
        <v>1370</v>
      </c>
      <c r="H128" t="s">
        <v>1370</v>
      </c>
      <c r="I128" t="s">
        <v>1370</v>
      </c>
      <c r="J128" t="s">
        <v>1370</v>
      </c>
      <c r="K128" t="s">
        <v>1370</v>
      </c>
      <c r="L128" t="s">
        <v>1371</v>
      </c>
      <c r="M128" t="s">
        <v>1371</v>
      </c>
      <c r="N128" t="s">
        <v>1370</v>
      </c>
      <c r="O128" t="s">
        <v>1371</v>
      </c>
      <c r="P128" t="s">
        <v>1370</v>
      </c>
      <c r="Q128" t="s">
        <v>1370</v>
      </c>
      <c r="R128" t="s">
        <v>1370</v>
      </c>
      <c r="S128" t="s">
        <v>1370</v>
      </c>
      <c r="T128" t="s">
        <v>1370</v>
      </c>
      <c r="U128" t="s">
        <v>1370</v>
      </c>
    </row>
    <row r="129" spans="1:21" ht="75">
      <c r="A129">
        <v>128</v>
      </c>
      <c r="B129" s="261" t="str">
        <f>+'Metas por Proyecto'!B120</f>
        <v>Disponibilidad Predial - Rehabilitación, construcción, mejoramiento, operación de 56,21 en la UF 2 Puerta de Hierro - Cruz del Viso</v>
      </c>
      <c r="C129" s="262" t="str">
        <f>+'Metas por Proyecto'!L120</f>
        <v>Puerta del Hierro-Carreto-Cruz del Viso</v>
      </c>
      <c r="D129" s="262" t="str">
        <f>+'Metas por Proyecto'!J120</f>
        <v>Grupo Interno de Trabajo Predial</v>
      </c>
      <c r="E129" t="s">
        <v>1370</v>
      </c>
      <c r="F129" t="s">
        <v>1370</v>
      </c>
      <c r="G129" t="s">
        <v>1370</v>
      </c>
      <c r="H129" t="s">
        <v>1370</v>
      </c>
      <c r="I129" t="s">
        <v>1370</v>
      </c>
      <c r="J129" t="s">
        <v>1370</v>
      </c>
      <c r="K129" t="s">
        <v>1370</v>
      </c>
      <c r="L129" t="s">
        <v>1371</v>
      </c>
      <c r="M129" t="s">
        <v>1371</v>
      </c>
      <c r="N129" t="s">
        <v>1370</v>
      </c>
      <c r="O129" t="s">
        <v>1371</v>
      </c>
      <c r="P129" t="s">
        <v>1370</v>
      </c>
      <c r="Q129" t="s">
        <v>1370</v>
      </c>
      <c r="R129" t="s">
        <v>1370</v>
      </c>
      <c r="S129" t="s">
        <v>1370</v>
      </c>
      <c r="T129" t="s">
        <v>1370</v>
      </c>
      <c r="U129" t="s">
        <v>1370</v>
      </c>
    </row>
    <row r="130" spans="1:21" ht="75">
      <c r="A130">
        <v>129</v>
      </c>
      <c r="B130" s="261" t="str">
        <f>+'Metas por Proyecto'!B121</f>
        <v>Disponibilidad Predial - Rehabilitación, construcción, mejoramiento, operación 4,69 Km en la UF 3, Puerta de Hierro - Cruz del Viso</v>
      </c>
      <c r="C130" s="262" t="str">
        <f>+'Metas por Proyecto'!L121</f>
        <v>Puerta del Hierro-Carreto-Cruz del Viso</v>
      </c>
      <c r="D130" s="262" t="str">
        <f>+'Metas por Proyecto'!J121</f>
        <v>Grupo Interno de Trabajo Predial</v>
      </c>
      <c r="E130" t="s">
        <v>1370</v>
      </c>
      <c r="F130" t="s">
        <v>1370</v>
      </c>
      <c r="G130" t="s">
        <v>1370</v>
      </c>
      <c r="H130" t="s">
        <v>1370</v>
      </c>
      <c r="I130" t="s">
        <v>1370</v>
      </c>
      <c r="J130" t="s">
        <v>1370</v>
      </c>
      <c r="K130" t="s">
        <v>1370</v>
      </c>
      <c r="L130" t="s">
        <v>1371</v>
      </c>
      <c r="M130" t="s">
        <v>1371</v>
      </c>
      <c r="N130" t="s">
        <v>1370</v>
      </c>
      <c r="O130" t="s">
        <v>1371</v>
      </c>
      <c r="P130" t="s">
        <v>1370</v>
      </c>
      <c r="Q130" t="s">
        <v>1370</v>
      </c>
      <c r="R130" t="s">
        <v>1370</v>
      </c>
      <c r="S130" t="s">
        <v>1370</v>
      </c>
      <c r="T130" t="s">
        <v>1370</v>
      </c>
      <c r="U130" t="s">
        <v>1370</v>
      </c>
    </row>
    <row r="131" spans="1:21" ht="45">
      <c r="A131">
        <v>130</v>
      </c>
      <c r="B131" s="261" t="str">
        <f>+'Metas por Proyecto'!B122</f>
        <v>Disponibilidad Predial - Mejoramiento de calzada actual UF1 - Autopista al Mar 2</v>
      </c>
      <c r="C131" s="262" t="str">
        <f>+'Metas por Proyecto'!L122</f>
        <v>Autopista Mar 2</v>
      </c>
      <c r="D131" s="262" t="str">
        <f>+'Metas por Proyecto'!J122</f>
        <v>Grupo Interno de Trabajo Predial</v>
      </c>
      <c r="E131" t="s">
        <v>1370</v>
      </c>
      <c r="F131" t="s">
        <v>1370</v>
      </c>
      <c r="G131" t="s">
        <v>1370</v>
      </c>
      <c r="H131" t="s">
        <v>1370</v>
      </c>
      <c r="I131" t="s">
        <v>1370</v>
      </c>
      <c r="J131" t="s">
        <v>1370</v>
      </c>
      <c r="K131" t="s">
        <v>1370</v>
      </c>
      <c r="L131" t="s">
        <v>1371</v>
      </c>
      <c r="M131" t="s">
        <v>1371</v>
      </c>
      <c r="N131" t="s">
        <v>1370</v>
      </c>
      <c r="O131" t="s">
        <v>1371</v>
      </c>
      <c r="P131" t="s">
        <v>1370</v>
      </c>
      <c r="Q131" t="s">
        <v>1370</v>
      </c>
      <c r="R131" t="s">
        <v>1370</v>
      </c>
      <c r="S131" t="s">
        <v>1370</v>
      </c>
      <c r="T131" t="s">
        <v>1370</v>
      </c>
      <c r="U131" t="s">
        <v>1370</v>
      </c>
    </row>
    <row r="132" spans="1:21" ht="45">
      <c r="A132">
        <v>131</v>
      </c>
      <c r="B132" s="261" t="str">
        <f>+'Metas por Proyecto'!B123</f>
        <v>Disponibilidad Predial - Construcción Puentes UF1 - Autopista al Mar 2</v>
      </c>
      <c r="C132" s="262" t="str">
        <f>+'Metas por Proyecto'!L123</f>
        <v>Autopista Mar 2</v>
      </c>
      <c r="D132" s="262" t="str">
        <f>+'Metas por Proyecto'!J123</f>
        <v>Grupo Interno de Trabajo Predial</v>
      </c>
      <c r="E132" t="s">
        <v>1370</v>
      </c>
      <c r="F132" t="s">
        <v>1370</v>
      </c>
      <c r="G132" t="s">
        <v>1370</v>
      </c>
      <c r="H132" t="s">
        <v>1370</v>
      </c>
      <c r="I132" t="s">
        <v>1370</v>
      </c>
      <c r="J132" t="s">
        <v>1370</v>
      </c>
      <c r="K132" t="s">
        <v>1370</v>
      </c>
      <c r="L132" t="s">
        <v>1371</v>
      </c>
      <c r="M132" t="s">
        <v>1371</v>
      </c>
      <c r="N132" t="s">
        <v>1370</v>
      </c>
      <c r="O132" t="s">
        <v>1371</v>
      </c>
      <c r="P132" t="s">
        <v>1370</v>
      </c>
      <c r="Q132" t="s">
        <v>1370</v>
      </c>
      <c r="R132" t="s">
        <v>1370</v>
      </c>
      <c r="S132" t="s">
        <v>1370</v>
      </c>
      <c r="T132" t="s">
        <v>1370</v>
      </c>
      <c r="U132" t="s">
        <v>1370</v>
      </c>
    </row>
    <row r="133" spans="1:21" ht="45">
      <c r="A133">
        <v>132</v>
      </c>
      <c r="B133" s="261" t="str">
        <f>+'Metas por Proyecto'!B124</f>
        <v>Disponibilidad Predial - Calzada Nueva UF2  (PK00+000 – PK02+543) UF2 Autopista al Mar 2</v>
      </c>
      <c r="C133" s="262" t="str">
        <f>+'Metas por Proyecto'!L124</f>
        <v>Autopista Mar 2</v>
      </c>
      <c r="D133" s="262" t="str">
        <f>+'Metas por Proyecto'!J124</f>
        <v>Grupo Interno de Trabajo Predial</v>
      </c>
      <c r="E133" t="s">
        <v>1370</v>
      </c>
      <c r="F133" t="s">
        <v>1370</v>
      </c>
      <c r="G133" t="s">
        <v>1370</v>
      </c>
      <c r="H133" t="s">
        <v>1370</v>
      </c>
      <c r="I133" t="s">
        <v>1370</v>
      </c>
      <c r="J133" t="s">
        <v>1370</v>
      </c>
      <c r="K133" t="s">
        <v>1370</v>
      </c>
      <c r="L133" t="s">
        <v>1371</v>
      </c>
      <c r="M133" t="s">
        <v>1371</v>
      </c>
      <c r="N133" t="s">
        <v>1370</v>
      </c>
      <c r="O133" t="s">
        <v>1371</v>
      </c>
      <c r="P133" t="s">
        <v>1370</v>
      </c>
      <c r="Q133" t="s">
        <v>1370</v>
      </c>
      <c r="R133" t="s">
        <v>1370</v>
      </c>
      <c r="S133" t="s">
        <v>1370</v>
      </c>
      <c r="T133" t="s">
        <v>1370</v>
      </c>
      <c r="U133" t="s">
        <v>1370</v>
      </c>
    </row>
    <row r="134" spans="1:21" ht="45">
      <c r="A134">
        <v>133</v>
      </c>
      <c r="B134" s="261" t="str">
        <f>+'Metas por Proyecto'!B125</f>
        <v>Disponibilidad Predial - Rehabilitación UF4 - Autopista al Mar 2</v>
      </c>
      <c r="C134" s="262" t="str">
        <f>+'Metas por Proyecto'!L125</f>
        <v>Autopista Mar 2</v>
      </c>
      <c r="D134" s="262" t="str">
        <f>+'Metas por Proyecto'!J125</f>
        <v>Grupo Interno de Trabajo Predial</v>
      </c>
      <c r="E134" t="s">
        <v>1370</v>
      </c>
      <c r="F134" t="s">
        <v>1370</v>
      </c>
      <c r="G134" t="s">
        <v>1370</v>
      </c>
      <c r="H134" t="s">
        <v>1370</v>
      </c>
      <c r="I134" t="s">
        <v>1370</v>
      </c>
      <c r="J134" t="s">
        <v>1370</v>
      </c>
      <c r="K134" t="s">
        <v>1370</v>
      </c>
      <c r="L134" t="s">
        <v>1371</v>
      </c>
      <c r="M134" t="s">
        <v>1371</v>
      </c>
      <c r="N134" t="s">
        <v>1370</v>
      </c>
      <c r="O134" t="s">
        <v>1371</v>
      </c>
      <c r="P134" t="s">
        <v>1370</v>
      </c>
      <c r="Q134" t="s">
        <v>1370</v>
      </c>
      <c r="R134" t="s">
        <v>1370</v>
      </c>
      <c r="S134" t="s">
        <v>1370</v>
      </c>
      <c r="T134" t="s">
        <v>1370</v>
      </c>
      <c r="U134" t="s">
        <v>1370</v>
      </c>
    </row>
    <row r="135" spans="1:21" ht="45">
      <c r="A135">
        <v>134</v>
      </c>
      <c r="B135" s="261" t="str">
        <f>+'Metas por Proyecto'!B126</f>
        <v>Disponibilidad Predial - Construcción Puentes UF4 - Autopista al Mar 2</v>
      </c>
      <c r="C135" s="262" t="str">
        <f>+'Metas por Proyecto'!L126</f>
        <v>Autopista Mar 2</v>
      </c>
      <c r="D135" s="262" t="str">
        <f>+'Metas por Proyecto'!J126</f>
        <v>Grupo Interno de Trabajo Predial</v>
      </c>
      <c r="E135" t="s">
        <v>1370</v>
      </c>
      <c r="F135" t="s">
        <v>1370</v>
      </c>
      <c r="G135" t="s">
        <v>1370</v>
      </c>
      <c r="H135" t="s">
        <v>1370</v>
      </c>
      <c r="I135" t="s">
        <v>1370</v>
      </c>
      <c r="J135" t="s">
        <v>1370</v>
      </c>
      <c r="K135" t="s">
        <v>1370</v>
      </c>
      <c r="L135" t="s">
        <v>1371</v>
      </c>
      <c r="M135" t="s">
        <v>1371</v>
      </c>
      <c r="N135" t="s">
        <v>1370</v>
      </c>
      <c r="O135" t="s">
        <v>1371</v>
      </c>
      <c r="P135" t="s">
        <v>1370</v>
      </c>
      <c r="Q135" t="s">
        <v>1370</v>
      </c>
      <c r="R135" t="s">
        <v>1370</v>
      </c>
      <c r="S135" t="s">
        <v>1370</v>
      </c>
      <c r="T135" t="s">
        <v>1370</v>
      </c>
      <c r="U135" t="s">
        <v>1370</v>
      </c>
    </row>
    <row r="136" spans="1:21" ht="45">
      <c r="A136">
        <v>135</v>
      </c>
      <c r="B136" s="261" t="str">
        <f>+'Metas por Proyecto'!B127</f>
        <v>Disponibilidad Predial - UF8.2 Mejoramiento  calzada - IP Antioquia - Bolívar</v>
      </c>
      <c r="C136" s="262" t="str">
        <f>+'Metas por Proyecto'!L127</f>
        <v>Antioquia - Bolivar</v>
      </c>
      <c r="D136" s="262" t="str">
        <f>+'Metas por Proyecto'!J127</f>
        <v>Grupo Interno de Trabajo Predial</v>
      </c>
      <c r="E136" t="s">
        <v>1370</v>
      </c>
      <c r="F136" t="s">
        <v>1370</v>
      </c>
      <c r="G136" t="s">
        <v>1370</v>
      </c>
      <c r="H136" t="s">
        <v>1370</v>
      </c>
      <c r="I136" t="s">
        <v>1370</v>
      </c>
      <c r="J136" t="s">
        <v>1370</v>
      </c>
      <c r="K136" t="s">
        <v>1370</v>
      </c>
      <c r="L136" t="s">
        <v>1371</v>
      </c>
      <c r="M136" t="s">
        <v>1371</v>
      </c>
      <c r="N136" t="s">
        <v>1370</v>
      </c>
      <c r="O136" t="s">
        <v>1371</v>
      </c>
      <c r="P136" t="s">
        <v>1370</v>
      </c>
      <c r="Q136" t="s">
        <v>1370</v>
      </c>
      <c r="R136" t="s">
        <v>1370</v>
      </c>
      <c r="S136" t="s">
        <v>1370</v>
      </c>
      <c r="T136" t="s">
        <v>1370</v>
      </c>
      <c r="U136" t="s">
        <v>1370</v>
      </c>
    </row>
    <row r="137" spans="1:21" ht="45">
      <c r="A137">
        <v>136</v>
      </c>
      <c r="B137" s="261" t="str">
        <f>+'Metas por Proyecto'!B128</f>
        <v>Disponibilidad Predial -UF8.3 Mejoramiento  calzada  - IP Antioquia - Bolívar</v>
      </c>
      <c r="C137" s="262" t="str">
        <f>+'Metas por Proyecto'!L128</f>
        <v>Antioquia - Bolivar</v>
      </c>
      <c r="D137" s="262" t="str">
        <f>+'Metas por Proyecto'!J128</f>
        <v>Grupo Interno de Trabajo Predial</v>
      </c>
      <c r="E137" t="s">
        <v>1370</v>
      </c>
      <c r="F137" t="s">
        <v>1370</v>
      </c>
      <c r="G137" t="s">
        <v>1370</v>
      </c>
      <c r="H137" t="s">
        <v>1370</v>
      </c>
      <c r="I137" t="s">
        <v>1370</v>
      </c>
      <c r="J137" t="s">
        <v>1370</v>
      </c>
      <c r="K137" t="s">
        <v>1370</v>
      </c>
      <c r="L137" t="s">
        <v>1371</v>
      </c>
      <c r="M137" t="s">
        <v>1371</v>
      </c>
      <c r="N137" t="s">
        <v>1370</v>
      </c>
      <c r="O137" t="s">
        <v>1371</v>
      </c>
      <c r="P137" t="s">
        <v>1370</v>
      </c>
      <c r="Q137" t="s">
        <v>1370</v>
      </c>
      <c r="R137" t="s">
        <v>1370</v>
      </c>
      <c r="S137" t="s">
        <v>1370</v>
      </c>
      <c r="T137" t="s">
        <v>1370</v>
      </c>
      <c r="U137" t="s">
        <v>1370</v>
      </c>
    </row>
    <row r="138" spans="1:21" ht="45">
      <c r="A138">
        <v>137</v>
      </c>
      <c r="B138" s="261" t="str">
        <f>+'Metas por Proyecto'!B129</f>
        <v>Disponibilidad Predial -UF8.3 Mejoramiento  calzada  - IP Antioquia - Bolívar</v>
      </c>
      <c r="C138" s="262" t="str">
        <f>+'Metas por Proyecto'!L129</f>
        <v>Antioquia - Bolivar</v>
      </c>
      <c r="D138" s="262" t="str">
        <f>+'Metas por Proyecto'!J129</f>
        <v>Grupo Interno de Trabajo Predial</v>
      </c>
      <c r="E138" t="s">
        <v>1370</v>
      </c>
      <c r="F138" t="s">
        <v>1370</v>
      </c>
      <c r="G138" t="s">
        <v>1370</v>
      </c>
      <c r="H138" t="s">
        <v>1370</v>
      </c>
      <c r="I138" t="s">
        <v>1370</v>
      </c>
      <c r="J138" t="s">
        <v>1370</v>
      </c>
      <c r="K138" t="s">
        <v>1370</v>
      </c>
      <c r="L138" t="s">
        <v>1371</v>
      </c>
      <c r="M138" t="s">
        <v>1371</v>
      </c>
      <c r="N138" t="s">
        <v>1370</v>
      </c>
      <c r="O138" t="s">
        <v>1371</v>
      </c>
      <c r="P138" t="s">
        <v>1370</v>
      </c>
      <c r="Q138" t="s">
        <v>1370</v>
      </c>
      <c r="R138" t="s">
        <v>1370</v>
      </c>
      <c r="S138" t="s">
        <v>1370</v>
      </c>
      <c r="T138" t="s">
        <v>1370</v>
      </c>
      <c r="U138" t="s">
        <v>1370</v>
      </c>
    </row>
    <row r="139" spans="1:21" ht="45">
      <c r="A139">
        <v>138</v>
      </c>
      <c r="B139" s="261" t="str">
        <f>+'Metas por Proyecto'!B130</f>
        <v>Disponibilidad Predial -UF 8.3. Intersección a nivel  (Cruz del viso) - IP Antioquia - Bolívar</v>
      </c>
      <c r="C139" s="262" t="str">
        <f>+'Metas por Proyecto'!L130</f>
        <v>Antioquia - Bolivar</v>
      </c>
      <c r="D139" s="262" t="str">
        <f>+'Metas por Proyecto'!J130</f>
        <v>Grupo Interno de Trabajo Predial</v>
      </c>
      <c r="E139" t="s">
        <v>1370</v>
      </c>
      <c r="F139" t="s">
        <v>1370</v>
      </c>
      <c r="G139" t="s">
        <v>1370</v>
      </c>
      <c r="H139" t="s">
        <v>1370</v>
      </c>
      <c r="I139" t="s">
        <v>1370</v>
      </c>
      <c r="J139" t="s">
        <v>1370</v>
      </c>
      <c r="K139" t="s">
        <v>1370</v>
      </c>
      <c r="L139" t="s">
        <v>1371</v>
      </c>
      <c r="M139" t="s">
        <v>1371</v>
      </c>
      <c r="N139" t="s">
        <v>1370</v>
      </c>
      <c r="O139" t="s">
        <v>1371</v>
      </c>
      <c r="P139" t="s">
        <v>1370</v>
      </c>
      <c r="Q139" t="s">
        <v>1370</v>
      </c>
      <c r="R139" t="s">
        <v>1370</v>
      </c>
      <c r="S139" t="s">
        <v>1370</v>
      </c>
      <c r="T139" t="s">
        <v>1370</v>
      </c>
      <c r="U139" t="s">
        <v>1370</v>
      </c>
    </row>
    <row r="140" spans="1:21" ht="30">
      <c r="A140">
        <v>139</v>
      </c>
      <c r="B140" s="261" t="str">
        <f>+'Metas por Proyecto'!B131</f>
        <v>Disponibilidad Predial - UF8.2 Puente - IP Antioquia - Bolívar</v>
      </c>
      <c r="C140" s="262" t="str">
        <f>+'Metas por Proyecto'!L131</f>
        <v>Antioquia - Bolivar</v>
      </c>
      <c r="D140" s="262" t="str">
        <f>+'Metas por Proyecto'!J131</f>
        <v>Grupo Interno de Trabajo Predial</v>
      </c>
      <c r="E140" t="s">
        <v>1370</v>
      </c>
      <c r="F140" t="s">
        <v>1370</v>
      </c>
      <c r="G140" t="s">
        <v>1370</v>
      </c>
      <c r="H140" t="s">
        <v>1370</v>
      </c>
      <c r="I140" t="s">
        <v>1370</v>
      </c>
      <c r="J140" t="s">
        <v>1370</v>
      </c>
      <c r="K140" t="s">
        <v>1370</v>
      </c>
      <c r="L140" t="s">
        <v>1371</v>
      </c>
      <c r="M140" t="s">
        <v>1371</v>
      </c>
      <c r="N140" t="s">
        <v>1370</v>
      </c>
      <c r="O140" t="s">
        <v>1371</v>
      </c>
      <c r="P140" t="s">
        <v>1370</v>
      </c>
      <c r="Q140" t="s">
        <v>1370</v>
      </c>
      <c r="R140" t="s">
        <v>1370</v>
      </c>
      <c r="S140" t="s">
        <v>1370</v>
      </c>
      <c r="T140" t="s">
        <v>1370</v>
      </c>
      <c r="U140" t="s">
        <v>1370</v>
      </c>
    </row>
    <row r="141" spans="1:21" ht="60">
      <c r="A141">
        <v>140</v>
      </c>
      <c r="B141" s="261" t="str">
        <f>+'Metas por Proyecto'!B132</f>
        <v>Disponibilidad Predial - Rehabilitación de 24,13 Km vía Existente UF3 - Neiva - Espinal - Girardot</v>
      </c>
      <c r="C141" s="262" t="str">
        <f>+'Metas por Proyecto'!L132</f>
        <v>Ip Neiva - Espinal - Girardot</v>
      </c>
      <c r="D141" s="262" t="str">
        <f>+'Metas por Proyecto'!J132</f>
        <v>Grupo Interno de Trabajo Predial</v>
      </c>
      <c r="E141" t="s">
        <v>1370</v>
      </c>
      <c r="F141" t="s">
        <v>1370</v>
      </c>
      <c r="G141" t="s">
        <v>1370</v>
      </c>
      <c r="H141" t="s">
        <v>1370</v>
      </c>
      <c r="I141" t="s">
        <v>1370</v>
      </c>
      <c r="J141" t="s">
        <v>1370</v>
      </c>
      <c r="K141" t="s">
        <v>1370</v>
      </c>
      <c r="L141" t="s">
        <v>1371</v>
      </c>
      <c r="M141" t="s">
        <v>1371</v>
      </c>
      <c r="N141" t="s">
        <v>1370</v>
      </c>
      <c r="O141" t="s">
        <v>1371</v>
      </c>
      <c r="P141" t="s">
        <v>1370</v>
      </c>
      <c r="Q141" t="s">
        <v>1370</v>
      </c>
      <c r="R141" t="s">
        <v>1370</v>
      </c>
      <c r="S141" t="s">
        <v>1370</v>
      </c>
      <c r="T141" t="s">
        <v>1370</v>
      </c>
      <c r="U141" t="s">
        <v>1370</v>
      </c>
    </row>
    <row r="142" spans="1:21" ht="45">
      <c r="A142">
        <v>141</v>
      </c>
      <c r="B142" s="261" t="str">
        <f>+'Metas por Proyecto'!B133</f>
        <v>Disponibilidad Predial -Rehabilitación vía Existente UF3 - Neiva - Espinal - Girardot</v>
      </c>
      <c r="C142" s="262" t="str">
        <f>+'Metas por Proyecto'!L133</f>
        <v>Ip Neiva - Espinal - Girardot</v>
      </c>
      <c r="D142" s="262" t="str">
        <f>+'Metas por Proyecto'!J133</f>
        <v>Grupo Interno de Trabajo Predial</v>
      </c>
      <c r="E142" t="s">
        <v>1370</v>
      </c>
      <c r="F142" t="s">
        <v>1370</v>
      </c>
      <c r="G142" t="s">
        <v>1370</v>
      </c>
      <c r="H142" t="s">
        <v>1370</v>
      </c>
      <c r="I142" t="s">
        <v>1370</v>
      </c>
      <c r="J142" t="s">
        <v>1370</v>
      </c>
      <c r="K142" t="s">
        <v>1370</v>
      </c>
      <c r="L142" t="s">
        <v>1371</v>
      </c>
      <c r="M142" t="s">
        <v>1371</v>
      </c>
      <c r="N142" t="s">
        <v>1370</v>
      </c>
      <c r="O142" t="s">
        <v>1371</v>
      </c>
      <c r="P142" t="s">
        <v>1370</v>
      </c>
      <c r="Q142" t="s">
        <v>1370</v>
      </c>
      <c r="R142" t="s">
        <v>1370</v>
      </c>
      <c r="S142" t="s">
        <v>1370</v>
      </c>
      <c r="T142" t="s">
        <v>1370</v>
      </c>
      <c r="U142" t="s">
        <v>1370</v>
      </c>
    </row>
    <row r="143" spans="1:21" ht="45">
      <c r="A143">
        <v>142</v>
      </c>
      <c r="B143" s="261" t="str">
        <f>+'Metas por Proyecto'!B134</f>
        <v>Disponibilidad Predial -Rehabilitación vía Existente UF 2B - Neiva - Espinal - Girardot</v>
      </c>
      <c r="C143" s="262" t="str">
        <f>+'Metas por Proyecto'!L134</f>
        <v>Ip Neiva - Espinal - Girardot</v>
      </c>
      <c r="D143" s="262" t="str">
        <f>+'Metas por Proyecto'!J134</f>
        <v>Grupo Interno de Trabajo Predial</v>
      </c>
      <c r="E143" t="s">
        <v>1370</v>
      </c>
      <c r="F143" t="s">
        <v>1370</v>
      </c>
      <c r="G143" t="s">
        <v>1370</v>
      </c>
      <c r="H143" t="s">
        <v>1370</v>
      </c>
      <c r="I143" t="s">
        <v>1370</v>
      </c>
      <c r="J143" t="s">
        <v>1370</v>
      </c>
      <c r="K143" t="s">
        <v>1370</v>
      </c>
      <c r="L143" t="s">
        <v>1371</v>
      </c>
      <c r="M143" t="s">
        <v>1371</v>
      </c>
      <c r="N143" t="s">
        <v>1370</v>
      </c>
      <c r="O143" t="s">
        <v>1371</v>
      </c>
      <c r="P143" t="s">
        <v>1370</v>
      </c>
      <c r="Q143" t="s">
        <v>1370</v>
      </c>
      <c r="R143" t="s">
        <v>1370</v>
      </c>
      <c r="S143" t="s">
        <v>1370</v>
      </c>
      <c r="T143" t="s">
        <v>1370</v>
      </c>
      <c r="U143" t="s">
        <v>1370</v>
      </c>
    </row>
    <row r="144" spans="1:21" ht="30">
      <c r="A144">
        <v>143</v>
      </c>
      <c r="B144" s="261" t="str">
        <f>+'Metas por Proyecto'!B135</f>
        <v>Disponibilidad Predial -Construcción segunda calzada UF 2B</v>
      </c>
      <c r="C144" s="262" t="str">
        <f>+'Metas por Proyecto'!L135</f>
        <v>Ip Neiva - Espinal - Girardot</v>
      </c>
      <c r="D144" s="262" t="str">
        <f>+'Metas por Proyecto'!J135</f>
        <v>Grupo Interno de Trabajo Predial</v>
      </c>
      <c r="E144" t="s">
        <v>1370</v>
      </c>
      <c r="F144" t="s">
        <v>1370</v>
      </c>
      <c r="G144" t="s">
        <v>1370</v>
      </c>
      <c r="H144" t="s">
        <v>1370</v>
      </c>
      <c r="I144" t="s">
        <v>1370</v>
      </c>
      <c r="J144" t="s">
        <v>1370</v>
      </c>
      <c r="K144" t="s">
        <v>1370</v>
      </c>
      <c r="L144" t="s">
        <v>1371</v>
      </c>
      <c r="M144" t="s">
        <v>1371</v>
      </c>
      <c r="N144" t="s">
        <v>1370</v>
      </c>
      <c r="O144" t="s">
        <v>1371</v>
      </c>
      <c r="P144" t="s">
        <v>1370</v>
      </c>
      <c r="Q144" t="s">
        <v>1370</v>
      </c>
      <c r="R144" t="s">
        <v>1370</v>
      </c>
      <c r="S144" t="s">
        <v>1370</v>
      </c>
      <c r="T144" t="s">
        <v>1370</v>
      </c>
      <c r="U144" t="s">
        <v>1370</v>
      </c>
    </row>
    <row r="145" spans="1:21" ht="30">
      <c r="A145">
        <v>144</v>
      </c>
      <c r="B145" s="261" t="str">
        <f>+'Metas por Proyecto'!B136</f>
        <v xml:space="preserve">Actualizar el porcentaje de sobrecostos por riesgo. </v>
      </c>
      <c r="C145" s="262" t="str">
        <f>+'Metas por Proyecto'!L136</f>
        <v>N.A.</v>
      </c>
      <c r="D145" s="262" t="str">
        <f>+'Metas por Proyecto'!J136</f>
        <v>Grupo Interno de Trabajo Riesgos</v>
      </c>
      <c r="E145" t="s">
        <v>1370</v>
      </c>
      <c r="F145" t="s">
        <v>1370</v>
      </c>
      <c r="G145" t="s">
        <v>1370</v>
      </c>
      <c r="H145" t="s">
        <v>1370</v>
      </c>
      <c r="I145" t="s">
        <v>1370</v>
      </c>
      <c r="J145" t="s">
        <v>1370</v>
      </c>
      <c r="K145" t="s">
        <v>1370</v>
      </c>
      <c r="L145" t="s">
        <v>1370</v>
      </c>
      <c r="M145" t="s">
        <v>1370</v>
      </c>
      <c r="N145" t="s">
        <v>1370</v>
      </c>
      <c r="O145" t="s">
        <v>1370</v>
      </c>
      <c r="P145" t="s">
        <v>1370</v>
      </c>
      <c r="Q145" t="s">
        <v>1370</v>
      </c>
      <c r="R145" t="s">
        <v>1370</v>
      </c>
      <c r="S145" t="s">
        <v>1370</v>
      </c>
      <c r="T145" t="s">
        <v>1370</v>
      </c>
      <c r="U145" t="s">
        <v>1370</v>
      </c>
    </row>
    <row r="146" spans="1:21" ht="60">
      <c r="A146">
        <v>145</v>
      </c>
      <c r="B146" s="261" t="str">
        <f>+'Metas por Proyecto'!B137</f>
        <v>Realizar seguimientos de las valoraciones de contingencias de los proyectos de concesión a cargo de la ANI.</v>
      </c>
      <c r="C146" s="262" t="str">
        <f>+'Metas por Proyecto'!L137</f>
        <v>N.A.</v>
      </c>
      <c r="D146" s="262" t="str">
        <f>+'Metas por Proyecto'!J137</f>
        <v>Grupo Interno de Trabajo Riesgos</v>
      </c>
      <c r="E146" t="s">
        <v>1370</v>
      </c>
      <c r="F146" t="s">
        <v>1370</v>
      </c>
      <c r="G146" t="s">
        <v>1370</v>
      </c>
      <c r="H146" t="s">
        <v>1370</v>
      </c>
      <c r="I146" t="s">
        <v>1370</v>
      </c>
      <c r="J146" t="s">
        <v>1370</v>
      </c>
      <c r="K146" t="s">
        <v>1370</v>
      </c>
      <c r="L146" t="s">
        <v>1370</v>
      </c>
      <c r="M146" t="s">
        <v>1370</v>
      </c>
      <c r="N146" t="s">
        <v>1370</v>
      </c>
      <c r="O146" t="s">
        <v>1370</v>
      </c>
      <c r="P146" t="s">
        <v>1370</v>
      </c>
      <c r="Q146" t="s">
        <v>1370</v>
      </c>
      <c r="R146" t="s">
        <v>1370</v>
      </c>
      <c r="S146" t="s">
        <v>1370</v>
      </c>
      <c r="T146" t="s">
        <v>1370</v>
      </c>
      <c r="U146" t="s">
        <v>1370</v>
      </c>
    </row>
    <row r="147" spans="1:21" ht="30">
      <c r="A147">
        <v>146</v>
      </c>
      <c r="B147" s="261" t="str">
        <f>+'Metas por Proyecto'!B138</f>
        <v xml:space="preserve">Factor de ajuste por cambio estructural en el tráfico. </v>
      </c>
      <c r="C147" s="262" t="str">
        <f>+'Metas por Proyecto'!L138</f>
        <v>N.A.</v>
      </c>
      <c r="D147" s="262" t="str">
        <f>+'Metas por Proyecto'!J138</f>
        <v>Grupo Interno de Trabajo Riesgos</v>
      </c>
      <c r="E147" t="s">
        <v>1370</v>
      </c>
      <c r="F147" t="s">
        <v>1370</v>
      </c>
      <c r="G147" t="s">
        <v>1370</v>
      </c>
      <c r="H147" t="s">
        <v>1370</v>
      </c>
      <c r="I147" t="s">
        <v>1370</v>
      </c>
      <c r="J147" t="s">
        <v>1370</v>
      </c>
      <c r="K147" t="s">
        <v>1370</v>
      </c>
      <c r="L147" t="s">
        <v>1370</v>
      </c>
      <c r="M147" t="s">
        <v>1370</v>
      </c>
      <c r="N147" t="s">
        <v>1370</v>
      </c>
      <c r="O147" t="s">
        <v>1370</v>
      </c>
      <c r="P147" t="s">
        <v>1370</v>
      </c>
      <c r="Q147" t="s">
        <v>1370</v>
      </c>
      <c r="R147" t="s">
        <v>1370</v>
      </c>
      <c r="S147" t="s">
        <v>1370</v>
      </c>
      <c r="T147" t="s">
        <v>1370</v>
      </c>
      <c r="U147" t="s">
        <v>1370</v>
      </c>
    </row>
    <row r="148" spans="1:21" ht="30">
      <c r="A148">
        <v>147</v>
      </c>
      <c r="B148" s="261" t="str">
        <f>+'Metas por Proyecto'!B139</f>
        <v>Análisis histórico de la asignación de Tarifas Diferenciales en la ANI.</v>
      </c>
      <c r="C148" s="262" t="str">
        <f>+'Metas por Proyecto'!L139</f>
        <v>N.A.</v>
      </c>
      <c r="D148" s="262" t="str">
        <f>+'Metas por Proyecto'!J139</f>
        <v>Grupo Interno de Trabajo Riesgos</v>
      </c>
      <c r="E148" t="s">
        <v>1370</v>
      </c>
      <c r="F148" t="s">
        <v>1370</v>
      </c>
      <c r="G148" t="s">
        <v>1370</v>
      </c>
      <c r="H148" t="s">
        <v>1370</v>
      </c>
      <c r="I148" t="s">
        <v>1370</v>
      </c>
      <c r="J148" t="s">
        <v>1370</v>
      </c>
      <c r="K148" t="s">
        <v>1370</v>
      </c>
      <c r="L148" t="s">
        <v>1370</v>
      </c>
      <c r="M148" t="s">
        <v>1370</v>
      </c>
      <c r="N148" t="s">
        <v>1370</v>
      </c>
      <c r="O148" t="s">
        <v>1370</v>
      </c>
      <c r="P148" t="s">
        <v>1370</v>
      </c>
      <c r="Q148" t="s">
        <v>1370</v>
      </c>
      <c r="R148" t="s">
        <v>1370</v>
      </c>
      <c r="S148" t="s">
        <v>1370</v>
      </c>
      <c r="T148" t="s">
        <v>1370</v>
      </c>
      <c r="U148" t="s">
        <v>1370</v>
      </c>
    </row>
    <row r="149" spans="1:21" ht="60">
      <c r="A149">
        <v>148</v>
      </c>
      <c r="B149" s="261" t="str">
        <f>+'Metas por Proyecto'!B140</f>
        <v>Desarrollar convenios y/o acuerdos en el marco de las Agendas interinstitucionales y alianzas estratégicas</v>
      </c>
      <c r="C149" s="262" t="str">
        <f>+'Metas por Proyecto'!L140</f>
        <v>N.A.</v>
      </c>
      <c r="D149" s="262" t="str">
        <f>+'Metas por Proyecto'!J140</f>
        <v>Grupo Interno de Trabajo Social</v>
      </c>
      <c r="E149" t="s">
        <v>1370</v>
      </c>
      <c r="F149" t="s">
        <v>1370</v>
      </c>
      <c r="G149" t="s">
        <v>1370</v>
      </c>
      <c r="H149" t="s">
        <v>1370</v>
      </c>
      <c r="I149" t="s">
        <v>1371</v>
      </c>
      <c r="J149" t="s">
        <v>1371</v>
      </c>
      <c r="K149" t="s">
        <v>1370</v>
      </c>
      <c r="L149" t="s">
        <v>1370</v>
      </c>
      <c r="M149" t="s">
        <v>1370</v>
      </c>
      <c r="N149" t="s">
        <v>1370</v>
      </c>
      <c r="O149" t="s">
        <v>1371</v>
      </c>
      <c r="P149" t="s">
        <v>1370</v>
      </c>
      <c r="Q149" t="s">
        <v>1370</v>
      </c>
      <c r="R149" t="s">
        <v>1370</v>
      </c>
      <c r="S149" t="s">
        <v>1370</v>
      </c>
      <c r="T149" t="s">
        <v>1370</v>
      </c>
      <c r="U149" t="s">
        <v>1370</v>
      </c>
    </row>
    <row r="150" spans="1:21" ht="30">
      <c r="A150">
        <v>149</v>
      </c>
      <c r="B150" s="261" t="str">
        <f>+'Metas por Proyecto'!B141</f>
        <v>Realizar los procesos de consulta previa programados.</v>
      </c>
      <c r="C150" s="262" t="str">
        <f>+'Metas por Proyecto'!L141</f>
        <v>N.A.</v>
      </c>
      <c r="D150" s="262" t="str">
        <f>+'Metas por Proyecto'!J141</f>
        <v>Grupo Interno de Trabajo Social</v>
      </c>
      <c r="E150" t="s">
        <v>1370</v>
      </c>
      <c r="F150" t="s">
        <v>1370</v>
      </c>
      <c r="G150" t="s">
        <v>1370</v>
      </c>
      <c r="H150" t="s">
        <v>1370</v>
      </c>
      <c r="I150" t="s">
        <v>1371</v>
      </c>
      <c r="J150" t="s">
        <v>1371</v>
      </c>
      <c r="K150" t="s">
        <v>1370</v>
      </c>
      <c r="L150" t="s">
        <v>1370</v>
      </c>
      <c r="M150" t="s">
        <v>1370</v>
      </c>
      <c r="N150" t="s">
        <v>1370</v>
      </c>
      <c r="O150" t="s">
        <v>1371</v>
      </c>
      <c r="P150" t="s">
        <v>1370</v>
      </c>
      <c r="Q150" t="s">
        <v>1370</v>
      </c>
      <c r="R150" t="s">
        <v>1370</v>
      </c>
      <c r="S150" t="s">
        <v>1370</v>
      </c>
      <c r="T150" t="s">
        <v>1370</v>
      </c>
      <c r="U150" t="s">
        <v>1370</v>
      </c>
    </row>
    <row r="151" spans="1:21" ht="30">
      <c r="A151">
        <v>150</v>
      </c>
      <c r="B151" s="261" t="str">
        <f>+'Metas por Proyecto'!B142</f>
        <v xml:space="preserve"> Desarrollar Espacios de diálogo social - Audiencias</v>
      </c>
      <c r="C151" s="262" t="str">
        <f>+'Metas por Proyecto'!L142</f>
        <v>N.A.</v>
      </c>
      <c r="D151" s="262" t="str">
        <f>+'Metas por Proyecto'!J142</f>
        <v>Vicepresidencia de Estructuración</v>
      </c>
      <c r="E151" t="s">
        <v>1370</v>
      </c>
      <c r="F151" t="s">
        <v>1370</v>
      </c>
      <c r="G151" t="s">
        <v>1370</v>
      </c>
      <c r="H151" t="s">
        <v>1370</v>
      </c>
      <c r="I151" t="s">
        <v>1371</v>
      </c>
      <c r="J151" t="s">
        <v>1371</v>
      </c>
      <c r="K151" t="s">
        <v>1370</v>
      </c>
      <c r="L151" t="s">
        <v>1370</v>
      </c>
      <c r="M151" t="s">
        <v>1370</v>
      </c>
      <c r="N151" t="s">
        <v>1370</v>
      </c>
      <c r="O151" t="s">
        <v>1371</v>
      </c>
      <c r="P151" t="s">
        <v>1370</v>
      </c>
      <c r="Q151" t="s">
        <v>1370</v>
      </c>
      <c r="R151" t="s">
        <v>1370</v>
      </c>
      <c r="S151" t="s">
        <v>1370</v>
      </c>
      <c r="T151" t="s">
        <v>1370</v>
      </c>
      <c r="U151" t="s">
        <v>1370</v>
      </c>
    </row>
    <row r="152" spans="1:21" ht="30">
      <c r="A152">
        <v>151</v>
      </c>
      <c r="B152" s="261" t="str">
        <f>+'Metas por Proyecto'!B143</f>
        <v>Desarrollar Espacios de diálogo social - Eventos</v>
      </c>
      <c r="C152" s="262" t="str">
        <f>+'Metas por Proyecto'!L143</f>
        <v>N.A.</v>
      </c>
      <c r="D152" s="262" t="str">
        <f>+'Metas por Proyecto'!J143</f>
        <v>Grupo Interno de Trabajo Social</v>
      </c>
      <c r="E152" t="s">
        <v>1370</v>
      </c>
      <c r="F152" t="s">
        <v>1370</v>
      </c>
      <c r="G152" t="s">
        <v>1370</v>
      </c>
      <c r="H152" t="s">
        <v>1370</v>
      </c>
      <c r="I152" t="s">
        <v>1371</v>
      </c>
      <c r="J152" t="s">
        <v>1371</v>
      </c>
      <c r="K152" t="s">
        <v>1370</v>
      </c>
      <c r="L152" t="s">
        <v>1370</v>
      </c>
      <c r="M152" t="s">
        <v>1370</v>
      </c>
      <c r="N152" t="s">
        <v>1370</v>
      </c>
      <c r="O152" t="s">
        <v>1371</v>
      </c>
      <c r="P152" t="s">
        <v>1370</v>
      </c>
      <c r="Q152" t="s">
        <v>1370</v>
      </c>
      <c r="R152" t="s">
        <v>1370</v>
      </c>
      <c r="S152" t="s">
        <v>1370</v>
      </c>
      <c r="T152" t="s">
        <v>1370</v>
      </c>
      <c r="U152" t="s">
        <v>1370</v>
      </c>
    </row>
    <row r="153" spans="1:21" ht="30">
      <c r="A153">
        <v>152</v>
      </c>
      <c r="B153" s="261" t="str">
        <f>+'Metas por Proyecto'!B144</f>
        <v xml:space="preserve">Realizar reuniones de los colaboradores con el presidente </v>
      </c>
      <c r="C153" s="262" t="str">
        <f>+'Metas por Proyecto'!L144</f>
        <v>N.A.</v>
      </c>
      <c r="D153" s="262" t="str">
        <f>+'Metas por Proyecto'!J144</f>
        <v>Oficina de Comunicaciones</v>
      </c>
      <c r="E153" t="s">
        <v>1370</v>
      </c>
      <c r="F153" t="s">
        <v>1370</v>
      </c>
      <c r="G153" t="s">
        <v>1370</v>
      </c>
      <c r="H153" t="s">
        <v>1370</v>
      </c>
      <c r="I153" t="s">
        <v>1371</v>
      </c>
      <c r="J153" t="s">
        <v>1371</v>
      </c>
      <c r="K153" t="s">
        <v>1370</v>
      </c>
      <c r="L153" t="s">
        <v>1370</v>
      </c>
      <c r="M153" t="s">
        <v>1370</v>
      </c>
      <c r="N153" t="s">
        <v>1370</v>
      </c>
      <c r="O153" t="s">
        <v>1371</v>
      </c>
      <c r="P153" t="s">
        <v>1370</v>
      </c>
      <c r="Q153" t="s">
        <v>1370</v>
      </c>
      <c r="R153" t="s">
        <v>1370</v>
      </c>
      <c r="S153" t="s">
        <v>1370</v>
      </c>
      <c r="T153" t="s">
        <v>1370</v>
      </c>
      <c r="U153" t="s">
        <v>1370</v>
      </c>
    </row>
    <row r="154" spans="1:21" ht="30">
      <c r="A154">
        <v>153</v>
      </c>
      <c r="B154" s="261" t="str">
        <f>+'Metas por Proyecto'!B145</f>
        <v xml:space="preserve">Realizar la Semana de la comunicación </v>
      </c>
      <c r="C154" s="262" t="str">
        <f>+'Metas por Proyecto'!L145</f>
        <v>N.A.</v>
      </c>
      <c r="D154" s="262" t="str">
        <f>+'Metas por Proyecto'!J145</f>
        <v>Oficina de Comunicaciones</v>
      </c>
      <c r="E154" t="s">
        <v>1370</v>
      </c>
      <c r="F154" t="s">
        <v>1370</v>
      </c>
      <c r="G154" t="s">
        <v>1370</v>
      </c>
      <c r="H154" t="s">
        <v>1370</v>
      </c>
      <c r="I154" t="s">
        <v>1371</v>
      </c>
      <c r="J154" t="s">
        <v>1371</v>
      </c>
      <c r="K154" t="s">
        <v>1370</v>
      </c>
      <c r="L154" t="s">
        <v>1370</v>
      </c>
      <c r="M154" t="s">
        <v>1370</v>
      </c>
      <c r="N154" t="s">
        <v>1370</v>
      </c>
      <c r="O154" t="s">
        <v>1371</v>
      </c>
      <c r="P154" t="s">
        <v>1370</v>
      </c>
      <c r="Q154" t="s">
        <v>1370</v>
      </c>
      <c r="R154" t="s">
        <v>1370</v>
      </c>
      <c r="S154" t="s">
        <v>1370</v>
      </c>
      <c r="T154" t="s">
        <v>1370</v>
      </c>
      <c r="U154" t="s">
        <v>1370</v>
      </c>
    </row>
    <row r="155" spans="1:21" ht="30">
      <c r="A155">
        <v>154</v>
      </c>
      <c r="B155" s="261" t="str">
        <f>+'Metas por Proyecto'!B146</f>
        <v>Realizar actividades de participación público interno</v>
      </c>
      <c r="C155" s="262" t="str">
        <f>+'Metas por Proyecto'!L146</f>
        <v>N.A.</v>
      </c>
      <c r="D155" s="262" t="str">
        <f>+'Metas por Proyecto'!J146</f>
        <v>Oficina de Comunicaciones</v>
      </c>
      <c r="E155" t="s">
        <v>1370</v>
      </c>
      <c r="F155" t="s">
        <v>1370</v>
      </c>
      <c r="G155" t="s">
        <v>1370</v>
      </c>
      <c r="H155" t="s">
        <v>1370</v>
      </c>
      <c r="I155" t="s">
        <v>1371</v>
      </c>
      <c r="J155" t="s">
        <v>1371</v>
      </c>
      <c r="K155" t="s">
        <v>1370</v>
      </c>
      <c r="L155" t="s">
        <v>1370</v>
      </c>
      <c r="M155" t="s">
        <v>1370</v>
      </c>
      <c r="N155" t="s">
        <v>1370</v>
      </c>
      <c r="O155" t="s">
        <v>1371</v>
      </c>
      <c r="P155" t="s">
        <v>1370</v>
      </c>
      <c r="Q155" t="s">
        <v>1370</v>
      </c>
      <c r="R155" t="s">
        <v>1370</v>
      </c>
      <c r="S155" t="s">
        <v>1370</v>
      </c>
      <c r="T155" t="s">
        <v>1370</v>
      </c>
      <c r="U155" t="s">
        <v>1370</v>
      </c>
    </row>
    <row r="156" spans="1:21" ht="30">
      <c r="A156">
        <v>155</v>
      </c>
      <c r="B156" s="261" t="str">
        <f>+'Metas por Proyecto'!B147</f>
        <v xml:space="preserve">Realizar informe de gestión anual </v>
      </c>
      <c r="C156" s="262" t="str">
        <f>+'Metas por Proyecto'!L147</f>
        <v>N.A.</v>
      </c>
      <c r="D156" s="262" t="str">
        <f>+'Metas por Proyecto'!J147</f>
        <v>Oficina de Comunicaciones</v>
      </c>
      <c r="E156" t="s">
        <v>1370</v>
      </c>
      <c r="F156" t="s">
        <v>1370</v>
      </c>
      <c r="G156" t="s">
        <v>1370</v>
      </c>
      <c r="H156" t="s">
        <v>1370</v>
      </c>
      <c r="I156" t="s">
        <v>1371</v>
      </c>
      <c r="J156" t="s">
        <v>1371</v>
      </c>
      <c r="K156" t="s">
        <v>1370</v>
      </c>
      <c r="L156" t="s">
        <v>1370</v>
      </c>
      <c r="M156" t="s">
        <v>1370</v>
      </c>
      <c r="N156" t="s">
        <v>1370</v>
      </c>
      <c r="O156" t="s">
        <v>1371</v>
      </c>
      <c r="P156" t="s">
        <v>1370</v>
      </c>
      <c r="Q156" t="s">
        <v>1370</v>
      </c>
      <c r="R156" t="s">
        <v>1370</v>
      </c>
      <c r="S156" t="s">
        <v>1370</v>
      </c>
      <c r="T156" t="s">
        <v>1370</v>
      </c>
      <c r="U156" t="s">
        <v>1370</v>
      </c>
    </row>
    <row r="157" spans="1:21" ht="30">
      <c r="A157">
        <v>156</v>
      </c>
      <c r="B157" s="261" t="str">
        <f>+'Metas por Proyecto'!B148</f>
        <v>Desarrollar el Plan de comunicaciones</v>
      </c>
      <c r="C157" s="262" t="str">
        <f>+'Metas por Proyecto'!L148</f>
        <v>N.A.</v>
      </c>
      <c r="D157" s="262" t="str">
        <f>+'Metas por Proyecto'!J148</f>
        <v>Oficina de Comunicaciones</v>
      </c>
      <c r="E157" t="s">
        <v>1370</v>
      </c>
      <c r="F157" t="s">
        <v>1370</v>
      </c>
      <c r="G157" t="s">
        <v>1370</v>
      </c>
      <c r="H157" t="s">
        <v>1370</v>
      </c>
      <c r="I157" t="s">
        <v>1371</v>
      </c>
      <c r="J157" t="s">
        <v>1371</v>
      </c>
      <c r="K157" t="s">
        <v>1370</v>
      </c>
      <c r="L157" t="s">
        <v>1370</v>
      </c>
      <c r="M157" t="s">
        <v>1370</v>
      </c>
      <c r="N157" t="s">
        <v>1370</v>
      </c>
      <c r="O157" t="s">
        <v>1371</v>
      </c>
      <c r="P157" t="s">
        <v>1370</v>
      </c>
      <c r="Q157" t="s">
        <v>1370</v>
      </c>
      <c r="R157" t="s">
        <v>1370</v>
      </c>
      <c r="S157" t="s">
        <v>1370</v>
      </c>
      <c r="T157" t="s">
        <v>1370</v>
      </c>
      <c r="U157" t="s">
        <v>1370</v>
      </c>
    </row>
    <row r="158" spans="1:21" ht="45">
      <c r="A158">
        <v>157</v>
      </c>
      <c r="B158" s="261" t="str">
        <f>+'Metas por Proyecto'!B149</f>
        <v>Realizar mesas de socialización con el equipo de comunicadores de las concesiones e interventorias</v>
      </c>
      <c r="C158" s="262" t="str">
        <f>+'Metas por Proyecto'!L149</f>
        <v>N.A.</v>
      </c>
      <c r="D158" s="262" t="str">
        <f>+'Metas por Proyecto'!J149</f>
        <v>Oficina de Comunicaciones</v>
      </c>
      <c r="E158" t="s">
        <v>1370</v>
      </c>
      <c r="F158" t="s">
        <v>1370</v>
      </c>
      <c r="G158" t="s">
        <v>1370</v>
      </c>
      <c r="H158" t="s">
        <v>1370</v>
      </c>
      <c r="I158" t="s">
        <v>1371</v>
      </c>
      <c r="J158" t="s">
        <v>1371</v>
      </c>
      <c r="K158" t="s">
        <v>1370</v>
      </c>
      <c r="L158" t="s">
        <v>1370</v>
      </c>
      <c r="M158" t="s">
        <v>1370</v>
      </c>
      <c r="N158" t="s">
        <v>1370</v>
      </c>
      <c r="O158" t="s">
        <v>1371</v>
      </c>
      <c r="P158" t="s">
        <v>1370</v>
      </c>
      <c r="Q158" t="s">
        <v>1370</v>
      </c>
      <c r="R158" t="s">
        <v>1370</v>
      </c>
      <c r="S158" t="s">
        <v>1370</v>
      </c>
      <c r="T158" t="s">
        <v>1370</v>
      </c>
      <c r="U158" t="s">
        <v>1370</v>
      </c>
    </row>
    <row r="159" spans="1:21" ht="45">
      <c r="A159">
        <v>158</v>
      </c>
      <c r="B159" s="261" t="str">
        <f>+'Metas por Proyecto'!B150</f>
        <v>Realizar monitoreo permanente de los medios de comunicación sobre las tematicas del sector transporte</v>
      </c>
      <c r="C159" s="262" t="str">
        <f>+'Metas por Proyecto'!L150</f>
        <v>N.A.</v>
      </c>
      <c r="D159" s="262" t="str">
        <f>+'Metas por Proyecto'!J150</f>
        <v>Oficina de Comunicaciones</v>
      </c>
      <c r="E159" t="s">
        <v>1370</v>
      </c>
      <c r="F159" t="s">
        <v>1370</v>
      </c>
      <c r="G159" t="s">
        <v>1370</v>
      </c>
      <c r="H159" t="s">
        <v>1370</v>
      </c>
      <c r="I159" t="s">
        <v>1371</v>
      </c>
      <c r="J159" t="s">
        <v>1371</v>
      </c>
      <c r="K159" t="s">
        <v>1370</v>
      </c>
      <c r="L159" t="s">
        <v>1370</v>
      </c>
      <c r="M159" t="s">
        <v>1370</v>
      </c>
      <c r="N159" t="s">
        <v>1370</v>
      </c>
      <c r="O159" t="s">
        <v>1371</v>
      </c>
      <c r="P159" t="s">
        <v>1370</v>
      </c>
      <c r="Q159" t="s">
        <v>1370</v>
      </c>
      <c r="R159" t="s">
        <v>1370</v>
      </c>
      <c r="S159" t="s">
        <v>1370</v>
      </c>
      <c r="T159" t="s">
        <v>1370</v>
      </c>
      <c r="U159" t="s">
        <v>1370</v>
      </c>
    </row>
    <row r="160" spans="1:21" ht="45">
      <c r="A160">
        <v>159</v>
      </c>
      <c r="B160" s="261" t="str">
        <f>+'Metas por Proyecto'!B151</f>
        <v>Divulgar los impactos de las obras de infarestructura a través de canales de comunicación</v>
      </c>
      <c r="C160" s="262" t="str">
        <f>+'Metas por Proyecto'!L151</f>
        <v>N.A.</v>
      </c>
      <c r="D160" s="262" t="str">
        <f>+'Metas por Proyecto'!J151</f>
        <v>Oficina de Comunicaciones</v>
      </c>
      <c r="E160" t="s">
        <v>1370</v>
      </c>
      <c r="F160" t="s">
        <v>1370</v>
      </c>
      <c r="G160" t="s">
        <v>1370</v>
      </c>
      <c r="H160" t="s">
        <v>1370</v>
      </c>
      <c r="I160" t="s">
        <v>1371</v>
      </c>
      <c r="J160" t="s">
        <v>1371</v>
      </c>
      <c r="K160" t="s">
        <v>1370</v>
      </c>
      <c r="L160" t="s">
        <v>1370</v>
      </c>
      <c r="M160" t="s">
        <v>1370</v>
      </c>
      <c r="N160" t="s">
        <v>1370</v>
      </c>
      <c r="O160" t="s">
        <v>1371</v>
      </c>
      <c r="P160" t="s">
        <v>1370</v>
      </c>
      <c r="Q160" t="s">
        <v>1370</v>
      </c>
      <c r="R160" t="s">
        <v>1370</v>
      </c>
      <c r="S160" t="s">
        <v>1370</v>
      </c>
      <c r="T160" t="s">
        <v>1370</v>
      </c>
      <c r="U160" t="s">
        <v>1370</v>
      </c>
    </row>
    <row r="161" spans="1:21" ht="45">
      <c r="A161">
        <v>160</v>
      </c>
      <c r="B161" s="261" t="str">
        <f>+'Metas por Proyecto'!B152</f>
        <v>Campañas de comunicación solicitadas por las áreas y aplicación de encuestas</v>
      </c>
      <c r="C161" s="262" t="str">
        <f>+'Metas por Proyecto'!L152</f>
        <v>N.A.</v>
      </c>
      <c r="D161" s="262" t="str">
        <f>+'Metas por Proyecto'!J152</f>
        <v>Oficina de Comunicaciones</v>
      </c>
      <c r="E161" t="s">
        <v>1370</v>
      </c>
      <c r="F161" t="s">
        <v>1370</v>
      </c>
      <c r="G161" t="s">
        <v>1370</v>
      </c>
      <c r="H161" t="s">
        <v>1370</v>
      </c>
      <c r="I161" t="s">
        <v>1371</v>
      </c>
      <c r="J161" t="s">
        <v>1371</v>
      </c>
      <c r="K161" t="s">
        <v>1370</v>
      </c>
      <c r="L161" t="s">
        <v>1370</v>
      </c>
      <c r="M161" t="s">
        <v>1370</v>
      </c>
      <c r="N161" t="s">
        <v>1370</v>
      </c>
      <c r="O161" t="s">
        <v>1371</v>
      </c>
      <c r="P161" t="s">
        <v>1370</v>
      </c>
      <c r="Q161" t="s">
        <v>1370</v>
      </c>
      <c r="R161" t="s">
        <v>1370</v>
      </c>
      <c r="S161" t="s">
        <v>1370</v>
      </c>
      <c r="T161" t="s">
        <v>1370</v>
      </c>
      <c r="U161" t="s">
        <v>1370</v>
      </c>
    </row>
    <row r="162" spans="1:21" ht="30">
      <c r="A162">
        <v>161</v>
      </c>
      <c r="B162" s="261" t="str">
        <f>+'Metas por Proyecto'!B153</f>
        <v>Informes de auditorías técnicas a los proyectos.</v>
      </c>
      <c r="C162" s="262" t="str">
        <f>+'Metas por Proyecto'!L153</f>
        <v>N.A.</v>
      </c>
      <c r="D162" s="262" t="str">
        <f>+'Metas por Proyecto'!J153</f>
        <v>Oficina de Control Interno</v>
      </c>
      <c r="E162" t="s">
        <v>1370</v>
      </c>
      <c r="F162" t="s">
        <v>1370</v>
      </c>
      <c r="G162" t="s">
        <v>1370</v>
      </c>
      <c r="H162" t="s">
        <v>1370</v>
      </c>
      <c r="I162" t="s">
        <v>1370</v>
      </c>
      <c r="J162" t="s">
        <v>1370</v>
      </c>
      <c r="K162" t="s">
        <v>1370</v>
      </c>
      <c r="L162" t="s">
        <v>1370</v>
      </c>
      <c r="M162" t="s">
        <v>1370</v>
      </c>
      <c r="N162" t="s">
        <v>1370</v>
      </c>
      <c r="O162" t="s">
        <v>1370</v>
      </c>
      <c r="P162" t="s">
        <v>1370</v>
      </c>
      <c r="Q162" t="s">
        <v>1370</v>
      </c>
      <c r="R162" t="s">
        <v>1370</v>
      </c>
      <c r="S162" t="s">
        <v>1370</v>
      </c>
      <c r="T162" t="s">
        <v>1370</v>
      </c>
      <c r="U162" t="s">
        <v>1370</v>
      </c>
    </row>
    <row r="163" spans="1:21" ht="30">
      <c r="A163">
        <v>162</v>
      </c>
      <c r="B163" s="261" t="str">
        <f>+'Metas por Proyecto'!B154</f>
        <v>Informes de auditoría  a los procesos y procedimientos de la Entidad.</v>
      </c>
      <c r="C163" s="262" t="str">
        <f>+'Metas por Proyecto'!L154</f>
        <v>N.A.</v>
      </c>
      <c r="D163" s="262" t="str">
        <f>+'Metas por Proyecto'!J154</f>
        <v>Oficina de Control Interno</v>
      </c>
      <c r="E163" t="s">
        <v>1370</v>
      </c>
      <c r="F163" t="s">
        <v>1370</v>
      </c>
      <c r="G163" t="s">
        <v>1370</v>
      </c>
      <c r="H163" t="s">
        <v>1370</v>
      </c>
      <c r="I163" t="s">
        <v>1370</v>
      </c>
      <c r="J163" t="s">
        <v>1370</v>
      </c>
      <c r="K163" t="s">
        <v>1370</v>
      </c>
      <c r="L163" t="s">
        <v>1370</v>
      </c>
      <c r="M163" t="s">
        <v>1370</v>
      </c>
      <c r="N163" t="s">
        <v>1370</v>
      </c>
      <c r="O163" t="s">
        <v>1370</v>
      </c>
      <c r="P163" t="s">
        <v>1370</v>
      </c>
      <c r="Q163" t="s">
        <v>1370</v>
      </c>
      <c r="R163" t="s">
        <v>1370</v>
      </c>
      <c r="S163" t="s">
        <v>1370</v>
      </c>
      <c r="T163" t="s">
        <v>1370</v>
      </c>
      <c r="U163" t="s">
        <v>1370</v>
      </c>
    </row>
    <row r="164" spans="1:21" ht="30">
      <c r="A164">
        <v>163</v>
      </c>
      <c r="B164" s="261" t="str">
        <f>+'Metas por Proyecto'!B155</f>
        <v>Informes de seguimiento normativos.</v>
      </c>
      <c r="C164" s="262" t="str">
        <f>+'Metas por Proyecto'!L155</f>
        <v>N.A.</v>
      </c>
      <c r="D164" s="262" t="str">
        <f>+'Metas por Proyecto'!J155</f>
        <v>Oficina de Control Interno</v>
      </c>
      <c r="E164" t="s">
        <v>1370</v>
      </c>
      <c r="F164" t="s">
        <v>1370</v>
      </c>
      <c r="G164" t="s">
        <v>1370</v>
      </c>
      <c r="H164" t="s">
        <v>1370</v>
      </c>
      <c r="I164" t="s">
        <v>1370</v>
      </c>
      <c r="J164" t="s">
        <v>1370</v>
      </c>
      <c r="K164" t="s">
        <v>1370</v>
      </c>
      <c r="L164" t="s">
        <v>1370</v>
      </c>
      <c r="M164" t="s">
        <v>1370</v>
      </c>
      <c r="N164" t="s">
        <v>1370</v>
      </c>
      <c r="O164" t="s">
        <v>1370</v>
      </c>
      <c r="P164" t="s">
        <v>1370</v>
      </c>
      <c r="Q164" t="s">
        <v>1370</v>
      </c>
      <c r="R164" t="s">
        <v>1370</v>
      </c>
      <c r="S164" t="s">
        <v>1370</v>
      </c>
      <c r="T164" t="s">
        <v>1370</v>
      </c>
      <c r="U164" t="s">
        <v>1370</v>
      </c>
    </row>
    <row r="165" spans="1:21" ht="30">
      <c r="A165">
        <v>164</v>
      </c>
      <c r="B165" s="261" t="str">
        <f>+'Metas por Proyecto'!B156</f>
        <v>Documentos asociados a los roles de la Oficina de Control Interno.</v>
      </c>
      <c r="C165" s="262" t="str">
        <f>+'Metas por Proyecto'!L156</f>
        <v>N.A.</v>
      </c>
      <c r="D165" s="262" t="str">
        <f>+'Metas por Proyecto'!J156</f>
        <v>Oficina de Control Interno</v>
      </c>
      <c r="E165" t="s">
        <v>1370</v>
      </c>
      <c r="F165" t="s">
        <v>1370</v>
      </c>
      <c r="G165" t="s">
        <v>1370</v>
      </c>
      <c r="H165" t="s">
        <v>1370</v>
      </c>
      <c r="I165" t="s">
        <v>1370</v>
      </c>
      <c r="J165" t="s">
        <v>1370</v>
      </c>
      <c r="K165" t="s">
        <v>1370</v>
      </c>
      <c r="L165" t="s">
        <v>1370</v>
      </c>
      <c r="M165" t="s">
        <v>1370</v>
      </c>
      <c r="N165" t="s">
        <v>1370</v>
      </c>
      <c r="O165" t="s">
        <v>1370</v>
      </c>
      <c r="P165" t="s">
        <v>1370</v>
      </c>
      <c r="Q165" t="s">
        <v>1370</v>
      </c>
      <c r="R165" t="s">
        <v>1370</v>
      </c>
      <c r="S165" t="s">
        <v>1370</v>
      </c>
      <c r="T165" t="s">
        <v>1370</v>
      </c>
      <c r="U165" t="s">
        <v>1370</v>
      </c>
    </row>
    <row r="166" spans="1:21" ht="45">
      <c r="A166">
        <v>165</v>
      </c>
      <c r="B166" s="261" t="str">
        <f>+'Metas por Proyecto'!B157</f>
        <v>Realizar Encuentros transversales realizados con Equipos de Servicio al Ciudadano</v>
      </c>
      <c r="C166" s="262" t="str">
        <f>+'Metas por Proyecto'!L157</f>
        <v>N.A.</v>
      </c>
      <c r="D166" s="262" t="str">
        <f>+'Metas por Proyecto'!J157</f>
        <v>Servicio al Ciudadano</v>
      </c>
      <c r="E166" t="s">
        <v>1370</v>
      </c>
      <c r="F166" t="s">
        <v>1370</v>
      </c>
      <c r="G166" t="s">
        <v>1370</v>
      </c>
      <c r="H166" t="s">
        <v>1370</v>
      </c>
      <c r="I166" t="s">
        <v>1370</v>
      </c>
      <c r="J166" t="s">
        <v>1370</v>
      </c>
      <c r="K166" t="s">
        <v>1370</v>
      </c>
      <c r="L166" t="s">
        <v>1370</v>
      </c>
      <c r="M166" t="s">
        <v>1370</v>
      </c>
      <c r="N166" t="s">
        <v>1370</v>
      </c>
      <c r="O166" t="s">
        <v>1370</v>
      </c>
      <c r="P166" t="s">
        <v>1370</v>
      </c>
      <c r="Q166" t="s">
        <v>1370</v>
      </c>
      <c r="R166" t="s">
        <v>1370</v>
      </c>
      <c r="S166" t="s">
        <v>1370</v>
      </c>
      <c r="T166" t="s">
        <v>1370</v>
      </c>
      <c r="U166" t="s">
        <v>1370</v>
      </c>
    </row>
    <row r="167" spans="1:21">
      <c r="A167">
        <v>166</v>
      </c>
      <c r="B167" s="261" t="str">
        <f>+'Metas por Proyecto'!B158</f>
        <v>Realizar Ferias de servicio ANI</v>
      </c>
      <c r="C167" s="262" t="str">
        <f>+'Metas por Proyecto'!L158</f>
        <v>N.A.</v>
      </c>
      <c r="D167" s="262" t="str">
        <f>+'Metas por Proyecto'!J158</f>
        <v>Servicio al Ciudadano</v>
      </c>
      <c r="E167" t="s">
        <v>1370</v>
      </c>
      <c r="F167" t="s">
        <v>1370</v>
      </c>
      <c r="G167" t="s">
        <v>1370</v>
      </c>
      <c r="H167" t="s">
        <v>1370</v>
      </c>
      <c r="I167" t="s">
        <v>1370</v>
      </c>
      <c r="J167" t="s">
        <v>1370</v>
      </c>
      <c r="K167" t="s">
        <v>1370</v>
      </c>
      <c r="L167" t="s">
        <v>1370</v>
      </c>
      <c r="M167" t="s">
        <v>1370</v>
      </c>
      <c r="N167" t="s">
        <v>1370</v>
      </c>
      <c r="O167" t="s">
        <v>1370</v>
      </c>
      <c r="P167" t="s">
        <v>1370</v>
      </c>
      <c r="Q167" t="s">
        <v>1370</v>
      </c>
      <c r="R167" t="s">
        <v>1370</v>
      </c>
      <c r="S167" t="s">
        <v>1370</v>
      </c>
      <c r="T167" t="s">
        <v>1370</v>
      </c>
      <c r="U167" t="s">
        <v>1370</v>
      </c>
    </row>
    <row r="168" spans="1:21" ht="45">
      <c r="A168">
        <v>167</v>
      </c>
      <c r="B168" s="261" t="str">
        <f>+'Metas por Proyecto'!B159</f>
        <v>Formular el proyecto normativo del nuevo gobierno corporativo</v>
      </c>
      <c r="C168" s="262" t="str">
        <f>+'Metas por Proyecto'!L159</f>
        <v>N.A.</v>
      </c>
      <c r="D168" s="262" t="str">
        <f>+'Metas por Proyecto'!J159</f>
        <v>Vicepresidencia Administrativa y Financiera</v>
      </c>
      <c r="E168" t="s">
        <v>1370</v>
      </c>
      <c r="F168" t="s">
        <v>1370</v>
      </c>
      <c r="G168" t="s">
        <v>1370</v>
      </c>
      <c r="H168" t="s">
        <v>1370</v>
      </c>
      <c r="I168" t="s">
        <v>1370</v>
      </c>
      <c r="J168" t="s">
        <v>1370</v>
      </c>
      <c r="K168" t="s">
        <v>1370</v>
      </c>
      <c r="L168" t="s">
        <v>1370</v>
      </c>
      <c r="M168" t="s">
        <v>1370</v>
      </c>
      <c r="N168" t="s">
        <v>1370</v>
      </c>
      <c r="O168" t="s">
        <v>1370</v>
      </c>
      <c r="P168" t="s">
        <v>1370</v>
      </c>
      <c r="Q168" t="s">
        <v>1370</v>
      </c>
      <c r="R168" t="s">
        <v>1370</v>
      </c>
      <c r="S168" t="s">
        <v>1370</v>
      </c>
      <c r="T168" t="s">
        <v>1370</v>
      </c>
      <c r="U168" t="s">
        <v>1370</v>
      </c>
    </row>
    <row r="169" spans="1:21" ht="45">
      <c r="A169">
        <v>168</v>
      </c>
      <c r="B169" s="261" t="str">
        <f>+'Metas por Proyecto'!B160</f>
        <v>Formular política de Servicio al Ciudadano y partes interesadas de la ANI</v>
      </c>
      <c r="C169" s="262" t="str">
        <f>+'Metas por Proyecto'!L160</f>
        <v>N.A.</v>
      </c>
      <c r="D169" s="262" t="str">
        <f>+'Metas por Proyecto'!J160</f>
        <v>Servicio al Ciudadano</v>
      </c>
      <c r="E169" t="s">
        <v>1370</v>
      </c>
      <c r="F169" t="s">
        <v>1370</v>
      </c>
      <c r="G169" t="s">
        <v>1370</v>
      </c>
      <c r="H169" t="s">
        <v>1370</v>
      </c>
      <c r="I169" t="s">
        <v>1370</v>
      </c>
      <c r="J169" t="s">
        <v>1370</v>
      </c>
      <c r="K169" t="s">
        <v>1370</v>
      </c>
      <c r="L169" t="s">
        <v>1370</v>
      </c>
      <c r="M169" t="s">
        <v>1370</v>
      </c>
      <c r="N169" t="s">
        <v>1370</v>
      </c>
      <c r="O169" t="s">
        <v>1370</v>
      </c>
      <c r="P169" t="s">
        <v>1370</v>
      </c>
      <c r="Q169" t="s">
        <v>1370</v>
      </c>
      <c r="R169" t="s">
        <v>1370</v>
      </c>
      <c r="S169" t="s">
        <v>1370</v>
      </c>
      <c r="T169" t="s">
        <v>1370</v>
      </c>
      <c r="U169" t="s">
        <v>1370</v>
      </c>
    </row>
    <row r="170" spans="1:21" ht="45">
      <c r="A170">
        <v>169</v>
      </c>
      <c r="B170" s="261" t="str">
        <f>+'Metas por Proyecto'!B161</f>
        <v>Aprobar resolución modificatoria a la Resolución 744 de 2019</v>
      </c>
      <c r="C170" s="262" t="str">
        <f>+'Metas por Proyecto'!L161</f>
        <v>N.A.</v>
      </c>
      <c r="D170" s="262" t="str">
        <f>+'Metas por Proyecto'!J161</f>
        <v>Vicepresidencia Administrativa y Financiera</v>
      </c>
      <c r="E170" t="s">
        <v>1370</v>
      </c>
      <c r="F170" t="s">
        <v>1370</v>
      </c>
      <c r="G170" t="s">
        <v>1370</v>
      </c>
      <c r="H170" t="s">
        <v>1370</v>
      </c>
      <c r="I170" t="s">
        <v>1370</v>
      </c>
      <c r="J170" t="s">
        <v>1370</v>
      </c>
      <c r="K170" t="s">
        <v>1370</v>
      </c>
      <c r="L170" t="s">
        <v>1370</v>
      </c>
      <c r="M170" t="s">
        <v>1370</v>
      </c>
      <c r="N170" t="s">
        <v>1370</v>
      </c>
      <c r="O170" t="s">
        <v>1370</v>
      </c>
      <c r="P170" t="s">
        <v>1370</v>
      </c>
      <c r="Q170" t="s">
        <v>1370</v>
      </c>
      <c r="R170" t="s">
        <v>1370</v>
      </c>
      <c r="S170" t="s">
        <v>1370</v>
      </c>
      <c r="T170" t="s">
        <v>1370</v>
      </c>
      <c r="U170" t="s">
        <v>1370</v>
      </c>
    </row>
    <row r="171" spans="1:21" ht="45">
      <c r="A171">
        <v>170</v>
      </c>
      <c r="B171" s="261" t="str">
        <f>+'Metas por Proyecto'!B162</f>
        <v>Actualizar el  Pipeline de proyectos</v>
      </c>
      <c r="C171" s="262" t="str">
        <f>+'Metas por Proyecto'!L162</f>
        <v>N.A.</v>
      </c>
      <c r="D171" s="262" t="str">
        <f>+'Metas por Proyecto'!J162</f>
        <v>Vicepresidencia Administrativa y Financiera</v>
      </c>
      <c r="E171" t="s">
        <v>1370</v>
      </c>
      <c r="F171" t="s">
        <v>1370</v>
      </c>
      <c r="G171" t="s">
        <v>1370</v>
      </c>
      <c r="H171" t="s">
        <v>1370</v>
      </c>
      <c r="I171" t="s">
        <v>1370</v>
      </c>
      <c r="J171" t="s">
        <v>1370</v>
      </c>
      <c r="K171" t="s">
        <v>1370</v>
      </c>
      <c r="L171" t="s">
        <v>1370</v>
      </c>
      <c r="M171" t="s">
        <v>1370</v>
      </c>
      <c r="N171" t="s">
        <v>1370</v>
      </c>
      <c r="O171" t="s">
        <v>1370</v>
      </c>
      <c r="P171" t="s">
        <v>1370</v>
      </c>
      <c r="Q171" t="s">
        <v>1370</v>
      </c>
      <c r="R171" t="s">
        <v>1370</v>
      </c>
      <c r="S171" t="s">
        <v>1370</v>
      </c>
      <c r="T171" t="s">
        <v>1370</v>
      </c>
      <c r="U171" t="s">
        <v>1370</v>
      </c>
    </row>
    <row r="172" spans="1:21" ht="45">
      <c r="A172">
        <v>171</v>
      </c>
      <c r="B172" s="261" t="str">
        <f>+'Metas por Proyecto'!B163</f>
        <v>Actualizar Base de Datos de los Stake Holders.</v>
      </c>
      <c r="C172" s="262" t="str">
        <f>+'Metas por Proyecto'!L163</f>
        <v>N.A.</v>
      </c>
      <c r="D172" s="262" t="str">
        <f>+'Metas por Proyecto'!J163</f>
        <v>Vicepresidencia Administrativa y Financiera</v>
      </c>
      <c r="E172" t="s">
        <v>1370</v>
      </c>
      <c r="F172" t="s">
        <v>1370</v>
      </c>
      <c r="G172" t="s">
        <v>1370</v>
      </c>
      <c r="H172" t="s">
        <v>1370</v>
      </c>
      <c r="I172" t="s">
        <v>1370</v>
      </c>
      <c r="J172" t="s">
        <v>1370</v>
      </c>
      <c r="K172" t="s">
        <v>1370</v>
      </c>
      <c r="L172" t="s">
        <v>1370</v>
      </c>
      <c r="M172" t="s">
        <v>1370</v>
      </c>
      <c r="N172" t="s">
        <v>1370</v>
      </c>
      <c r="O172" t="s">
        <v>1370</v>
      </c>
      <c r="P172" t="s">
        <v>1370</v>
      </c>
      <c r="Q172" t="s">
        <v>1370</v>
      </c>
      <c r="R172" t="s">
        <v>1370</v>
      </c>
      <c r="S172" t="s">
        <v>1370</v>
      </c>
      <c r="T172" t="s">
        <v>1370</v>
      </c>
      <c r="U172" t="s">
        <v>1370</v>
      </c>
    </row>
    <row r="173" spans="1:21" ht="45">
      <c r="A173">
        <v>172</v>
      </c>
      <c r="B173" s="261" t="str">
        <f>+'Metas por Proyecto'!B164</f>
        <v xml:space="preserve"> Implementar acciones para la mejora del Talento Humano</v>
      </c>
      <c r="C173" s="262" t="str">
        <f>+'Metas por Proyecto'!L164</f>
        <v>N.A.</v>
      </c>
      <c r="D173" s="262" t="str">
        <f>+'Metas por Proyecto'!J164</f>
        <v>Grupo Interno de Trabajo de Talento Humano</v>
      </c>
      <c r="E173" t="s">
        <v>1370</v>
      </c>
      <c r="F173" t="s">
        <v>1370</v>
      </c>
      <c r="G173" t="s">
        <v>1370</v>
      </c>
      <c r="H173" t="s">
        <v>1370</v>
      </c>
      <c r="I173" t="s">
        <v>1370</v>
      </c>
      <c r="J173" t="s">
        <v>1370</v>
      </c>
      <c r="K173" t="s">
        <v>1370</v>
      </c>
      <c r="L173" t="s">
        <v>1370</v>
      </c>
      <c r="M173" t="s">
        <v>1370</v>
      </c>
      <c r="N173" t="s">
        <v>1370</v>
      </c>
      <c r="O173" t="s">
        <v>1370</v>
      </c>
      <c r="P173" t="s">
        <v>1370</v>
      </c>
      <c r="Q173" t="s">
        <v>1370</v>
      </c>
      <c r="R173" t="s">
        <v>1370</v>
      </c>
      <c r="S173" t="s">
        <v>1370</v>
      </c>
      <c r="T173" t="s">
        <v>1370</v>
      </c>
      <c r="U173" t="s">
        <v>1370</v>
      </c>
    </row>
    <row r="174" spans="1:21" ht="45">
      <c r="A174">
        <v>173</v>
      </c>
      <c r="B174" s="261" t="str">
        <f>+'Metas por Proyecto'!B166</f>
        <v>Ejecutar el Plan de Capacitación</v>
      </c>
      <c r="C174" s="262" t="str">
        <f>+'Metas por Proyecto'!L166</f>
        <v>N.A.</v>
      </c>
      <c r="D174" s="262" t="str">
        <f>+'Metas por Proyecto'!J166</f>
        <v>Grupo Interno de Trabajo de Talento Humano</v>
      </c>
      <c r="E174" t="s">
        <v>1370</v>
      </c>
      <c r="F174" t="s">
        <v>1370</v>
      </c>
      <c r="G174" t="s">
        <v>1370</v>
      </c>
      <c r="H174" t="s">
        <v>1370</v>
      </c>
      <c r="I174" t="s">
        <v>1370</v>
      </c>
      <c r="J174" t="s">
        <v>1370</v>
      </c>
      <c r="K174" t="s">
        <v>1370</v>
      </c>
      <c r="L174" t="s">
        <v>1370</v>
      </c>
      <c r="M174" t="s">
        <v>1370</v>
      </c>
      <c r="N174" t="s">
        <v>1370</v>
      </c>
      <c r="O174" t="s">
        <v>1370</v>
      </c>
      <c r="P174" t="s">
        <v>1370</v>
      </c>
      <c r="Q174" t="s">
        <v>1370</v>
      </c>
      <c r="R174" t="s">
        <v>1370</v>
      </c>
      <c r="S174" t="s">
        <v>1370</v>
      </c>
      <c r="T174" t="s">
        <v>1370</v>
      </c>
      <c r="U174" t="s">
        <v>1370</v>
      </c>
    </row>
    <row r="175" spans="1:21" ht="45">
      <c r="A175">
        <v>174</v>
      </c>
      <c r="B175" s="261" t="str">
        <f>+'Metas por Proyecto'!B167</f>
        <v>Ejecutar el Plan de Seguridad y Salud en el Trabajo.</v>
      </c>
      <c r="C175" s="262" t="str">
        <f>+'Metas por Proyecto'!L167</f>
        <v>N.A.</v>
      </c>
      <c r="D175" s="262" t="str">
        <f>+'Metas por Proyecto'!J167</f>
        <v>Grupo Interno de Trabajo de Talento Humano</v>
      </c>
      <c r="E175" t="s">
        <v>1370</v>
      </c>
      <c r="F175" t="s">
        <v>1370</v>
      </c>
      <c r="G175" t="s">
        <v>1370</v>
      </c>
      <c r="H175" t="s">
        <v>1370</v>
      </c>
      <c r="I175" t="s">
        <v>1370</v>
      </c>
      <c r="J175" t="s">
        <v>1370</v>
      </c>
      <c r="K175" t="s">
        <v>1370</v>
      </c>
      <c r="L175" t="s">
        <v>1370</v>
      </c>
      <c r="M175" t="s">
        <v>1370</v>
      </c>
      <c r="N175" t="s">
        <v>1370</v>
      </c>
      <c r="O175" t="s">
        <v>1370</v>
      </c>
      <c r="P175" t="s">
        <v>1370</v>
      </c>
      <c r="Q175" t="s">
        <v>1370</v>
      </c>
      <c r="R175" t="s">
        <v>1370</v>
      </c>
      <c r="S175" t="s">
        <v>1370</v>
      </c>
      <c r="T175" t="s">
        <v>1370</v>
      </c>
      <c r="U175" t="s">
        <v>1370</v>
      </c>
    </row>
    <row r="176" spans="1:21" ht="45">
      <c r="A176">
        <v>175</v>
      </c>
      <c r="B176" s="261" t="str">
        <f>+'Metas por Proyecto'!B168</f>
        <v>Formular y Publicar el Plan Anual de Vacantes.</v>
      </c>
      <c r="C176" s="262" t="str">
        <f>+'Metas por Proyecto'!L168</f>
        <v>N.A.</v>
      </c>
      <c r="D176" s="262" t="str">
        <f>+'Metas por Proyecto'!J168</f>
        <v>Grupo Interno de Trabajo de Talento Humano</v>
      </c>
      <c r="E176" t="s">
        <v>1370</v>
      </c>
      <c r="F176" t="s">
        <v>1370</v>
      </c>
      <c r="G176" t="s">
        <v>1370</v>
      </c>
      <c r="H176" t="s">
        <v>1370</v>
      </c>
      <c r="I176" t="s">
        <v>1370</v>
      </c>
      <c r="J176" t="s">
        <v>1370</v>
      </c>
      <c r="K176" t="s">
        <v>1370</v>
      </c>
      <c r="L176" t="s">
        <v>1370</v>
      </c>
      <c r="M176" t="s">
        <v>1370</v>
      </c>
      <c r="N176" t="s">
        <v>1370</v>
      </c>
      <c r="O176" t="s">
        <v>1370</v>
      </c>
      <c r="P176" t="s">
        <v>1370</v>
      </c>
      <c r="Q176" t="s">
        <v>1370</v>
      </c>
      <c r="R176" t="s">
        <v>1370</v>
      </c>
      <c r="S176" t="s">
        <v>1370</v>
      </c>
      <c r="T176" t="s">
        <v>1370</v>
      </c>
      <c r="U176" t="s">
        <v>1370</v>
      </c>
    </row>
    <row r="177" spans="1:21" ht="45">
      <c r="A177">
        <v>176</v>
      </c>
      <c r="B177" s="261" t="str">
        <f>+'Metas por Proyecto'!B169</f>
        <v>Formular y Publicar el Plan de Previsión de Talento Humano.</v>
      </c>
      <c r="C177" s="262" t="str">
        <f>+'Metas por Proyecto'!L169</f>
        <v>N.A.</v>
      </c>
      <c r="D177" s="262" t="str">
        <f>+'Metas por Proyecto'!J169</f>
        <v>Grupo Interno de Trabajo de Talento Humano</v>
      </c>
      <c r="E177" t="s">
        <v>1370</v>
      </c>
      <c r="F177" t="s">
        <v>1370</v>
      </c>
      <c r="G177" t="s">
        <v>1370</v>
      </c>
      <c r="H177" t="s">
        <v>1370</v>
      </c>
      <c r="I177" t="s">
        <v>1370</v>
      </c>
      <c r="J177" t="s">
        <v>1370</v>
      </c>
      <c r="K177" t="s">
        <v>1370</v>
      </c>
      <c r="L177" t="s">
        <v>1370</v>
      </c>
      <c r="M177" t="s">
        <v>1370</v>
      </c>
      <c r="N177" t="s">
        <v>1370</v>
      </c>
      <c r="O177" t="s">
        <v>1370</v>
      </c>
      <c r="P177" t="s">
        <v>1370</v>
      </c>
      <c r="Q177" t="s">
        <v>1370</v>
      </c>
      <c r="R177" t="s">
        <v>1370</v>
      </c>
      <c r="S177" t="s">
        <v>1370</v>
      </c>
      <c r="T177" t="s">
        <v>1370</v>
      </c>
      <c r="U177" t="s">
        <v>1370</v>
      </c>
    </row>
    <row r="178" spans="1:21" ht="45">
      <c r="A178">
        <v>177</v>
      </c>
      <c r="B178" s="261" t="str">
        <f>+'Metas por Proyecto'!B170</f>
        <v>Realizar la Medición del Clima Laboral</v>
      </c>
      <c r="C178" s="262" t="str">
        <f>+'Metas por Proyecto'!L170</f>
        <v>N.A.</v>
      </c>
      <c r="D178" s="262" t="str">
        <f>+'Metas por Proyecto'!J170</f>
        <v>Grupo Interno de Trabajo de Talento Humano</v>
      </c>
      <c r="E178" t="s">
        <v>1370</v>
      </c>
      <c r="F178" t="s">
        <v>1370</v>
      </c>
      <c r="G178" t="s">
        <v>1370</v>
      </c>
      <c r="H178" t="s">
        <v>1370</v>
      </c>
      <c r="I178" t="s">
        <v>1370</v>
      </c>
      <c r="J178" t="s">
        <v>1370</v>
      </c>
      <c r="K178" t="s">
        <v>1370</v>
      </c>
      <c r="L178" t="s">
        <v>1370</v>
      </c>
      <c r="M178" t="s">
        <v>1370</v>
      </c>
      <c r="N178" t="s">
        <v>1370</v>
      </c>
      <c r="O178" t="s">
        <v>1370</v>
      </c>
      <c r="P178" t="s">
        <v>1370</v>
      </c>
      <c r="Q178" t="s">
        <v>1370</v>
      </c>
      <c r="R178" t="s">
        <v>1370</v>
      </c>
      <c r="S178" t="s">
        <v>1370</v>
      </c>
      <c r="T178" t="s">
        <v>1370</v>
      </c>
      <c r="U178" t="s">
        <v>1370</v>
      </c>
    </row>
    <row r="179" spans="1:21" ht="45">
      <c r="A179">
        <v>178</v>
      </c>
      <c r="B179" s="261" t="str">
        <f>+'Metas por Proyecto'!B171</f>
        <v>Aplicar Batería de Riesgo Psicosocial</v>
      </c>
      <c r="C179" s="262" t="str">
        <f>+'Metas por Proyecto'!L171</f>
        <v>N.A.</v>
      </c>
      <c r="D179" s="262" t="str">
        <f>+'Metas por Proyecto'!J171</f>
        <v>Grupo Interno de Trabajo de Talento Humano</v>
      </c>
      <c r="E179" t="s">
        <v>1370</v>
      </c>
      <c r="F179" t="s">
        <v>1370</v>
      </c>
      <c r="G179" t="s">
        <v>1370</v>
      </c>
      <c r="H179" t="s">
        <v>1370</v>
      </c>
      <c r="I179" t="s">
        <v>1370</v>
      </c>
      <c r="J179" t="s">
        <v>1370</v>
      </c>
      <c r="K179" t="s">
        <v>1370</v>
      </c>
      <c r="L179" t="s">
        <v>1370</v>
      </c>
      <c r="M179" t="s">
        <v>1370</v>
      </c>
      <c r="N179" t="s">
        <v>1370</v>
      </c>
      <c r="O179" t="s">
        <v>1370</v>
      </c>
      <c r="P179" t="s">
        <v>1370</v>
      </c>
      <c r="Q179" t="s">
        <v>1370</v>
      </c>
      <c r="R179" t="s">
        <v>1370</v>
      </c>
      <c r="S179" t="s">
        <v>1370</v>
      </c>
      <c r="T179" t="s">
        <v>1370</v>
      </c>
      <c r="U179" t="s">
        <v>1370</v>
      </c>
    </row>
    <row r="180" spans="1:21" ht="45">
      <c r="A180">
        <v>179</v>
      </c>
      <c r="B180" s="261" t="str">
        <f>+'Metas por Proyecto'!B172</f>
        <v>Ejecutar el Plan Estratégico de Talento Humano</v>
      </c>
      <c r="C180" s="262" t="str">
        <f>+'Metas por Proyecto'!L172</f>
        <v>N.A.</v>
      </c>
      <c r="D180" s="262" t="str">
        <f>+'Metas por Proyecto'!J172</f>
        <v>Grupo Interno de Trabajo de Talento Humano</v>
      </c>
      <c r="E180" t="s">
        <v>1370</v>
      </c>
      <c r="F180" t="s">
        <v>1370</v>
      </c>
      <c r="G180" t="s">
        <v>1370</v>
      </c>
      <c r="H180" t="s">
        <v>1370</v>
      </c>
      <c r="I180" t="s">
        <v>1370</v>
      </c>
      <c r="J180" t="s">
        <v>1370</v>
      </c>
      <c r="K180" t="s">
        <v>1370</v>
      </c>
      <c r="L180" t="s">
        <v>1370</v>
      </c>
      <c r="M180" t="s">
        <v>1370</v>
      </c>
      <c r="N180" t="s">
        <v>1370</v>
      </c>
      <c r="O180" t="s">
        <v>1370</v>
      </c>
      <c r="P180" t="s">
        <v>1370</v>
      </c>
      <c r="Q180" t="s">
        <v>1370</v>
      </c>
      <c r="R180" t="s">
        <v>1370</v>
      </c>
      <c r="S180" t="s">
        <v>1370</v>
      </c>
      <c r="T180" t="s">
        <v>1370</v>
      </c>
      <c r="U180" t="s">
        <v>1370</v>
      </c>
    </row>
    <row r="181" spans="1:21" ht="45">
      <c r="A181">
        <v>180</v>
      </c>
      <c r="B181" s="261" t="str">
        <f>+'Metas por Proyecto'!B173</f>
        <v>Habilitar  Zona de Bienestar Infantil</v>
      </c>
      <c r="C181" s="262" t="str">
        <f>+'Metas por Proyecto'!L173</f>
        <v>N.A.</v>
      </c>
      <c r="D181" s="262" t="str">
        <f>+'Metas por Proyecto'!J173</f>
        <v>Grupo Interno de Trabajo de Talento Humano</v>
      </c>
      <c r="E181" t="s">
        <v>1370</v>
      </c>
      <c r="F181" t="s">
        <v>1370</v>
      </c>
      <c r="G181" t="s">
        <v>1370</v>
      </c>
      <c r="H181" t="s">
        <v>1370</v>
      </c>
      <c r="I181" t="s">
        <v>1370</v>
      </c>
      <c r="J181" t="s">
        <v>1370</v>
      </c>
      <c r="K181" t="s">
        <v>1370</v>
      </c>
      <c r="L181" t="s">
        <v>1370</v>
      </c>
      <c r="M181" t="s">
        <v>1370</v>
      </c>
      <c r="N181" t="s">
        <v>1370</v>
      </c>
      <c r="O181" t="s">
        <v>1370</v>
      </c>
      <c r="P181" t="s">
        <v>1370</v>
      </c>
      <c r="Q181" t="s">
        <v>1370</v>
      </c>
      <c r="R181" t="s">
        <v>1370</v>
      </c>
      <c r="S181" t="s">
        <v>1370</v>
      </c>
      <c r="T181" t="s">
        <v>1370</v>
      </c>
      <c r="U181" t="s">
        <v>1370</v>
      </c>
    </row>
    <row r="182" spans="1:21" ht="45">
      <c r="A182">
        <v>181</v>
      </c>
      <c r="B182" s="261" t="str">
        <f>+'Metas por Proyecto'!B174</f>
        <v>Realizar Prueba Piloto de Teletrabajo</v>
      </c>
      <c r="C182" s="262" t="str">
        <f>+'Metas por Proyecto'!L174</f>
        <v>N.A.</v>
      </c>
      <c r="D182" s="262" t="str">
        <f>+'Metas por Proyecto'!J174</f>
        <v>Grupo Interno de Trabajo de Talento Humano</v>
      </c>
      <c r="E182" t="s">
        <v>1370</v>
      </c>
      <c r="F182" t="s">
        <v>1370</v>
      </c>
      <c r="G182" t="s">
        <v>1370</v>
      </c>
      <c r="H182" t="s">
        <v>1370</v>
      </c>
      <c r="I182" t="s">
        <v>1370</v>
      </c>
      <c r="J182" t="s">
        <v>1370</v>
      </c>
      <c r="K182" t="s">
        <v>1370</v>
      </c>
      <c r="L182" t="s">
        <v>1370</v>
      </c>
      <c r="M182" t="s">
        <v>1370</v>
      </c>
      <c r="N182" t="s">
        <v>1370</v>
      </c>
      <c r="O182" t="s">
        <v>1370</v>
      </c>
      <c r="P182" t="s">
        <v>1370</v>
      </c>
      <c r="Q182" t="s">
        <v>1370</v>
      </c>
      <c r="R182" t="s">
        <v>1370</v>
      </c>
      <c r="S182" t="s">
        <v>1370</v>
      </c>
      <c r="T182" t="s">
        <v>1370</v>
      </c>
      <c r="U182" t="s">
        <v>1370</v>
      </c>
    </row>
    <row r="183" spans="1:21" ht="60">
      <c r="A183">
        <v>182</v>
      </c>
      <c r="B183" s="261" t="str">
        <f>+'Metas por Proyecto'!B175</f>
        <v>Formular, ejecutar y Hacer Seguimiento del Plan de gestión para la Apropiación del Código de Integridad</v>
      </c>
      <c r="C183" s="262" t="str">
        <f>+'Metas por Proyecto'!L175</f>
        <v>N.A.</v>
      </c>
      <c r="D183" s="262" t="str">
        <f>+'Metas por Proyecto'!J175</f>
        <v>Grupo Interno de Trabajo de Talento Humano</v>
      </c>
      <c r="E183" t="s">
        <v>1370</v>
      </c>
      <c r="F183" t="s">
        <v>1370</v>
      </c>
      <c r="G183" t="s">
        <v>1370</v>
      </c>
      <c r="H183" t="s">
        <v>1370</v>
      </c>
      <c r="I183" t="s">
        <v>1370</v>
      </c>
      <c r="J183" t="s">
        <v>1370</v>
      </c>
      <c r="K183" t="s">
        <v>1370</v>
      </c>
      <c r="L183" t="s">
        <v>1370</v>
      </c>
      <c r="M183" t="s">
        <v>1370</v>
      </c>
      <c r="N183" t="s">
        <v>1370</v>
      </c>
      <c r="O183" t="s">
        <v>1370</v>
      </c>
      <c r="P183" t="s">
        <v>1370</v>
      </c>
      <c r="Q183" t="s">
        <v>1370</v>
      </c>
      <c r="R183" t="s">
        <v>1370</v>
      </c>
      <c r="S183" t="s">
        <v>1370</v>
      </c>
      <c r="T183" t="s">
        <v>1370</v>
      </c>
      <c r="U183" t="s">
        <v>1370</v>
      </c>
    </row>
    <row r="184" spans="1:21" ht="45">
      <c r="A184">
        <v>183</v>
      </c>
      <c r="B184" s="261" t="str">
        <f>+'Metas por Proyecto'!B176</f>
        <v>Presentar Estudio Técnico para la ampliación de la Planta de Personal de empleos de apoyo de la Agencia.</v>
      </c>
      <c r="C184" s="262" t="str">
        <f>+'Metas por Proyecto'!L176</f>
        <v>N.A.</v>
      </c>
      <c r="D184" s="262" t="str">
        <f>+'Metas por Proyecto'!J176</f>
        <v>Grupo Interno de Trabajo de Talento Humano</v>
      </c>
      <c r="E184" t="s">
        <v>1370</v>
      </c>
      <c r="F184" t="s">
        <v>1370</v>
      </c>
      <c r="G184" t="s">
        <v>1370</v>
      </c>
      <c r="H184" t="s">
        <v>1370</v>
      </c>
      <c r="I184" t="s">
        <v>1370</v>
      </c>
      <c r="J184" t="s">
        <v>1370</v>
      </c>
      <c r="K184" t="s">
        <v>1370</v>
      </c>
      <c r="L184" t="s">
        <v>1370</v>
      </c>
      <c r="M184" t="s">
        <v>1370</v>
      </c>
      <c r="N184" t="s">
        <v>1370</v>
      </c>
      <c r="O184" t="s">
        <v>1370</v>
      </c>
      <c r="P184" t="s">
        <v>1370</v>
      </c>
      <c r="Q184" t="s">
        <v>1370</v>
      </c>
      <c r="R184" t="s">
        <v>1370</v>
      </c>
      <c r="S184" t="s">
        <v>1370</v>
      </c>
      <c r="T184" t="s">
        <v>1370</v>
      </c>
      <c r="U184" t="s">
        <v>1370</v>
      </c>
    </row>
    <row r="185" spans="1:21" ht="30">
      <c r="A185">
        <v>184</v>
      </c>
      <c r="B185" s="261" t="str">
        <f>+'Metas por Proyecto'!B177</f>
        <v>Implementación de la estrategia de gestión documental de la ANI</v>
      </c>
      <c r="C185" s="262" t="str">
        <f>+'Metas por Proyecto'!L177</f>
        <v>N.A.</v>
      </c>
      <c r="D185" s="262" t="str">
        <f>+'Metas por Proyecto'!J177</f>
        <v>Archivo y correspondencia</v>
      </c>
      <c r="E185" t="s">
        <v>1370</v>
      </c>
      <c r="F185" t="s">
        <v>1370</v>
      </c>
      <c r="G185" t="s">
        <v>1370</v>
      </c>
      <c r="H185" t="s">
        <v>1370</v>
      </c>
      <c r="I185" t="s">
        <v>1370</v>
      </c>
      <c r="J185" t="s">
        <v>1370</v>
      </c>
      <c r="K185" t="s">
        <v>1370</v>
      </c>
      <c r="L185" t="s">
        <v>1370</v>
      </c>
      <c r="M185" t="s">
        <v>1370</v>
      </c>
      <c r="N185" t="s">
        <v>1370</v>
      </c>
      <c r="O185" t="s">
        <v>1370</v>
      </c>
      <c r="P185" t="s">
        <v>1370</v>
      </c>
      <c r="Q185" t="s">
        <v>1370</v>
      </c>
      <c r="R185" t="s">
        <v>1370</v>
      </c>
      <c r="S185" t="s">
        <v>1370</v>
      </c>
      <c r="T185" t="s">
        <v>1370</v>
      </c>
      <c r="U185" t="s">
        <v>1370</v>
      </c>
    </row>
    <row r="186" spans="1:21" ht="30">
      <c r="A186">
        <v>185</v>
      </c>
      <c r="B186" s="261" t="str">
        <f>+'Metas por Proyecto'!B178</f>
        <v>Implementación de la estrategia de gestión documental de la ANI</v>
      </c>
      <c r="C186" s="262" t="str">
        <f>+'Metas por Proyecto'!L178</f>
        <v>N.A.</v>
      </c>
      <c r="D186" s="262" t="str">
        <f>+'Metas por Proyecto'!J178</f>
        <v>Archivo y correspondencia</v>
      </c>
      <c r="E186" t="s">
        <v>1370</v>
      </c>
      <c r="F186" t="s">
        <v>1370</v>
      </c>
      <c r="G186" t="s">
        <v>1370</v>
      </c>
      <c r="H186" t="s">
        <v>1370</v>
      </c>
      <c r="I186" t="s">
        <v>1370</v>
      </c>
      <c r="J186" t="s">
        <v>1370</v>
      </c>
      <c r="K186" t="s">
        <v>1370</v>
      </c>
      <c r="L186" t="s">
        <v>1370</v>
      </c>
      <c r="M186" t="s">
        <v>1370</v>
      </c>
      <c r="N186" t="s">
        <v>1370</v>
      </c>
      <c r="O186" t="s">
        <v>1370</v>
      </c>
      <c r="P186" t="s">
        <v>1370</v>
      </c>
      <c r="Q186" t="s">
        <v>1370</v>
      </c>
      <c r="R186" t="s">
        <v>1370</v>
      </c>
      <c r="S186" t="s">
        <v>1370</v>
      </c>
      <c r="T186" t="s">
        <v>1370</v>
      </c>
      <c r="U186" t="s">
        <v>1370</v>
      </c>
    </row>
    <row r="187" spans="1:21" ht="30">
      <c r="A187">
        <v>186</v>
      </c>
      <c r="B187" s="261" t="str">
        <f>+'Metas por Proyecto'!B179</f>
        <v>Implementación de la estrategia de gestión documental de la ANI</v>
      </c>
      <c r="C187" s="262" t="str">
        <f>+'Metas por Proyecto'!L179</f>
        <v>N.A.</v>
      </c>
      <c r="D187" s="262" t="str">
        <f>+'Metas por Proyecto'!J179</f>
        <v>Archivo y correspondencia</v>
      </c>
      <c r="E187" t="s">
        <v>1370</v>
      </c>
      <c r="F187" t="s">
        <v>1370</v>
      </c>
      <c r="G187" t="s">
        <v>1370</v>
      </c>
      <c r="H187" t="s">
        <v>1370</v>
      </c>
      <c r="I187" t="s">
        <v>1370</v>
      </c>
      <c r="J187" t="s">
        <v>1370</v>
      </c>
      <c r="K187" t="s">
        <v>1370</v>
      </c>
      <c r="L187" t="s">
        <v>1370</v>
      </c>
      <c r="M187" t="s">
        <v>1370</v>
      </c>
      <c r="N187" t="s">
        <v>1370</v>
      </c>
      <c r="O187" t="s">
        <v>1370</v>
      </c>
      <c r="P187" t="s">
        <v>1370</v>
      </c>
      <c r="Q187" t="s">
        <v>1370</v>
      </c>
      <c r="R187" t="s">
        <v>1370</v>
      </c>
      <c r="S187" t="s">
        <v>1370</v>
      </c>
      <c r="T187" t="s">
        <v>1370</v>
      </c>
      <c r="U187" t="s">
        <v>1370</v>
      </c>
    </row>
    <row r="188" spans="1:21" ht="45">
      <c r="A188">
        <v>187</v>
      </c>
      <c r="B188" s="261" t="str">
        <f>+'Metas por Proyecto'!B180</f>
        <v>Anteproyecto de presupuesto de gastos  de funcionamiento para la vigencia 2021</v>
      </c>
      <c r="C188" s="262" t="str">
        <f>+'Metas por Proyecto'!L180</f>
        <v>N.A.</v>
      </c>
      <c r="D188" s="262" t="str">
        <f>+'Metas por Proyecto'!J180</f>
        <v>Presupuesto</v>
      </c>
      <c r="E188" t="s">
        <v>1370</v>
      </c>
      <c r="F188" t="s">
        <v>1370</v>
      </c>
      <c r="G188" t="s">
        <v>1370</v>
      </c>
      <c r="H188" t="s">
        <v>1370</v>
      </c>
      <c r="I188" t="s">
        <v>1370</v>
      </c>
      <c r="J188" t="s">
        <v>1370</v>
      </c>
      <c r="K188" t="s">
        <v>1370</v>
      </c>
      <c r="L188" t="s">
        <v>1370</v>
      </c>
      <c r="M188" t="s">
        <v>1370</v>
      </c>
      <c r="N188" t="s">
        <v>1370</v>
      </c>
      <c r="O188" t="s">
        <v>1370</v>
      </c>
      <c r="P188" t="s">
        <v>1370</v>
      </c>
      <c r="Q188" t="s">
        <v>1370</v>
      </c>
      <c r="R188" t="s">
        <v>1370</v>
      </c>
      <c r="S188" t="s">
        <v>1370</v>
      </c>
      <c r="T188" t="s">
        <v>1370</v>
      </c>
      <c r="U188" t="s">
        <v>1370</v>
      </c>
    </row>
    <row r="189" spans="1:21" ht="30">
      <c r="A189">
        <v>188</v>
      </c>
      <c r="B189" s="261" t="str">
        <f>+'Metas por Proyecto'!B181</f>
        <v>Memorandos y correos de control y seguimiento presupuestal.</v>
      </c>
      <c r="C189" s="262" t="str">
        <f>+'Metas por Proyecto'!L181</f>
        <v>N.A.</v>
      </c>
      <c r="D189" s="262" t="str">
        <f>+'Metas por Proyecto'!J181</f>
        <v>Servicios Generales</v>
      </c>
      <c r="E189" t="s">
        <v>1370</v>
      </c>
      <c r="F189" t="s">
        <v>1370</v>
      </c>
      <c r="G189" t="s">
        <v>1370</v>
      </c>
      <c r="H189" t="s">
        <v>1370</v>
      </c>
      <c r="I189" t="s">
        <v>1370</v>
      </c>
      <c r="J189" t="s">
        <v>1370</v>
      </c>
      <c r="K189" t="s">
        <v>1370</v>
      </c>
      <c r="L189" t="s">
        <v>1370</v>
      </c>
      <c r="M189" t="s">
        <v>1370</v>
      </c>
      <c r="N189" t="s">
        <v>1370</v>
      </c>
      <c r="O189" t="s">
        <v>1370</v>
      </c>
      <c r="P189" t="s">
        <v>1370</v>
      </c>
      <c r="Q189" t="s">
        <v>1370</v>
      </c>
      <c r="R189" t="s">
        <v>1370</v>
      </c>
      <c r="S189" t="s">
        <v>1370</v>
      </c>
      <c r="T189" t="s">
        <v>1370</v>
      </c>
      <c r="U189" t="s">
        <v>1370</v>
      </c>
    </row>
    <row r="190" spans="1:21" ht="30">
      <c r="A190">
        <v>189</v>
      </c>
      <c r="B190" s="261" t="str">
        <f>+'Metas por Proyecto'!B182</f>
        <v>Reporte de ejecución de las cuentas por pagar</v>
      </c>
      <c r="C190" s="262" t="str">
        <f>+'Metas por Proyecto'!L182</f>
        <v>N.A.</v>
      </c>
      <c r="D190" s="262" t="str">
        <f>+'Metas por Proyecto'!J182</f>
        <v>Servicios Generales</v>
      </c>
      <c r="E190" t="s">
        <v>1370</v>
      </c>
      <c r="F190" t="s">
        <v>1370</v>
      </c>
      <c r="G190" t="s">
        <v>1370</v>
      </c>
      <c r="H190" t="s">
        <v>1370</v>
      </c>
      <c r="I190" t="s">
        <v>1370</v>
      </c>
      <c r="J190" t="s">
        <v>1370</v>
      </c>
      <c r="K190" t="s">
        <v>1370</v>
      </c>
      <c r="L190" t="s">
        <v>1370</v>
      </c>
      <c r="M190" t="s">
        <v>1370</v>
      </c>
      <c r="N190" t="s">
        <v>1370</v>
      </c>
      <c r="O190" t="s">
        <v>1370</v>
      </c>
      <c r="P190" t="s">
        <v>1370</v>
      </c>
      <c r="Q190" t="s">
        <v>1370</v>
      </c>
      <c r="R190" t="s">
        <v>1370</v>
      </c>
      <c r="S190" t="s">
        <v>1370</v>
      </c>
      <c r="T190" t="s">
        <v>1370</v>
      </c>
      <c r="U190" t="s">
        <v>1370</v>
      </c>
    </row>
    <row r="191" spans="1:21">
      <c r="A191">
        <v>190</v>
      </c>
      <c r="B191" s="261" t="str">
        <f>+'Metas por Proyecto'!B183</f>
        <v>Reporte de registro de ingresos</v>
      </c>
      <c r="C191" s="262" t="str">
        <f>+'Metas por Proyecto'!L183</f>
        <v>N.A.</v>
      </c>
      <c r="D191" s="262" t="str">
        <f>+'Metas por Proyecto'!J183</f>
        <v>Servicios Generales</v>
      </c>
      <c r="E191" t="s">
        <v>1370</v>
      </c>
      <c r="F191" t="s">
        <v>1370</v>
      </c>
      <c r="G191" t="s">
        <v>1370</v>
      </c>
      <c r="H191" t="s">
        <v>1370</v>
      </c>
      <c r="I191" t="s">
        <v>1370</v>
      </c>
      <c r="J191" t="s">
        <v>1370</v>
      </c>
      <c r="K191" t="s">
        <v>1370</v>
      </c>
      <c r="L191" t="s">
        <v>1370</v>
      </c>
      <c r="M191" t="s">
        <v>1370</v>
      </c>
      <c r="N191" t="s">
        <v>1370</v>
      </c>
      <c r="O191" t="s">
        <v>1370</v>
      </c>
      <c r="P191" t="s">
        <v>1370</v>
      </c>
      <c r="Q191" t="s">
        <v>1370</v>
      </c>
      <c r="R191" t="s">
        <v>1370</v>
      </c>
      <c r="S191" t="s">
        <v>1370</v>
      </c>
      <c r="T191" t="s">
        <v>1370</v>
      </c>
      <c r="U191" t="s">
        <v>1370</v>
      </c>
    </row>
    <row r="192" spans="1:21" ht="30">
      <c r="A192">
        <v>191</v>
      </c>
      <c r="B192" s="261" t="str">
        <f>+'Metas por Proyecto'!B184</f>
        <v>Reporte del Programa Anual de Caja - PAC</v>
      </c>
      <c r="C192" s="262" t="str">
        <f>+'Metas por Proyecto'!L184</f>
        <v>N.A.</v>
      </c>
      <c r="D192" s="262" t="str">
        <f>+'Metas por Proyecto'!J184</f>
        <v>Servicios Generales</v>
      </c>
      <c r="E192" t="s">
        <v>1370</v>
      </c>
      <c r="F192" t="s">
        <v>1370</v>
      </c>
      <c r="G192" t="s">
        <v>1370</v>
      </c>
      <c r="H192" t="s">
        <v>1370</v>
      </c>
      <c r="I192" t="s">
        <v>1370</v>
      </c>
      <c r="J192" t="s">
        <v>1370</v>
      </c>
      <c r="K192" t="s">
        <v>1370</v>
      </c>
      <c r="L192" t="s">
        <v>1370</v>
      </c>
      <c r="M192" t="s">
        <v>1370</v>
      </c>
      <c r="N192" t="s">
        <v>1370</v>
      </c>
      <c r="O192" t="s">
        <v>1370</v>
      </c>
      <c r="P192" t="s">
        <v>1370</v>
      </c>
      <c r="Q192" t="s">
        <v>1370</v>
      </c>
      <c r="R192" t="s">
        <v>1370</v>
      </c>
      <c r="S192" t="s">
        <v>1370</v>
      </c>
      <c r="T192" t="s">
        <v>1370</v>
      </c>
      <c r="U192" t="s">
        <v>1370</v>
      </c>
    </row>
    <row r="193" spans="1:21" ht="30">
      <c r="A193">
        <v>192</v>
      </c>
      <c r="B193" s="261" t="str">
        <f>+'Metas por Proyecto'!B185</f>
        <v>Reportes de pago a través de la Cuenta Única Nacional - CUN</v>
      </c>
      <c r="C193" s="262" t="str">
        <f>+'Metas por Proyecto'!L185</f>
        <v>N.A.</v>
      </c>
      <c r="D193" s="262" t="str">
        <f>+'Metas por Proyecto'!J185</f>
        <v>Servicios Generales</v>
      </c>
      <c r="E193" t="s">
        <v>1370</v>
      </c>
      <c r="F193" t="s">
        <v>1370</v>
      </c>
      <c r="G193" t="s">
        <v>1370</v>
      </c>
      <c r="H193" t="s">
        <v>1370</v>
      </c>
      <c r="I193" t="s">
        <v>1370</v>
      </c>
      <c r="J193" t="s">
        <v>1370</v>
      </c>
      <c r="K193" t="s">
        <v>1370</v>
      </c>
      <c r="L193" t="s">
        <v>1370</v>
      </c>
      <c r="M193" t="s">
        <v>1370</v>
      </c>
      <c r="N193" t="s">
        <v>1370</v>
      </c>
      <c r="O193" t="s">
        <v>1370</v>
      </c>
      <c r="P193" t="s">
        <v>1370</v>
      </c>
      <c r="Q193" t="s">
        <v>1370</v>
      </c>
      <c r="R193" t="s">
        <v>1370</v>
      </c>
      <c r="S193" t="s">
        <v>1370</v>
      </c>
      <c r="T193" t="s">
        <v>1370</v>
      </c>
      <c r="U193" t="s">
        <v>1370</v>
      </c>
    </row>
    <row r="194" spans="1:21" ht="90">
      <c r="A194">
        <v>193</v>
      </c>
      <c r="B194" s="261" t="str">
        <f>+'Metas por Proyecto'!B186</f>
        <v>Seguimiento del Plan de Trabajo aprobado por la Contaduría General de la Nación, relacionado con la implementación de la norma que regula los Acuerdos de Concesión, al cierre de la vigencia 2019</v>
      </c>
      <c r="C194" s="262" t="str">
        <f>+'Metas por Proyecto'!L186</f>
        <v>N.A.</v>
      </c>
      <c r="D194" s="262" t="str">
        <f>+'Metas por Proyecto'!J186</f>
        <v>Servicios Generales</v>
      </c>
      <c r="E194" t="s">
        <v>1370</v>
      </c>
      <c r="F194" t="s">
        <v>1370</v>
      </c>
      <c r="G194" t="s">
        <v>1370</v>
      </c>
      <c r="H194" t="s">
        <v>1370</v>
      </c>
      <c r="I194" t="s">
        <v>1370</v>
      </c>
      <c r="J194" t="s">
        <v>1370</v>
      </c>
      <c r="K194" t="s">
        <v>1370</v>
      </c>
      <c r="L194" t="s">
        <v>1370</v>
      </c>
      <c r="M194" t="s">
        <v>1370</v>
      </c>
      <c r="N194" t="s">
        <v>1370</v>
      </c>
      <c r="O194" t="s">
        <v>1370</v>
      </c>
      <c r="P194" t="s">
        <v>1370</v>
      </c>
      <c r="Q194" t="s">
        <v>1370</v>
      </c>
      <c r="R194" t="s">
        <v>1370</v>
      </c>
      <c r="S194" t="s">
        <v>1370</v>
      </c>
      <c r="T194" t="s">
        <v>1370</v>
      </c>
      <c r="U194" t="s">
        <v>1370</v>
      </c>
    </row>
    <row r="195" spans="1:21">
      <c r="A195">
        <v>194</v>
      </c>
      <c r="B195" s="261" t="str">
        <f>+'Metas por Proyecto'!B187</f>
        <v>Transferencias documentales</v>
      </c>
      <c r="C195" s="262" t="str">
        <f>+'Metas por Proyecto'!L187</f>
        <v>N.A.</v>
      </c>
      <c r="D195" s="262" t="str">
        <f>+'Metas por Proyecto'!J187</f>
        <v>Servicios Generales</v>
      </c>
      <c r="E195" t="s">
        <v>1370</v>
      </c>
      <c r="F195" t="s">
        <v>1370</v>
      </c>
      <c r="G195" t="s">
        <v>1370</v>
      </c>
      <c r="H195" t="s">
        <v>1370</v>
      </c>
      <c r="I195" t="s">
        <v>1370</v>
      </c>
      <c r="J195" t="s">
        <v>1370</v>
      </c>
      <c r="K195" t="s">
        <v>1370</v>
      </c>
      <c r="L195" t="s">
        <v>1370</v>
      </c>
      <c r="M195" t="s">
        <v>1370</v>
      </c>
      <c r="N195" t="s">
        <v>1370</v>
      </c>
      <c r="O195" t="s">
        <v>1370</v>
      </c>
      <c r="P195" t="s">
        <v>1370</v>
      </c>
      <c r="Q195" t="s">
        <v>1370</v>
      </c>
      <c r="R195" t="s">
        <v>1370</v>
      </c>
      <c r="S195" t="s">
        <v>1370</v>
      </c>
      <c r="T195" t="s">
        <v>1370</v>
      </c>
      <c r="U195" t="s">
        <v>1370</v>
      </c>
    </row>
    <row r="196" spans="1:21">
      <c r="A196">
        <v>195</v>
      </c>
      <c r="B196" s="261" t="str">
        <f>+'Metas por Proyecto'!B188</f>
        <v>Plan Institucional de Archivos PINAR</v>
      </c>
      <c r="C196" s="262" t="str">
        <f>+'Metas por Proyecto'!L188</f>
        <v>N.A.</v>
      </c>
      <c r="D196" s="262" t="str">
        <f>+'Metas por Proyecto'!J188</f>
        <v>Servicios Generales</v>
      </c>
      <c r="E196" t="s">
        <v>1370</v>
      </c>
      <c r="F196" t="s">
        <v>1370</v>
      </c>
      <c r="G196" t="s">
        <v>1370</v>
      </c>
      <c r="H196" t="s">
        <v>1370</v>
      </c>
      <c r="I196" t="s">
        <v>1370</v>
      </c>
      <c r="J196" t="s">
        <v>1370</v>
      </c>
      <c r="K196" t="s">
        <v>1370</v>
      </c>
      <c r="L196" t="s">
        <v>1370</v>
      </c>
      <c r="M196" t="s">
        <v>1370</v>
      </c>
      <c r="N196" t="s">
        <v>1370</v>
      </c>
      <c r="O196" t="s">
        <v>1370</v>
      </c>
      <c r="P196" t="s">
        <v>1370</v>
      </c>
      <c r="Q196" t="s">
        <v>1370</v>
      </c>
      <c r="R196" t="s">
        <v>1370</v>
      </c>
      <c r="S196" t="s">
        <v>1370</v>
      </c>
      <c r="T196" t="s">
        <v>1370</v>
      </c>
      <c r="U196" t="s">
        <v>1370</v>
      </c>
    </row>
    <row r="197" spans="1:21" ht="30">
      <c r="A197">
        <v>196</v>
      </c>
      <c r="B197" s="261" t="str">
        <f>+'Metas por Proyecto'!B189</f>
        <v>Acta de la transferencia Secundaria al Archivo General de la Nación</v>
      </c>
      <c r="C197" s="262" t="str">
        <f>+'Metas por Proyecto'!L189</f>
        <v>N.A.</v>
      </c>
      <c r="D197" s="262" t="str">
        <f>+'Metas por Proyecto'!J189</f>
        <v>Servicios Generales</v>
      </c>
      <c r="E197" t="s">
        <v>1370</v>
      </c>
      <c r="F197" t="s">
        <v>1370</v>
      </c>
      <c r="G197" t="s">
        <v>1370</v>
      </c>
      <c r="H197" t="s">
        <v>1370</v>
      </c>
      <c r="I197" t="s">
        <v>1370</v>
      </c>
      <c r="J197" t="s">
        <v>1370</v>
      </c>
      <c r="K197" t="s">
        <v>1370</v>
      </c>
      <c r="L197" t="s">
        <v>1370</v>
      </c>
      <c r="M197" t="s">
        <v>1370</v>
      </c>
      <c r="N197" t="s">
        <v>1370</v>
      </c>
      <c r="O197" t="s">
        <v>1370</v>
      </c>
      <c r="P197" t="s">
        <v>1370</v>
      </c>
      <c r="Q197" t="s">
        <v>1370</v>
      </c>
      <c r="R197" t="s">
        <v>1370</v>
      </c>
      <c r="S197" t="s">
        <v>1370</v>
      </c>
      <c r="T197" t="s">
        <v>1370</v>
      </c>
      <c r="U197" t="s">
        <v>1370</v>
      </c>
    </row>
    <row r="198" spans="1:21">
      <c r="A198">
        <v>197</v>
      </c>
      <c r="B198" s="261" t="str">
        <f>+'Metas por Proyecto'!B190</f>
        <v>Tablas de control de acceso</v>
      </c>
      <c r="C198" s="262" t="str">
        <f>+'Metas por Proyecto'!L190</f>
        <v>N.A.</v>
      </c>
      <c r="D198" s="262" t="str">
        <f>+'Metas por Proyecto'!J190</f>
        <v>Servicios Generales</v>
      </c>
      <c r="E198" t="s">
        <v>1370</v>
      </c>
      <c r="F198" t="s">
        <v>1370</v>
      </c>
      <c r="G198" t="s">
        <v>1370</v>
      </c>
      <c r="H198" t="s">
        <v>1370</v>
      </c>
      <c r="I198" t="s">
        <v>1370</v>
      </c>
      <c r="J198" t="s">
        <v>1370</v>
      </c>
      <c r="K198" t="s">
        <v>1370</v>
      </c>
      <c r="L198" t="s">
        <v>1370</v>
      </c>
      <c r="M198" t="s">
        <v>1370</v>
      </c>
      <c r="N198" t="s">
        <v>1370</v>
      </c>
      <c r="O198" t="s">
        <v>1370</v>
      </c>
      <c r="P198" t="s">
        <v>1370</v>
      </c>
      <c r="Q198" t="s">
        <v>1370</v>
      </c>
      <c r="R198" t="s">
        <v>1370</v>
      </c>
      <c r="S198" t="s">
        <v>1370</v>
      </c>
      <c r="T198" t="s">
        <v>1370</v>
      </c>
      <c r="U198" t="s">
        <v>1370</v>
      </c>
    </row>
    <row r="199" spans="1:21" ht="30">
      <c r="A199">
        <v>198</v>
      </c>
      <c r="B199" s="261" t="str">
        <f>+'Metas por Proyecto'!B191</f>
        <v>Informe de ejecución del Plan de Compras de la Entidad</v>
      </c>
      <c r="C199" s="262" t="str">
        <f>+'Metas por Proyecto'!L191</f>
        <v>N.A.</v>
      </c>
      <c r="D199" s="262" t="str">
        <f>+'Metas por Proyecto'!J191</f>
        <v>Servicios Generales</v>
      </c>
      <c r="E199" t="s">
        <v>1370</v>
      </c>
      <c r="F199" t="s">
        <v>1370</v>
      </c>
      <c r="G199" t="s">
        <v>1370</v>
      </c>
      <c r="H199" t="s">
        <v>1370</v>
      </c>
      <c r="I199" t="s">
        <v>1370</v>
      </c>
      <c r="J199" t="s">
        <v>1370</v>
      </c>
      <c r="K199" t="s">
        <v>1370</v>
      </c>
      <c r="L199" t="s">
        <v>1370</v>
      </c>
      <c r="M199" t="s">
        <v>1370</v>
      </c>
      <c r="N199" t="s">
        <v>1370</v>
      </c>
      <c r="O199" t="s">
        <v>1370</v>
      </c>
      <c r="P199" t="s">
        <v>1370</v>
      </c>
      <c r="Q199" t="s">
        <v>1370</v>
      </c>
      <c r="R199" t="s">
        <v>1370</v>
      </c>
      <c r="S199" t="s">
        <v>1370</v>
      </c>
      <c r="T199" t="s">
        <v>1370</v>
      </c>
      <c r="U199" t="s">
        <v>1370</v>
      </c>
    </row>
    <row r="200" spans="1:21" ht="30">
      <c r="A200">
        <v>199</v>
      </c>
      <c r="B200" s="261" t="str">
        <f>+'Metas por Proyecto'!B192</f>
        <v>Cartas de comentarios a proyectos de ley o decreto</v>
      </c>
      <c r="C200" s="262" t="str">
        <f>+'Metas por Proyecto'!L192</f>
        <v>N.A.</v>
      </c>
      <c r="D200" s="262" t="str">
        <f>+'Metas por Proyecto'!J192</f>
        <v>Vicepresidencia Jurídica</v>
      </c>
      <c r="E200" t="s">
        <v>1370</v>
      </c>
      <c r="F200" t="s">
        <v>1370</v>
      </c>
      <c r="G200" t="s">
        <v>1370</v>
      </c>
      <c r="H200" t="s">
        <v>1370</v>
      </c>
      <c r="I200" t="s">
        <v>1370</v>
      </c>
      <c r="J200" t="s">
        <v>1370</v>
      </c>
      <c r="K200" t="s">
        <v>1370</v>
      </c>
      <c r="L200" t="s">
        <v>1370</v>
      </c>
      <c r="M200" t="s">
        <v>1370</v>
      </c>
      <c r="N200" t="s">
        <v>1370</v>
      </c>
      <c r="O200" t="s">
        <v>1370</v>
      </c>
      <c r="P200" t="s">
        <v>1370</v>
      </c>
      <c r="Q200" t="s">
        <v>1370</v>
      </c>
      <c r="R200" t="s">
        <v>1370</v>
      </c>
      <c r="S200" t="s">
        <v>1370</v>
      </c>
      <c r="T200" t="s">
        <v>1370</v>
      </c>
      <c r="U200" t="s">
        <v>1370</v>
      </c>
    </row>
    <row r="201" spans="1:21" ht="75">
      <c r="A201">
        <v>200</v>
      </c>
      <c r="B201" s="261" t="str">
        <f>+'Metas por Proyecto'!B193</f>
        <v>Conceptos jurídicos en  los proyectos  carreteros, férreos, aeroportuarios y portuarios y sus interventorías y/o convenios asignados.</v>
      </c>
      <c r="C201" s="262" t="str">
        <f>+'Metas por Proyecto'!L193</f>
        <v>N.A.</v>
      </c>
      <c r="D201" s="262" t="str">
        <f>+'Metas por Proyecto'!J193</f>
        <v>Vicepresidencia Jurídica</v>
      </c>
      <c r="E201" t="s">
        <v>1370</v>
      </c>
      <c r="F201" t="s">
        <v>1370</v>
      </c>
      <c r="G201" t="s">
        <v>1370</v>
      </c>
      <c r="H201" t="s">
        <v>1370</v>
      </c>
      <c r="I201" t="s">
        <v>1370</v>
      </c>
      <c r="J201" t="s">
        <v>1370</v>
      </c>
      <c r="K201" t="s">
        <v>1370</v>
      </c>
      <c r="L201" t="s">
        <v>1370</v>
      </c>
      <c r="M201" t="s">
        <v>1370</v>
      </c>
      <c r="N201" t="s">
        <v>1370</v>
      </c>
      <c r="O201" t="s">
        <v>1370</v>
      </c>
      <c r="P201" t="s">
        <v>1370</v>
      </c>
      <c r="Q201" t="s">
        <v>1370</v>
      </c>
      <c r="R201" t="s">
        <v>1370</v>
      </c>
      <c r="S201" t="s">
        <v>1370</v>
      </c>
      <c r="T201" t="s">
        <v>1370</v>
      </c>
      <c r="U201" t="s">
        <v>1370</v>
      </c>
    </row>
    <row r="202" spans="1:21" ht="90">
      <c r="A202">
        <v>201</v>
      </c>
      <c r="B202" s="261" t="str">
        <f>+'Metas por Proyecto'!B194</f>
        <v>actos administrativos decidiendo asuntos relacionados con la ejecución contractual de los proyectos carreteros, férreos, aeroportuarios y portuarios y sus interventorías y/o convenios</v>
      </c>
      <c r="C202" s="262" t="str">
        <f>+'Metas por Proyecto'!L194</f>
        <v>N.A.</v>
      </c>
      <c r="D202" s="262" t="str">
        <f>+'Metas por Proyecto'!J194</f>
        <v>Vicepresidencia Jurídica</v>
      </c>
      <c r="E202" t="s">
        <v>1370</v>
      </c>
      <c r="F202" t="s">
        <v>1370</v>
      </c>
      <c r="G202" t="s">
        <v>1370</v>
      </c>
      <c r="H202" t="s">
        <v>1370</v>
      </c>
      <c r="I202" t="s">
        <v>1370</v>
      </c>
      <c r="J202" t="s">
        <v>1370</v>
      </c>
      <c r="K202" t="s">
        <v>1370</v>
      </c>
      <c r="L202" t="s">
        <v>1370</v>
      </c>
      <c r="M202" t="s">
        <v>1370</v>
      </c>
      <c r="N202" t="s">
        <v>1370</v>
      </c>
      <c r="O202" t="s">
        <v>1370</v>
      </c>
      <c r="P202" t="s">
        <v>1370</v>
      </c>
      <c r="Q202" t="s">
        <v>1370</v>
      </c>
      <c r="R202" t="s">
        <v>1370</v>
      </c>
      <c r="S202" t="s">
        <v>1370</v>
      </c>
      <c r="T202" t="s">
        <v>1370</v>
      </c>
      <c r="U202" t="s">
        <v>1370</v>
      </c>
    </row>
    <row r="203" spans="1:21" ht="60">
      <c r="A203">
        <v>202</v>
      </c>
      <c r="B203" s="261" t="str">
        <f>+'Metas por Proyecto'!B195</f>
        <v>Modificaciones contractuales  en los proyectos carreteros, férreos, aeroportuarios y portuarios y sus interventorías y/o convenios</v>
      </c>
      <c r="C203" s="262" t="str">
        <f>+'Metas por Proyecto'!L195</f>
        <v>N.A.</v>
      </c>
      <c r="D203" s="262" t="str">
        <f>+'Metas por Proyecto'!J195</f>
        <v>Vicepresidencia Jurídica</v>
      </c>
      <c r="E203" t="s">
        <v>1370</v>
      </c>
      <c r="F203" t="s">
        <v>1370</v>
      </c>
      <c r="G203" t="s">
        <v>1370</v>
      </c>
      <c r="H203" t="s">
        <v>1370</v>
      </c>
      <c r="I203" t="s">
        <v>1370</v>
      </c>
      <c r="J203" t="s">
        <v>1370</v>
      </c>
      <c r="K203" t="s">
        <v>1370</v>
      </c>
      <c r="L203" t="s">
        <v>1370</v>
      </c>
      <c r="M203" t="s">
        <v>1370</v>
      </c>
      <c r="N203" t="s">
        <v>1370</v>
      </c>
      <c r="O203" t="s">
        <v>1370</v>
      </c>
      <c r="P203" t="s">
        <v>1370</v>
      </c>
      <c r="Q203" t="s">
        <v>1370</v>
      </c>
      <c r="R203" t="s">
        <v>1370</v>
      </c>
      <c r="S203" t="s">
        <v>1370</v>
      </c>
      <c r="T203" t="s">
        <v>1370</v>
      </c>
      <c r="U203" t="s">
        <v>1370</v>
      </c>
    </row>
    <row r="204" spans="1:21" ht="75">
      <c r="A204">
        <v>203</v>
      </c>
      <c r="B204" s="261" t="str">
        <f>+'Metas por Proyecto'!B196</f>
        <v xml:space="preserve">Actas de liquidación y/o reversión de los proyectos carreteros, férreos, aeroportuarios o portuarios, o contratos de obra y sus interventorías y/o de los convenios </v>
      </c>
      <c r="C204" s="262" t="str">
        <f>+'Metas por Proyecto'!L196</f>
        <v>N.A.</v>
      </c>
      <c r="D204" s="262" t="str">
        <f>+'Metas por Proyecto'!J196</f>
        <v>Vicepresidencia Jurídica</v>
      </c>
      <c r="E204" t="s">
        <v>1370</v>
      </c>
      <c r="F204" t="s">
        <v>1370</v>
      </c>
      <c r="G204" t="s">
        <v>1370</v>
      </c>
      <c r="H204" t="s">
        <v>1370</v>
      </c>
      <c r="I204" t="s">
        <v>1370</v>
      </c>
      <c r="J204" t="s">
        <v>1370</v>
      </c>
      <c r="K204" t="s">
        <v>1370</v>
      </c>
      <c r="L204" t="s">
        <v>1370</v>
      </c>
      <c r="M204" t="s">
        <v>1370</v>
      </c>
      <c r="N204" t="s">
        <v>1370</v>
      </c>
      <c r="O204" t="s">
        <v>1370</v>
      </c>
      <c r="P204" t="s">
        <v>1370</v>
      </c>
      <c r="Q204" t="s">
        <v>1370</v>
      </c>
      <c r="R204" t="s">
        <v>1370</v>
      </c>
      <c r="S204" t="s">
        <v>1370</v>
      </c>
      <c r="T204" t="s">
        <v>1370</v>
      </c>
      <c r="U204" t="s">
        <v>1370</v>
      </c>
    </row>
    <row r="205" spans="1:21" ht="75">
      <c r="A205">
        <v>204</v>
      </c>
      <c r="B205" s="261" t="str">
        <f>+'Metas por Proyecto'!B197</f>
        <v>Proyectos de actos administrativos por las cuales se resuelven las solicitudes en los temas relacionados con los permisos sobre infraestructura concesionada.</v>
      </c>
      <c r="C205" s="262" t="str">
        <f>+'Metas por Proyecto'!L197</f>
        <v>N.A.</v>
      </c>
      <c r="D205" s="262" t="str">
        <f>+'Metas por Proyecto'!J197</f>
        <v>Vicepresidencia Jurídica</v>
      </c>
      <c r="E205" t="s">
        <v>1370</v>
      </c>
      <c r="F205" t="s">
        <v>1370</v>
      </c>
      <c r="G205" t="s">
        <v>1370</v>
      </c>
      <c r="H205" t="s">
        <v>1370</v>
      </c>
      <c r="I205" t="s">
        <v>1370</v>
      </c>
      <c r="J205" t="s">
        <v>1370</v>
      </c>
      <c r="K205" t="s">
        <v>1370</v>
      </c>
      <c r="L205" t="s">
        <v>1370</v>
      </c>
      <c r="M205" t="s">
        <v>1370</v>
      </c>
      <c r="N205" t="s">
        <v>1370</v>
      </c>
      <c r="O205" t="s">
        <v>1370</v>
      </c>
      <c r="P205" t="s">
        <v>1370</v>
      </c>
      <c r="Q205" t="s">
        <v>1370</v>
      </c>
      <c r="R205" t="s">
        <v>1370</v>
      </c>
      <c r="S205" t="s">
        <v>1370</v>
      </c>
      <c r="T205" t="s">
        <v>1370</v>
      </c>
      <c r="U205" t="s">
        <v>1370</v>
      </c>
    </row>
    <row r="206" spans="1:21" ht="90">
      <c r="A206">
        <v>205</v>
      </c>
      <c r="B206" s="261" t="str">
        <f>+'Metas por Proyecto'!B198</f>
        <v>Informe trimestral del estado de cada uno de los proyectos carreteros Férreos, Contratos de obra, Aeroportuarios y portuarios asignados a las gerencias de Asesoría a la Gestión Contractual.</v>
      </c>
      <c r="C206" s="262" t="str">
        <f>+'Metas por Proyecto'!L198</f>
        <v>N.A.</v>
      </c>
      <c r="D206" s="262" t="str">
        <f>+'Metas por Proyecto'!J198</f>
        <v>Vicepresidencia Jurídica</v>
      </c>
      <c r="E206" t="s">
        <v>1370</v>
      </c>
      <c r="F206" t="s">
        <v>1370</v>
      </c>
      <c r="G206" t="s">
        <v>1370</v>
      </c>
      <c r="H206" t="s">
        <v>1370</v>
      </c>
      <c r="I206" t="s">
        <v>1370</v>
      </c>
      <c r="J206" t="s">
        <v>1370</v>
      </c>
      <c r="K206" t="s">
        <v>1370</v>
      </c>
      <c r="L206" t="s">
        <v>1370</v>
      </c>
      <c r="M206" t="s">
        <v>1370</v>
      </c>
      <c r="N206" t="s">
        <v>1370</v>
      </c>
      <c r="O206" t="s">
        <v>1370</v>
      </c>
      <c r="P206" t="s">
        <v>1370</v>
      </c>
      <c r="Q206" t="s">
        <v>1370</v>
      </c>
      <c r="R206" t="s">
        <v>1370</v>
      </c>
      <c r="S206" t="s">
        <v>1370</v>
      </c>
      <c r="T206" t="s">
        <v>1370</v>
      </c>
      <c r="U206" t="s">
        <v>1370</v>
      </c>
    </row>
    <row r="207" spans="1:21" ht="45">
      <c r="A207">
        <v>206</v>
      </c>
      <c r="B207" s="261" t="str">
        <f>+'Metas por Proyecto'!B199</f>
        <v>Conceptos jurídicos en la estructuración de proyectos de Asociación Público Privada</v>
      </c>
      <c r="C207" s="262" t="str">
        <f>+'Metas por Proyecto'!L199</f>
        <v>N.A.</v>
      </c>
      <c r="D207" s="262" t="str">
        <f>+'Metas por Proyecto'!J199</f>
        <v>Vicepresidencia Jurídica</v>
      </c>
      <c r="E207" t="s">
        <v>1370</v>
      </c>
      <c r="F207" t="s">
        <v>1370</v>
      </c>
      <c r="G207" t="s">
        <v>1370</v>
      </c>
      <c r="H207" t="s">
        <v>1370</v>
      </c>
      <c r="I207" t="s">
        <v>1370</v>
      </c>
      <c r="J207" t="s">
        <v>1370</v>
      </c>
      <c r="K207" t="s">
        <v>1370</v>
      </c>
      <c r="L207" t="s">
        <v>1370</v>
      </c>
      <c r="M207" t="s">
        <v>1370</v>
      </c>
      <c r="N207" t="s">
        <v>1370</v>
      </c>
      <c r="O207" t="s">
        <v>1370</v>
      </c>
      <c r="P207" t="s">
        <v>1370</v>
      </c>
      <c r="Q207" t="s">
        <v>1370</v>
      </c>
      <c r="R207" t="s">
        <v>1370</v>
      </c>
      <c r="S207" t="s">
        <v>1370</v>
      </c>
      <c r="T207" t="s">
        <v>1370</v>
      </c>
      <c r="U207" t="s">
        <v>1370</v>
      </c>
    </row>
    <row r="208" spans="1:21" ht="45">
      <c r="A208">
        <v>207</v>
      </c>
      <c r="B208" s="261" t="str">
        <f>+'Metas por Proyecto'!B200</f>
        <v>Proyecto de minuta estándar de contrato de concesión o interventoría</v>
      </c>
      <c r="C208" s="262" t="str">
        <f>+'Metas por Proyecto'!L200</f>
        <v>N.A.</v>
      </c>
      <c r="D208" s="262" t="str">
        <f>+'Metas por Proyecto'!J200</f>
        <v>Vicepresidencia Jurídica</v>
      </c>
      <c r="E208" t="s">
        <v>1370</v>
      </c>
      <c r="F208" t="s">
        <v>1370</v>
      </c>
      <c r="G208" t="s">
        <v>1370</v>
      </c>
      <c r="H208" t="s">
        <v>1370</v>
      </c>
      <c r="I208" t="s">
        <v>1370</v>
      </c>
      <c r="J208" t="s">
        <v>1370</v>
      </c>
      <c r="K208" t="s">
        <v>1370</v>
      </c>
      <c r="L208" t="s">
        <v>1370</v>
      </c>
      <c r="M208" t="s">
        <v>1370</v>
      </c>
      <c r="N208" t="s">
        <v>1370</v>
      </c>
      <c r="O208" t="s">
        <v>1370</v>
      </c>
      <c r="P208" t="s">
        <v>1370</v>
      </c>
      <c r="Q208" t="s">
        <v>1370</v>
      </c>
      <c r="R208" t="s">
        <v>1370</v>
      </c>
      <c r="S208" t="s">
        <v>1370</v>
      </c>
      <c r="T208" t="s">
        <v>1370</v>
      </c>
      <c r="U208" t="s">
        <v>1370</v>
      </c>
    </row>
    <row r="209" spans="1:21" ht="60">
      <c r="A209">
        <v>208</v>
      </c>
      <c r="B209" s="261" t="str">
        <f>+'Metas por Proyecto'!B201</f>
        <v xml:space="preserve">Proyectos de actos administrativos relacionados con las etapas de estructuración de proyectos de Asociación Público Privada </v>
      </c>
      <c r="C209" s="262" t="str">
        <f>+'Metas por Proyecto'!L201</f>
        <v>N.A.</v>
      </c>
      <c r="D209" s="262" t="str">
        <f>+'Metas por Proyecto'!J201</f>
        <v>Vicepresidencia Jurídica</v>
      </c>
      <c r="E209" t="s">
        <v>1370</v>
      </c>
      <c r="F209" t="s">
        <v>1370</v>
      </c>
      <c r="G209" t="s">
        <v>1370</v>
      </c>
      <c r="H209" t="s">
        <v>1370</v>
      </c>
      <c r="I209" t="s">
        <v>1370</v>
      </c>
      <c r="J209" t="s">
        <v>1370</v>
      </c>
      <c r="K209" t="s">
        <v>1370</v>
      </c>
      <c r="L209" t="s">
        <v>1370</v>
      </c>
      <c r="M209" t="s">
        <v>1370</v>
      </c>
      <c r="N209" t="s">
        <v>1370</v>
      </c>
      <c r="O209" t="s">
        <v>1370</v>
      </c>
      <c r="P209" t="s">
        <v>1370</v>
      </c>
      <c r="Q209" t="s">
        <v>1370</v>
      </c>
      <c r="R209" t="s">
        <v>1370</v>
      </c>
      <c r="S209" t="s">
        <v>1370</v>
      </c>
      <c r="T209" t="s">
        <v>1370</v>
      </c>
      <c r="U209" t="s">
        <v>1370</v>
      </c>
    </row>
    <row r="210" spans="1:21" ht="60">
      <c r="A210">
        <v>209</v>
      </c>
      <c r="B210" s="261" t="str">
        <f>+'Metas por Proyecto'!B202</f>
        <v>Respuestas a derechos de petición relacionados con las etapas de estructuración de proyectos de Asociación Público Privada</v>
      </c>
      <c r="C210" s="262" t="str">
        <f>+'Metas por Proyecto'!L202</f>
        <v>N.A.</v>
      </c>
      <c r="D210" s="262" t="str">
        <f>+'Metas por Proyecto'!J202</f>
        <v>Vicepresidencia Jurídica</v>
      </c>
      <c r="E210" t="s">
        <v>1370</v>
      </c>
      <c r="F210" t="s">
        <v>1370</v>
      </c>
      <c r="G210" t="s">
        <v>1370</v>
      </c>
      <c r="H210" t="s">
        <v>1370</v>
      </c>
      <c r="I210" t="s">
        <v>1370</v>
      </c>
      <c r="J210" t="s">
        <v>1370</v>
      </c>
      <c r="K210" t="s">
        <v>1370</v>
      </c>
      <c r="L210" t="s">
        <v>1370</v>
      </c>
      <c r="M210" t="s">
        <v>1370</v>
      </c>
      <c r="N210" t="s">
        <v>1370</v>
      </c>
      <c r="O210" t="s">
        <v>1370</v>
      </c>
      <c r="P210" t="s">
        <v>1370</v>
      </c>
      <c r="Q210" t="s">
        <v>1370</v>
      </c>
      <c r="R210" t="s">
        <v>1370</v>
      </c>
      <c r="S210" t="s">
        <v>1370</v>
      </c>
      <c r="T210" t="s">
        <v>1370</v>
      </c>
      <c r="U210" t="s">
        <v>1370</v>
      </c>
    </row>
    <row r="211" spans="1:21" ht="90">
      <c r="A211">
        <v>210</v>
      </c>
      <c r="B211" s="261" t="str">
        <f>+'Metas por Proyecto'!B203</f>
        <v xml:space="preserve">Citación a audiencia de Inicio de  trámite sancionatorio contractual de acuerdo con el Art. 86 de la Ley 1474 de 2012 o las normas que la adicionen, modifiquen o complementen.  </v>
      </c>
      <c r="C211" s="262" t="str">
        <f>+'Metas por Proyecto'!L203</f>
        <v>N.A.</v>
      </c>
      <c r="D211" s="262" t="str">
        <f>+'Metas por Proyecto'!J203</f>
        <v>Vicepresidencia Jurídica</v>
      </c>
      <c r="E211" t="s">
        <v>1370</v>
      </c>
      <c r="F211" t="s">
        <v>1370</v>
      </c>
      <c r="G211" t="s">
        <v>1370</v>
      </c>
      <c r="H211" t="s">
        <v>1370</v>
      </c>
      <c r="I211" t="s">
        <v>1370</v>
      </c>
      <c r="J211" t="s">
        <v>1370</v>
      </c>
      <c r="K211" t="s">
        <v>1370</v>
      </c>
      <c r="L211" t="s">
        <v>1370</v>
      </c>
      <c r="M211" t="s">
        <v>1370</v>
      </c>
      <c r="N211" t="s">
        <v>1370</v>
      </c>
      <c r="O211" t="s">
        <v>1370</v>
      </c>
      <c r="P211" t="s">
        <v>1370</v>
      </c>
      <c r="Q211" t="s">
        <v>1370</v>
      </c>
      <c r="R211" t="s">
        <v>1370</v>
      </c>
      <c r="S211" t="s">
        <v>1370</v>
      </c>
      <c r="T211" t="s">
        <v>1370</v>
      </c>
      <c r="U211" t="s">
        <v>1370</v>
      </c>
    </row>
    <row r="212" spans="1:21" ht="75">
      <c r="A212">
        <v>211</v>
      </c>
      <c r="B212" s="261" t="str">
        <f>+'Metas por Proyecto'!B204</f>
        <v>Conceptos de asesoría jurídica en relación con temas de procesos sancionatorios que dada su complejidad se requieran a fin de absolver interrogantes específicos.</v>
      </c>
      <c r="C212" s="262" t="str">
        <f>+'Metas por Proyecto'!L204</f>
        <v>N.A.</v>
      </c>
      <c r="D212" s="262" t="str">
        <f>+'Metas por Proyecto'!J204</f>
        <v>Vicepresidencia Jurídica</v>
      </c>
      <c r="E212" t="s">
        <v>1370</v>
      </c>
      <c r="F212" t="s">
        <v>1370</v>
      </c>
      <c r="G212" t="s">
        <v>1370</v>
      </c>
      <c r="H212" t="s">
        <v>1370</v>
      </c>
      <c r="I212" t="s">
        <v>1370</v>
      </c>
      <c r="J212" t="s">
        <v>1370</v>
      </c>
      <c r="K212" t="s">
        <v>1370</v>
      </c>
      <c r="L212" t="s">
        <v>1370</v>
      </c>
      <c r="M212" t="s">
        <v>1370</v>
      </c>
      <c r="N212" t="s">
        <v>1370</v>
      </c>
      <c r="O212" t="s">
        <v>1370</v>
      </c>
      <c r="P212" t="s">
        <v>1370</v>
      </c>
      <c r="Q212" t="s">
        <v>1370</v>
      </c>
      <c r="R212" t="s">
        <v>1370</v>
      </c>
      <c r="S212" t="s">
        <v>1370</v>
      </c>
      <c r="T212" t="s">
        <v>1370</v>
      </c>
      <c r="U212" t="s">
        <v>1370</v>
      </c>
    </row>
    <row r="213" spans="1:21" ht="75">
      <c r="A213">
        <v>212</v>
      </c>
      <c r="B213" s="261" t="str">
        <f>+'Metas por Proyecto'!B205</f>
        <v>Informe trimestral de actos administrativos de terminación o de sanción según corresponda, con las que finalice el trámite de la audiencia.</v>
      </c>
      <c r="C213" s="262" t="str">
        <f>+'Metas por Proyecto'!L205</f>
        <v>N.A.</v>
      </c>
      <c r="D213" s="262" t="str">
        <f>+'Metas por Proyecto'!J205</f>
        <v>Vicepresidencia Jurídica</v>
      </c>
      <c r="E213" t="s">
        <v>1370</v>
      </c>
      <c r="F213" t="s">
        <v>1370</v>
      </c>
      <c r="G213" t="s">
        <v>1370</v>
      </c>
      <c r="H213" t="s">
        <v>1370</v>
      </c>
      <c r="I213" t="s">
        <v>1370</v>
      </c>
      <c r="J213" t="s">
        <v>1370</v>
      </c>
      <c r="K213" t="s">
        <v>1370</v>
      </c>
      <c r="L213" t="s">
        <v>1370</v>
      </c>
      <c r="M213" t="s">
        <v>1370</v>
      </c>
      <c r="N213" t="s">
        <v>1370</v>
      </c>
      <c r="O213" t="s">
        <v>1370</v>
      </c>
      <c r="P213" t="s">
        <v>1370</v>
      </c>
      <c r="Q213" t="s">
        <v>1370</v>
      </c>
      <c r="R213" t="s">
        <v>1370</v>
      </c>
      <c r="S213" t="s">
        <v>1370</v>
      </c>
      <c r="T213" t="s">
        <v>1370</v>
      </c>
      <c r="U213" t="s">
        <v>1370</v>
      </c>
    </row>
    <row r="214" spans="1:21" ht="60">
      <c r="A214">
        <v>213</v>
      </c>
      <c r="B214" s="261" t="str">
        <f>+'Metas por Proyecto'!B206</f>
        <v>Informe trimestral de audiencias celebradas  requeridas para dar cumplimiento a lo dispuesto en el artículo 86 de la Ley 1474 de 2011.</v>
      </c>
      <c r="C214" s="262" t="str">
        <f>+'Metas por Proyecto'!L206</f>
        <v>N.A.</v>
      </c>
      <c r="D214" s="262" t="str">
        <f>+'Metas por Proyecto'!J206</f>
        <v>Vicepresidencia Jurídica</v>
      </c>
      <c r="E214" t="s">
        <v>1370</v>
      </c>
      <c r="F214" t="s">
        <v>1370</v>
      </c>
      <c r="G214" t="s">
        <v>1370</v>
      </c>
      <c r="H214" t="s">
        <v>1370</v>
      </c>
      <c r="I214" t="s">
        <v>1370</v>
      </c>
      <c r="J214" t="s">
        <v>1370</v>
      </c>
      <c r="K214" t="s">
        <v>1370</v>
      </c>
      <c r="L214" t="s">
        <v>1370</v>
      </c>
      <c r="M214" t="s">
        <v>1370</v>
      </c>
      <c r="N214" t="s">
        <v>1370</v>
      </c>
      <c r="O214" t="s">
        <v>1370</v>
      </c>
      <c r="P214" t="s">
        <v>1370</v>
      </c>
      <c r="Q214" t="s">
        <v>1370</v>
      </c>
      <c r="R214" t="s">
        <v>1370</v>
      </c>
      <c r="S214" t="s">
        <v>1370</v>
      </c>
      <c r="T214" t="s">
        <v>1370</v>
      </c>
      <c r="U214" t="s">
        <v>1370</v>
      </c>
    </row>
    <row r="215" spans="1:21" ht="75">
      <c r="A215">
        <v>214</v>
      </c>
      <c r="B215" s="261" t="str">
        <f>+'Metas por Proyecto'!B207</f>
        <v>Ejercer la representación de la Agencia dentro de los procesos judiciales y extrajudiciales en los que la Entidad sea parte activa o pasiva, convocante o convocada</v>
      </c>
      <c r="C215" s="262" t="str">
        <f>+'Metas por Proyecto'!L207</f>
        <v>N.A.</v>
      </c>
      <c r="D215" s="262" t="str">
        <f>+'Metas por Proyecto'!J207</f>
        <v>Vicepresidencia Jurídica</v>
      </c>
      <c r="E215" t="s">
        <v>1370</v>
      </c>
      <c r="F215" t="s">
        <v>1370</v>
      </c>
      <c r="G215" t="s">
        <v>1370</v>
      </c>
      <c r="H215" t="s">
        <v>1370</v>
      </c>
      <c r="I215" t="s">
        <v>1370</v>
      </c>
      <c r="J215" t="s">
        <v>1370</v>
      </c>
      <c r="K215" t="s">
        <v>1370</v>
      </c>
      <c r="L215" t="s">
        <v>1370</v>
      </c>
      <c r="M215" t="s">
        <v>1370</v>
      </c>
      <c r="N215" t="s">
        <v>1370</v>
      </c>
      <c r="O215" t="s">
        <v>1370</v>
      </c>
      <c r="P215" t="s">
        <v>1370</v>
      </c>
      <c r="Q215" t="s">
        <v>1370</v>
      </c>
      <c r="R215" t="s">
        <v>1370</v>
      </c>
      <c r="S215" t="s">
        <v>1370</v>
      </c>
      <c r="T215" t="s">
        <v>1370</v>
      </c>
      <c r="U215" t="s">
        <v>1370</v>
      </c>
    </row>
    <row r="216" spans="1:21" ht="60">
      <c r="A216">
        <v>215</v>
      </c>
      <c r="B216" s="261" t="str">
        <f>+'Metas por Proyecto'!B208</f>
        <v>Ejercer la representación de la Agencia en el marco de los Tribunales de Arbitramento en los que la entidad es convocante o convocada</v>
      </c>
      <c r="C216" s="262" t="str">
        <f>+'Metas por Proyecto'!L208</f>
        <v>N.A.</v>
      </c>
      <c r="D216" s="262" t="str">
        <f>+'Metas por Proyecto'!J208</f>
        <v>Vicepresidencia Jurídica</v>
      </c>
      <c r="E216" t="s">
        <v>1370</v>
      </c>
      <c r="F216" t="s">
        <v>1370</v>
      </c>
      <c r="G216" t="s">
        <v>1370</v>
      </c>
      <c r="H216" t="s">
        <v>1370</v>
      </c>
      <c r="I216" t="s">
        <v>1370</v>
      </c>
      <c r="J216" t="s">
        <v>1370</v>
      </c>
      <c r="K216" t="s">
        <v>1370</v>
      </c>
      <c r="L216" t="s">
        <v>1370</v>
      </c>
      <c r="M216" t="s">
        <v>1370</v>
      </c>
      <c r="N216" t="s">
        <v>1370</v>
      </c>
      <c r="O216" t="s">
        <v>1370</v>
      </c>
      <c r="P216" t="s">
        <v>1370</v>
      </c>
      <c r="Q216" t="s">
        <v>1370</v>
      </c>
      <c r="R216" t="s">
        <v>1370</v>
      </c>
      <c r="S216" t="s">
        <v>1370</v>
      </c>
      <c r="T216" t="s">
        <v>1370</v>
      </c>
      <c r="U216" t="s">
        <v>1370</v>
      </c>
    </row>
    <row r="217" spans="1:21" ht="90">
      <c r="A217">
        <v>216</v>
      </c>
      <c r="B217" s="261" t="str">
        <f>+'Metas por Proyecto'!B209</f>
        <v>Reportes semestrales que reflejen el 80% del éxito procesal dentro de los procesos que se surtan ante la jurisdicción de lo contencioso administrativo y jurisdicción ordinaria.</v>
      </c>
      <c r="C217" s="262" t="str">
        <f>+'Metas por Proyecto'!L209</f>
        <v>N.A.</v>
      </c>
      <c r="D217" s="262" t="str">
        <f>+'Metas por Proyecto'!J209</f>
        <v>Vicepresidencia Jurídica</v>
      </c>
      <c r="E217" t="s">
        <v>1370</v>
      </c>
      <c r="F217" t="s">
        <v>1370</v>
      </c>
      <c r="G217" t="s">
        <v>1370</v>
      </c>
      <c r="H217" t="s">
        <v>1370</v>
      </c>
      <c r="I217" t="s">
        <v>1370</v>
      </c>
      <c r="J217" t="s">
        <v>1370</v>
      </c>
      <c r="K217" t="s">
        <v>1370</v>
      </c>
      <c r="L217" t="s">
        <v>1370</v>
      </c>
      <c r="M217" t="s">
        <v>1370</v>
      </c>
      <c r="N217" t="s">
        <v>1370</v>
      </c>
      <c r="O217" t="s">
        <v>1370</v>
      </c>
      <c r="P217" t="s">
        <v>1370</v>
      </c>
      <c r="Q217" t="s">
        <v>1370</v>
      </c>
      <c r="R217" t="s">
        <v>1370</v>
      </c>
      <c r="S217" t="s">
        <v>1370</v>
      </c>
      <c r="T217" t="s">
        <v>1370</v>
      </c>
      <c r="U217" t="s">
        <v>1370</v>
      </c>
    </row>
    <row r="218" spans="1:21" ht="90">
      <c r="A218">
        <v>217</v>
      </c>
      <c r="B218" s="261" t="str">
        <f>+'Metas por Proyecto'!B210</f>
        <v>Reporte de seguimiento y medición de la variación en la cantidad de demandas notificadas durante la vigencia 2020 con relación al número de demandas notificadas durante el año 2019.</v>
      </c>
      <c r="C218" s="262" t="str">
        <f>+'Metas por Proyecto'!L210</f>
        <v>N.A.</v>
      </c>
      <c r="D218" s="262" t="str">
        <f>+'Metas por Proyecto'!J210</f>
        <v>Vicepresidencia Jurídica</v>
      </c>
      <c r="E218" t="s">
        <v>1370</v>
      </c>
      <c r="F218" t="s">
        <v>1370</v>
      </c>
      <c r="G218" t="s">
        <v>1370</v>
      </c>
      <c r="H218" t="s">
        <v>1370</v>
      </c>
      <c r="I218" t="s">
        <v>1370</v>
      </c>
      <c r="J218" t="s">
        <v>1370</v>
      </c>
      <c r="K218" t="s">
        <v>1370</v>
      </c>
      <c r="L218" t="s">
        <v>1370</v>
      </c>
      <c r="M218" t="s">
        <v>1370</v>
      </c>
      <c r="N218" t="s">
        <v>1370</v>
      </c>
      <c r="O218" t="s">
        <v>1370</v>
      </c>
      <c r="P218" t="s">
        <v>1370</v>
      </c>
      <c r="Q218" t="s">
        <v>1370</v>
      </c>
      <c r="R218" t="s">
        <v>1370</v>
      </c>
      <c r="S218" t="s">
        <v>1370</v>
      </c>
      <c r="T218" t="s">
        <v>1370</v>
      </c>
      <c r="U218" t="s">
        <v>1370</v>
      </c>
    </row>
    <row r="219" spans="1:21" ht="30">
      <c r="A219">
        <v>218</v>
      </c>
      <c r="B219" s="261" t="str">
        <f>+'Metas por Proyecto'!B211</f>
        <v>Reporte ahorro por éxito procesal en tribunales de arbitramento</v>
      </c>
      <c r="C219" s="262" t="str">
        <f>+'Metas por Proyecto'!L211</f>
        <v>N.A.</v>
      </c>
      <c r="D219" s="262" t="str">
        <f>+'Metas por Proyecto'!J211</f>
        <v>Vicepresidencia Jurídica</v>
      </c>
      <c r="E219" t="s">
        <v>1370</v>
      </c>
      <c r="F219" t="s">
        <v>1370</v>
      </c>
      <c r="G219" t="s">
        <v>1370</v>
      </c>
      <c r="H219" t="s">
        <v>1370</v>
      </c>
      <c r="I219" t="s">
        <v>1370</v>
      </c>
      <c r="J219" t="s">
        <v>1370</v>
      </c>
      <c r="K219" t="s">
        <v>1370</v>
      </c>
      <c r="L219" t="s">
        <v>1370</v>
      </c>
      <c r="M219" t="s">
        <v>1370</v>
      </c>
      <c r="N219" t="s">
        <v>1370</v>
      </c>
      <c r="O219" t="s">
        <v>1370</v>
      </c>
      <c r="P219" t="s">
        <v>1370</v>
      </c>
      <c r="Q219" t="s">
        <v>1370</v>
      </c>
      <c r="R219" t="s">
        <v>1370</v>
      </c>
      <c r="S219" t="s">
        <v>1370</v>
      </c>
      <c r="T219" t="s">
        <v>1370</v>
      </c>
      <c r="U219" t="s">
        <v>1370</v>
      </c>
    </row>
    <row r="220" spans="1:21" ht="60">
      <c r="A220">
        <v>219</v>
      </c>
      <c r="B220" s="261" t="str">
        <f>+'Metas por Proyecto'!B212</f>
        <v>Informe de seguimiento y trámite del pago de condenas dictadas por la jurisdicción contencioso administrativa</v>
      </c>
      <c r="C220" s="262" t="str">
        <f>+'Metas por Proyecto'!L212</f>
        <v>N.A.</v>
      </c>
      <c r="D220" s="262" t="str">
        <f>+'Metas por Proyecto'!J212</f>
        <v>Vicepresidencia Jurídica</v>
      </c>
      <c r="E220" t="s">
        <v>1370</v>
      </c>
      <c r="F220" t="s">
        <v>1370</v>
      </c>
      <c r="G220" t="s">
        <v>1370</v>
      </c>
      <c r="H220" t="s">
        <v>1370</v>
      </c>
      <c r="I220" t="s">
        <v>1370</v>
      </c>
      <c r="J220" t="s">
        <v>1370</v>
      </c>
      <c r="K220" t="s">
        <v>1370</v>
      </c>
      <c r="L220" t="s">
        <v>1370</v>
      </c>
      <c r="M220" t="s">
        <v>1370</v>
      </c>
      <c r="N220" t="s">
        <v>1370</v>
      </c>
      <c r="O220" t="s">
        <v>1370</v>
      </c>
      <c r="P220" t="s">
        <v>1370</v>
      </c>
      <c r="Q220" t="s">
        <v>1370</v>
      </c>
      <c r="R220" t="s">
        <v>1370</v>
      </c>
      <c r="S220" t="s">
        <v>1370</v>
      </c>
      <c r="T220" t="s">
        <v>1370</v>
      </c>
      <c r="U220" t="s">
        <v>1370</v>
      </c>
    </row>
    <row r="221" spans="1:21" ht="45">
      <c r="A221">
        <v>220</v>
      </c>
      <c r="B221" s="261" t="str">
        <f>+'Metas por Proyecto'!B213</f>
        <v>Realizar todos los procesos de contratación  de la Agencia tanto de  funcionamiento como  misionales.</v>
      </c>
      <c r="C221" s="262" t="str">
        <f>+'Metas por Proyecto'!L213</f>
        <v>N.A.</v>
      </c>
      <c r="D221" s="262" t="str">
        <f>+'Metas por Proyecto'!J213</f>
        <v>Vicepresidencia Jurídica</v>
      </c>
      <c r="E221" t="s">
        <v>1370</v>
      </c>
      <c r="F221" t="s">
        <v>1370</v>
      </c>
      <c r="G221" t="s">
        <v>1370</v>
      </c>
      <c r="H221" t="s">
        <v>1370</v>
      </c>
      <c r="I221" t="s">
        <v>1370</v>
      </c>
      <c r="J221" t="s">
        <v>1370</v>
      </c>
      <c r="K221" t="s">
        <v>1370</v>
      </c>
      <c r="L221" t="s">
        <v>1370</v>
      </c>
      <c r="M221" t="s">
        <v>1370</v>
      </c>
      <c r="N221" t="s">
        <v>1370</v>
      </c>
      <c r="O221" t="s">
        <v>1370</v>
      </c>
      <c r="P221" t="s">
        <v>1370</v>
      </c>
      <c r="Q221" t="s">
        <v>1370</v>
      </c>
      <c r="R221" t="s">
        <v>1370</v>
      </c>
      <c r="S221" t="s">
        <v>1370</v>
      </c>
      <c r="T221" t="s">
        <v>1370</v>
      </c>
      <c r="U221" t="s">
        <v>1370</v>
      </c>
    </row>
    <row r="222" spans="1:21" ht="45">
      <c r="A222">
        <v>221</v>
      </c>
      <c r="B222" s="261" t="str">
        <f>+'Metas por Proyecto'!B214</f>
        <v>PAAC - Consolidar y Publicar el Plan Anual de Adquisiciones de la Entidad - PAA</v>
      </c>
      <c r="C222" s="262" t="str">
        <f>+'Metas por Proyecto'!L214</f>
        <v>N.A.</v>
      </c>
      <c r="D222" s="262" t="str">
        <f>+'Metas por Proyecto'!J214</f>
        <v>Vicepresidencia Jurídica</v>
      </c>
      <c r="E222" t="s">
        <v>1370</v>
      </c>
      <c r="F222" t="s">
        <v>1370</v>
      </c>
      <c r="G222" t="s">
        <v>1370</v>
      </c>
      <c r="H222" t="s">
        <v>1370</v>
      </c>
      <c r="I222" t="s">
        <v>1370</v>
      </c>
      <c r="J222" t="s">
        <v>1370</v>
      </c>
      <c r="K222" t="s">
        <v>1370</v>
      </c>
      <c r="L222" t="s">
        <v>1370</v>
      </c>
      <c r="M222" t="s">
        <v>1370</v>
      </c>
      <c r="N222" t="s">
        <v>1370</v>
      </c>
      <c r="O222" t="s">
        <v>1370</v>
      </c>
      <c r="P222" t="s">
        <v>1370</v>
      </c>
      <c r="Q222" t="s">
        <v>1370</v>
      </c>
      <c r="R222" t="s">
        <v>1370</v>
      </c>
      <c r="S222" t="s">
        <v>1370</v>
      </c>
      <c r="T222" t="s">
        <v>1370</v>
      </c>
      <c r="U222" t="s">
        <v>1370</v>
      </c>
    </row>
    <row r="223" spans="1:21" ht="75">
      <c r="A223">
        <v>222</v>
      </c>
      <c r="B223" s="261" t="str">
        <f>+'Metas por Proyecto'!B215</f>
        <v>PAAC - Actualizar y publicar el Plan Anual de Adquisiciones - PAA en el SECOP II de acuerdo con las necesidades reportadas por las Vicepresidencias de la ANI</v>
      </c>
      <c r="C223" s="262" t="str">
        <f>+'Metas por Proyecto'!L215</f>
        <v>N.A.</v>
      </c>
      <c r="D223" s="262" t="str">
        <f>+'Metas por Proyecto'!J215</f>
        <v>Vicepresidencia Jurídica</v>
      </c>
      <c r="E223" t="s">
        <v>1370</v>
      </c>
      <c r="F223" t="s">
        <v>1370</v>
      </c>
      <c r="G223" t="s">
        <v>1370</v>
      </c>
      <c r="H223" t="s">
        <v>1370</v>
      </c>
      <c r="I223" t="s">
        <v>1370</v>
      </c>
      <c r="J223" t="s">
        <v>1370</v>
      </c>
      <c r="K223" t="s">
        <v>1370</v>
      </c>
      <c r="L223" t="s">
        <v>1370</v>
      </c>
      <c r="M223" t="s">
        <v>1370</v>
      </c>
      <c r="N223" t="s">
        <v>1370</v>
      </c>
      <c r="O223" t="s">
        <v>1370</v>
      </c>
      <c r="P223" t="s">
        <v>1370</v>
      </c>
      <c r="Q223" t="s">
        <v>1370</v>
      </c>
      <c r="R223" t="s">
        <v>1370</v>
      </c>
      <c r="S223" t="s">
        <v>1370</v>
      </c>
      <c r="T223" t="s">
        <v>1370</v>
      </c>
      <c r="U223" t="s">
        <v>1370</v>
      </c>
    </row>
    <row r="224" spans="1:21" ht="60">
      <c r="A224">
        <v>223</v>
      </c>
      <c r="B224" s="261" t="str">
        <f>+'Metas por Proyecto'!B216</f>
        <v>Desarrollar la estructuración de los  proyectos como App del Río Magdalena,  el ferrocarril (Dorada - Chiriguana)</v>
      </c>
      <c r="C224" s="262" t="str">
        <f>+'Metas por Proyecto'!L216</f>
        <v>N.A.</v>
      </c>
      <c r="D224" s="262" t="str">
        <f>+'Metas por Proyecto'!J216</f>
        <v>Vicepresidencia de Estructuración</v>
      </c>
      <c r="E224" t="s">
        <v>1370</v>
      </c>
      <c r="F224" t="s">
        <v>1370</v>
      </c>
      <c r="G224" t="s">
        <v>1370</v>
      </c>
      <c r="H224" t="s">
        <v>1370</v>
      </c>
      <c r="I224" t="s">
        <v>1371</v>
      </c>
      <c r="J224" t="s">
        <v>1371</v>
      </c>
      <c r="K224" t="s">
        <v>1370</v>
      </c>
      <c r="L224" t="s">
        <v>1371</v>
      </c>
      <c r="M224" t="s">
        <v>1371</v>
      </c>
      <c r="N224" t="s">
        <v>1370</v>
      </c>
      <c r="O224" t="s">
        <v>1371</v>
      </c>
      <c r="P224" t="s">
        <v>1371</v>
      </c>
      <c r="Q224" t="s">
        <v>1370</v>
      </c>
      <c r="R224" t="s">
        <v>1371</v>
      </c>
      <c r="S224" t="s">
        <v>1370</v>
      </c>
      <c r="T224" t="s">
        <v>1370</v>
      </c>
      <c r="U224" t="s">
        <v>1370</v>
      </c>
    </row>
    <row r="225" spans="1:21" ht="30">
      <c r="A225">
        <v>224</v>
      </c>
      <c r="B225" s="261" t="str">
        <f>+'Metas por Proyecto'!B217</f>
        <v xml:space="preserve"> Estructurar  proyectos a nivel de factibilidad técnica</v>
      </c>
      <c r="C225" s="262" t="str">
        <f>+'Metas por Proyecto'!L217</f>
        <v>N.A.</v>
      </c>
      <c r="D225" s="262" t="str">
        <f>+'Metas por Proyecto'!J217</f>
        <v>Vicepresidencia de Estructuración</v>
      </c>
      <c r="E225" t="s">
        <v>1370</v>
      </c>
      <c r="F225" t="s">
        <v>1370</v>
      </c>
      <c r="G225" t="s">
        <v>1370</v>
      </c>
      <c r="H225" t="s">
        <v>1370</v>
      </c>
      <c r="I225" t="s">
        <v>1371</v>
      </c>
      <c r="J225" t="s">
        <v>1371</v>
      </c>
      <c r="K225" t="s">
        <v>1370</v>
      </c>
      <c r="L225" t="s">
        <v>1371</v>
      </c>
      <c r="M225" t="s">
        <v>1371</v>
      </c>
      <c r="N225" t="s">
        <v>1370</v>
      </c>
      <c r="O225" t="s">
        <v>1371</v>
      </c>
      <c r="P225" t="s">
        <v>1371</v>
      </c>
      <c r="Q225" t="s">
        <v>1370</v>
      </c>
      <c r="R225" t="s">
        <v>1371</v>
      </c>
      <c r="S225" t="s">
        <v>1370</v>
      </c>
      <c r="T225" t="s">
        <v>1370</v>
      </c>
      <c r="U225" t="s">
        <v>1370</v>
      </c>
    </row>
    <row r="226" spans="1:21" ht="60">
      <c r="A226">
        <v>225</v>
      </c>
      <c r="B226" s="261" t="str">
        <f>+'Metas por Proyecto'!B218</f>
        <v>Desarrollar la Contratación de la Consultoria para la estructuración integral de los Proyectos Pasto - Mojarras - Popayan, Cesar -Guajira.</v>
      </c>
      <c r="C226" s="262" t="str">
        <f>+'Metas por Proyecto'!L218</f>
        <v>N.A.</v>
      </c>
      <c r="D226" s="262" t="str">
        <f>+'Metas por Proyecto'!J218</f>
        <v>Vicepresidencia de Estructuración</v>
      </c>
      <c r="E226" t="s">
        <v>1370</v>
      </c>
      <c r="F226" t="s">
        <v>1370</v>
      </c>
      <c r="G226" t="s">
        <v>1370</v>
      </c>
      <c r="H226" t="s">
        <v>1370</v>
      </c>
      <c r="I226" t="s">
        <v>1371</v>
      </c>
      <c r="J226" t="s">
        <v>1371</v>
      </c>
      <c r="K226" t="s">
        <v>1370</v>
      </c>
      <c r="L226" t="s">
        <v>1371</v>
      </c>
      <c r="M226" t="s">
        <v>1371</v>
      </c>
      <c r="N226" t="s">
        <v>1370</v>
      </c>
      <c r="O226" t="s">
        <v>1371</v>
      </c>
      <c r="P226" t="s">
        <v>1371</v>
      </c>
      <c r="Q226" t="s">
        <v>1370</v>
      </c>
      <c r="R226" t="s">
        <v>1371</v>
      </c>
      <c r="S226" t="s">
        <v>1370</v>
      </c>
      <c r="T226" t="s">
        <v>1370</v>
      </c>
      <c r="U226" t="s">
        <v>1370</v>
      </c>
    </row>
    <row r="227" spans="1:21" ht="60">
      <c r="A227">
        <v>226</v>
      </c>
      <c r="B227" s="261" t="str">
        <f>+'Metas por Proyecto'!B219</f>
        <v xml:space="preserve">Desarrollar la contratación de la Interventoria tecnica de la estructuración integral de las consultorias </v>
      </c>
      <c r="C227" s="262" t="str">
        <f>+'Metas por Proyecto'!L219</f>
        <v>N.A.</v>
      </c>
      <c r="D227" s="262" t="str">
        <f>+'Metas por Proyecto'!J219</f>
        <v>Vicepresidencia de Estructuración</v>
      </c>
      <c r="E227" t="s">
        <v>1370</v>
      </c>
      <c r="F227" t="s">
        <v>1370</v>
      </c>
      <c r="G227" t="s">
        <v>1370</v>
      </c>
      <c r="H227" t="s">
        <v>1370</v>
      </c>
      <c r="I227" t="s">
        <v>1371</v>
      </c>
      <c r="J227" t="s">
        <v>1371</v>
      </c>
      <c r="K227" t="s">
        <v>1370</v>
      </c>
      <c r="L227" t="s">
        <v>1371</v>
      </c>
      <c r="M227" t="s">
        <v>1371</v>
      </c>
      <c r="N227" t="s">
        <v>1370</v>
      </c>
      <c r="O227" t="s">
        <v>1371</v>
      </c>
      <c r="P227" t="s">
        <v>1371</v>
      </c>
      <c r="Q227" t="s">
        <v>1370</v>
      </c>
      <c r="R227" t="s">
        <v>1371</v>
      </c>
      <c r="S227" t="s">
        <v>1370</v>
      </c>
      <c r="T227" t="s">
        <v>1370</v>
      </c>
      <c r="U227" t="s">
        <v>1370</v>
      </c>
    </row>
    <row r="228" spans="1:21" ht="75">
      <c r="A228">
        <v>227</v>
      </c>
      <c r="B228" s="261" t="str">
        <f>+'Metas por Proyecto'!B220</f>
        <v>Suscribir convenio SOCIEDAD COLOMBIANA INGENIERSO para aunar esfuerzos en conceptos tenicos de estructuración de proyectos.</v>
      </c>
      <c r="C228" s="262" t="str">
        <f>+'Metas por Proyecto'!L220</f>
        <v>N.A.</v>
      </c>
      <c r="D228" s="262" t="str">
        <f>+'Metas por Proyecto'!J220</f>
        <v>Vicepresidencia de Estructuración</v>
      </c>
      <c r="E228" t="s">
        <v>1370</v>
      </c>
      <c r="F228" t="s">
        <v>1370</v>
      </c>
      <c r="G228" t="s">
        <v>1370</v>
      </c>
      <c r="H228" t="s">
        <v>1370</v>
      </c>
      <c r="I228" t="s">
        <v>1371</v>
      </c>
      <c r="J228" t="s">
        <v>1371</v>
      </c>
      <c r="K228" t="s">
        <v>1370</v>
      </c>
      <c r="L228" t="s">
        <v>1371</v>
      </c>
      <c r="M228" t="s">
        <v>1371</v>
      </c>
      <c r="N228" t="s">
        <v>1370</v>
      </c>
      <c r="O228" t="s">
        <v>1371</v>
      </c>
      <c r="P228" t="s">
        <v>1371</v>
      </c>
      <c r="Q228" t="s">
        <v>1370</v>
      </c>
      <c r="R228" t="s">
        <v>1371</v>
      </c>
      <c r="S228" t="s">
        <v>1370</v>
      </c>
      <c r="T228" t="s">
        <v>1370</v>
      </c>
      <c r="U228" t="s">
        <v>1370</v>
      </c>
    </row>
    <row r="229" spans="1:21" ht="60">
      <c r="A229">
        <v>228</v>
      </c>
      <c r="B229" s="261" t="str">
        <f>+'Metas por Proyecto'!B221</f>
        <v xml:space="preserve">Desarrollar el asesoramiento integral de clausulado de garantias para contratos ferreos, fluviales y calculos de valores asegurados </v>
      </c>
      <c r="C229" s="262" t="str">
        <f>+'Metas por Proyecto'!L221</f>
        <v>N.A.</v>
      </c>
      <c r="D229" s="262" t="str">
        <f>+'Metas por Proyecto'!J221</f>
        <v>Vicepresidencia de Estructuración</v>
      </c>
      <c r="E229" t="s">
        <v>1370</v>
      </c>
      <c r="F229" t="s">
        <v>1370</v>
      </c>
      <c r="G229" t="s">
        <v>1370</v>
      </c>
      <c r="H229" t="s">
        <v>1370</v>
      </c>
      <c r="I229" t="s">
        <v>1371</v>
      </c>
      <c r="J229" t="s">
        <v>1371</v>
      </c>
      <c r="K229" t="s">
        <v>1370</v>
      </c>
      <c r="L229" t="s">
        <v>1371</v>
      </c>
      <c r="M229" t="s">
        <v>1371</v>
      </c>
      <c r="N229" t="s">
        <v>1370</v>
      </c>
      <c r="O229" t="s">
        <v>1371</v>
      </c>
      <c r="P229" t="s">
        <v>1371</v>
      </c>
      <c r="Q229" t="s">
        <v>1370</v>
      </c>
      <c r="R229" t="s">
        <v>1371</v>
      </c>
      <c r="S229" t="s">
        <v>1370</v>
      </c>
      <c r="T229" t="s">
        <v>1370</v>
      </c>
      <c r="U229" t="s">
        <v>1370</v>
      </c>
    </row>
    <row r="230" spans="1:21" ht="45">
      <c r="A230">
        <v>229</v>
      </c>
      <c r="B230" s="261" t="str">
        <f>+'Metas por Proyecto'!B222</f>
        <v>Desarrollar la evaluacion tecnica y financiera de los proyectos de inciativas privadas.</v>
      </c>
      <c r="C230" s="262" t="str">
        <f>+'Metas por Proyecto'!L222</f>
        <v>N.A.</v>
      </c>
      <c r="D230" s="262" t="str">
        <f>+'Metas por Proyecto'!J222</f>
        <v>Vicepresidencia de Estructuración</v>
      </c>
      <c r="E230" t="s">
        <v>1370</v>
      </c>
      <c r="F230" t="s">
        <v>1370</v>
      </c>
      <c r="G230" t="s">
        <v>1370</v>
      </c>
      <c r="H230" t="s">
        <v>1370</v>
      </c>
      <c r="I230" t="s">
        <v>1371</v>
      </c>
      <c r="J230" t="s">
        <v>1371</v>
      </c>
      <c r="K230" t="s">
        <v>1370</v>
      </c>
      <c r="L230" t="s">
        <v>1371</v>
      </c>
      <c r="M230" t="s">
        <v>1371</v>
      </c>
      <c r="N230" t="s">
        <v>1370</v>
      </c>
      <c r="O230" t="s">
        <v>1371</v>
      </c>
      <c r="P230" t="s">
        <v>1371</v>
      </c>
      <c r="Q230" t="s">
        <v>1370</v>
      </c>
      <c r="R230" t="s">
        <v>1371</v>
      </c>
      <c r="S230" t="s">
        <v>1370</v>
      </c>
      <c r="T230" t="s">
        <v>1370</v>
      </c>
      <c r="U230" t="s">
        <v>1370</v>
      </c>
    </row>
    <row r="231" spans="1:21" ht="30">
      <c r="A231">
        <v>230</v>
      </c>
      <c r="B231" s="261" t="str">
        <f>+'Metas por Proyecto'!B223</f>
        <v xml:space="preserve"> Adjudicar proyectos de APP </v>
      </c>
      <c r="C231" s="262" t="str">
        <f>+'Metas por Proyecto'!L223</f>
        <v>N.A.</v>
      </c>
      <c r="D231" s="262" t="str">
        <f>+'Metas por Proyecto'!J223</f>
        <v>Vicepresidencia Jurídica</v>
      </c>
      <c r="E231" t="s">
        <v>1370</v>
      </c>
      <c r="F231" t="s">
        <v>1370</v>
      </c>
      <c r="G231" t="s">
        <v>1370</v>
      </c>
      <c r="H231" t="s">
        <v>1370</v>
      </c>
      <c r="I231" t="s">
        <v>1371</v>
      </c>
      <c r="J231" t="s">
        <v>1371</v>
      </c>
      <c r="K231" t="s">
        <v>1370</v>
      </c>
      <c r="L231" t="s">
        <v>1371</v>
      </c>
      <c r="M231" t="s">
        <v>1371</v>
      </c>
      <c r="N231" t="s">
        <v>1370</v>
      </c>
      <c r="O231" t="s">
        <v>1371</v>
      </c>
      <c r="P231" t="s">
        <v>1371</v>
      </c>
      <c r="Q231" t="s">
        <v>1370</v>
      </c>
      <c r="R231" t="s">
        <v>1371</v>
      </c>
      <c r="S231" t="s">
        <v>1370</v>
      </c>
      <c r="T231" t="s">
        <v>1370</v>
      </c>
      <c r="U231" t="s">
        <v>1370</v>
      </c>
    </row>
    <row r="232" spans="1:21" ht="30">
      <c r="A232">
        <v>231</v>
      </c>
      <c r="B232" s="261" t="str">
        <f>+'Metas por Proyecto'!B224</f>
        <v>Diseñar mínimo 1  nueva fuente de financiación</v>
      </c>
      <c r="C232" s="262" t="str">
        <f>+'Metas por Proyecto'!L224</f>
        <v>N.A.</v>
      </c>
      <c r="D232" s="262" t="str">
        <f>+'Metas por Proyecto'!J224</f>
        <v>Vicepresidencia de Estructuración</v>
      </c>
      <c r="E232" t="s">
        <v>1370</v>
      </c>
      <c r="F232" t="s">
        <v>1370</v>
      </c>
      <c r="G232" t="s">
        <v>1370</v>
      </c>
      <c r="H232" t="s">
        <v>1370</v>
      </c>
      <c r="I232" t="s">
        <v>1371</v>
      </c>
      <c r="J232" t="s">
        <v>1371</v>
      </c>
      <c r="K232" t="s">
        <v>1370</v>
      </c>
      <c r="L232" t="s">
        <v>1371</v>
      </c>
      <c r="M232" t="s">
        <v>1371</v>
      </c>
      <c r="N232" t="s">
        <v>1370</v>
      </c>
      <c r="O232" t="s">
        <v>1371</v>
      </c>
      <c r="P232" t="s">
        <v>1371</v>
      </c>
      <c r="Q232" t="s">
        <v>1370</v>
      </c>
      <c r="R232" t="s">
        <v>1371</v>
      </c>
      <c r="S232" t="s">
        <v>1370</v>
      </c>
      <c r="T232" t="s">
        <v>1370</v>
      </c>
      <c r="U232" t="s">
        <v>1370</v>
      </c>
    </row>
    <row r="233" spans="1:21" ht="45">
      <c r="A233">
        <v>232</v>
      </c>
      <c r="B233" s="261" t="str">
        <f>+'Metas por Proyecto'!B225</f>
        <v>Intersección a nivel tramo 5 y tramo 8 via puerto santander</v>
      </c>
      <c r="C233" s="262" t="str">
        <f>+'Metas por Proyecto'!L225</f>
        <v>Área Metropolticana de Cúcuta</v>
      </c>
      <c r="D233" s="262" t="str">
        <f>+'Metas por Proyecto'!J225</f>
        <v>Carretero 2 VGC</v>
      </c>
      <c r="E233" t="s">
        <v>1370</v>
      </c>
      <c r="F233" t="s">
        <v>1370</v>
      </c>
      <c r="G233" t="s">
        <v>1370</v>
      </c>
      <c r="H233" t="s">
        <v>1370</v>
      </c>
      <c r="I233" t="s">
        <v>1370</v>
      </c>
      <c r="J233" t="s">
        <v>1370</v>
      </c>
      <c r="K233" t="s">
        <v>1370</v>
      </c>
      <c r="L233" t="s">
        <v>1371</v>
      </c>
      <c r="M233" t="s">
        <v>1371</v>
      </c>
      <c r="N233" t="s">
        <v>1370</v>
      </c>
      <c r="O233" t="s">
        <v>1371</v>
      </c>
      <c r="P233" t="s">
        <v>1370</v>
      </c>
      <c r="Q233" t="s">
        <v>1370</v>
      </c>
      <c r="R233" t="s">
        <v>1370</v>
      </c>
      <c r="S233" t="s">
        <v>1370</v>
      </c>
      <c r="T233" t="s">
        <v>1370</v>
      </c>
      <c r="U233" t="s">
        <v>1370</v>
      </c>
    </row>
    <row r="234" spans="1:21" ht="45">
      <c r="A234">
        <v>233</v>
      </c>
      <c r="B234" s="261" t="str">
        <f>+'Metas por Proyecto'!B226</f>
        <v>Pavimentacion de las vias adyacentes al municipio de EL Tarra</v>
      </c>
      <c r="C234" s="262" t="str">
        <f>+'Metas por Proyecto'!L226</f>
        <v>Área Metropolticana de Cúcuta</v>
      </c>
      <c r="D234" s="262" t="str">
        <f>+'Metas por Proyecto'!J226</f>
        <v>Carretero 2 VGC</v>
      </c>
      <c r="E234" t="s">
        <v>1370</v>
      </c>
      <c r="F234" t="s">
        <v>1370</v>
      </c>
      <c r="G234" t="s">
        <v>1370</v>
      </c>
      <c r="H234" t="s">
        <v>1370</v>
      </c>
      <c r="I234" t="s">
        <v>1370</v>
      </c>
      <c r="J234" t="s">
        <v>1370</v>
      </c>
      <c r="K234" t="s">
        <v>1370</v>
      </c>
      <c r="L234" t="s">
        <v>1371</v>
      </c>
      <c r="M234" t="s">
        <v>1371</v>
      </c>
      <c r="N234" t="s">
        <v>1370</v>
      </c>
      <c r="O234" t="s">
        <v>1371</v>
      </c>
      <c r="P234" t="s">
        <v>1370</v>
      </c>
      <c r="Q234" t="s">
        <v>1370</v>
      </c>
      <c r="R234" t="s">
        <v>1370</v>
      </c>
      <c r="S234" t="s">
        <v>1370</v>
      </c>
      <c r="T234" t="s">
        <v>1370</v>
      </c>
      <c r="U234" t="s">
        <v>1370</v>
      </c>
    </row>
    <row r="235" spans="1:21" ht="45">
      <c r="A235">
        <v>234</v>
      </c>
      <c r="B235" s="261" t="str">
        <f>+'Metas por Proyecto'!B227</f>
        <v>Reversion de la infraestructura a cargo del Concesionario San Simón</v>
      </c>
      <c r="C235" s="262" t="str">
        <f>+'Metas por Proyecto'!L227</f>
        <v>Área Metropolticana de Cúcuta</v>
      </c>
      <c r="D235" s="262" t="str">
        <f>+'Metas por Proyecto'!J227</f>
        <v>Carretero 2 VGC</v>
      </c>
      <c r="E235" t="s">
        <v>1370</v>
      </c>
      <c r="F235" t="s">
        <v>1370</v>
      </c>
      <c r="G235" t="s">
        <v>1370</v>
      </c>
      <c r="H235" t="s">
        <v>1370</v>
      </c>
      <c r="I235" t="s">
        <v>1370</v>
      </c>
      <c r="J235" t="s">
        <v>1370</v>
      </c>
      <c r="K235" t="s">
        <v>1370</v>
      </c>
      <c r="L235" t="s">
        <v>1371</v>
      </c>
      <c r="M235" t="s">
        <v>1371</v>
      </c>
      <c r="N235" t="s">
        <v>1370</v>
      </c>
      <c r="O235" t="s">
        <v>1371</v>
      </c>
      <c r="P235" t="s">
        <v>1370</v>
      </c>
      <c r="Q235" t="s">
        <v>1370</v>
      </c>
      <c r="R235" t="s">
        <v>1370</v>
      </c>
      <c r="S235" t="s">
        <v>1370</v>
      </c>
      <c r="T235" t="s">
        <v>1370</v>
      </c>
      <c r="U235" t="s">
        <v>1370</v>
      </c>
    </row>
    <row r="236" spans="1:21" ht="45">
      <c r="A236">
        <v>235</v>
      </c>
      <c r="B236" s="261" t="str">
        <f>+'Metas por Proyecto'!B228</f>
        <v>Realizar Mantenimiento Rutinario del Corredor</v>
      </c>
      <c r="C236" s="262" t="str">
        <f>+'Metas por Proyecto'!L228</f>
        <v xml:space="preserve">BOGOTÁ –FACATATIVA – LOS ALPES </v>
      </c>
      <c r="D236" s="262" t="str">
        <f>+'Metas por Proyecto'!J228</f>
        <v>Carretero 2 VGC</v>
      </c>
      <c r="E236" t="s">
        <v>1370</v>
      </c>
      <c r="F236" t="s">
        <v>1370</v>
      </c>
      <c r="G236" t="s">
        <v>1370</v>
      </c>
      <c r="H236" t="s">
        <v>1370</v>
      </c>
      <c r="I236" t="s">
        <v>1370</v>
      </c>
      <c r="J236" t="s">
        <v>1370</v>
      </c>
      <c r="K236" t="s">
        <v>1370</v>
      </c>
      <c r="L236" t="s">
        <v>1371</v>
      </c>
      <c r="M236" t="s">
        <v>1371</v>
      </c>
      <c r="N236" t="s">
        <v>1370</v>
      </c>
      <c r="O236" t="s">
        <v>1371</v>
      </c>
      <c r="P236" t="s">
        <v>1370</v>
      </c>
      <c r="Q236" t="s">
        <v>1370</v>
      </c>
      <c r="R236" t="s">
        <v>1370</v>
      </c>
      <c r="S236" t="s">
        <v>1370</v>
      </c>
      <c r="T236" t="s">
        <v>1370</v>
      </c>
      <c r="U236" t="s">
        <v>1370</v>
      </c>
    </row>
    <row r="237" spans="1:21" ht="75">
      <c r="A237">
        <v>236</v>
      </c>
      <c r="B237" s="261" t="str">
        <f>+'Metas por Proyecto'!B229</f>
        <v>Construcción del retorno ubicado en el K59+900 del paso urbano de la Vega enmarcado en las obligaciones del contrato de Concesión No. 447 de 1994</v>
      </c>
      <c r="C237" s="262" t="str">
        <f>+'Metas por Proyecto'!L229</f>
        <v>Bogotá - Villeta</v>
      </c>
      <c r="D237" s="262" t="str">
        <f>+'Metas por Proyecto'!J229</f>
        <v>Carretero 1 VGC</v>
      </c>
      <c r="E237" t="s">
        <v>1370</v>
      </c>
      <c r="F237" t="s">
        <v>1370</v>
      </c>
      <c r="G237" t="s">
        <v>1370</v>
      </c>
      <c r="H237" t="s">
        <v>1370</v>
      </c>
      <c r="I237" t="s">
        <v>1370</v>
      </c>
      <c r="J237" t="s">
        <v>1370</v>
      </c>
      <c r="K237" t="s">
        <v>1370</v>
      </c>
      <c r="L237" t="s">
        <v>1371</v>
      </c>
      <c r="M237" t="s">
        <v>1371</v>
      </c>
      <c r="N237" t="s">
        <v>1370</v>
      </c>
      <c r="O237" t="s">
        <v>1371</v>
      </c>
      <c r="P237" t="s">
        <v>1370</v>
      </c>
      <c r="Q237" t="s">
        <v>1370</v>
      </c>
      <c r="R237" t="s">
        <v>1370</v>
      </c>
      <c r="S237" t="s">
        <v>1370</v>
      </c>
      <c r="T237" t="s">
        <v>1370</v>
      </c>
      <c r="U237" t="s">
        <v>1370</v>
      </c>
    </row>
    <row r="238" spans="1:21" ht="75">
      <c r="A238">
        <v>237</v>
      </c>
      <c r="B238" s="261" t="str">
        <f>+'Metas por Proyecto'!B230</f>
        <v>Construcción del puente peatonal No. 2  del paso urbano de la Vega enmarcado en las obligaciones del contrato de Concesión No. 447 de 1994</v>
      </c>
      <c r="C238" s="262" t="str">
        <f>+'Metas por Proyecto'!L230</f>
        <v>Bogotá - Villeta</v>
      </c>
      <c r="D238" s="262" t="str">
        <f>+'Metas por Proyecto'!J230</f>
        <v>Carretero 1 VGC</v>
      </c>
      <c r="E238" t="s">
        <v>1370</v>
      </c>
      <c r="F238" t="s">
        <v>1370</v>
      </c>
      <c r="G238" t="s">
        <v>1370</v>
      </c>
      <c r="H238" t="s">
        <v>1370</v>
      </c>
      <c r="I238" t="s">
        <v>1370</v>
      </c>
      <c r="J238" t="s">
        <v>1370</v>
      </c>
      <c r="K238" t="s">
        <v>1370</v>
      </c>
      <c r="L238" t="s">
        <v>1371</v>
      </c>
      <c r="M238" t="s">
        <v>1371</v>
      </c>
      <c r="N238" t="s">
        <v>1370</v>
      </c>
      <c r="O238" t="s">
        <v>1371</v>
      </c>
      <c r="P238" t="s">
        <v>1370</v>
      </c>
      <c r="Q238" t="s">
        <v>1370</v>
      </c>
      <c r="R238" t="s">
        <v>1370</v>
      </c>
      <c r="S238" t="s">
        <v>1370</v>
      </c>
      <c r="T238" t="s">
        <v>1370</v>
      </c>
      <c r="U238" t="s">
        <v>1370</v>
      </c>
    </row>
    <row r="239" spans="1:21" ht="30">
      <c r="A239">
        <v>238</v>
      </c>
      <c r="B239" s="261" t="str">
        <f>+'Metas por Proyecto'!B231</f>
        <v xml:space="preserve">Seguimiento Operación  y mantenimiento de la Vía  </v>
      </c>
      <c r="C239" s="262" t="str">
        <f>+'Metas por Proyecto'!L231</f>
        <v>Bogotá - Villeta</v>
      </c>
      <c r="D239" s="262" t="str">
        <f>+'Metas por Proyecto'!J231</f>
        <v>Carretero 1 VGC</v>
      </c>
      <c r="E239" t="s">
        <v>1370</v>
      </c>
      <c r="F239" t="s">
        <v>1370</v>
      </c>
      <c r="G239" t="s">
        <v>1370</v>
      </c>
      <c r="H239" t="s">
        <v>1370</v>
      </c>
      <c r="I239" t="s">
        <v>1370</v>
      </c>
      <c r="J239" t="s">
        <v>1370</v>
      </c>
      <c r="K239" t="s">
        <v>1370</v>
      </c>
      <c r="L239" t="s">
        <v>1371</v>
      </c>
      <c r="M239" t="s">
        <v>1371</v>
      </c>
      <c r="N239" t="s">
        <v>1370</v>
      </c>
      <c r="O239" t="s">
        <v>1371</v>
      </c>
      <c r="P239" t="s">
        <v>1370</v>
      </c>
      <c r="Q239" t="s">
        <v>1370</v>
      </c>
      <c r="R239" t="s">
        <v>1370</v>
      </c>
      <c r="S239" t="s">
        <v>1370</v>
      </c>
      <c r="T239" t="s">
        <v>1370</v>
      </c>
      <c r="U239" t="s">
        <v>1370</v>
      </c>
    </row>
    <row r="240" spans="1:21" ht="60">
      <c r="A240">
        <v>239</v>
      </c>
      <c r="B240" s="261" t="str">
        <f>+'Metas por Proyecto'!B232</f>
        <v>Realizar seguimiento a la construcción de la UF5 Doble Calzada</v>
      </c>
      <c r="C240" s="262" t="str">
        <f>+'Metas por Proyecto'!L232</f>
        <v>Cartagena Barranquilla - Circunvalar de la prosperidad 4G</v>
      </c>
      <c r="D240" s="262" t="str">
        <f>+'Metas por Proyecto'!J232</f>
        <v>Carretero 5 VGC</v>
      </c>
      <c r="E240" t="s">
        <v>1370</v>
      </c>
      <c r="F240" t="s">
        <v>1370</v>
      </c>
      <c r="G240" t="s">
        <v>1370</v>
      </c>
      <c r="H240" t="s">
        <v>1370</v>
      </c>
      <c r="I240" t="s">
        <v>1370</v>
      </c>
      <c r="J240" t="s">
        <v>1370</v>
      </c>
      <c r="K240" t="s">
        <v>1370</v>
      </c>
      <c r="L240" t="s">
        <v>1371</v>
      </c>
      <c r="M240" t="s">
        <v>1371</v>
      </c>
      <c r="N240" t="s">
        <v>1370</v>
      </c>
      <c r="O240" t="s">
        <v>1371</v>
      </c>
      <c r="P240" t="s">
        <v>1370</v>
      </c>
      <c r="Q240" t="s">
        <v>1370</v>
      </c>
      <c r="R240" t="s">
        <v>1370</v>
      </c>
      <c r="S240" t="s">
        <v>1370</v>
      </c>
      <c r="T240" t="s">
        <v>1370</v>
      </c>
      <c r="U240" t="s">
        <v>1370</v>
      </c>
    </row>
    <row r="241" spans="1:21" ht="60">
      <c r="A241">
        <v>240</v>
      </c>
      <c r="B241" s="261" t="str">
        <f>+'Metas por Proyecto'!B233</f>
        <v>Realizar seguimiento a la construcción de la UF6 Doble Calzada</v>
      </c>
      <c r="C241" s="262" t="str">
        <f>+'Metas por Proyecto'!L233</f>
        <v>Cartagena Barranquilla - Circunvalar de la prosperidad 4G</v>
      </c>
      <c r="D241" s="262" t="str">
        <f>+'Metas por Proyecto'!J233</f>
        <v>Carretero 5 VGC</v>
      </c>
      <c r="E241" t="s">
        <v>1370</v>
      </c>
      <c r="F241" t="s">
        <v>1370</v>
      </c>
      <c r="G241" t="s">
        <v>1370</v>
      </c>
      <c r="H241" t="s">
        <v>1370</v>
      </c>
      <c r="I241" t="s">
        <v>1370</v>
      </c>
      <c r="J241" t="s">
        <v>1370</v>
      </c>
      <c r="K241" t="s">
        <v>1370</v>
      </c>
      <c r="L241" t="s">
        <v>1371</v>
      </c>
      <c r="M241" t="s">
        <v>1371</v>
      </c>
      <c r="N241" t="s">
        <v>1370</v>
      </c>
      <c r="O241" t="s">
        <v>1371</v>
      </c>
      <c r="P241" t="s">
        <v>1370</v>
      </c>
      <c r="Q241" t="s">
        <v>1370</v>
      </c>
      <c r="R241" t="s">
        <v>1370</v>
      </c>
      <c r="S241" t="s">
        <v>1370</v>
      </c>
      <c r="T241" t="s">
        <v>1370</v>
      </c>
      <c r="U241" t="s">
        <v>1370</v>
      </c>
    </row>
    <row r="242" spans="1:21" ht="30">
      <c r="A242">
        <v>241</v>
      </c>
      <c r="B242" s="261" t="str">
        <f>+'Metas por Proyecto'!B234</f>
        <v>Mejoramiento UF2 - 1  (Zaragoza - Caucasia)</v>
      </c>
      <c r="C242" s="262" t="str">
        <f>+'Metas por Proyecto'!L234</f>
        <v>Conexión  Norte</v>
      </c>
      <c r="D242" s="262" t="str">
        <f>+'Metas por Proyecto'!J234</f>
        <v>Carretero 4 VGC</v>
      </c>
      <c r="E242" t="s">
        <v>1370</v>
      </c>
      <c r="F242" t="s">
        <v>1370</v>
      </c>
      <c r="G242" t="s">
        <v>1370</v>
      </c>
      <c r="H242" t="s">
        <v>1370</v>
      </c>
      <c r="I242" t="s">
        <v>1370</v>
      </c>
      <c r="J242" t="s">
        <v>1370</v>
      </c>
      <c r="K242" t="s">
        <v>1370</v>
      </c>
      <c r="L242" t="s">
        <v>1371</v>
      </c>
      <c r="M242" t="s">
        <v>1371</v>
      </c>
      <c r="N242" t="s">
        <v>1370</v>
      </c>
      <c r="O242" t="s">
        <v>1371</v>
      </c>
      <c r="P242" t="s">
        <v>1370</v>
      </c>
      <c r="Q242" t="s">
        <v>1370</v>
      </c>
      <c r="R242" t="s">
        <v>1370</v>
      </c>
      <c r="S242" t="s">
        <v>1370</v>
      </c>
      <c r="T242" t="s">
        <v>1370</v>
      </c>
      <c r="U242" t="s">
        <v>1370</v>
      </c>
    </row>
    <row r="243" spans="1:21" ht="60">
      <c r="A243">
        <v>242</v>
      </c>
      <c r="B243" s="261" t="str">
        <f>+'Metas por Proyecto'!B235</f>
        <v>Seguimiento al Mantenimiento y operación  (vias existentes entregadas al concesionario , incluye UF2 Zaragoza Caucasia )</v>
      </c>
      <c r="C243" s="262" t="str">
        <f>+'Metas por Proyecto'!L235</f>
        <v>Conexión  Norte</v>
      </c>
      <c r="D243" s="262" t="str">
        <f>+'Metas por Proyecto'!J235</f>
        <v>Carretero 4 VGC</v>
      </c>
      <c r="E243" t="s">
        <v>1370</v>
      </c>
      <c r="F243" t="s">
        <v>1370</v>
      </c>
      <c r="G243" t="s">
        <v>1370</v>
      </c>
      <c r="H243" t="s">
        <v>1370</v>
      </c>
      <c r="I243" t="s">
        <v>1370</v>
      </c>
      <c r="J243" t="s">
        <v>1370</v>
      </c>
      <c r="K243" t="s">
        <v>1370</v>
      </c>
      <c r="L243" t="s">
        <v>1371</v>
      </c>
      <c r="M243" t="s">
        <v>1371</v>
      </c>
      <c r="N243" t="s">
        <v>1370</v>
      </c>
      <c r="O243" t="s">
        <v>1371</v>
      </c>
      <c r="P243" t="s">
        <v>1370</v>
      </c>
      <c r="Q243" t="s">
        <v>1370</v>
      </c>
      <c r="R243" t="s">
        <v>1370</v>
      </c>
      <c r="S243" t="s">
        <v>1370</v>
      </c>
      <c r="T243" t="s">
        <v>1370</v>
      </c>
      <c r="U243" t="s">
        <v>1370</v>
      </c>
    </row>
    <row r="244" spans="1:21">
      <c r="A244">
        <v>243</v>
      </c>
      <c r="B244" s="261" t="str">
        <f>+'Metas por Proyecto'!B236</f>
        <v>Puentes vehiculares UF1</v>
      </c>
      <c r="C244" s="262" t="str">
        <f>+'Metas por Proyecto'!L236</f>
        <v>Conexión  Norte</v>
      </c>
      <c r="D244" s="262" t="str">
        <f>+'Metas por Proyecto'!J236</f>
        <v>Carretero 4 VGC</v>
      </c>
      <c r="E244" t="s">
        <v>1370</v>
      </c>
      <c r="F244" t="s">
        <v>1370</v>
      </c>
      <c r="G244" t="s">
        <v>1370</v>
      </c>
      <c r="H244" t="s">
        <v>1370</v>
      </c>
      <c r="I244" t="s">
        <v>1370</v>
      </c>
      <c r="J244" t="s">
        <v>1370</v>
      </c>
      <c r="K244" t="s">
        <v>1370</v>
      </c>
      <c r="L244" t="s">
        <v>1371</v>
      </c>
      <c r="M244" t="s">
        <v>1371</v>
      </c>
      <c r="N244" t="s">
        <v>1370</v>
      </c>
      <c r="O244" t="s">
        <v>1371</v>
      </c>
      <c r="P244" t="s">
        <v>1370</v>
      </c>
      <c r="Q244" t="s">
        <v>1370</v>
      </c>
      <c r="R244" t="s">
        <v>1370</v>
      </c>
      <c r="S244" t="s">
        <v>1370</v>
      </c>
      <c r="T244" t="s">
        <v>1370</v>
      </c>
      <c r="U244" t="s">
        <v>1370</v>
      </c>
    </row>
    <row r="245" spans="1:21" ht="30">
      <c r="A245">
        <v>244</v>
      </c>
      <c r="B245" s="261" t="str">
        <f>+'Metas por Proyecto'!B237</f>
        <v>Seguimiento a la operación y mantenimiento del corredor vial</v>
      </c>
      <c r="C245" s="262" t="str">
        <f>+'Metas por Proyecto'!L237</f>
        <v>Cordoba Sucre</v>
      </c>
      <c r="D245" s="262" t="str">
        <f>+'Metas por Proyecto'!J237</f>
        <v>Carretero 4 VGC</v>
      </c>
      <c r="E245" t="s">
        <v>1370</v>
      </c>
      <c r="F245" t="s">
        <v>1370</v>
      </c>
      <c r="G245" t="s">
        <v>1370</v>
      </c>
      <c r="H245" t="s">
        <v>1370</v>
      </c>
      <c r="I245" t="s">
        <v>1370</v>
      </c>
      <c r="J245" t="s">
        <v>1370</v>
      </c>
      <c r="K245" t="s">
        <v>1370</v>
      </c>
      <c r="L245" t="s">
        <v>1371</v>
      </c>
      <c r="M245" t="s">
        <v>1371</v>
      </c>
      <c r="N245" t="s">
        <v>1370</v>
      </c>
      <c r="O245" t="s">
        <v>1371</v>
      </c>
      <c r="P245" t="s">
        <v>1370</v>
      </c>
      <c r="Q245" t="s">
        <v>1370</v>
      </c>
      <c r="R245" t="s">
        <v>1370</v>
      </c>
      <c r="S245" t="s">
        <v>1370</v>
      </c>
      <c r="T245" t="s">
        <v>1370</v>
      </c>
      <c r="U245" t="s">
        <v>1370</v>
      </c>
    </row>
    <row r="246" spans="1:21" ht="30">
      <c r="A246">
        <v>245</v>
      </c>
      <c r="B246" s="261" t="str">
        <f>+'Metas por Proyecto'!B238</f>
        <v>Seguimiento a la operación y mantenimiento del corredor vial</v>
      </c>
      <c r="C246" s="262" t="str">
        <f>+'Metas por Proyecto'!L238</f>
        <v>Cordoba Sucre</v>
      </c>
      <c r="D246" s="262" t="str">
        <f>+'Metas por Proyecto'!J238</f>
        <v>Carretero 4 VGC</v>
      </c>
      <c r="E246" t="s">
        <v>1370</v>
      </c>
      <c r="F246" t="s">
        <v>1370</v>
      </c>
      <c r="G246" t="s">
        <v>1370</v>
      </c>
      <c r="H246" t="s">
        <v>1370</v>
      </c>
      <c r="I246" t="s">
        <v>1370</v>
      </c>
      <c r="J246" t="s">
        <v>1370</v>
      </c>
      <c r="K246" t="s">
        <v>1370</v>
      </c>
      <c r="L246" t="s">
        <v>1371</v>
      </c>
      <c r="M246" t="s">
        <v>1371</v>
      </c>
      <c r="N246" t="s">
        <v>1370</v>
      </c>
      <c r="O246" t="s">
        <v>1371</v>
      </c>
      <c r="P246" t="s">
        <v>1370</v>
      </c>
      <c r="Q246" t="s">
        <v>1370</v>
      </c>
      <c r="R246" t="s">
        <v>1370</v>
      </c>
      <c r="S246" t="s">
        <v>1370</v>
      </c>
      <c r="T246" t="s">
        <v>1370</v>
      </c>
      <c r="U246" t="s">
        <v>1370</v>
      </c>
    </row>
    <row r="247" spans="1:21" ht="30">
      <c r="A247">
        <v>246</v>
      </c>
      <c r="B247" s="261" t="str">
        <f>+'Metas por Proyecto'!B239</f>
        <v xml:space="preserve">Contrucción de 3,5  km de segunda calzada </v>
      </c>
      <c r="C247" s="262" t="str">
        <f>+'Metas por Proyecto'!L239</f>
        <v>DEVIMED</v>
      </c>
      <c r="D247" s="262" t="str">
        <f>+'Metas por Proyecto'!J239</f>
        <v>Carretero 4 VGC</v>
      </c>
      <c r="E247" t="s">
        <v>1370</v>
      </c>
      <c r="F247" t="s">
        <v>1370</v>
      </c>
      <c r="G247" t="s">
        <v>1370</v>
      </c>
      <c r="H247" t="s">
        <v>1370</v>
      </c>
      <c r="I247" t="s">
        <v>1370</v>
      </c>
      <c r="J247" t="s">
        <v>1370</v>
      </c>
      <c r="K247" t="s">
        <v>1370</v>
      </c>
      <c r="L247" t="s">
        <v>1371</v>
      </c>
      <c r="M247" t="s">
        <v>1371</v>
      </c>
      <c r="N247" t="s">
        <v>1370</v>
      </c>
      <c r="O247" t="s">
        <v>1371</v>
      </c>
      <c r="P247" t="s">
        <v>1370</v>
      </c>
      <c r="Q247" t="s">
        <v>1370</v>
      </c>
      <c r="R247" t="s">
        <v>1370</v>
      </c>
      <c r="S247" t="s">
        <v>1370</v>
      </c>
      <c r="T247" t="s">
        <v>1370</v>
      </c>
      <c r="U247" t="s">
        <v>1370</v>
      </c>
    </row>
    <row r="248" spans="1:21" ht="30">
      <c r="A248">
        <v>247</v>
      </c>
      <c r="B248" s="261" t="str">
        <f>+'Metas por Proyecto'!B240</f>
        <v>Construcción de dos (02) puentes peatonales</v>
      </c>
      <c r="C248" s="262" t="str">
        <f>+'Metas por Proyecto'!L240</f>
        <v>DEVIMED</v>
      </c>
      <c r="D248" s="262" t="str">
        <f>+'Metas por Proyecto'!J240</f>
        <v>Carretero 4 VGC</v>
      </c>
      <c r="E248" t="s">
        <v>1370</v>
      </c>
      <c r="F248" t="s">
        <v>1370</v>
      </c>
      <c r="G248" t="s">
        <v>1370</v>
      </c>
      <c r="H248" t="s">
        <v>1370</v>
      </c>
      <c r="I248" t="s">
        <v>1370</v>
      </c>
      <c r="J248" t="s">
        <v>1370</v>
      </c>
      <c r="K248" t="s">
        <v>1370</v>
      </c>
      <c r="L248" t="s">
        <v>1371</v>
      </c>
      <c r="M248" t="s">
        <v>1371</v>
      </c>
      <c r="N248" t="s">
        <v>1370</v>
      </c>
      <c r="O248" t="s">
        <v>1371</v>
      </c>
      <c r="P248" t="s">
        <v>1370</v>
      </c>
      <c r="Q248" t="s">
        <v>1370</v>
      </c>
      <c r="R248" t="s">
        <v>1370</v>
      </c>
      <c r="S248" t="s">
        <v>1370</v>
      </c>
      <c r="T248" t="s">
        <v>1370</v>
      </c>
      <c r="U248" t="s">
        <v>1370</v>
      </c>
    </row>
    <row r="249" spans="1:21" ht="30">
      <c r="A249">
        <v>248</v>
      </c>
      <c r="B249" s="261" t="str">
        <f>+'Metas por Proyecto'!B241</f>
        <v>Seguimiento a la operación y mantenimiento del corredor vial</v>
      </c>
      <c r="C249" s="262" t="str">
        <f>+'Metas por Proyecto'!L241</f>
        <v>DEVIMED</v>
      </c>
      <c r="D249" s="262" t="str">
        <f>+'Metas por Proyecto'!J241</f>
        <v>Carretero 4 VGC</v>
      </c>
      <c r="E249" t="s">
        <v>1370</v>
      </c>
      <c r="F249" t="s">
        <v>1370</v>
      </c>
      <c r="G249" t="s">
        <v>1370</v>
      </c>
      <c r="H249" t="s">
        <v>1370</v>
      </c>
      <c r="I249" t="s">
        <v>1370</v>
      </c>
      <c r="J249" t="s">
        <v>1370</v>
      </c>
      <c r="K249" t="s">
        <v>1370</v>
      </c>
      <c r="L249" t="s">
        <v>1371</v>
      </c>
      <c r="M249" t="s">
        <v>1371</v>
      </c>
      <c r="N249" t="s">
        <v>1370</v>
      </c>
      <c r="O249" t="s">
        <v>1371</v>
      </c>
      <c r="P249" t="s">
        <v>1370</v>
      </c>
      <c r="Q249" t="s">
        <v>1370</v>
      </c>
      <c r="R249" t="s">
        <v>1370</v>
      </c>
      <c r="S249" t="s">
        <v>1370</v>
      </c>
      <c r="T249" t="s">
        <v>1370</v>
      </c>
      <c r="U249" t="s">
        <v>1370</v>
      </c>
    </row>
    <row r="250" spans="1:21" ht="30">
      <c r="A250">
        <v>249</v>
      </c>
      <c r="B250" s="261" t="str">
        <f>+'Metas por Proyecto'!B242</f>
        <v>Reuniones periódicas de seguimiento a proyectos</v>
      </c>
      <c r="C250" s="262" t="str">
        <f>+'Metas por Proyecto'!L242</f>
        <v>Girardot Honda Puerto Salgar 4G</v>
      </c>
      <c r="D250" s="262" t="str">
        <f>+'Metas por Proyecto'!J242</f>
        <v>Carretero 1 VGC</v>
      </c>
      <c r="E250" t="s">
        <v>1370</v>
      </c>
      <c r="F250" t="s">
        <v>1370</v>
      </c>
      <c r="G250" t="s">
        <v>1370</v>
      </c>
      <c r="H250" t="s">
        <v>1370</v>
      </c>
      <c r="I250" t="s">
        <v>1370</v>
      </c>
      <c r="J250" t="s">
        <v>1370</v>
      </c>
      <c r="K250" t="s">
        <v>1370</v>
      </c>
      <c r="L250" t="s">
        <v>1371</v>
      </c>
      <c r="M250" t="s">
        <v>1371</v>
      </c>
      <c r="N250" t="s">
        <v>1370</v>
      </c>
      <c r="O250" t="s">
        <v>1371</v>
      </c>
      <c r="P250" t="s">
        <v>1370</v>
      </c>
      <c r="Q250" t="s">
        <v>1370</v>
      </c>
      <c r="R250" t="s">
        <v>1370</v>
      </c>
      <c r="S250" t="s">
        <v>1370</v>
      </c>
      <c r="T250" t="s">
        <v>1370</v>
      </c>
      <c r="U250" t="s">
        <v>1370</v>
      </c>
    </row>
    <row r="251" spans="1:21" ht="45">
      <c r="A251">
        <v>250</v>
      </c>
      <c r="B251" s="261" t="str">
        <f>+'Metas por Proyecto'!B243</f>
        <v>Concluir obras Interseccion puente actual Puerto Salgar (Costado occidental) Via Norcasia</v>
      </c>
      <c r="C251" s="262" t="str">
        <f>+'Metas por Proyecto'!L243</f>
        <v>Girardot Honda Puerto Salgar 4G</v>
      </c>
      <c r="D251" s="262" t="str">
        <f>+'Metas por Proyecto'!J243</f>
        <v>Carretero 1 VGC</v>
      </c>
      <c r="E251" t="s">
        <v>1370</v>
      </c>
      <c r="F251" t="s">
        <v>1370</v>
      </c>
      <c r="G251" t="s">
        <v>1370</v>
      </c>
      <c r="H251" t="s">
        <v>1370</v>
      </c>
      <c r="I251" t="s">
        <v>1370</v>
      </c>
      <c r="J251" t="s">
        <v>1370</v>
      </c>
      <c r="K251" t="s">
        <v>1370</v>
      </c>
      <c r="L251" t="s">
        <v>1371</v>
      </c>
      <c r="M251" t="s">
        <v>1371</v>
      </c>
      <c r="N251" t="s">
        <v>1370</v>
      </c>
      <c r="O251" t="s">
        <v>1371</v>
      </c>
      <c r="P251" t="s">
        <v>1370</v>
      </c>
      <c r="Q251" t="s">
        <v>1370</v>
      </c>
      <c r="R251" t="s">
        <v>1370</v>
      </c>
      <c r="S251" t="s">
        <v>1370</v>
      </c>
      <c r="T251" t="s">
        <v>1370</v>
      </c>
      <c r="U251" t="s">
        <v>1370</v>
      </c>
    </row>
    <row r="252" spans="1:21" ht="75">
      <c r="A252">
        <v>251</v>
      </c>
      <c r="B252" s="261" t="str">
        <f>+'Metas por Proyecto'!B244</f>
        <v>Concluir obras Glorieta nuevo puente de Honda - Conexión de la via Puerto Bogota - Puerto Salgar con el acceso al nuevo puente Honda</v>
      </c>
      <c r="C252" s="262" t="str">
        <f>+'Metas por Proyecto'!L244</f>
        <v>Girardot Honda Puerto Salgar 4G</v>
      </c>
      <c r="D252" s="262" t="str">
        <f>+'Metas por Proyecto'!J244</f>
        <v>Carretero 1 VGC</v>
      </c>
      <c r="E252" t="s">
        <v>1370</v>
      </c>
      <c r="F252" t="s">
        <v>1370</v>
      </c>
      <c r="G252" t="s">
        <v>1370</v>
      </c>
      <c r="H252" t="s">
        <v>1370</v>
      </c>
      <c r="I252" t="s">
        <v>1370</v>
      </c>
      <c r="J252" t="s">
        <v>1370</v>
      </c>
      <c r="K252" t="s">
        <v>1370</v>
      </c>
      <c r="L252" t="s">
        <v>1371</v>
      </c>
      <c r="M252" t="s">
        <v>1371</v>
      </c>
      <c r="N252" t="s">
        <v>1370</v>
      </c>
      <c r="O252" t="s">
        <v>1371</v>
      </c>
      <c r="P252" t="s">
        <v>1370</v>
      </c>
      <c r="Q252" t="s">
        <v>1370</v>
      </c>
      <c r="R252" t="s">
        <v>1370</v>
      </c>
      <c r="S252" t="s">
        <v>1370</v>
      </c>
      <c r="T252" t="s">
        <v>1370</v>
      </c>
      <c r="U252" t="s">
        <v>1370</v>
      </c>
    </row>
    <row r="253" spans="1:21" ht="45">
      <c r="A253">
        <v>252</v>
      </c>
      <c r="B253" s="261" t="str">
        <f>+'Metas por Proyecto'!B245</f>
        <v>Seguimiento Construcción Segunda Calzada Gualanday Tramo II</v>
      </c>
      <c r="C253" s="262" t="str">
        <f>+'Metas por Proyecto'!L245</f>
        <v>Girardot - Ibagué - Cajamarca G-I-C (3G)</v>
      </c>
      <c r="D253" s="262" t="str">
        <f>+'Metas por Proyecto'!J245</f>
        <v>Carretero 1 VGC</v>
      </c>
      <c r="E253" t="s">
        <v>1370</v>
      </c>
      <c r="F253" t="s">
        <v>1370</v>
      </c>
      <c r="G253" t="s">
        <v>1370</v>
      </c>
      <c r="H253" t="s">
        <v>1370</v>
      </c>
      <c r="I253" t="s">
        <v>1370</v>
      </c>
      <c r="J253" t="s">
        <v>1370</v>
      </c>
      <c r="K253" t="s">
        <v>1370</v>
      </c>
      <c r="L253" t="s">
        <v>1371</v>
      </c>
      <c r="M253" t="s">
        <v>1371</v>
      </c>
      <c r="N253" t="s">
        <v>1370</v>
      </c>
      <c r="O253" t="s">
        <v>1371</v>
      </c>
      <c r="P253" t="s">
        <v>1370</v>
      </c>
      <c r="Q253" t="s">
        <v>1370</v>
      </c>
      <c r="R253" t="s">
        <v>1370</v>
      </c>
      <c r="S253" t="s">
        <v>1370</v>
      </c>
      <c r="T253" t="s">
        <v>1370</v>
      </c>
      <c r="U253" t="s">
        <v>1370</v>
      </c>
    </row>
    <row r="254" spans="1:21" ht="45">
      <c r="A254">
        <v>253</v>
      </c>
      <c r="B254" s="261" t="str">
        <f>+'Metas por Proyecto'!B246</f>
        <v>Seguimienot a Operación y Mantenimiento</v>
      </c>
      <c r="C254" s="262" t="str">
        <f>+'Metas por Proyecto'!L246</f>
        <v>Girardot - Ibagué - Cajamarca G-I-C (3G)</v>
      </c>
      <c r="D254" s="262" t="str">
        <f>+'Metas por Proyecto'!J246</f>
        <v>Carretero 1 VGC</v>
      </c>
      <c r="E254" t="s">
        <v>1370</v>
      </c>
      <c r="F254" t="s">
        <v>1370</v>
      </c>
      <c r="G254" t="s">
        <v>1370</v>
      </c>
      <c r="H254" t="s">
        <v>1370</v>
      </c>
      <c r="I254" t="s">
        <v>1370</v>
      </c>
      <c r="J254" t="s">
        <v>1370</v>
      </c>
      <c r="K254" t="s">
        <v>1370</v>
      </c>
      <c r="L254" t="s">
        <v>1371</v>
      </c>
      <c r="M254" t="s">
        <v>1371</v>
      </c>
      <c r="N254" t="s">
        <v>1370</v>
      </c>
      <c r="O254" t="s">
        <v>1371</v>
      </c>
      <c r="P254" t="s">
        <v>1370</v>
      </c>
      <c r="Q254" t="s">
        <v>1370</v>
      </c>
      <c r="R254" t="s">
        <v>1370</v>
      </c>
      <c r="S254" t="s">
        <v>1370</v>
      </c>
      <c r="T254" t="s">
        <v>1370</v>
      </c>
      <c r="U254" t="s">
        <v>1370</v>
      </c>
    </row>
    <row r="255" spans="1:21">
      <c r="A255">
        <v>254</v>
      </c>
      <c r="B255" s="261" t="str">
        <f>+'Metas por Proyecto'!B247</f>
        <v>UF8.2 Mejoramiento  calzada</v>
      </c>
      <c r="C255" s="262" t="str">
        <f>+'Metas por Proyecto'!L247</f>
        <v>Antioquia - Bolivar</v>
      </c>
      <c r="D255" s="262" t="str">
        <f>+'Metas por Proyecto'!J247</f>
        <v>Carretero 4 VGC</v>
      </c>
      <c r="E255" t="s">
        <v>1370</v>
      </c>
      <c r="F255" t="s">
        <v>1370</v>
      </c>
      <c r="G255" t="s">
        <v>1370</v>
      </c>
      <c r="H255" t="s">
        <v>1370</v>
      </c>
      <c r="I255" t="s">
        <v>1370</v>
      </c>
      <c r="J255" t="s">
        <v>1370</v>
      </c>
      <c r="K255" t="s">
        <v>1370</v>
      </c>
      <c r="L255" t="s">
        <v>1371</v>
      </c>
      <c r="M255" t="s">
        <v>1371</v>
      </c>
      <c r="N255" t="s">
        <v>1370</v>
      </c>
      <c r="O255" t="s">
        <v>1371</v>
      </c>
      <c r="P255" t="s">
        <v>1370</v>
      </c>
      <c r="Q255" t="s">
        <v>1370</v>
      </c>
      <c r="R255" t="s">
        <v>1370</v>
      </c>
      <c r="S255" t="s">
        <v>1370</v>
      </c>
      <c r="T255" t="s">
        <v>1370</v>
      </c>
      <c r="U255" t="s">
        <v>1370</v>
      </c>
    </row>
    <row r="256" spans="1:21">
      <c r="A256">
        <v>255</v>
      </c>
      <c r="B256" s="261" t="str">
        <f>+'Metas por Proyecto'!B248</f>
        <v>UF8.3 Mejoramiento  calzada</v>
      </c>
      <c r="C256" s="262" t="str">
        <f>+'Metas por Proyecto'!L248</f>
        <v>Antioquia - Bolivar</v>
      </c>
      <c r="D256" s="262" t="str">
        <f>+'Metas por Proyecto'!J248</f>
        <v>Carretero 4 VGC</v>
      </c>
      <c r="E256" t="s">
        <v>1370</v>
      </c>
      <c r="F256" t="s">
        <v>1370</v>
      </c>
      <c r="G256" t="s">
        <v>1370</v>
      </c>
      <c r="H256" t="s">
        <v>1370</v>
      </c>
      <c r="I256" t="s">
        <v>1370</v>
      </c>
      <c r="J256" t="s">
        <v>1370</v>
      </c>
      <c r="K256" t="s">
        <v>1370</v>
      </c>
      <c r="L256" t="s">
        <v>1371</v>
      </c>
      <c r="M256" t="s">
        <v>1371</v>
      </c>
      <c r="N256" t="s">
        <v>1370</v>
      </c>
      <c r="O256" t="s">
        <v>1371</v>
      </c>
      <c r="P256" t="s">
        <v>1370</v>
      </c>
      <c r="Q256" t="s">
        <v>1370</v>
      </c>
      <c r="R256" t="s">
        <v>1370</v>
      </c>
      <c r="S256" t="s">
        <v>1370</v>
      </c>
      <c r="T256" t="s">
        <v>1370</v>
      </c>
      <c r="U256" t="s">
        <v>1370</v>
      </c>
    </row>
    <row r="257" spans="1:21">
      <c r="A257">
        <v>256</v>
      </c>
      <c r="B257" s="261" t="str">
        <f>+'Metas por Proyecto'!B249</f>
        <v>UF8.3 Mejoramiento  calzada</v>
      </c>
      <c r="C257" s="262" t="str">
        <f>+'Metas por Proyecto'!L249</f>
        <v>Antioquia - Bolivar</v>
      </c>
      <c r="D257" s="262" t="str">
        <f>+'Metas por Proyecto'!J249</f>
        <v>Carretero 4 VGC</v>
      </c>
      <c r="E257" t="s">
        <v>1370</v>
      </c>
      <c r="F257" t="s">
        <v>1370</v>
      </c>
      <c r="G257" t="s">
        <v>1370</v>
      </c>
      <c r="H257" t="s">
        <v>1370</v>
      </c>
      <c r="I257" t="s">
        <v>1370</v>
      </c>
      <c r="J257" t="s">
        <v>1370</v>
      </c>
      <c r="K257" t="s">
        <v>1370</v>
      </c>
      <c r="L257" t="s">
        <v>1371</v>
      </c>
      <c r="M257" t="s">
        <v>1371</v>
      </c>
      <c r="N257" t="s">
        <v>1370</v>
      </c>
      <c r="O257" t="s">
        <v>1371</v>
      </c>
      <c r="P257" t="s">
        <v>1370</v>
      </c>
      <c r="Q257" t="s">
        <v>1370</v>
      </c>
      <c r="R257" t="s">
        <v>1370</v>
      </c>
      <c r="S257" t="s">
        <v>1370</v>
      </c>
      <c r="T257" t="s">
        <v>1370</v>
      </c>
      <c r="U257" t="s">
        <v>1370</v>
      </c>
    </row>
    <row r="258" spans="1:21" ht="30">
      <c r="A258">
        <v>257</v>
      </c>
      <c r="B258" s="261" t="str">
        <f>+'Metas por Proyecto'!B250</f>
        <v xml:space="preserve">UFI 8.3. Intersección a nivel  (Cruz del viso) </v>
      </c>
      <c r="C258" s="262" t="str">
        <f>+'Metas por Proyecto'!L250</f>
        <v>Antioquia - Bolivar</v>
      </c>
      <c r="D258" s="262" t="str">
        <f>+'Metas por Proyecto'!J250</f>
        <v>Carretero 4 VGC</v>
      </c>
      <c r="E258" t="s">
        <v>1370</v>
      </c>
      <c r="F258" t="s">
        <v>1370</v>
      </c>
      <c r="G258" t="s">
        <v>1370</v>
      </c>
      <c r="H258" t="s">
        <v>1370</v>
      </c>
      <c r="I258" t="s">
        <v>1370</v>
      </c>
      <c r="J258" t="s">
        <v>1370</v>
      </c>
      <c r="K258" t="s">
        <v>1370</v>
      </c>
      <c r="L258" t="s">
        <v>1371</v>
      </c>
      <c r="M258" t="s">
        <v>1371</v>
      </c>
      <c r="N258" t="s">
        <v>1370</v>
      </c>
      <c r="O258" t="s">
        <v>1371</v>
      </c>
      <c r="P258" t="s">
        <v>1370</v>
      </c>
      <c r="Q258" t="s">
        <v>1370</v>
      </c>
      <c r="R258" t="s">
        <v>1370</v>
      </c>
      <c r="S258" t="s">
        <v>1370</v>
      </c>
      <c r="T258" t="s">
        <v>1370</v>
      </c>
      <c r="U258" t="s">
        <v>1370</v>
      </c>
    </row>
    <row r="259" spans="1:21">
      <c r="A259">
        <v>258</v>
      </c>
      <c r="B259" s="261" t="str">
        <f>+'Metas por Proyecto'!B251</f>
        <v>UF8.2 Puente</v>
      </c>
      <c r="C259" s="262" t="str">
        <f>+'Metas por Proyecto'!L251</f>
        <v>Antioquia - Bolivar</v>
      </c>
      <c r="D259" s="262" t="str">
        <f>+'Metas por Proyecto'!J251</f>
        <v>Carretero 4 VGC</v>
      </c>
      <c r="E259" t="s">
        <v>1370</v>
      </c>
      <c r="F259" t="s">
        <v>1370</v>
      </c>
      <c r="G259" t="s">
        <v>1370</v>
      </c>
      <c r="H259" t="s">
        <v>1370</v>
      </c>
      <c r="I259" t="s">
        <v>1370</v>
      </c>
      <c r="J259" t="s">
        <v>1370</v>
      </c>
      <c r="K259" t="s">
        <v>1370</v>
      </c>
      <c r="L259" t="s">
        <v>1371</v>
      </c>
      <c r="M259" t="s">
        <v>1371</v>
      </c>
      <c r="N259" t="s">
        <v>1370</v>
      </c>
      <c r="O259" t="s">
        <v>1371</v>
      </c>
      <c r="P259" t="s">
        <v>1370</v>
      </c>
      <c r="Q259" t="s">
        <v>1370</v>
      </c>
      <c r="R259" t="s">
        <v>1370</v>
      </c>
      <c r="S259" t="s">
        <v>1370</v>
      </c>
      <c r="T259" t="s">
        <v>1370</v>
      </c>
      <c r="U259" t="s">
        <v>1370</v>
      </c>
    </row>
    <row r="260" spans="1:21" ht="45">
      <c r="A260">
        <v>259</v>
      </c>
      <c r="B260" s="261" t="str">
        <f>+'Metas por Proyecto'!B252</f>
        <v xml:space="preserve"> Mantenimiento y operación  (vias existentes entregadas al concesionario )</v>
      </c>
      <c r="C260" s="262" t="str">
        <f>+'Metas por Proyecto'!L252</f>
        <v>Antioquia - Bolivar</v>
      </c>
      <c r="D260" s="262" t="str">
        <f>+'Metas por Proyecto'!J252</f>
        <v>Carretero 4 VGC</v>
      </c>
      <c r="E260" t="s">
        <v>1370</v>
      </c>
      <c r="F260" t="s">
        <v>1370</v>
      </c>
      <c r="G260" t="s">
        <v>1370</v>
      </c>
      <c r="H260" t="s">
        <v>1370</v>
      </c>
      <c r="I260" t="s">
        <v>1370</v>
      </c>
      <c r="J260" t="s">
        <v>1370</v>
      </c>
      <c r="K260" t="s">
        <v>1370</v>
      </c>
      <c r="L260" t="s">
        <v>1371</v>
      </c>
      <c r="M260" t="s">
        <v>1371</v>
      </c>
      <c r="N260" t="s">
        <v>1370</v>
      </c>
      <c r="O260" t="s">
        <v>1371</v>
      </c>
      <c r="P260" t="s">
        <v>1370</v>
      </c>
      <c r="Q260" t="s">
        <v>1370</v>
      </c>
      <c r="R260" t="s">
        <v>1370</v>
      </c>
      <c r="S260" t="s">
        <v>1370</v>
      </c>
      <c r="T260" t="s">
        <v>1370</v>
      </c>
      <c r="U260" t="s">
        <v>1370</v>
      </c>
    </row>
    <row r="261" spans="1:21" ht="45">
      <c r="A261">
        <v>260</v>
      </c>
      <c r="B261" s="261" t="str">
        <f>+'Metas por Proyecto'!B253</f>
        <v>Iniciar Estudios y Diseños para construcción UF1: ampliación carrera séptima: Calle 245- La caro</v>
      </c>
      <c r="C261" s="262" t="str">
        <f>+'Metas por Proyecto'!L253</f>
        <v xml:space="preserve">IP Accesos norte </v>
      </c>
      <c r="D261" s="262" t="str">
        <f>+'Metas por Proyecto'!J253</f>
        <v>Carretero 2 VGC</v>
      </c>
      <c r="E261" t="s">
        <v>1370</v>
      </c>
      <c r="F261" t="s">
        <v>1370</v>
      </c>
      <c r="G261" t="s">
        <v>1370</v>
      </c>
      <c r="H261" t="s">
        <v>1370</v>
      </c>
      <c r="I261" t="s">
        <v>1370</v>
      </c>
      <c r="J261" t="s">
        <v>1370</v>
      </c>
      <c r="K261" t="s">
        <v>1370</v>
      </c>
      <c r="L261" t="s">
        <v>1371</v>
      </c>
      <c r="M261" t="s">
        <v>1371</v>
      </c>
      <c r="N261" t="s">
        <v>1370</v>
      </c>
      <c r="O261" t="s">
        <v>1371</v>
      </c>
      <c r="P261" t="s">
        <v>1370</v>
      </c>
      <c r="Q261" t="s">
        <v>1370</v>
      </c>
      <c r="R261" t="s">
        <v>1370</v>
      </c>
      <c r="S261" t="s">
        <v>1370</v>
      </c>
      <c r="T261" t="s">
        <v>1370</v>
      </c>
      <c r="U261" t="s">
        <v>1370</v>
      </c>
    </row>
    <row r="262" spans="1:21" ht="30">
      <c r="A262">
        <v>261</v>
      </c>
      <c r="B262" s="261" t="str">
        <f>+'Metas por Proyecto'!B254</f>
        <v xml:space="preserve">Ampliación Autopista Norte : Calle 245- Caro </v>
      </c>
      <c r="C262" s="262" t="str">
        <f>+'Metas por Proyecto'!L254</f>
        <v xml:space="preserve">IP Accesos norte </v>
      </c>
      <c r="D262" s="262" t="str">
        <f>+'Metas por Proyecto'!J254</f>
        <v>Carretero 2 VGC</v>
      </c>
      <c r="E262" t="s">
        <v>1370</v>
      </c>
      <c r="F262" t="s">
        <v>1370</v>
      </c>
      <c r="G262" t="s">
        <v>1370</v>
      </c>
      <c r="H262" t="s">
        <v>1370</v>
      </c>
      <c r="I262" t="s">
        <v>1370</v>
      </c>
      <c r="J262" t="s">
        <v>1370</v>
      </c>
      <c r="K262" t="s">
        <v>1370</v>
      </c>
      <c r="L262" t="s">
        <v>1371</v>
      </c>
      <c r="M262" t="s">
        <v>1371</v>
      </c>
      <c r="N262" t="s">
        <v>1370</v>
      </c>
      <c r="O262" t="s">
        <v>1371</v>
      </c>
      <c r="P262" t="s">
        <v>1370</v>
      </c>
      <c r="Q262" t="s">
        <v>1370</v>
      </c>
      <c r="R262" t="s">
        <v>1370</v>
      </c>
      <c r="S262" t="s">
        <v>1370</v>
      </c>
      <c r="T262" t="s">
        <v>1370</v>
      </c>
      <c r="U262" t="s">
        <v>1370</v>
      </c>
    </row>
    <row r="263" spans="1:21" ht="45">
      <c r="A263">
        <v>262</v>
      </c>
      <c r="B263" s="261" t="str">
        <f>+'Metas por Proyecto'!B255</f>
        <v>Iniciar y Rehabilitar la calzada existente UF2 desde la calle 245 hasta la Caro</v>
      </c>
      <c r="C263" s="262" t="str">
        <f>+'Metas por Proyecto'!L255</f>
        <v xml:space="preserve">IP Accesos norte </v>
      </c>
      <c r="D263" s="262" t="str">
        <f>+'Metas por Proyecto'!J255</f>
        <v>Carretero 2 VGC</v>
      </c>
      <c r="E263" t="s">
        <v>1370</v>
      </c>
      <c r="F263" t="s">
        <v>1370</v>
      </c>
      <c r="G263" t="s">
        <v>1370</v>
      </c>
      <c r="H263" t="s">
        <v>1370</v>
      </c>
      <c r="I263" t="s">
        <v>1370</v>
      </c>
      <c r="J263" t="s">
        <v>1370</v>
      </c>
      <c r="K263" t="s">
        <v>1370</v>
      </c>
      <c r="L263" t="s">
        <v>1371</v>
      </c>
      <c r="M263" t="s">
        <v>1371</v>
      </c>
      <c r="N263" t="s">
        <v>1370</v>
      </c>
      <c r="O263" t="s">
        <v>1371</v>
      </c>
      <c r="P263" t="s">
        <v>1370</v>
      </c>
      <c r="Q263" t="s">
        <v>1370</v>
      </c>
      <c r="R263" t="s">
        <v>1370</v>
      </c>
      <c r="S263" t="s">
        <v>1370</v>
      </c>
      <c r="T263" t="s">
        <v>1370</v>
      </c>
      <c r="U263" t="s">
        <v>1370</v>
      </c>
    </row>
    <row r="264" spans="1:21" ht="30">
      <c r="A264">
        <v>263</v>
      </c>
      <c r="B264" s="261" t="str">
        <f>+'Metas por Proyecto'!B256</f>
        <v>Operar  y Mantener UF4: Corredor revertido DEVINORTE</v>
      </c>
      <c r="C264" s="262" t="str">
        <f>+'Metas por Proyecto'!L256</f>
        <v xml:space="preserve">IP Accesos norte </v>
      </c>
      <c r="D264" s="262" t="str">
        <f>+'Metas por Proyecto'!J256</f>
        <v>Carretero 2 VGC</v>
      </c>
      <c r="E264" t="s">
        <v>1370</v>
      </c>
      <c r="F264" t="s">
        <v>1370</v>
      </c>
      <c r="G264" t="s">
        <v>1370</v>
      </c>
      <c r="H264" t="s">
        <v>1370</v>
      </c>
      <c r="I264" t="s">
        <v>1370</v>
      </c>
      <c r="J264" t="s">
        <v>1370</v>
      </c>
      <c r="K264" t="s">
        <v>1370</v>
      </c>
      <c r="L264" t="s">
        <v>1371</v>
      </c>
      <c r="M264" t="s">
        <v>1371</v>
      </c>
      <c r="N264" t="s">
        <v>1370</v>
      </c>
      <c r="O264" t="s">
        <v>1371</v>
      </c>
      <c r="P264" t="s">
        <v>1370</v>
      </c>
      <c r="Q264" t="s">
        <v>1370</v>
      </c>
      <c r="R264" t="s">
        <v>1370</v>
      </c>
      <c r="S264" t="s">
        <v>1370</v>
      </c>
      <c r="T264" t="s">
        <v>1370</v>
      </c>
      <c r="U264" t="s">
        <v>1370</v>
      </c>
    </row>
    <row r="265" spans="1:21" ht="45">
      <c r="A265">
        <v>264</v>
      </c>
      <c r="B265" s="261" t="str">
        <f>+'Metas por Proyecto'!B257</f>
        <v>Reuniones periódicas de seguimiento a proyectos</v>
      </c>
      <c r="C265" s="262" t="str">
        <f>+'Metas por Proyecto'!L257</f>
        <v>IP Girardot - Ibagué - Cajamarca GICA (4G)</v>
      </c>
      <c r="D265" s="262" t="str">
        <f>+'Metas por Proyecto'!J257</f>
        <v>Carretero 1 VGC</v>
      </c>
      <c r="E265" t="s">
        <v>1370</v>
      </c>
      <c r="F265" t="s">
        <v>1370</v>
      </c>
      <c r="G265" t="s">
        <v>1370</v>
      </c>
      <c r="H265" t="s">
        <v>1370</v>
      </c>
      <c r="I265" t="s">
        <v>1370</v>
      </c>
      <c r="J265" t="s">
        <v>1370</v>
      </c>
      <c r="K265" t="s">
        <v>1370</v>
      </c>
      <c r="L265" t="s">
        <v>1371</v>
      </c>
      <c r="M265" t="s">
        <v>1371</v>
      </c>
      <c r="N265" t="s">
        <v>1370</v>
      </c>
      <c r="O265" t="s">
        <v>1371</v>
      </c>
      <c r="P265" t="s">
        <v>1370</v>
      </c>
      <c r="Q265" t="s">
        <v>1370</v>
      </c>
      <c r="R265" t="s">
        <v>1370</v>
      </c>
      <c r="S265" t="s">
        <v>1370</v>
      </c>
      <c r="T265" t="s">
        <v>1370</v>
      </c>
      <c r="U265" t="s">
        <v>1370</v>
      </c>
    </row>
    <row r="266" spans="1:21" ht="45">
      <c r="A266">
        <v>265</v>
      </c>
      <c r="B266" s="261" t="str">
        <f>+'Metas por Proyecto'!B258</f>
        <v>Construcción obras de la UF1 (Combeima - Valle del Cocora)</v>
      </c>
      <c r="C266" s="262" t="str">
        <f>+'Metas por Proyecto'!L258</f>
        <v>IP Girardot - Ibagué - Cajamarca GICA (4G)</v>
      </c>
      <c r="D266" s="262" t="str">
        <f>+'Metas por Proyecto'!J258</f>
        <v>Carretero 1 VGC</v>
      </c>
      <c r="E266" t="s">
        <v>1370</v>
      </c>
      <c r="F266" t="s">
        <v>1370</v>
      </c>
      <c r="G266" t="s">
        <v>1370</v>
      </c>
      <c r="H266" t="s">
        <v>1370</v>
      </c>
      <c r="I266" t="s">
        <v>1370</v>
      </c>
      <c r="J266" t="s">
        <v>1370</v>
      </c>
      <c r="K266" t="s">
        <v>1370</v>
      </c>
      <c r="L266" t="s">
        <v>1371</v>
      </c>
      <c r="M266" t="s">
        <v>1371</v>
      </c>
      <c r="N266" t="s">
        <v>1370</v>
      </c>
      <c r="O266" t="s">
        <v>1371</v>
      </c>
      <c r="P266" t="s">
        <v>1370</v>
      </c>
      <c r="Q266" t="s">
        <v>1370</v>
      </c>
      <c r="R266" t="s">
        <v>1370</v>
      </c>
      <c r="S266" t="s">
        <v>1370</v>
      </c>
      <c r="T266" t="s">
        <v>1370</v>
      </c>
      <c r="U266" t="s">
        <v>1370</v>
      </c>
    </row>
    <row r="267" spans="1:21" ht="30">
      <c r="A267">
        <v>266</v>
      </c>
      <c r="B267" s="261" t="str">
        <f>+'Metas por Proyecto'!B259</f>
        <v>Rehabilitación vía Existente UF3 (Aipe - Saldaña)</v>
      </c>
      <c r="C267" s="262" t="str">
        <f>+'Metas por Proyecto'!L259</f>
        <v>IP Neiva - Espinal - Girardot</v>
      </c>
      <c r="D267" s="262" t="str">
        <f>+'Metas por Proyecto'!J259</f>
        <v>Carretero 1 VGC</v>
      </c>
      <c r="E267" t="s">
        <v>1370</v>
      </c>
      <c r="F267" t="s">
        <v>1370</v>
      </c>
      <c r="G267" t="s">
        <v>1370</v>
      </c>
      <c r="H267" t="s">
        <v>1370</v>
      </c>
      <c r="I267" t="s">
        <v>1370</v>
      </c>
      <c r="J267" t="s">
        <v>1370</v>
      </c>
      <c r="K267" t="s">
        <v>1370</v>
      </c>
      <c r="L267" t="s">
        <v>1371</v>
      </c>
      <c r="M267" t="s">
        <v>1371</v>
      </c>
      <c r="N267" t="s">
        <v>1370</v>
      </c>
      <c r="O267" t="s">
        <v>1371</v>
      </c>
      <c r="P267" t="s">
        <v>1370</v>
      </c>
      <c r="Q267" t="s">
        <v>1370</v>
      </c>
      <c r="R267" t="s">
        <v>1370</v>
      </c>
      <c r="S267" t="s">
        <v>1370</v>
      </c>
      <c r="T267" t="s">
        <v>1370</v>
      </c>
      <c r="U267" t="s">
        <v>1370</v>
      </c>
    </row>
    <row r="268" spans="1:21" ht="30">
      <c r="A268">
        <v>267</v>
      </c>
      <c r="B268" s="261" t="str">
        <f>+'Metas por Proyecto'!B260</f>
        <v>Rehabilitación vía Existente UF3 (Aipe - Saldaña)</v>
      </c>
      <c r="C268" s="262" t="str">
        <f>+'Metas por Proyecto'!L260</f>
        <v>IP Neiva - Espinal - Girardot</v>
      </c>
      <c r="D268" s="262" t="str">
        <f>+'Metas por Proyecto'!J260</f>
        <v>Carretero 1 VGC</v>
      </c>
      <c r="E268" t="s">
        <v>1370</v>
      </c>
      <c r="F268" t="s">
        <v>1370</v>
      </c>
      <c r="G268" t="s">
        <v>1370</v>
      </c>
      <c r="H268" t="s">
        <v>1370</v>
      </c>
      <c r="I268" t="s">
        <v>1370</v>
      </c>
      <c r="J268" t="s">
        <v>1370</v>
      </c>
      <c r="K268" t="s">
        <v>1370</v>
      </c>
      <c r="L268" t="s">
        <v>1371</v>
      </c>
      <c r="M268" t="s">
        <v>1371</v>
      </c>
      <c r="N268" t="s">
        <v>1370</v>
      </c>
      <c r="O268" t="s">
        <v>1371</v>
      </c>
      <c r="P268" t="s">
        <v>1370</v>
      </c>
      <c r="Q268" t="s">
        <v>1370</v>
      </c>
      <c r="R268" t="s">
        <v>1370</v>
      </c>
      <c r="S268" t="s">
        <v>1370</v>
      </c>
      <c r="T268" t="s">
        <v>1370</v>
      </c>
      <c r="U268" t="s">
        <v>1370</v>
      </c>
    </row>
    <row r="269" spans="1:21" ht="30">
      <c r="A269">
        <v>268</v>
      </c>
      <c r="B269" s="261" t="str">
        <f>+'Metas por Proyecto'!B261</f>
        <v>Rehabilitación vía Existente UF 2B (Campo Dina - Aipe)</v>
      </c>
      <c r="C269" s="262" t="str">
        <f>+'Metas por Proyecto'!L261</f>
        <v>IP Neiva - Espinal - Girardot</v>
      </c>
      <c r="D269" s="262" t="str">
        <f>+'Metas por Proyecto'!J261</f>
        <v>Carretero 1 VGC</v>
      </c>
      <c r="E269" t="s">
        <v>1370</v>
      </c>
      <c r="F269" t="s">
        <v>1370</v>
      </c>
      <c r="G269" t="s">
        <v>1370</v>
      </c>
      <c r="H269" t="s">
        <v>1370</v>
      </c>
      <c r="I269" t="s">
        <v>1370</v>
      </c>
      <c r="J269" t="s">
        <v>1370</v>
      </c>
      <c r="K269" t="s">
        <v>1370</v>
      </c>
      <c r="L269" t="s">
        <v>1371</v>
      </c>
      <c r="M269" t="s">
        <v>1371</v>
      </c>
      <c r="N269" t="s">
        <v>1370</v>
      </c>
      <c r="O269" t="s">
        <v>1371</v>
      </c>
      <c r="P269" t="s">
        <v>1370</v>
      </c>
      <c r="Q269" t="s">
        <v>1370</v>
      </c>
      <c r="R269" t="s">
        <v>1370</v>
      </c>
      <c r="S269" t="s">
        <v>1370</v>
      </c>
      <c r="T269" t="s">
        <v>1370</v>
      </c>
      <c r="U269" t="s">
        <v>1370</v>
      </c>
    </row>
    <row r="270" spans="1:21" ht="30">
      <c r="A270">
        <v>269</v>
      </c>
      <c r="B270" s="261" t="str">
        <f>+'Metas por Proyecto'!B262</f>
        <v>Construcción puente sobre río Anchique</v>
      </c>
      <c r="C270" s="262" t="str">
        <f>+'Metas por Proyecto'!L262</f>
        <v>IP Neiva - Espinal - Girardot</v>
      </c>
      <c r="D270" s="262" t="str">
        <f>+'Metas por Proyecto'!J262</f>
        <v>Carretero 1 VGC</v>
      </c>
      <c r="E270" t="s">
        <v>1370</v>
      </c>
      <c r="F270" t="s">
        <v>1370</v>
      </c>
      <c r="G270" t="s">
        <v>1370</v>
      </c>
      <c r="H270" t="s">
        <v>1370</v>
      </c>
      <c r="I270" t="s">
        <v>1370</v>
      </c>
      <c r="J270" t="s">
        <v>1370</v>
      </c>
      <c r="K270" t="s">
        <v>1370</v>
      </c>
      <c r="L270" t="s">
        <v>1371</v>
      </c>
      <c r="M270" t="s">
        <v>1371</v>
      </c>
      <c r="N270" t="s">
        <v>1370</v>
      </c>
      <c r="O270" t="s">
        <v>1371</v>
      </c>
      <c r="P270" t="s">
        <v>1370</v>
      </c>
      <c r="Q270" t="s">
        <v>1370</v>
      </c>
      <c r="R270" t="s">
        <v>1370</v>
      </c>
      <c r="S270" t="s">
        <v>1370</v>
      </c>
      <c r="T270" t="s">
        <v>1370</v>
      </c>
      <c r="U270" t="s">
        <v>1370</v>
      </c>
    </row>
    <row r="271" spans="1:21" ht="30">
      <c r="A271">
        <v>270</v>
      </c>
      <c r="B271" s="261" t="str">
        <f>+'Metas por Proyecto'!B263</f>
        <v>Construcción segunda calzada UF 2B (Campo Dina - Aipe)</v>
      </c>
      <c r="C271" s="262" t="str">
        <f>+'Metas por Proyecto'!L263</f>
        <v>IP Neiva - Espinal - Girardot</v>
      </c>
      <c r="D271" s="262" t="str">
        <f>+'Metas por Proyecto'!J263</f>
        <v>Carretero 1 VGC</v>
      </c>
      <c r="E271" t="s">
        <v>1370</v>
      </c>
      <c r="F271" t="s">
        <v>1370</v>
      </c>
      <c r="G271" t="s">
        <v>1370</v>
      </c>
      <c r="H271" t="s">
        <v>1370</v>
      </c>
      <c r="I271" t="s">
        <v>1370</v>
      </c>
      <c r="J271" t="s">
        <v>1370</v>
      </c>
      <c r="K271" t="s">
        <v>1370</v>
      </c>
      <c r="L271" t="s">
        <v>1371</v>
      </c>
      <c r="M271" t="s">
        <v>1371</v>
      </c>
      <c r="N271" t="s">
        <v>1370</v>
      </c>
      <c r="O271" t="s">
        <v>1371</v>
      </c>
      <c r="P271" t="s">
        <v>1370</v>
      </c>
      <c r="Q271" t="s">
        <v>1370</v>
      </c>
      <c r="R271" t="s">
        <v>1370</v>
      </c>
      <c r="S271" t="s">
        <v>1370</v>
      </c>
      <c r="T271" t="s">
        <v>1370</v>
      </c>
      <c r="U271" t="s">
        <v>1370</v>
      </c>
    </row>
    <row r="272" spans="1:21" ht="30">
      <c r="A272">
        <v>271</v>
      </c>
      <c r="B272" s="261" t="str">
        <f>+'Metas por Proyecto'!B264</f>
        <v>Construcción de doble calzada  entre Pradera y Porcesito UF1</v>
      </c>
      <c r="C272" s="262" t="str">
        <f>+'Metas por Proyecto'!L264</f>
        <v>Vias del NUS</v>
      </c>
      <c r="D272" s="262" t="str">
        <f>+'Metas por Proyecto'!J264</f>
        <v>Carretero 4 VGC</v>
      </c>
      <c r="E272" t="s">
        <v>1370</v>
      </c>
      <c r="F272" t="s">
        <v>1370</v>
      </c>
      <c r="G272" t="s">
        <v>1370</v>
      </c>
      <c r="H272" t="s">
        <v>1370</v>
      </c>
      <c r="I272" t="s">
        <v>1370</v>
      </c>
      <c r="J272" t="s">
        <v>1370</v>
      </c>
      <c r="K272" t="s">
        <v>1370</v>
      </c>
      <c r="L272" t="s">
        <v>1371</v>
      </c>
      <c r="M272" t="s">
        <v>1371</v>
      </c>
      <c r="N272" t="s">
        <v>1370</v>
      </c>
      <c r="O272" t="s">
        <v>1371</v>
      </c>
      <c r="P272" t="s">
        <v>1370</v>
      </c>
      <c r="Q272" t="s">
        <v>1370</v>
      </c>
      <c r="R272" t="s">
        <v>1370</v>
      </c>
      <c r="S272" t="s">
        <v>1370</v>
      </c>
      <c r="T272" t="s">
        <v>1370</v>
      </c>
      <c r="U272" t="s">
        <v>1370</v>
      </c>
    </row>
    <row r="273" spans="1:21" ht="30">
      <c r="A273">
        <v>272</v>
      </c>
      <c r="B273" s="261" t="str">
        <f>+'Metas por Proyecto'!B265</f>
        <v>Construcción de doble calzada  entre Porcesito-Santiago UF2</v>
      </c>
      <c r="C273" s="262" t="str">
        <f>+'Metas por Proyecto'!L265</f>
        <v>Vias del NUS</v>
      </c>
      <c r="D273" s="262" t="str">
        <f>+'Metas por Proyecto'!J265</f>
        <v>Carretero 4 VGC</v>
      </c>
      <c r="E273" t="s">
        <v>1370</v>
      </c>
      <c r="F273" t="s">
        <v>1370</v>
      </c>
      <c r="G273" t="s">
        <v>1370</v>
      </c>
      <c r="H273" t="s">
        <v>1370</v>
      </c>
      <c r="I273" t="s">
        <v>1370</v>
      </c>
      <c r="J273" t="s">
        <v>1370</v>
      </c>
      <c r="K273" t="s">
        <v>1370</v>
      </c>
      <c r="L273" t="s">
        <v>1371</v>
      </c>
      <c r="M273" t="s">
        <v>1371</v>
      </c>
      <c r="N273" t="s">
        <v>1370</v>
      </c>
      <c r="O273" t="s">
        <v>1371</v>
      </c>
      <c r="P273" t="s">
        <v>1370</v>
      </c>
      <c r="Q273" t="s">
        <v>1370</v>
      </c>
      <c r="R273" t="s">
        <v>1370</v>
      </c>
      <c r="S273" t="s">
        <v>1370</v>
      </c>
      <c r="T273" t="s">
        <v>1370</v>
      </c>
      <c r="U273" t="s">
        <v>1370</v>
      </c>
    </row>
    <row r="274" spans="1:21" ht="30">
      <c r="A274">
        <v>273</v>
      </c>
      <c r="B274" s="261" t="str">
        <f>+'Metas por Proyecto'!B266</f>
        <v>Construcción de doble calzada  - UF4 Variante de Cisneros</v>
      </c>
      <c r="C274" s="262" t="str">
        <f>+'Metas por Proyecto'!L266</f>
        <v>Vias del NUS</v>
      </c>
      <c r="D274" s="262" t="str">
        <f>+'Metas por Proyecto'!J266</f>
        <v>Carretero 4 VGC</v>
      </c>
      <c r="E274" t="s">
        <v>1370</v>
      </c>
      <c r="F274" t="s">
        <v>1370</v>
      </c>
      <c r="G274" t="s">
        <v>1370</v>
      </c>
      <c r="H274" t="s">
        <v>1370</v>
      </c>
      <c r="I274" t="s">
        <v>1370</v>
      </c>
      <c r="J274" t="s">
        <v>1370</v>
      </c>
      <c r="K274" t="s">
        <v>1370</v>
      </c>
      <c r="L274" t="s">
        <v>1371</v>
      </c>
      <c r="M274" t="s">
        <v>1371</v>
      </c>
      <c r="N274" t="s">
        <v>1370</v>
      </c>
      <c r="O274" t="s">
        <v>1371</v>
      </c>
      <c r="P274" t="s">
        <v>1370</v>
      </c>
      <c r="Q274" t="s">
        <v>1370</v>
      </c>
      <c r="R274" t="s">
        <v>1370</v>
      </c>
      <c r="S274" t="s">
        <v>1370</v>
      </c>
      <c r="T274" t="s">
        <v>1370</v>
      </c>
      <c r="U274" t="s">
        <v>1370</v>
      </c>
    </row>
    <row r="275" spans="1:21" ht="30">
      <c r="A275">
        <v>274</v>
      </c>
      <c r="B275" s="261" t="str">
        <f>+'Metas por Proyecto'!B267</f>
        <v>Construcción de tercer carril entre K. 67+120 - Alto de dolores UF5</v>
      </c>
      <c r="C275" s="262" t="str">
        <f>+'Metas por Proyecto'!L267</f>
        <v>Vias del NUS</v>
      </c>
      <c r="D275" s="262" t="str">
        <f>+'Metas por Proyecto'!J267</f>
        <v>Carretero 4 VGC</v>
      </c>
      <c r="E275" t="s">
        <v>1370</v>
      </c>
      <c r="F275" t="s">
        <v>1370</v>
      </c>
      <c r="G275" t="s">
        <v>1370</v>
      </c>
      <c r="H275" t="s">
        <v>1370</v>
      </c>
      <c r="I275" t="s">
        <v>1370</v>
      </c>
      <c r="J275" t="s">
        <v>1370</v>
      </c>
      <c r="K275" t="s">
        <v>1370</v>
      </c>
      <c r="L275" t="s">
        <v>1371</v>
      </c>
      <c r="M275" t="s">
        <v>1371</v>
      </c>
      <c r="N275" t="s">
        <v>1370</v>
      </c>
      <c r="O275" t="s">
        <v>1371</v>
      </c>
      <c r="P275" t="s">
        <v>1370</v>
      </c>
      <c r="Q275" t="s">
        <v>1370</v>
      </c>
      <c r="R275" t="s">
        <v>1370</v>
      </c>
      <c r="S275" t="s">
        <v>1370</v>
      </c>
      <c r="T275" t="s">
        <v>1370</v>
      </c>
      <c r="U275" t="s">
        <v>1370</v>
      </c>
    </row>
    <row r="276" spans="1:21" ht="30">
      <c r="A276">
        <v>275</v>
      </c>
      <c r="B276" s="261" t="str">
        <f>+'Metas por Proyecto'!B268</f>
        <v>Terminación túnel la Quiebra (2.6 km)</v>
      </c>
      <c r="C276" s="262" t="str">
        <f>+'Metas por Proyecto'!L268</f>
        <v>Vias del NUS</v>
      </c>
      <c r="D276" s="262" t="str">
        <f>+'Metas por Proyecto'!J268</f>
        <v>Carretero 4 VGC</v>
      </c>
      <c r="E276" t="s">
        <v>1370</v>
      </c>
      <c r="F276" t="s">
        <v>1370</v>
      </c>
      <c r="G276" t="s">
        <v>1370</v>
      </c>
      <c r="H276" t="s">
        <v>1370</v>
      </c>
      <c r="I276" t="s">
        <v>1370</v>
      </c>
      <c r="J276" t="s">
        <v>1370</v>
      </c>
      <c r="K276" t="s">
        <v>1370</v>
      </c>
      <c r="L276" t="s">
        <v>1371</v>
      </c>
      <c r="M276" t="s">
        <v>1371</v>
      </c>
      <c r="N276" t="s">
        <v>1370</v>
      </c>
      <c r="O276" t="s">
        <v>1371</v>
      </c>
      <c r="P276" t="s">
        <v>1370</v>
      </c>
      <c r="Q276" t="s">
        <v>1370</v>
      </c>
      <c r="R276" t="s">
        <v>1370</v>
      </c>
      <c r="S276" t="s">
        <v>1370</v>
      </c>
      <c r="T276" t="s">
        <v>1370</v>
      </c>
      <c r="U276" t="s">
        <v>1370</v>
      </c>
    </row>
    <row r="277" spans="1:21" ht="30">
      <c r="A277">
        <v>276</v>
      </c>
      <c r="B277" s="261" t="str">
        <f>+'Metas por Proyecto'!B269</f>
        <v>Terminación túnel la Quiebra (2 tubos)</v>
      </c>
      <c r="C277" s="262" t="str">
        <f>+'Metas por Proyecto'!L269</f>
        <v>Vias del NUS</v>
      </c>
      <c r="D277" s="262" t="str">
        <f>+'Metas por Proyecto'!J269</f>
        <v>Carretero 4 VGC</v>
      </c>
      <c r="E277" t="s">
        <v>1370</v>
      </c>
      <c r="F277" t="s">
        <v>1370</v>
      </c>
      <c r="G277" t="s">
        <v>1370</v>
      </c>
      <c r="H277" t="s">
        <v>1370</v>
      </c>
      <c r="I277" t="s">
        <v>1370</v>
      </c>
      <c r="J277" t="s">
        <v>1370</v>
      </c>
      <c r="K277" t="s">
        <v>1370</v>
      </c>
      <c r="L277" t="s">
        <v>1371</v>
      </c>
      <c r="M277" t="s">
        <v>1371</v>
      </c>
      <c r="N277" t="s">
        <v>1370</v>
      </c>
      <c r="O277" t="s">
        <v>1371</v>
      </c>
      <c r="P277" t="s">
        <v>1370</v>
      </c>
      <c r="Q277" t="s">
        <v>1370</v>
      </c>
      <c r="R277" t="s">
        <v>1370</v>
      </c>
      <c r="S277" t="s">
        <v>1370</v>
      </c>
      <c r="T277" t="s">
        <v>1370</v>
      </c>
      <c r="U277" t="s">
        <v>1370</v>
      </c>
    </row>
    <row r="278" spans="1:21" ht="45">
      <c r="A278">
        <v>277</v>
      </c>
      <c r="B278" s="261" t="str">
        <f>+'Metas por Proyecto'!B270</f>
        <v>Mantenimiento y operación (Vías existentes entregadas al Concesionario)</v>
      </c>
      <c r="C278" s="262" t="str">
        <f>+'Metas por Proyecto'!L270</f>
        <v>Vias del NUS</v>
      </c>
      <c r="D278" s="262" t="str">
        <f>+'Metas por Proyecto'!J270</f>
        <v>Carretero 4 VGC</v>
      </c>
      <c r="E278" t="s">
        <v>1370</v>
      </c>
      <c r="F278" t="s">
        <v>1370</v>
      </c>
      <c r="G278" t="s">
        <v>1370</v>
      </c>
      <c r="H278" t="s">
        <v>1370</v>
      </c>
      <c r="I278" t="s">
        <v>1370</v>
      </c>
      <c r="J278" t="s">
        <v>1370</v>
      </c>
      <c r="K278" t="s">
        <v>1370</v>
      </c>
      <c r="L278" t="s">
        <v>1371</v>
      </c>
      <c r="M278" t="s">
        <v>1371</v>
      </c>
      <c r="N278" t="s">
        <v>1370</v>
      </c>
      <c r="O278" t="s">
        <v>1371</v>
      </c>
      <c r="P278" t="s">
        <v>1370</v>
      </c>
      <c r="Q278" t="s">
        <v>1370</v>
      </c>
      <c r="R278" t="s">
        <v>1370</v>
      </c>
      <c r="S278" t="s">
        <v>1370</v>
      </c>
      <c r="T278" t="s">
        <v>1370</v>
      </c>
      <c r="U278" t="s">
        <v>1370</v>
      </c>
    </row>
    <row r="279" spans="1:21" ht="45">
      <c r="A279">
        <v>278</v>
      </c>
      <c r="B279" s="261" t="str">
        <f>+'Metas por Proyecto'!B271</f>
        <v>Construcción de Puente sobre el rio magdalena (Cimitarrra-Via Puerto Berrio)</v>
      </c>
      <c r="C279" s="262" t="str">
        <f>+'Metas por Proyecto'!L271</f>
        <v xml:space="preserve">Magdalena 2 </v>
      </c>
      <c r="D279" s="262" t="str">
        <f>+'Metas por Proyecto'!J271</f>
        <v>Carretero 4 VGC</v>
      </c>
      <c r="E279" t="s">
        <v>1370</v>
      </c>
      <c r="F279" t="s">
        <v>1370</v>
      </c>
      <c r="G279" t="s">
        <v>1370</v>
      </c>
      <c r="H279" t="s">
        <v>1370</v>
      </c>
      <c r="I279" t="s">
        <v>1370</v>
      </c>
      <c r="J279" t="s">
        <v>1370</v>
      </c>
      <c r="K279" t="s">
        <v>1370</v>
      </c>
      <c r="L279" t="s">
        <v>1371</v>
      </c>
      <c r="M279" t="s">
        <v>1371</v>
      </c>
      <c r="N279" t="s">
        <v>1370</v>
      </c>
      <c r="O279" t="s">
        <v>1371</v>
      </c>
      <c r="P279" t="s">
        <v>1370</v>
      </c>
      <c r="Q279" t="s">
        <v>1370</v>
      </c>
      <c r="R279" t="s">
        <v>1370</v>
      </c>
      <c r="S279" t="s">
        <v>1370</v>
      </c>
      <c r="T279" t="s">
        <v>1370</v>
      </c>
      <c r="U279" t="s">
        <v>1370</v>
      </c>
    </row>
    <row r="280" spans="1:21" ht="60">
      <c r="A280">
        <v>279</v>
      </c>
      <c r="B280" s="261" t="str">
        <f>+'Metas por Proyecto'!B272</f>
        <v>Seguimiento al Mantenimiento y operación  (vias existentes entregadas al concesionario ) UF 3 (Alto de dolores- Puerto Berrio )</v>
      </c>
      <c r="C280" s="262" t="str">
        <f>+'Metas por Proyecto'!L272</f>
        <v xml:space="preserve">Magdalena 2 </v>
      </c>
      <c r="D280" s="262" t="str">
        <f>+'Metas por Proyecto'!J272</f>
        <v>Carretero 4 VGC</v>
      </c>
      <c r="E280" t="s">
        <v>1370</v>
      </c>
      <c r="F280" t="s">
        <v>1370</v>
      </c>
      <c r="G280" t="s">
        <v>1370</v>
      </c>
      <c r="H280" t="s">
        <v>1370</v>
      </c>
      <c r="I280" t="s">
        <v>1370</v>
      </c>
      <c r="J280" t="s">
        <v>1370</v>
      </c>
      <c r="K280" t="s">
        <v>1370</v>
      </c>
      <c r="L280" t="s">
        <v>1371</v>
      </c>
      <c r="M280" t="s">
        <v>1371</v>
      </c>
      <c r="N280" t="s">
        <v>1370</v>
      </c>
      <c r="O280" t="s">
        <v>1371</v>
      </c>
      <c r="P280" t="s">
        <v>1370</v>
      </c>
      <c r="Q280" t="s">
        <v>1370</v>
      </c>
      <c r="R280" t="s">
        <v>1370</v>
      </c>
      <c r="S280" t="s">
        <v>1370</v>
      </c>
      <c r="T280" t="s">
        <v>1370</v>
      </c>
      <c r="U280" t="s">
        <v>1370</v>
      </c>
    </row>
    <row r="281" spans="1:21" ht="75">
      <c r="A281">
        <v>280</v>
      </c>
      <c r="B281" s="261" t="str">
        <f>+'Metas por Proyecto'!B273</f>
        <v>Seguimiento al Mantenimiento y operación  (vias existentes entregadas al concesionario ) UF 4 (Variante Puerto Berrio- Conexión Ruta del Sol)</v>
      </c>
      <c r="C281" s="262" t="str">
        <f>+'Metas por Proyecto'!L273</f>
        <v xml:space="preserve">Magdalena 2 </v>
      </c>
      <c r="D281" s="262" t="str">
        <f>+'Metas por Proyecto'!J273</f>
        <v>Carretero 4 VGC</v>
      </c>
      <c r="E281" t="s">
        <v>1370</v>
      </c>
      <c r="F281" t="s">
        <v>1370</v>
      </c>
      <c r="G281" t="s">
        <v>1370</v>
      </c>
      <c r="H281" t="s">
        <v>1370</v>
      </c>
      <c r="I281" t="s">
        <v>1370</v>
      </c>
      <c r="J281" t="s">
        <v>1370</v>
      </c>
      <c r="K281" t="s">
        <v>1370</v>
      </c>
      <c r="L281" t="s">
        <v>1371</v>
      </c>
      <c r="M281" t="s">
        <v>1371</v>
      </c>
      <c r="N281" t="s">
        <v>1370</v>
      </c>
      <c r="O281" t="s">
        <v>1371</v>
      </c>
      <c r="P281" t="s">
        <v>1370</v>
      </c>
      <c r="Q281" t="s">
        <v>1370</v>
      </c>
      <c r="R281" t="s">
        <v>1370</v>
      </c>
      <c r="S281" t="s">
        <v>1370</v>
      </c>
      <c r="T281" t="s">
        <v>1370</v>
      </c>
      <c r="U281" t="s">
        <v>1370</v>
      </c>
    </row>
    <row r="282" spans="1:21">
      <c r="A282">
        <v>281</v>
      </c>
      <c r="B282" s="261" t="str">
        <f>+'Metas por Proyecto'!B274</f>
        <v>Construcción de Puentes UF1</v>
      </c>
      <c r="C282" s="262" t="str">
        <f>+'Metas por Proyecto'!L274</f>
        <v>Autopista mar 2</v>
      </c>
      <c r="D282" s="262" t="str">
        <f>+'Metas por Proyecto'!J274</f>
        <v>Carretero 5 VGC</v>
      </c>
      <c r="E282" t="s">
        <v>1370</v>
      </c>
      <c r="F282" t="s">
        <v>1370</v>
      </c>
      <c r="G282" t="s">
        <v>1370</v>
      </c>
      <c r="H282" t="s">
        <v>1370</v>
      </c>
      <c r="I282" t="s">
        <v>1370</v>
      </c>
      <c r="J282" t="s">
        <v>1370</v>
      </c>
      <c r="K282" t="s">
        <v>1370</v>
      </c>
      <c r="L282" t="s">
        <v>1371</v>
      </c>
      <c r="M282" t="s">
        <v>1371</v>
      </c>
      <c r="N282" t="s">
        <v>1370</v>
      </c>
      <c r="O282" t="s">
        <v>1371</v>
      </c>
      <c r="P282" t="s">
        <v>1370</v>
      </c>
      <c r="Q282" t="s">
        <v>1370</v>
      </c>
      <c r="R282" t="s">
        <v>1370</v>
      </c>
      <c r="S282" t="s">
        <v>1370</v>
      </c>
      <c r="T282" t="s">
        <v>1370</v>
      </c>
      <c r="U282" t="s">
        <v>1370</v>
      </c>
    </row>
    <row r="283" spans="1:21">
      <c r="A283">
        <v>282</v>
      </c>
      <c r="B283" s="261" t="str">
        <f>+'Metas por Proyecto'!B275</f>
        <v>Construcción de Puentes UF4</v>
      </c>
      <c r="C283" s="262" t="str">
        <f>+'Metas por Proyecto'!L275</f>
        <v>Autopista mar 2</v>
      </c>
      <c r="D283" s="262" t="str">
        <f>+'Metas por Proyecto'!J275</f>
        <v>Carretero 5 VGC</v>
      </c>
      <c r="E283" t="s">
        <v>1370</v>
      </c>
      <c r="F283" t="s">
        <v>1370</v>
      </c>
      <c r="G283" t="s">
        <v>1370</v>
      </c>
      <c r="H283" t="s">
        <v>1370</v>
      </c>
      <c r="I283" t="s">
        <v>1370</v>
      </c>
      <c r="J283" t="s">
        <v>1370</v>
      </c>
      <c r="K283" t="s">
        <v>1370</v>
      </c>
      <c r="L283" t="s">
        <v>1371</v>
      </c>
      <c r="M283" t="s">
        <v>1371</v>
      </c>
      <c r="N283" t="s">
        <v>1370</v>
      </c>
      <c r="O283" t="s">
        <v>1371</v>
      </c>
      <c r="P283" t="s">
        <v>1370</v>
      </c>
      <c r="Q283" t="s">
        <v>1370</v>
      </c>
      <c r="R283" t="s">
        <v>1370</v>
      </c>
      <c r="S283" t="s">
        <v>1370</v>
      </c>
      <c r="T283" t="s">
        <v>1370</v>
      </c>
      <c r="U283" t="s">
        <v>1370</v>
      </c>
    </row>
    <row r="284" spans="1:21" ht="30">
      <c r="A284">
        <v>283</v>
      </c>
      <c r="B284" s="261" t="str">
        <f>+'Metas por Proyecto'!B276</f>
        <v>Construcción de calzada nueva (PK00+000 – PK02+543) UF2</v>
      </c>
      <c r="C284" s="262" t="str">
        <f>+'Metas por Proyecto'!L276</f>
        <v>Autopista mar 2</v>
      </c>
      <c r="D284" s="262" t="str">
        <f>+'Metas por Proyecto'!J276</f>
        <v>Carretero 5 VGC</v>
      </c>
      <c r="E284" t="s">
        <v>1370</v>
      </c>
      <c r="F284" t="s">
        <v>1370</v>
      </c>
      <c r="G284" t="s">
        <v>1370</v>
      </c>
      <c r="H284" t="s">
        <v>1370</v>
      </c>
      <c r="I284" t="s">
        <v>1370</v>
      </c>
      <c r="J284" t="s">
        <v>1370</v>
      </c>
      <c r="K284" t="s">
        <v>1370</v>
      </c>
      <c r="L284" t="s">
        <v>1371</v>
      </c>
      <c r="M284" t="s">
        <v>1371</v>
      </c>
      <c r="N284" t="s">
        <v>1370</v>
      </c>
      <c r="O284" t="s">
        <v>1371</v>
      </c>
      <c r="P284" t="s">
        <v>1370</v>
      </c>
      <c r="Q284" t="s">
        <v>1370</v>
      </c>
      <c r="R284" t="s">
        <v>1370</v>
      </c>
      <c r="S284" t="s">
        <v>1370</v>
      </c>
      <c r="T284" t="s">
        <v>1370</v>
      </c>
      <c r="U284" t="s">
        <v>1370</v>
      </c>
    </row>
    <row r="285" spans="1:21">
      <c r="A285">
        <v>284</v>
      </c>
      <c r="B285" s="261" t="str">
        <f>+'Metas por Proyecto'!B277</f>
        <v>Mejoramiento de calzada actual UF1</v>
      </c>
      <c r="C285" s="262" t="str">
        <f>+'Metas por Proyecto'!L277</f>
        <v>Autopista mar 2</v>
      </c>
      <c r="D285" s="262" t="str">
        <f>+'Metas por Proyecto'!J277</f>
        <v>Carretero 5 VGC</v>
      </c>
      <c r="E285" t="s">
        <v>1370</v>
      </c>
      <c r="F285" t="s">
        <v>1370</v>
      </c>
      <c r="G285" t="s">
        <v>1370</v>
      </c>
      <c r="H285" t="s">
        <v>1370</v>
      </c>
      <c r="I285" t="s">
        <v>1370</v>
      </c>
      <c r="J285" t="s">
        <v>1370</v>
      </c>
      <c r="K285" t="s">
        <v>1370</v>
      </c>
      <c r="L285" t="s">
        <v>1371</v>
      </c>
      <c r="M285" t="s">
        <v>1371</v>
      </c>
      <c r="N285" t="s">
        <v>1370</v>
      </c>
      <c r="O285" t="s">
        <v>1371</v>
      </c>
      <c r="P285" t="s">
        <v>1370</v>
      </c>
      <c r="Q285" t="s">
        <v>1370</v>
      </c>
      <c r="R285" t="s">
        <v>1370</v>
      </c>
      <c r="S285" t="s">
        <v>1370</v>
      </c>
      <c r="T285" t="s">
        <v>1370</v>
      </c>
      <c r="U285" t="s">
        <v>1370</v>
      </c>
    </row>
    <row r="286" spans="1:21" ht="30">
      <c r="A286">
        <v>285</v>
      </c>
      <c r="B286" s="261" t="str">
        <f>+'Metas por Proyecto'!B278</f>
        <v>Mejoras Puntuales, rehabilitación de calzada UF4</v>
      </c>
      <c r="C286" s="262" t="str">
        <f>+'Metas por Proyecto'!L278</f>
        <v>Autopista mar 2</v>
      </c>
      <c r="D286" s="262" t="str">
        <f>+'Metas por Proyecto'!J278</f>
        <v>Carretero 5 VGC</v>
      </c>
      <c r="E286" t="s">
        <v>1370</v>
      </c>
      <c r="F286" t="s">
        <v>1370</v>
      </c>
      <c r="G286" t="s">
        <v>1370</v>
      </c>
      <c r="H286" t="s">
        <v>1370</v>
      </c>
      <c r="I286" t="s">
        <v>1370</v>
      </c>
      <c r="J286" t="s">
        <v>1370</v>
      </c>
      <c r="K286" t="s">
        <v>1370</v>
      </c>
      <c r="L286" t="s">
        <v>1371</v>
      </c>
      <c r="M286" t="s">
        <v>1371</v>
      </c>
      <c r="N286" t="s">
        <v>1370</v>
      </c>
      <c r="O286" t="s">
        <v>1371</v>
      </c>
      <c r="P286" t="s">
        <v>1370</v>
      </c>
      <c r="Q286" t="s">
        <v>1370</v>
      </c>
      <c r="R286" t="s">
        <v>1370</v>
      </c>
      <c r="S286" t="s">
        <v>1370</v>
      </c>
      <c r="T286" t="s">
        <v>1370</v>
      </c>
      <c r="U286" t="s">
        <v>1370</v>
      </c>
    </row>
    <row r="287" spans="1:21" ht="60">
      <c r="A287">
        <v>286</v>
      </c>
      <c r="B287" s="261" t="str">
        <f>+'Metas por Proyecto'!B279</f>
        <v>Rehabilitación, construcción, mejoramiento, operación UF 1 (Puerta del Hierro - Variante Carmen de Bolivar)</v>
      </c>
      <c r="C287" s="262" t="str">
        <f>+'Metas por Proyecto'!L279</f>
        <v xml:space="preserve">PUERTA DE HIERRO – CARRETO –PALMAR DE VARELA </v>
      </c>
      <c r="D287" s="262" t="str">
        <f>+'Metas por Proyecto'!J279</f>
        <v>Carretero 5 VGC</v>
      </c>
      <c r="E287" t="s">
        <v>1370</v>
      </c>
      <c r="F287" t="s">
        <v>1370</v>
      </c>
      <c r="G287" t="s">
        <v>1370</v>
      </c>
      <c r="H287" t="s">
        <v>1370</v>
      </c>
      <c r="I287" t="s">
        <v>1370</v>
      </c>
      <c r="J287" t="s">
        <v>1370</v>
      </c>
      <c r="K287" t="s">
        <v>1370</v>
      </c>
      <c r="L287" t="s">
        <v>1371</v>
      </c>
      <c r="M287" t="s">
        <v>1371</v>
      </c>
      <c r="N287" t="s">
        <v>1370</v>
      </c>
      <c r="O287" t="s">
        <v>1371</v>
      </c>
      <c r="P287" t="s">
        <v>1370</v>
      </c>
      <c r="Q287" t="s">
        <v>1370</v>
      </c>
      <c r="R287" t="s">
        <v>1370</v>
      </c>
      <c r="S287" t="s">
        <v>1370</v>
      </c>
      <c r="T287" t="s">
        <v>1370</v>
      </c>
      <c r="U287" t="s">
        <v>1370</v>
      </c>
    </row>
    <row r="288" spans="1:21" ht="60">
      <c r="A288">
        <v>287</v>
      </c>
      <c r="B288" s="261" t="str">
        <f>+'Metas por Proyecto'!B280</f>
        <v>Rehabilitación, construcción, mejoramiento, operación UF 1 (Puerta del Hierro - Variante Carmen de Bolivar)</v>
      </c>
      <c r="C288" s="262" t="str">
        <f>+'Metas por Proyecto'!L280</f>
        <v xml:space="preserve">PUERTA DE HIERRO – CARRETO –PALMAR DE VARELA </v>
      </c>
      <c r="D288" s="262" t="str">
        <f>+'Metas por Proyecto'!J280</f>
        <v>Carretero 5 VGC</v>
      </c>
      <c r="E288" t="s">
        <v>1370</v>
      </c>
      <c r="F288" t="s">
        <v>1370</v>
      </c>
      <c r="G288" t="s">
        <v>1370</v>
      </c>
      <c r="H288" t="s">
        <v>1370</v>
      </c>
      <c r="I288" t="s">
        <v>1370</v>
      </c>
      <c r="J288" t="s">
        <v>1370</v>
      </c>
      <c r="K288" t="s">
        <v>1370</v>
      </c>
      <c r="L288" t="s">
        <v>1371</v>
      </c>
      <c r="M288" t="s">
        <v>1371</v>
      </c>
      <c r="N288" t="s">
        <v>1370</v>
      </c>
      <c r="O288" t="s">
        <v>1371</v>
      </c>
      <c r="P288" t="s">
        <v>1370</v>
      </c>
      <c r="Q288" t="s">
        <v>1370</v>
      </c>
      <c r="R288" t="s">
        <v>1370</v>
      </c>
      <c r="S288" t="s">
        <v>1370</v>
      </c>
      <c r="T288" t="s">
        <v>1370</v>
      </c>
      <c r="U288" t="s">
        <v>1370</v>
      </c>
    </row>
    <row r="289" spans="1:21" ht="60">
      <c r="A289">
        <v>288</v>
      </c>
      <c r="B289" s="261" t="str">
        <f>+'Metas por Proyecto'!B281</f>
        <v>Rehabilitación, construcción, mejoramiento, operación UF 2 (Carmen de Bolivar - Carreto - Cruz del Viso)</v>
      </c>
      <c r="C289" s="262" t="str">
        <f>+'Metas por Proyecto'!L281</f>
        <v xml:space="preserve">PUERTA DE HIERRO – CARRETO –PALMAR DE VARELA </v>
      </c>
      <c r="D289" s="262" t="str">
        <f>+'Metas por Proyecto'!J281</f>
        <v>Carretero 5 VGC</v>
      </c>
      <c r="E289" t="s">
        <v>1370</v>
      </c>
      <c r="F289" t="s">
        <v>1370</v>
      </c>
      <c r="G289" t="s">
        <v>1370</v>
      </c>
      <c r="H289" t="s">
        <v>1370</v>
      </c>
      <c r="I289" t="s">
        <v>1370</v>
      </c>
      <c r="J289" t="s">
        <v>1370</v>
      </c>
      <c r="K289" t="s">
        <v>1370</v>
      </c>
      <c r="L289" t="s">
        <v>1371</v>
      </c>
      <c r="M289" t="s">
        <v>1371</v>
      </c>
      <c r="N289" t="s">
        <v>1370</v>
      </c>
      <c r="O289" t="s">
        <v>1371</v>
      </c>
      <c r="P289" t="s">
        <v>1370</v>
      </c>
      <c r="Q289" t="s">
        <v>1370</v>
      </c>
      <c r="R289" t="s">
        <v>1370</v>
      </c>
      <c r="S289" t="s">
        <v>1370</v>
      </c>
      <c r="T289" t="s">
        <v>1370</v>
      </c>
      <c r="U289" t="s">
        <v>1370</v>
      </c>
    </row>
    <row r="290" spans="1:21" ht="60">
      <c r="A290">
        <v>289</v>
      </c>
      <c r="B290" s="261" t="str">
        <f>+'Metas por Proyecto'!B282</f>
        <v>Rehabilitación, construcción, mejoramiento, operación UF 3 (Carreto - Calamar - Palmar de Varela)</v>
      </c>
      <c r="C290" s="262" t="str">
        <f>+'Metas por Proyecto'!L282</f>
        <v xml:space="preserve">PUERTA DE HIERRO – CARRETO –PALMAR DE VARELA </v>
      </c>
      <c r="D290" s="262" t="str">
        <f>+'Metas por Proyecto'!J282</f>
        <v>Carretero 5 VGC</v>
      </c>
      <c r="E290" t="s">
        <v>1370</v>
      </c>
      <c r="F290" t="s">
        <v>1370</v>
      </c>
      <c r="G290" t="s">
        <v>1370</v>
      </c>
      <c r="H290" t="s">
        <v>1370</v>
      </c>
      <c r="I290" t="s">
        <v>1370</v>
      </c>
      <c r="J290" t="s">
        <v>1370</v>
      </c>
      <c r="K290" t="s">
        <v>1370</v>
      </c>
      <c r="L290" t="s">
        <v>1371</v>
      </c>
      <c r="M290" t="s">
        <v>1371</v>
      </c>
      <c r="N290" t="s">
        <v>1370</v>
      </c>
      <c r="O290" t="s">
        <v>1371</v>
      </c>
      <c r="P290" t="s">
        <v>1370</v>
      </c>
      <c r="Q290" t="s">
        <v>1370</v>
      </c>
      <c r="R290" t="s">
        <v>1370</v>
      </c>
      <c r="S290" t="s">
        <v>1370</v>
      </c>
      <c r="T290" t="s">
        <v>1370</v>
      </c>
      <c r="U290" t="s">
        <v>1370</v>
      </c>
    </row>
    <row r="291" spans="1:21" ht="60">
      <c r="A291">
        <v>290</v>
      </c>
      <c r="B291" s="261" t="str">
        <f>+'Metas por Proyecto'!B283</f>
        <v>CS -UF 1 (Puerta del Hierro - Variante Carmen de Bolivar)</v>
      </c>
      <c r="C291" s="262" t="str">
        <f>+'Metas por Proyecto'!L283</f>
        <v xml:space="preserve">PUERTA DE HIERRO – CARRETO –PALMAR DE VARELA </v>
      </c>
      <c r="D291" s="262" t="str">
        <f>+'Metas por Proyecto'!J283</f>
        <v>Carretero 5 VGC</v>
      </c>
      <c r="E291" t="s">
        <v>1370</v>
      </c>
      <c r="F291" t="s">
        <v>1370</v>
      </c>
      <c r="G291" t="s">
        <v>1370</v>
      </c>
      <c r="H291" t="s">
        <v>1370</v>
      </c>
      <c r="I291" t="s">
        <v>1370</v>
      </c>
      <c r="J291" t="s">
        <v>1370</v>
      </c>
      <c r="K291" t="s">
        <v>1370</v>
      </c>
      <c r="L291" t="s">
        <v>1371</v>
      </c>
      <c r="M291" t="s">
        <v>1371</v>
      </c>
      <c r="N291" t="s">
        <v>1370</v>
      </c>
      <c r="O291" t="s">
        <v>1371</v>
      </c>
      <c r="P291" t="s">
        <v>1370</v>
      </c>
      <c r="Q291" t="s">
        <v>1370</v>
      </c>
      <c r="R291" t="s">
        <v>1370</v>
      </c>
      <c r="S291" t="s">
        <v>1370</v>
      </c>
      <c r="T291" t="s">
        <v>1370</v>
      </c>
      <c r="U291" t="s">
        <v>1370</v>
      </c>
    </row>
    <row r="292" spans="1:21" ht="60">
      <c r="A292">
        <v>291</v>
      </c>
      <c r="B292" s="261" t="str">
        <f>+'Metas por Proyecto'!B284</f>
        <v>OP+M (proyecto)</v>
      </c>
      <c r="C292" s="262" t="str">
        <f>+'Metas por Proyecto'!L284</f>
        <v xml:space="preserve">PUERTA DE HIERRO – CARRETO –PALMAR DE VARELA </v>
      </c>
      <c r="D292" s="262" t="str">
        <f>+'Metas por Proyecto'!J284</f>
        <v>Carretero 5 VGC</v>
      </c>
      <c r="E292" t="s">
        <v>1370</v>
      </c>
      <c r="F292" t="s">
        <v>1370</v>
      </c>
      <c r="G292" t="s">
        <v>1370</v>
      </c>
      <c r="H292" t="s">
        <v>1370</v>
      </c>
      <c r="I292" t="s">
        <v>1370</v>
      </c>
      <c r="J292" t="s">
        <v>1370</v>
      </c>
      <c r="K292" t="s">
        <v>1370</v>
      </c>
      <c r="L292" t="s">
        <v>1371</v>
      </c>
      <c r="M292" t="s">
        <v>1371</v>
      </c>
      <c r="N292" t="s">
        <v>1370</v>
      </c>
      <c r="O292" t="s">
        <v>1371</v>
      </c>
      <c r="P292" t="s">
        <v>1370</v>
      </c>
      <c r="Q292" t="s">
        <v>1370</v>
      </c>
      <c r="R292" t="s">
        <v>1370</v>
      </c>
      <c r="S292" t="s">
        <v>1370</v>
      </c>
      <c r="T292" t="s">
        <v>1370</v>
      </c>
      <c r="U292" t="s">
        <v>1370</v>
      </c>
    </row>
    <row r="293" spans="1:21" ht="60">
      <c r="A293">
        <v>292</v>
      </c>
      <c r="B293" s="261" t="str">
        <f>+'Metas por Proyecto'!B285</f>
        <v>OP+M (proyecto)</v>
      </c>
      <c r="C293" s="262" t="str">
        <f>+'Metas por Proyecto'!L285</f>
        <v xml:space="preserve">PUERTA DE HIERRO – CARRETO –PALMAR DE VARELA </v>
      </c>
      <c r="D293" s="262" t="str">
        <f>+'Metas por Proyecto'!J285</f>
        <v>Carretero 5 VGC</v>
      </c>
      <c r="E293" t="s">
        <v>1370</v>
      </c>
      <c r="F293" t="s">
        <v>1370</v>
      </c>
      <c r="G293" t="s">
        <v>1370</v>
      </c>
      <c r="H293" t="s">
        <v>1370</v>
      </c>
      <c r="I293" t="s">
        <v>1370</v>
      </c>
      <c r="J293" t="s">
        <v>1370</v>
      </c>
      <c r="K293" t="s">
        <v>1370</v>
      </c>
      <c r="L293" t="s">
        <v>1371</v>
      </c>
      <c r="M293" t="s">
        <v>1371</v>
      </c>
      <c r="N293" t="s">
        <v>1370</v>
      </c>
      <c r="O293" t="s">
        <v>1371</v>
      </c>
      <c r="P293" t="s">
        <v>1370</v>
      </c>
      <c r="Q293" t="s">
        <v>1370</v>
      </c>
      <c r="R293" t="s">
        <v>1370</v>
      </c>
      <c r="S293" t="s">
        <v>1370</v>
      </c>
      <c r="T293" t="s">
        <v>1370</v>
      </c>
      <c r="U293" t="s">
        <v>1370</v>
      </c>
    </row>
    <row r="294" spans="1:21" ht="60">
      <c r="A294">
        <v>293</v>
      </c>
      <c r="B294" s="261" t="str">
        <f>+'Metas por Proyecto'!B286</f>
        <v>OP+M (proyecto)</v>
      </c>
      <c r="C294" s="262" t="str">
        <f>+'Metas por Proyecto'!L286</f>
        <v xml:space="preserve">PUERTA DE HIERRO – CARRETO –PALMAR DE VARELA </v>
      </c>
      <c r="D294" s="262" t="str">
        <f>+'Metas por Proyecto'!J286</f>
        <v>Carretero 5 VGC</v>
      </c>
      <c r="E294" t="s">
        <v>1370</v>
      </c>
      <c r="F294" t="s">
        <v>1370</v>
      </c>
      <c r="G294" t="s">
        <v>1370</v>
      </c>
      <c r="H294" t="s">
        <v>1370</v>
      </c>
      <c r="I294" t="s">
        <v>1370</v>
      </c>
      <c r="J294" t="s">
        <v>1370</v>
      </c>
      <c r="K294" t="s">
        <v>1370</v>
      </c>
      <c r="L294" t="s">
        <v>1371</v>
      </c>
      <c r="M294" t="s">
        <v>1371</v>
      </c>
      <c r="N294" t="s">
        <v>1370</v>
      </c>
      <c r="O294" t="s">
        <v>1371</v>
      </c>
      <c r="P294" t="s">
        <v>1370</v>
      </c>
      <c r="Q294" t="s">
        <v>1370</v>
      </c>
      <c r="R294" t="s">
        <v>1370</v>
      </c>
      <c r="S294" t="s">
        <v>1370</v>
      </c>
      <c r="T294" t="s">
        <v>1370</v>
      </c>
      <c r="U294" t="s">
        <v>1370</v>
      </c>
    </row>
    <row r="295" spans="1:21" ht="60">
      <c r="A295">
        <v>294</v>
      </c>
      <c r="B295" s="261" t="str">
        <f>+'Metas por Proyecto'!B287</f>
        <v>Realizar seguimiento al Mantenimiento y operación  (vias existentes entregadas al concesionario )</v>
      </c>
      <c r="C295" s="262" t="str">
        <f>+'Metas por Proyecto'!L287</f>
        <v>Perimetral del oriente de Cundinamarca</v>
      </c>
      <c r="D295" s="262" t="str">
        <f>+'Metas por Proyecto'!J287</f>
        <v>Carretero 2 VGC</v>
      </c>
      <c r="E295" t="s">
        <v>1370</v>
      </c>
      <c r="F295" t="s">
        <v>1370</v>
      </c>
      <c r="G295" t="s">
        <v>1370</v>
      </c>
      <c r="H295" t="s">
        <v>1370</v>
      </c>
      <c r="I295" t="s">
        <v>1370</v>
      </c>
      <c r="J295" t="s">
        <v>1370</v>
      </c>
      <c r="K295" t="s">
        <v>1370</v>
      </c>
      <c r="L295" t="s">
        <v>1371</v>
      </c>
      <c r="M295" t="s">
        <v>1371</v>
      </c>
      <c r="N295" t="s">
        <v>1370</v>
      </c>
      <c r="O295" t="s">
        <v>1371</v>
      </c>
      <c r="P295" t="s">
        <v>1370</v>
      </c>
      <c r="Q295" t="s">
        <v>1370</v>
      </c>
      <c r="R295" t="s">
        <v>1370</v>
      </c>
      <c r="S295" t="s">
        <v>1370</v>
      </c>
      <c r="T295" t="s">
        <v>1370</v>
      </c>
      <c r="U295" t="s">
        <v>1370</v>
      </c>
    </row>
    <row r="296" spans="1:21" ht="45">
      <c r="A296">
        <v>295</v>
      </c>
      <c r="B296" s="261" t="str">
        <f>+'Metas por Proyecto'!B288</f>
        <v>Realizar seguimiento al mejoramiento de trazado y sección transversal  (km)</v>
      </c>
      <c r="C296" s="262" t="str">
        <f>+'Metas por Proyecto'!L288</f>
        <v>Perimetral del oriente de Cundinamarca</v>
      </c>
      <c r="D296" s="262" t="str">
        <f>+'Metas por Proyecto'!J288</f>
        <v>Carretero 2 VGC</v>
      </c>
      <c r="E296" t="s">
        <v>1370</v>
      </c>
      <c r="F296" t="s">
        <v>1370</v>
      </c>
      <c r="G296" t="s">
        <v>1370</v>
      </c>
      <c r="H296" t="s">
        <v>1370</v>
      </c>
      <c r="I296" t="s">
        <v>1370</v>
      </c>
      <c r="J296" t="s">
        <v>1370</v>
      </c>
      <c r="K296" t="s">
        <v>1370</v>
      </c>
      <c r="L296" t="s">
        <v>1371</v>
      </c>
      <c r="M296" t="s">
        <v>1371</v>
      </c>
      <c r="N296" t="s">
        <v>1370</v>
      </c>
      <c r="O296" t="s">
        <v>1371</v>
      </c>
      <c r="P296" t="s">
        <v>1370</v>
      </c>
      <c r="Q296" t="s">
        <v>1370</v>
      </c>
      <c r="R296" t="s">
        <v>1370</v>
      </c>
      <c r="S296" t="s">
        <v>1370</v>
      </c>
      <c r="T296" t="s">
        <v>1370</v>
      </c>
      <c r="U296" t="s">
        <v>1370</v>
      </c>
    </row>
    <row r="297" spans="1:21" ht="45">
      <c r="A297">
        <v>296</v>
      </c>
      <c r="B297" s="261" t="str">
        <f>+'Metas por Proyecto'!B289</f>
        <v>Operación y mantenimiento de la Unidadn Funcional 1 (Popayán - Piendamó)</v>
      </c>
      <c r="C297" s="262" t="str">
        <f>+'Metas por Proyecto'!L289</f>
        <v xml:space="preserve">Popayan - Santander de quilichao </v>
      </c>
      <c r="D297" s="262" t="str">
        <f>+'Metas por Proyecto'!J289</f>
        <v>Carretero 2 VGC</v>
      </c>
      <c r="E297" t="s">
        <v>1370</v>
      </c>
      <c r="F297" t="s">
        <v>1370</v>
      </c>
      <c r="G297" t="s">
        <v>1370</v>
      </c>
      <c r="H297" t="s">
        <v>1370</v>
      </c>
      <c r="I297" t="s">
        <v>1370</v>
      </c>
      <c r="J297" t="s">
        <v>1370</v>
      </c>
      <c r="K297" t="s">
        <v>1370</v>
      </c>
      <c r="L297" t="s">
        <v>1371</v>
      </c>
      <c r="M297" t="s">
        <v>1371</v>
      </c>
      <c r="N297" t="s">
        <v>1370</v>
      </c>
      <c r="O297" t="s">
        <v>1371</v>
      </c>
      <c r="P297" t="s">
        <v>1370</v>
      </c>
      <c r="Q297" t="s">
        <v>1370</v>
      </c>
      <c r="R297" t="s">
        <v>1370</v>
      </c>
      <c r="S297" t="s">
        <v>1370</v>
      </c>
      <c r="T297" t="s">
        <v>1370</v>
      </c>
      <c r="U297" t="s">
        <v>1370</v>
      </c>
    </row>
    <row r="298" spans="1:21" ht="45">
      <c r="A298">
        <v>297</v>
      </c>
      <c r="B298" s="261" t="str">
        <f>+'Metas por Proyecto'!B290</f>
        <v>Operación y mantenimiento de la Unidadn Funcional 2 (Piendamó - Pescador)</v>
      </c>
      <c r="C298" s="262" t="str">
        <f>+'Metas por Proyecto'!L290</f>
        <v xml:space="preserve">Popayan - Santander de quilichao </v>
      </c>
      <c r="D298" s="262" t="str">
        <f>+'Metas por Proyecto'!J290</f>
        <v>Carretero 2 VGC</v>
      </c>
      <c r="E298" t="s">
        <v>1370</v>
      </c>
      <c r="F298" t="s">
        <v>1370</v>
      </c>
      <c r="G298" t="s">
        <v>1370</v>
      </c>
      <c r="H298" t="s">
        <v>1370</v>
      </c>
      <c r="I298" t="s">
        <v>1370</v>
      </c>
      <c r="J298" t="s">
        <v>1370</v>
      </c>
      <c r="K298" t="s">
        <v>1370</v>
      </c>
      <c r="L298" t="s">
        <v>1371</v>
      </c>
      <c r="M298" t="s">
        <v>1371</v>
      </c>
      <c r="N298" t="s">
        <v>1370</v>
      </c>
      <c r="O298" t="s">
        <v>1371</v>
      </c>
      <c r="P298" t="s">
        <v>1370</v>
      </c>
      <c r="Q298" t="s">
        <v>1370</v>
      </c>
      <c r="R298" t="s">
        <v>1370</v>
      </c>
      <c r="S298" t="s">
        <v>1370</v>
      </c>
      <c r="T298" t="s">
        <v>1370</v>
      </c>
      <c r="U298" t="s">
        <v>1370</v>
      </c>
    </row>
    <row r="299" spans="1:21" ht="45">
      <c r="A299">
        <v>298</v>
      </c>
      <c r="B299" s="261" t="str">
        <f>+'Metas por Proyecto'!B291</f>
        <v>Operación y mantenimiento de la Unidadn Funcional 3 (Pescador - Mondomo)</v>
      </c>
      <c r="C299" s="262" t="str">
        <f>+'Metas por Proyecto'!L291</f>
        <v xml:space="preserve">Popayan - Santander de quilichao </v>
      </c>
      <c r="D299" s="262" t="str">
        <f>+'Metas por Proyecto'!J291</f>
        <v>Carretero 2 VGC</v>
      </c>
      <c r="E299" t="s">
        <v>1370</v>
      </c>
      <c r="F299" t="s">
        <v>1370</v>
      </c>
      <c r="G299" t="s">
        <v>1370</v>
      </c>
      <c r="H299" t="s">
        <v>1370</v>
      </c>
      <c r="I299" t="s">
        <v>1370</v>
      </c>
      <c r="J299" t="s">
        <v>1370</v>
      </c>
      <c r="K299" t="s">
        <v>1370</v>
      </c>
      <c r="L299" t="s">
        <v>1371</v>
      </c>
      <c r="M299" t="s">
        <v>1371</v>
      </c>
      <c r="N299" t="s">
        <v>1370</v>
      </c>
      <c r="O299" t="s">
        <v>1371</v>
      </c>
      <c r="P299" t="s">
        <v>1370</v>
      </c>
      <c r="Q299" t="s">
        <v>1370</v>
      </c>
      <c r="R299" t="s">
        <v>1370</v>
      </c>
      <c r="S299" t="s">
        <v>1370</v>
      </c>
      <c r="T299" t="s">
        <v>1370</v>
      </c>
      <c r="U299" t="s">
        <v>1370</v>
      </c>
    </row>
    <row r="300" spans="1:21" ht="45">
      <c r="A300">
        <v>299</v>
      </c>
      <c r="B300" s="261" t="str">
        <f>+'Metas por Proyecto'!B292</f>
        <v>Operación y mantenimiento de la Unidadn Funcional 4 8Mondomo - Santander de Quilichao )</v>
      </c>
      <c r="C300" s="262" t="str">
        <f>+'Metas por Proyecto'!L292</f>
        <v xml:space="preserve">Popayan - Santander de quilichao </v>
      </c>
      <c r="D300" s="262" t="str">
        <f>+'Metas por Proyecto'!J292</f>
        <v>Carretero 2 VGC</v>
      </c>
      <c r="E300" t="s">
        <v>1370</v>
      </c>
      <c r="F300" t="s">
        <v>1370</v>
      </c>
      <c r="G300" t="s">
        <v>1370</v>
      </c>
      <c r="H300" t="s">
        <v>1370</v>
      </c>
      <c r="I300" t="s">
        <v>1370</v>
      </c>
      <c r="J300" t="s">
        <v>1370</v>
      </c>
      <c r="K300" t="s">
        <v>1370</v>
      </c>
      <c r="L300" t="s">
        <v>1371</v>
      </c>
      <c r="M300" t="s">
        <v>1371</v>
      </c>
      <c r="N300" t="s">
        <v>1370</v>
      </c>
      <c r="O300" t="s">
        <v>1371</v>
      </c>
      <c r="P300" t="s">
        <v>1370</v>
      </c>
      <c r="Q300" t="s">
        <v>1370</v>
      </c>
      <c r="R300" t="s">
        <v>1370</v>
      </c>
      <c r="S300" t="s">
        <v>1370</v>
      </c>
      <c r="T300" t="s">
        <v>1370</v>
      </c>
      <c r="U300" t="s">
        <v>1370</v>
      </c>
    </row>
    <row r="301" spans="1:21">
      <c r="A301">
        <v>300</v>
      </c>
      <c r="B301" s="261" t="str">
        <f>+'Metas por Proyecto'!B293</f>
        <v>Construcción Doble Calzada UF 1.3</v>
      </c>
      <c r="C301" s="262" t="str">
        <f>+'Metas por Proyecto'!L293</f>
        <v xml:space="preserve">Rumichaca- Pasto </v>
      </c>
      <c r="D301" s="262" t="str">
        <f>+'Metas por Proyecto'!J293</f>
        <v>Carretero 2 VGC</v>
      </c>
      <c r="E301" t="s">
        <v>1370</v>
      </c>
      <c r="F301" t="s">
        <v>1370</v>
      </c>
      <c r="G301" t="s">
        <v>1370</v>
      </c>
      <c r="H301" t="s">
        <v>1370</v>
      </c>
      <c r="I301" t="s">
        <v>1370</v>
      </c>
      <c r="J301" t="s">
        <v>1370</v>
      </c>
      <c r="K301" t="s">
        <v>1370</v>
      </c>
      <c r="L301" t="s">
        <v>1371</v>
      </c>
      <c r="M301" t="s">
        <v>1371</v>
      </c>
      <c r="N301" t="s">
        <v>1370</v>
      </c>
      <c r="O301" t="s">
        <v>1371</v>
      </c>
      <c r="P301" t="s">
        <v>1370</v>
      </c>
      <c r="Q301" t="s">
        <v>1370</v>
      </c>
      <c r="R301" t="s">
        <v>1370</v>
      </c>
      <c r="S301" t="s">
        <v>1370</v>
      </c>
      <c r="T301" t="s">
        <v>1370</v>
      </c>
      <c r="U301" t="s">
        <v>1370</v>
      </c>
    </row>
    <row r="302" spans="1:21" ht="30">
      <c r="A302">
        <v>301</v>
      </c>
      <c r="B302" s="261" t="str">
        <f>+'Metas por Proyecto'!B294</f>
        <v>Construcción Doble Calzada UF 2 (La Josefina - Pilcuán)</v>
      </c>
      <c r="C302" s="262" t="str">
        <f>+'Metas por Proyecto'!L294</f>
        <v xml:space="preserve">Rumichaca- Pasto </v>
      </c>
      <c r="D302" s="262" t="str">
        <f>+'Metas por Proyecto'!J294</f>
        <v>Carretero 2 VGC</v>
      </c>
      <c r="E302" t="s">
        <v>1370</v>
      </c>
      <c r="F302" t="s">
        <v>1370</v>
      </c>
      <c r="G302" t="s">
        <v>1370</v>
      </c>
      <c r="H302" t="s">
        <v>1370</v>
      </c>
      <c r="I302" t="s">
        <v>1370</v>
      </c>
      <c r="J302" t="s">
        <v>1370</v>
      </c>
      <c r="K302" t="s">
        <v>1370</v>
      </c>
      <c r="L302" t="s">
        <v>1371</v>
      </c>
      <c r="M302" t="s">
        <v>1371</v>
      </c>
      <c r="N302" t="s">
        <v>1370</v>
      </c>
      <c r="O302" t="s">
        <v>1371</v>
      </c>
      <c r="P302" t="s">
        <v>1370</v>
      </c>
      <c r="Q302" t="s">
        <v>1370</v>
      </c>
      <c r="R302" t="s">
        <v>1370</v>
      </c>
      <c r="S302" t="s">
        <v>1370</v>
      </c>
      <c r="T302" t="s">
        <v>1370</v>
      </c>
      <c r="U302" t="s">
        <v>1370</v>
      </c>
    </row>
    <row r="303" spans="1:21">
      <c r="A303">
        <v>302</v>
      </c>
      <c r="B303" s="261" t="str">
        <f>+'Metas por Proyecto'!B295</f>
        <v>Construcción Doble Calzada UF 3</v>
      </c>
      <c r="C303" s="262" t="str">
        <f>+'Metas por Proyecto'!L295</f>
        <v xml:space="preserve">Rumichaca- Pasto </v>
      </c>
      <c r="D303" s="262" t="str">
        <f>+'Metas por Proyecto'!J295</f>
        <v>Carretero 2 VGC</v>
      </c>
      <c r="E303" t="s">
        <v>1370</v>
      </c>
      <c r="F303" t="s">
        <v>1370</v>
      </c>
      <c r="G303" t="s">
        <v>1370</v>
      </c>
      <c r="H303" t="s">
        <v>1370</v>
      </c>
      <c r="I303" t="s">
        <v>1370</v>
      </c>
      <c r="J303" t="s">
        <v>1370</v>
      </c>
      <c r="K303" t="s">
        <v>1370</v>
      </c>
      <c r="L303" t="s">
        <v>1371</v>
      </c>
      <c r="M303" t="s">
        <v>1371</v>
      </c>
      <c r="N303" t="s">
        <v>1370</v>
      </c>
      <c r="O303" t="s">
        <v>1371</v>
      </c>
      <c r="P303" t="s">
        <v>1370</v>
      </c>
      <c r="Q303" t="s">
        <v>1370</v>
      </c>
      <c r="R303" t="s">
        <v>1370</v>
      </c>
      <c r="S303" t="s">
        <v>1370</v>
      </c>
      <c r="T303" t="s">
        <v>1370</v>
      </c>
      <c r="U303" t="s">
        <v>1370</v>
      </c>
    </row>
    <row r="304" spans="1:21" ht="30">
      <c r="A304">
        <v>303</v>
      </c>
      <c r="B304" s="261" t="str">
        <f>+'Metas por Proyecto'!B296</f>
        <v>Construcción Segunda Calzada UF 3 (Pilcuán - Pedregal)</v>
      </c>
      <c r="C304" s="262" t="str">
        <f>+'Metas por Proyecto'!L296</f>
        <v xml:space="preserve">Rumichaca- Pasto </v>
      </c>
      <c r="D304" s="262" t="str">
        <f>+'Metas por Proyecto'!J296</f>
        <v>Carretero 2 VGC</v>
      </c>
      <c r="E304" t="s">
        <v>1370</v>
      </c>
      <c r="F304" t="s">
        <v>1370</v>
      </c>
      <c r="G304" t="s">
        <v>1370</v>
      </c>
      <c r="H304" t="s">
        <v>1370</v>
      </c>
      <c r="I304" t="s">
        <v>1370</v>
      </c>
      <c r="J304" t="s">
        <v>1370</v>
      </c>
      <c r="K304" t="s">
        <v>1370</v>
      </c>
      <c r="L304" t="s">
        <v>1371</v>
      </c>
      <c r="M304" t="s">
        <v>1371</v>
      </c>
      <c r="N304" t="s">
        <v>1370</v>
      </c>
      <c r="O304" t="s">
        <v>1371</v>
      </c>
      <c r="P304" t="s">
        <v>1370</v>
      </c>
      <c r="Q304" t="s">
        <v>1370</v>
      </c>
      <c r="R304" t="s">
        <v>1370</v>
      </c>
      <c r="S304" t="s">
        <v>1370</v>
      </c>
      <c r="T304" t="s">
        <v>1370</v>
      </c>
      <c r="U304" t="s">
        <v>1370</v>
      </c>
    </row>
    <row r="305" spans="1:21" ht="30">
      <c r="A305">
        <v>304</v>
      </c>
      <c r="B305" s="261" t="str">
        <f>+'Metas por Proyecto'!B297</f>
        <v>Construcción Doble Calzada UF 4 8Pedregal - Tangua)</v>
      </c>
      <c r="C305" s="262" t="str">
        <f>+'Metas por Proyecto'!L297</f>
        <v xml:space="preserve">Rumichaca- Pasto </v>
      </c>
      <c r="D305" s="262" t="str">
        <f>+'Metas por Proyecto'!J297</f>
        <v>Carretero 2 VGC</v>
      </c>
      <c r="E305" t="s">
        <v>1370</v>
      </c>
      <c r="F305" t="s">
        <v>1370</v>
      </c>
      <c r="G305" t="s">
        <v>1370</v>
      </c>
      <c r="H305" t="s">
        <v>1370</v>
      </c>
      <c r="I305" t="s">
        <v>1370</v>
      </c>
      <c r="J305" t="s">
        <v>1370</v>
      </c>
      <c r="K305" t="s">
        <v>1370</v>
      </c>
      <c r="L305" t="s">
        <v>1371</v>
      </c>
      <c r="M305" t="s">
        <v>1371</v>
      </c>
      <c r="N305" t="s">
        <v>1370</v>
      </c>
      <c r="O305" t="s">
        <v>1371</v>
      </c>
      <c r="P305" t="s">
        <v>1370</v>
      </c>
      <c r="Q305" t="s">
        <v>1370</v>
      </c>
      <c r="R305" t="s">
        <v>1370</v>
      </c>
      <c r="S305" t="s">
        <v>1370</v>
      </c>
      <c r="T305" t="s">
        <v>1370</v>
      </c>
      <c r="U305" t="s">
        <v>1370</v>
      </c>
    </row>
    <row r="306" spans="1:21" ht="30">
      <c r="A306">
        <v>305</v>
      </c>
      <c r="B306" s="261" t="str">
        <f>+'Metas por Proyecto'!B298</f>
        <v>Construcción Segunda Calzada UF 4 (Pedregal - Tangua)</v>
      </c>
      <c r="C306" s="262" t="str">
        <f>+'Metas por Proyecto'!L298</f>
        <v xml:space="preserve">Rumichaca- Pasto </v>
      </c>
      <c r="D306" s="262" t="str">
        <f>+'Metas por Proyecto'!J298</f>
        <v>Carretero 2 VGC</v>
      </c>
      <c r="E306" t="s">
        <v>1370</v>
      </c>
      <c r="F306" t="s">
        <v>1370</v>
      </c>
      <c r="G306" t="s">
        <v>1370</v>
      </c>
      <c r="H306" t="s">
        <v>1370</v>
      </c>
      <c r="I306" t="s">
        <v>1370</v>
      </c>
      <c r="J306" t="s">
        <v>1370</v>
      </c>
      <c r="K306" t="s">
        <v>1370</v>
      </c>
      <c r="L306" t="s">
        <v>1371</v>
      </c>
      <c r="M306" t="s">
        <v>1371</v>
      </c>
      <c r="N306" t="s">
        <v>1370</v>
      </c>
      <c r="O306" t="s">
        <v>1371</v>
      </c>
      <c r="P306" t="s">
        <v>1370</v>
      </c>
      <c r="Q306" t="s">
        <v>1370</v>
      </c>
      <c r="R306" t="s">
        <v>1370</v>
      </c>
      <c r="S306" t="s">
        <v>1370</v>
      </c>
      <c r="T306" t="s">
        <v>1370</v>
      </c>
      <c r="U306" t="s">
        <v>1370</v>
      </c>
    </row>
    <row r="307" spans="1:21" ht="30">
      <c r="A307">
        <v>306</v>
      </c>
      <c r="B307" s="261" t="str">
        <f>+'Metas por Proyecto'!B299</f>
        <v>Construcción Segunda Calzada UF 5,1 8Tangua - Catambuco - Pasto)</v>
      </c>
      <c r="C307" s="262" t="str">
        <f>+'Metas por Proyecto'!L299</f>
        <v xml:space="preserve">Rumichaca- Pasto </v>
      </c>
      <c r="D307" s="262" t="str">
        <f>+'Metas por Proyecto'!J299</f>
        <v>Carretero 2 VGC</v>
      </c>
      <c r="E307" t="s">
        <v>1370</v>
      </c>
      <c r="F307" t="s">
        <v>1370</v>
      </c>
      <c r="G307" t="s">
        <v>1370</v>
      </c>
      <c r="H307" t="s">
        <v>1370</v>
      </c>
      <c r="I307" t="s">
        <v>1370</v>
      </c>
      <c r="J307" t="s">
        <v>1370</v>
      </c>
      <c r="K307" t="s">
        <v>1370</v>
      </c>
      <c r="L307" t="s">
        <v>1371</v>
      </c>
      <c r="M307" t="s">
        <v>1371</v>
      </c>
      <c r="N307" t="s">
        <v>1370</v>
      </c>
      <c r="O307" t="s">
        <v>1371</v>
      </c>
      <c r="P307" t="s">
        <v>1370</v>
      </c>
      <c r="Q307" t="s">
        <v>1370</v>
      </c>
      <c r="R307" t="s">
        <v>1370</v>
      </c>
      <c r="S307" t="s">
        <v>1370</v>
      </c>
      <c r="T307" t="s">
        <v>1370</v>
      </c>
      <c r="U307" t="s">
        <v>1370</v>
      </c>
    </row>
    <row r="308" spans="1:21" ht="30">
      <c r="A308">
        <v>307</v>
      </c>
      <c r="B308" s="261" t="str">
        <f>+'Metas por Proyecto'!B300</f>
        <v>Mejoramiento Calzada Existente UF 1,3 (Rumichaca - La Josefina)</v>
      </c>
      <c r="C308" s="262" t="str">
        <f>+'Metas por Proyecto'!L300</f>
        <v xml:space="preserve">Rumichaca- Pasto </v>
      </c>
      <c r="D308" s="262" t="str">
        <f>+'Metas por Proyecto'!J300</f>
        <v>Carretero 2 VGC</v>
      </c>
      <c r="E308" t="s">
        <v>1370</v>
      </c>
      <c r="F308" t="s">
        <v>1370</v>
      </c>
      <c r="G308" t="s">
        <v>1370</v>
      </c>
      <c r="H308" t="s">
        <v>1370</v>
      </c>
      <c r="I308" t="s">
        <v>1370</v>
      </c>
      <c r="J308" t="s">
        <v>1370</v>
      </c>
      <c r="K308" t="s">
        <v>1370</v>
      </c>
      <c r="L308" t="s">
        <v>1371</v>
      </c>
      <c r="M308" t="s">
        <v>1371</v>
      </c>
      <c r="N308" t="s">
        <v>1370</v>
      </c>
      <c r="O308" t="s">
        <v>1371</v>
      </c>
      <c r="P308" t="s">
        <v>1370</v>
      </c>
      <c r="Q308" t="s">
        <v>1370</v>
      </c>
      <c r="R308" t="s">
        <v>1370</v>
      </c>
      <c r="S308" t="s">
        <v>1370</v>
      </c>
      <c r="T308" t="s">
        <v>1370</v>
      </c>
      <c r="U308" t="s">
        <v>1370</v>
      </c>
    </row>
    <row r="309" spans="1:21" ht="30">
      <c r="A309">
        <v>308</v>
      </c>
      <c r="B309" s="261" t="str">
        <f>+'Metas por Proyecto'!B301</f>
        <v>Mejoramiento Calzada Existente UF 3 (Pilcuán - Pedregal)</v>
      </c>
      <c r="C309" s="262" t="str">
        <f>+'Metas por Proyecto'!L301</f>
        <v xml:space="preserve">Rumichaca- Pasto </v>
      </c>
      <c r="D309" s="262" t="str">
        <f>+'Metas por Proyecto'!J301</f>
        <v>Carretero 2 VGC</v>
      </c>
      <c r="E309" t="s">
        <v>1370</v>
      </c>
      <c r="F309" t="s">
        <v>1370</v>
      </c>
      <c r="G309" t="s">
        <v>1370</v>
      </c>
      <c r="H309" t="s">
        <v>1370</v>
      </c>
      <c r="I309" t="s">
        <v>1370</v>
      </c>
      <c r="J309" t="s">
        <v>1370</v>
      </c>
      <c r="K309" t="s">
        <v>1370</v>
      </c>
      <c r="L309" t="s">
        <v>1371</v>
      </c>
      <c r="M309" t="s">
        <v>1371</v>
      </c>
      <c r="N309" t="s">
        <v>1370</v>
      </c>
      <c r="O309" t="s">
        <v>1371</v>
      </c>
      <c r="P309" t="s">
        <v>1370</v>
      </c>
      <c r="Q309" t="s">
        <v>1370</v>
      </c>
      <c r="R309" t="s">
        <v>1370</v>
      </c>
      <c r="S309" t="s">
        <v>1370</v>
      </c>
      <c r="T309" t="s">
        <v>1370</v>
      </c>
      <c r="U309" t="s">
        <v>1370</v>
      </c>
    </row>
    <row r="310" spans="1:21" ht="30">
      <c r="A310">
        <v>309</v>
      </c>
      <c r="B310" s="261" t="str">
        <f>+'Metas por Proyecto'!B302</f>
        <v>Mejoramiento Calzada Existente UF 4 (Pedregal - Tangua)</v>
      </c>
      <c r="C310" s="262" t="str">
        <f>+'Metas por Proyecto'!L302</f>
        <v xml:space="preserve">Rumichaca- Pasto </v>
      </c>
      <c r="D310" s="262" t="str">
        <f>+'Metas por Proyecto'!J302</f>
        <v>Carretero 2 VGC</v>
      </c>
      <c r="E310" t="s">
        <v>1370</v>
      </c>
      <c r="F310" t="s">
        <v>1370</v>
      </c>
      <c r="G310" t="s">
        <v>1370</v>
      </c>
      <c r="H310" t="s">
        <v>1370</v>
      </c>
      <c r="I310" t="s">
        <v>1370</v>
      </c>
      <c r="J310" t="s">
        <v>1370</v>
      </c>
      <c r="K310" t="s">
        <v>1370</v>
      </c>
      <c r="L310" t="s">
        <v>1371</v>
      </c>
      <c r="M310" t="s">
        <v>1371</v>
      </c>
      <c r="N310" t="s">
        <v>1370</v>
      </c>
      <c r="O310" t="s">
        <v>1371</v>
      </c>
      <c r="P310" t="s">
        <v>1370</v>
      </c>
      <c r="Q310" t="s">
        <v>1370</v>
      </c>
      <c r="R310" t="s">
        <v>1370</v>
      </c>
      <c r="S310" t="s">
        <v>1370</v>
      </c>
      <c r="T310" t="s">
        <v>1370</v>
      </c>
      <c r="U310" t="s">
        <v>1370</v>
      </c>
    </row>
    <row r="311" spans="1:21" ht="30">
      <c r="A311">
        <v>310</v>
      </c>
      <c r="B311" s="261" t="str">
        <f>+'Metas por Proyecto'!B303</f>
        <v>Mejoramiento Calzada Existente UF 5,1 8Tangua - Catambuco - Pasto)</v>
      </c>
      <c r="C311" s="262" t="str">
        <f>+'Metas por Proyecto'!L303</f>
        <v xml:space="preserve">Rumichaca- Pasto </v>
      </c>
      <c r="D311" s="262" t="str">
        <f>+'Metas por Proyecto'!J303</f>
        <v>Carretero 2 VGC</v>
      </c>
      <c r="E311" t="s">
        <v>1370</v>
      </c>
      <c r="F311" t="s">
        <v>1370</v>
      </c>
      <c r="G311" t="s">
        <v>1370</v>
      </c>
      <c r="H311" t="s">
        <v>1370</v>
      </c>
      <c r="I311" t="s">
        <v>1370</v>
      </c>
      <c r="J311" t="s">
        <v>1370</v>
      </c>
      <c r="K311" t="s">
        <v>1370</v>
      </c>
      <c r="L311" t="s">
        <v>1371</v>
      </c>
      <c r="M311" t="s">
        <v>1371</v>
      </c>
      <c r="N311" t="s">
        <v>1370</v>
      </c>
      <c r="O311" t="s">
        <v>1371</v>
      </c>
      <c r="P311" t="s">
        <v>1370</v>
      </c>
      <c r="Q311" t="s">
        <v>1370</v>
      </c>
      <c r="R311" t="s">
        <v>1370</v>
      </c>
      <c r="S311" t="s">
        <v>1370</v>
      </c>
      <c r="T311" t="s">
        <v>1370</v>
      </c>
      <c r="U311" t="s">
        <v>1370</v>
      </c>
    </row>
    <row r="312" spans="1:21" ht="30">
      <c r="A312">
        <v>311</v>
      </c>
      <c r="B312" s="261" t="str">
        <f>+'Metas por Proyecto'!B304</f>
        <v>Mejoramiento Calzada Existente UF 5,2 (Tangua - Catambuco - Pasto)</v>
      </c>
      <c r="C312" s="262" t="str">
        <f>+'Metas por Proyecto'!L304</f>
        <v xml:space="preserve">Rumichaca- Pasto </v>
      </c>
      <c r="D312" s="262" t="str">
        <f>+'Metas por Proyecto'!J304</f>
        <v>Carretero 2 VGC</v>
      </c>
      <c r="E312" t="s">
        <v>1370</v>
      </c>
      <c r="F312" t="s">
        <v>1370</v>
      </c>
      <c r="G312" t="s">
        <v>1370</v>
      </c>
      <c r="H312" t="s">
        <v>1370</v>
      </c>
      <c r="I312" t="s">
        <v>1370</v>
      </c>
      <c r="J312" t="s">
        <v>1370</v>
      </c>
      <c r="K312" t="s">
        <v>1370</v>
      </c>
      <c r="L312" t="s">
        <v>1371</v>
      </c>
      <c r="M312" t="s">
        <v>1371</v>
      </c>
      <c r="N312" t="s">
        <v>1370</v>
      </c>
      <c r="O312" t="s">
        <v>1371</v>
      </c>
      <c r="P312" t="s">
        <v>1370</v>
      </c>
      <c r="Q312" t="s">
        <v>1370</v>
      </c>
      <c r="R312" t="s">
        <v>1370</v>
      </c>
      <c r="S312" t="s">
        <v>1370</v>
      </c>
      <c r="T312" t="s">
        <v>1370</v>
      </c>
      <c r="U312" t="s">
        <v>1370</v>
      </c>
    </row>
    <row r="313" spans="1:21">
      <c r="A313">
        <v>312</v>
      </c>
      <c r="B313" s="261" t="str">
        <f>+'Metas por Proyecto'!B305</f>
        <v xml:space="preserve">Construcción Puente Vehicular UF2 </v>
      </c>
      <c r="C313" s="262" t="str">
        <f>+'Metas por Proyecto'!L305</f>
        <v xml:space="preserve">Rumichaca- Pasto </v>
      </c>
      <c r="D313" s="262" t="str">
        <f>+'Metas por Proyecto'!J305</f>
        <v>Carretero 2 VGC</v>
      </c>
      <c r="E313" t="s">
        <v>1370</v>
      </c>
      <c r="F313" t="s">
        <v>1370</v>
      </c>
      <c r="G313" t="s">
        <v>1370</v>
      </c>
      <c r="H313" t="s">
        <v>1370</v>
      </c>
      <c r="I313" t="s">
        <v>1370</v>
      </c>
      <c r="J313" t="s">
        <v>1370</v>
      </c>
      <c r="K313" t="s">
        <v>1370</v>
      </c>
      <c r="L313" t="s">
        <v>1371</v>
      </c>
      <c r="M313" t="s">
        <v>1371</v>
      </c>
      <c r="N313" t="s">
        <v>1370</v>
      </c>
      <c r="O313" t="s">
        <v>1371</v>
      </c>
      <c r="P313" t="s">
        <v>1370</v>
      </c>
      <c r="Q313" t="s">
        <v>1370</v>
      </c>
      <c r="R313" t="s">
        <v>1370</v>
      </c>
      <c r="S313" t="s">
        <v>1370</v>
      </c>
      <c r="T313" t="s">
        <v>1370</v>
      </c>
      <c r="U313" t="s">
        <v>1370</v>
      </c>
    </row>
    <row r="314" spans="1:21">
      <c r="A314">
        <v>313</v>
      </c>
      <c r="B314" s="261" t="str">
        <f>+'Metas por Proyecto'!B306</f>
        <v>Construcción Puente Vehicular UF3</v>
      </c>
      <c r="C314" s="262" t="str">
        <f>+'Metas por Proyecto'!L306</f>
        <v xml:space="preserve">Rumichaca- Pasto </v>
      </c>
      <c r="D314" s="262" t="str">
        <f>+'Metas por Proyecto'!J306</f>
        <v>Carretero 2 VGC</v>
      </c>
      <c r="E314" t="s">
        <v>1370</v>
      </c>
      <c r="F314" t="s">
        <v>1370</v>
      </c>
      <c r="G314" t="s">
        <v>1370</v>
      </c>
      <c r="H314" t="s">
        <v>1370</v>
      </c>
      <c r="I314" t="s">
        <v>1370</v>
      </c>
      <c r="J314" t="s">
        <v>1370</v>
      </c>
      <c r="K314" t="s">
        <v>1370</v>
      </c>
      <c r="L314" t="s">
        <v>1371</v>
      </c>
      <c r="M314" t="s">
        <v>1371</v>
      </c>
      <c r="N314" t="s">
        <v>1370</v>
      </c>
      <c r="O314" t="s">
        <v>1371</v>
      </c>
      <c r="P314" t="s">
        <v>1370</v>
      </c>
      <c r="Q314" t="s">
        <v>1370</v>
      </c>
      <c r="R314" t="s">
        <v>1370</v>
      </c>
      <c r="S314" t="s">
        <v>1370</v>
      </c>
      <c r="T314" t="s">
        <v>1370</v>
      </c>
      <c r="U314" t="s">
        <v>1370</v>
      </c>
    </row>
    <row r="315" spans="1:21">
      <c r="A315">
        <v>314</v>
      </c>
      <c r="B315" s="261" t="str">
        <f>+'Metas por Proyecto'!B307</f>
        <v>Construcción Puente Vehicular UF 4</v>
      </c>
      <c r="C315" s="262" t="str">
        <f>+'Metas por Proyecto'!L307</f>
        <v xml:space="preserve">Rumichaca- Pasto </v>
      </c>
      <c r="D315" s="262" t="str">
        <f>+'Metas por Proyecto'!J307</f>
        <v>Carretero 2 VGC</v>
      </c>
      <c r="E315" t="s">
        <v>1370</v>
      </c>
      <c r="F315" t="s">
        <v>1370</v>
      </c>
      <c r="G315" t="s">
        <v>1370</v>
      </c>
      <c r="H315" t="s">
        <v>1370</v>
      </c>
      <c r="I315" t="s">
        <v>1370</v>
      </c>
      <c r="J315" t="s">
        <v>1370</v>
      </c>
      <c r="K315" t="s">
        <v>1370</v>
      </c>
      <c r="L315" t="s">
        <v>1371</v>
      </c>
      <c r="M315" t="s">
        <v>1371</v>
      </c>
      <c r="N315" t="s">
        <v>1370</v>
      </c>
      <c r="O315" t="s">
        <v>1371</v>
      </c>
      <c r="P315" t="s">
        <v>1370</v>
      </c>
      <c r="Q315" t="s">
        <v>1370</v>
      </c>
      <c r="R315" t="s">
        <v>1370</v>
      </c>
      <c r="S315" t="s">
        <v>1370</v>
      </c>
      <c r="T315" t="s">
        <v>1370</v>
      </c>
      <c r="U315" t="s">
        <v>1370</v>
      </c>
    </row>
    <row r="316" spans="1:21">
      <c r="A316">
        <v>315</v>
      </c>
      <c r="B316" s="261" t="str">
        <f>+'Metas por Proyecto'!B308</f>
        <v>Construcción Puente Peatonal UF 5,1</v>
      </c>
      <c r="C316" s="262" t="str">
        <f>+'Metas por Proyecto'!L308</f>
        <v xml:space="preserve">Rumichaca- Pasto </v>
      </c>
      <c r="D316" s="262" t="str">
        <f>+'Metas por Proyecto'!J308</f>
        <v>Carretero 2 VGC</v>
      </c>
      <c r="E316" t="s">
        <v>1370</v>
      </c>
      <c r="F316" t="s">
        <v>1370</v>
      </c>
      <c r="G316" t="s">
        <v>1370</v>
      </c>
      <c r="H316" t="s">
        <v>1370</v>
      </c>
      <c r="I316" t="s">
        <v>1370</v>
      </c>
      <c r="J316" t="s">
        <v>1370</v>
      </c>
      <c r="K316" t="s">
        <v>1370</v>
      </c>
      <c r="L316" t="s">
        <v>1371</v>
      </c>
      <c r="M316" t="s">
        <v>1371</v>
      </c>
      <c r="N316" t="s">
        <v>1370</v>
      </c>
      <c r="O316" t="s">
        <v>1371</v>
      </c>
      <c r="P316" t="s">
        <v>1370</v>
      </c>
      <c r="Q316" t="s">
        <v>1370</v>
      </c>
      <c r="R316" t="s">
        <v>1370</v>
      </c>
      <c r="S316" t="s">
        <v>1370</v>
      </c>
      <c r="T316" t="s">
        <v>1370</v>
      </c>
      <c r="U316" t="s">
        <v>1370</v>
      </c>
    </row>
    <row r="317" spans="1:21">
      <c r="A317">
        <v>316</v>
      </c>
      <c r="B317" s="261" t="str">
        <f>+'Metas por Proyecto'!B309</f>
        <v>Construcción Puente Peatonal UF 5,2</v>
      </c>
      <c r="C317" s="262" t="str">
        <f>+'Metas por Proyecto'!L309</f>
        <v xml:space="preserve">Rumichaca- Pasto </v>
      </c>
      <c r="D317" s="262" t="str">
        <f>+'Metas por Proyecto'!J309</f>
        <v>Carretero 2 VGC</v>
      </c>
      <c r="E317" t="s">
        <v>1370</v>
      </c>
      <c r="F317" t="s">
        <v>1370</v>
      </c>
      <c r="G317" t="s">
        <v>1370</v>
      </c>
      <c r="H317" t="s">
        <v>1370</v>
      </c>
      <c r="I317" t="s">
        <v>1370</v>
      </c>
      <c r="J317" t="s">
        <v>1370</v>
      </c>
      <c r="K317" t="s">
        <v>1370</v>
      </c>
      <c r="L317" t="s">
        <v>1371</v>
      </c>
      <c r="M317" t="s">
        <v>1371</v>
      </c>
      <c r="N317" t="s">
        <v>1370</v>
      </c>
      <c r="O317" t="s">
        <v>1371</v>
      </c>
      <c r="P317" t="s">
        <v>1370</v>
      </c>
      <c r="Q317" t="s">
        <v>1370</v>
      </c>
      <c r="R317" t="s">
        <v>1370</v>
      </c>
      <c r="S317" t="s">
        <v>1370</v>
      </c>
      <c r="T317" t="s">
        <v>1370</v>
      </c>
      <c r="U317" t="s">
        <v>1370</v>
      </c>
    </row>
    <row r="318" spans="1:21">
      <c r="A318">
        <v>317</v>
      </c>
      <c r="B318" s="261" t="str">
        <f>+'Metas por Proyecto'!B310</f>
        <v>Construcción glorieta UF 4</v>
      </c>
      <c r="C318" s="262" t="str">
        <f>+'Metas por Proyecto'!L310</f>
        <v xml:space="preserve">Rumichaca- Pasto </v>
      </c>
      <c r="D318" s="262" t="str">
        <f>+'Metas por Proyecto'!J310</f>
        <v>Carretero 2 VGC</v>
      </c>
      <c r="E318" t="s">
        <v>1370</v>
      </c>
      <c r="F318" t="s">
        <v>1370</v>
      </c>
      <c r="G318" t="s">
        <v>1370</v>
      </c>
      <c r="H318" t="s">
        <v>1370</v>
      </c>
      <c r="I318" t="s">
        <v>1370</v>
      </c>
      <c r="J318" t="s">
        <v>1370</v>
      </c>
      <c r="K318" t="s">
        <v>1370</v>
      </c>
      <c r="L318" t="s">
        <v>1371</v>
      </c>
      <c r="M318" t="s">
        <v>1371</v>
      </c>
      <c r="N318" t="s">
        <v>1370</v>
      </c>
      <c r="O318" t="s">
        <v>1371</v>
      </c>
      <c r="P318" t="s">
        <v>1370</v>
      </c>
      <c r="Q318" t="s">
        <v>1370</v>
      </c>
      <c r="R318" t="s">
        <v>1370</v>
      </c>
      <c r="S318" t="s">
        <v>1370</v>
      </c>
      <c r="T318" t="s">
        <v>1370</v>
      </c>
      <c r="U318" t="s">
        <v>1370</v>
      </c>
    </row>
    <row r="319" spans="1:21" ht="75">
      <c r="A319">
        <v>318</v>
      </c>
      <c r="B319" s="261" t="str">
        <f>+'Metas por Proyecto'!B311</f>
        <v>Realizar seguimiento a la reubicación Peaje Galapa y modificación de la resolucion 0302. PR 101+800 - Barranquilla - Cruce Vía Caracolí</v>
      </c>
      <c r="C319" s="262" t="str">
        <f>+'Metas por Proyecto'!L311</f>
        <v>Ruta Caribe</v>
      </c>
      <c r="D319" s="262" t="str">
        <f>+'Metas por Proyecto'!J311</f>
        <v>Carretero 5 VGC</v>
      </c>
      <c r="E319" t="s">
        <v>1370</v>
      </c>
      <c r="F319" t="s">
        <v>1370</v>
      </c>
      <c r="G319" t="s">
        <v>1370</v>
      </c>
      <c r="H319" t="s">
        <v>1370</v>
      </c>
      <c r="I319" t="s">
        <v>1370</v>
      </c>
      <c r="J319" t="s">
        <v>1370</v>
      </c>
      <c r="K319" t="s">
        <v>1370</v>
      </c>
      <c r="L319" t="s">
        <v>1371</v>
      </c>
      <c r="M319" t="s">
        <v>1371</v>
      </c>
      <c r="N319" t="s">
        <v>1370</v>
      </c>
      <c r="O319" t="s">
        <v>1371</v>
      </c>
      <c r="P319" t="s">
        <v>1370</v>
      </c>
      <c r="Q319" t="s">
        <v>1370</v>
      </c>
      <c r="R319" t="s">
        <v>1370</v>
      </c>
      <c r="S319" t="s">
        <v>1370</v>
      </c>
      <c r="T319" t="s">
        <v>1370</v>
      </c>
      <c r="U319" t="s">
        <v>1370</v>
      </c>
    </row>
    <row r="320" spans="1:21">
      <c r="A320">
        <v>319</v>
      </c>
      <c r="B320" s="261" t="str">
        <f>+'Metas por Proyecto'!B312</f>
        <v>Mantenimiento Periodico</v>
      </c>
      <c r="C320" s="262" t="str">
        <f>+'Metas por Proyecto'!L312</f>
        <v>Ruta Caribe</v>
      </c>
      <c r="D320" s="262" t="str">
        <f>+'Metas por Proyecto'!J312</f>
        <v>Carretero 5 VGC</v>
      </c>
      <c r="E320" t="s">
        <v>1370</v>
      </c>
      <c r="F320" t="s">
        <v>1370</v>
      </c>
      <c r="G320" t="s">
        <v>1370</v>
      </c>
      <c r="H320" t="s">
        <v>1370</v>
      </c>
      <c r="I320" t="s">
        <v>1370</v>
      </c>
      <c r="J320" t="s">
        <v>1370</v>
      </c>
      <c r="K320" t="s">
        <v>1370</v>
      </c>
      <c r="L320" t="s">
        <v>1371</v>
      </c>
      <c r="M320" t="s">
        <v>1371</v>
      </c>
      <c r="N320" t="s">
        <v>1370</v>
      </c>
      <c r="O320" t="s">
        <v>1371</v>
      </c>
      <c r="P320" t="s">
        <v>1370</v>
      </c>
      <c r="Q320" t="s">
        <v>1370</v>
      </c>
      <c r="R320" t="s">
        <v>1370</v>
      </c>
      <c r="S320" t="s">
        <v>1370</v>
      </c>
      <c r="T320" t="s">
        <v>1370</v>
      </c>
      <c r="U320" t="s">
        <v>1370</v>
      </c>
    </row>
    <row r="321" spans="1:21">
      <c r="A321">
        <v>320</v>
      </c>
      <c r="B321" s="261" t="str">
        <f>+'Metas por Proyecto'!B313</f>
        <v>Mantenimiento Periodico</v>
      </c>
      <c r="C321" s="262" t="str">
        <f>+'Metas por Proyecto'!L313</f>
        <v>Ruta Caribe</v>
      </c>
      <c r="D321" s="262" t="str">
        <f>+'Metas por Proyecto'!J313</f>
        <v>Carretero 5 VGC</v>
      </c>
      <c r="E321" t="s">
        <v>1370</v>
      </c>
      <c r="F321" t="s">
        <v>1370</v>
      </c>
      <c r="G321" t="s">
        <v>1370</v>
      </c>
      <c r="H321" t="s">
        <v>1370</v>
      </c>
      <c r="I321" t="s">
        <v>1370</v>
      </c>
      <c r="J321" t="s">
        <v>1370</v>
      </c>
      <c r="K321" t="s">
        <v>1370</v>
      </c>
      <c r="L321" t="s">
        <v>1371</v>
      </c>
      <c r="M321" t="s">
        <v>1371</v>
      </c>
      <c r="N321" t="s">
        <v>1370</v>
      </c>
      <c r="O321" t="s">
        <v>1371</v>
      </c>
      <c r="P321" t="s">
        <v>1370</v>
      </c>
      <c r="Q321" t="s">
        <v>1370</v>
      </c>
      <c r="R321" t="s">
        <v>1370</v>
      </c>
      <c r="S321" t="s">
        <v>1370</v>
      </c>
      <c r="T321" t="s">
        <v>1370</v>
      </c>
      <c r="U321" t="s">
        <v>1370</v>
      </c>
    </row>
    <row r="322" spans="1:21">
      <c r="A322">
        <v>321</v>
      </c>
      <c r="B322" s="261" t="str">
        <f>+'Metas por Proyecto'!B314</f>
        <v>Mantenimiento Rutinario</v>
      </c>
      <c r="C322" s="262" t="str">
        <f>+'Metas por Proyecto'!L314</f>
        <v>Ruta Caribe</v>
      </c>
      <c r="D322" s="262" t="str">
        <f>+'Metas por Proyecto'!J314</f>
        <v>Carretero 5 VGC</v>
      </c>
      <c r="E322" t="s">
        <v>1370</v>
      </c>
      <c r="F322" t="s">
        <v>1370</v>
      </c>
      <c r="G322" t="s">
        <v>1370</v>
      </c>
      <c r="H322" t="s">
        <v>1370</v>
      </c>
      <c r="I322" t="s">
        <v>1370</v>
      </c>
      <c r="J322" t="s">
        <v>1370</v>
      </c>
      <c r="K322" t="s">
        <v>1370</v>
      </c>
      <c r="L322" t="s">
        <v>1371</v>
      </c>
      <c r="M322" t="s">
        <v>1371</v>
      </c>
      <c r="N322" t="s">
        <v>1370</v>
      </c>
      <c r="O322" t="s">
        <v>1371</v>
      </c>
      <c r="P322" t="s">
        <v>1370</v>
      </c>
      <c r="Q322" t="s">
        <v>1370</v>
      </c>
      <c r="R322" t="s">
        <v>1370</v>
      </c>
      <c r="S322" t="s">
        <v>1370</v>
      </c>
      <c r="T322" t="s">
        <v>1370</v>
      </c>
      <c r="U322" t="s">
        <v>1370</v>
      </c>
    </row>
    <row r="323" spans="1:21">
      <c r="A323">
        <v>322</v>
      </c>
      <c r="B323" s="261" t="str">
        <f>+'Metas por Proyecto'!B315</f>
        <v>Mantenimiento Rutinario</v>
      </c>
      <c r="C323" s="262" t="str">
        <f>+'Metas por Proyecto'!L315</f>
        <v>Ruta Caribe</v>
      </c>
      <c r="D323" s="262" t="str">
        <f>+'Metas por Proyecto'!J315</f>
        <v>Carretero 5 VGC</v>
      </c>
      <c r="E323" t="s">
        <v>1370</v>
      </c>
      <c r="F323" t="s">
        <v>1370</v>
      </c>
      <c r="G323" t="s">
        <v>1370</v>
      </c>
      <c r="H323" t="s">
        <v>1370</v>
      </c>
      <c r="I323" t="s">
        <v>1370</v>
      </c>
      <c r="J323" t="s">
        <v>1370</v>
      </c>
      <c r="K323" t="s">
        <v>1370</v>
      </c>
      <c r="L323" t="s">
        <v>1371</v>
      </c>
      <c r="M323" t="s">
        <v>1371</v>
      </c>
      <c r="N323" t="s">
        <v>1370</v>
      </c>
      <c r="O323" t="s">
        <v>1371</v>
      </c>
      <c r="P323" t="s">
        <v>1370</v>
      </c>
      <c r="Q323" t="s">
        <v>1370</v>
      </c>
      <c r="R323" t="s">
        <v>1370</v>
      </c>
      <c r="S323" t="s">
        <v>1370</v>
      </c>
      <c r="T323" t="s">
        <v>1370</v>
      </c>
      <c r="U323" t="s">
        <v>1370</v>
      </c>
    </row>
    <row r="324" spans="1:21" ht="30">
      <c r="A324">
        <v>323</v>
      </c>
      <c r="B324" s="261" t="str">
        <f>+'Metas por Proyecto'!B316</f>
        <v>Calzada sencilla nueva sector vial Cantagallo-San Pablo</v>
      </c>
      <c r="C324" s="262" t="str">
        <f>+'Metas por Proyecto'!L316</f>
        <v xml:space="preserve">Transversal de las Americas </v>
      </c>
      <c r="D324" s="262" t="str">
        <f>+'Metas por Proyecto'!J316</f>
        <v>Carretero 5 VGC</v>
      </c>
      <c r="E324" t="s">
        <v>1370</v>
      </c>
      <c r="F324" t="s">
        <v>1370</v>
      </c>
      <c r="G324" t="s">
        <v>1370</v>
      </c>
      <c r="H324" t="s">
        <v>1370</v>
      </c>
      <c r="I324" t="s">
        <v>1370</v>
      </c>
      <c r="J324" t="s">
        <v>1370</v>
      </c>
      <c r="K324" t="s">
        <v>1370</v>
      </c>
      <c r="L324" t="s">
        <v>1371</v>
      </c>
      <c r="M324" t="s">
        <v>1371</v>
      </c>
      <c r="N324" t="s">
        <v>1370</v>
      </c>
      <c r="O324" t="s">
        <v>1371</v>
      </c>
      <c r="P324" t="s">
        <v>1370</v>
      </c>
      <c r="Q324" t="s">
        <v>1370</v>
      </c>
      <c r="R324" t="s">
        <v>1370</v>
      </c>
      <c r="S324" t="s">
        <v>1370</v>
      </c>
      <c r="T324" t="s">
        <v>1370</v>
      </c>
      <c r="U324" t="s">
        <v>1370</v>
      </c>
    </row>
    <row r="325" spans="1:21" ht="60">
      <c r="A325">
        <v>324</v>
      </c>
      <c r="B325" s="261" t="str">
        <f>+'Metas por Proyecto'!B317</f>
        <v>Contratar Interventoría técnica, administrativa, financiera y jurídica a las Sociedad:  Sociedad Portuaria Bavaria y Al granel</v>
      </c>
      <c r="C325" s="262" t="str">
        <f>+'Metas por Proyecto'!L317</f>
        <v>N.A.</v>
      </c>
      <c r="D325" s="262" t="str">
        <f>+'Metas por Proyecto'!J317</f>
        <v>Equipo Proyectos Portuarios</v>
      </c>
      <c r="E325" t="s">
        <v>1370</v>
      </c>
      <c r="F325" t="s">
        <v>1370</v>
      </c>
      <c r="G325" t="s">
        <v>1370</v>
      </c>
      <c r="H325" t="s">
        <v>1370</v>
      </c>
      <c r="I325" t="s">
        <v>1370</v>
      </c>
      <c r="J325" t="s">
        <v>1370</v>
      </c>
      <c r="K325" t="s">
        <v>1370</v>
      </c>
      <c r="L325" t="s">
        <v>1371</v>
      </c>
      <c r="M325" t="s">
        <v>1371</v>
      </c>
      <c r="N325" t="s">
        <v>1370</v>
      </c>
      <c r="O325" t="s">
        <v>1168</v>
      </c>
      <c r="P325" t="s">
        <v>1370</v>
      </c>
      <c r="Q325" t="s">
        <v>1370</v>
      </c>
      <c r="R325" t="s">
        <v>1370</v>
      </c>
      <c r="S325" t="s">
        <v>1370</v>
      </c>
      <c r="T325" t="s">
        <v>1370</v>
      </c>
      <c r="U325" t="s">
        <v>1370</v>
      </c>
    </row>
    <row r="326" spans="1:21" ht="60">
      <c r="A326">
        <v>325</v>
      </c>
      <c r="B326" s="261" t="str">
        <f>+'Metas por Proyecto'!B318</f>
        <v>Contratar Interventoría técnica, administrativa, financiera y jurídica a las  Sociedades: Sociedad Portuaria Regional de Cartagena y Reficar</v>
      </c>
      <c r="C326" s="262" t="str">
        <f>+'Metas por Proyecto'!L318</f>
        <v>N.A.</v>
      </c>
      <c r="D326" s="262" t="str">
        <f>+'Metas por Proyecto'!J318</f>
        <v>Equipo Proyectos Portuarios</v>
      </c>
      <c r="E326" t="s">
        <v>1370</v>
      </c>
      <c r="F326" t="s">
        <v>1370</v>
      </c>
      <c r="G326" t="s">
        <v>1370</v>
      </c>
      <c r="H326" t="s">
        <v>1370</v>
      </c>
      <c r="I326" t="s">
        <v>1370</v>
      </c>
      <c r="J326" t="s">
        <v>1370</v>
      </c>
      <c r="K326" t="s">
        <v>1370</v>
      </c>
      <c r="L326" t="s">
        <v>1371</v>
      </c>
      <c r="M326" t="s">
        <v>1371</v>
      </c>
      <c r="N326" t="s">
        <v>1370</v>
      </c>
      <c r="O326" t="s">
        <v>1168</v>
      </c>
      <c r="P326" t="s">
        <v>1370</v>
      </c>
      <c r="Q326" t="s">
        <v>1370</v>
      </c>
      <c r="R326" t="s">
        <v>1370</v>
      </c>
      <c r="S326" t="s">
        <v>1370</v>
      </c>
      <c r="T326" t="s">
        <v>1370</v>
      </c>
      <c r="U326" t="s">
        <v>1370</v>
      </c>
    </row>
    <row r="327" spans="1:21" ht="60">
      <c r="A327">
        <v>326</v>
      </c>
      <c r="B327" s="261" t="str">
        <f>+'Metas por Proyecto'!B319</f>
        <v xml:space="preserve">Contratar la consultoría y/o asesoría  soporte de gestión - plan de mejoramiento y/o Asesoría Integral Modo Portuario </v>
      </c>
      <c r="C327" s="262" t="str">
        <f>+'Metas por Proyecto'!L319</f>
        <v>N.A.</v>
      </c>
      <c r="D327" s="262" t="str">
        <f>+'Metas por Proyecto'!J319</f>
        <v>Equipo Proyectos Portuarios</v>
      </c>
      <c r="E327" t="s">
        <v>1370</v>
      </c>
      <c r="F327" t="s">
        <v>1370</v>
      </c>
      <c r="G327" t="s">
        <v>1370</v>
      </c>
      <c r="H327" t="s">
        <v>1370</v>
      </c>
      <c r="I327" t="s">
        <v>1370</v>
      </c>
      <c r="J327" t="s">
        <v>1370</v>
      </c>
      <c r="K327" t="s">
        <v>1370</v>
      </c>
      <c r="L327" t="s">
        <v>1371</v>
      </c>
      <c r="M327" t="s">
        <v>1371</v>
      </c>
      <c r="N327" t="s">
        <v>1370</v>
      </c>
      <c r="O327" t="s">
        <v>1168</v>
      </c>
      <c r="P327" t="s">
        <v>1370</v>
      </c>
      <c r="Q327" t="s">
        <v>1370</v>
      </c>
      <c r="R327" t="s">
        <v>1370</v>
      </c>
      <c r="S327" t="s">
        <v>1370</v>
      </c>
      <c r="T327" t="s">
        <v>1370</v>
      </c>
      <c r="U327" t="s">
        <v>1370</v>
      </c>
    </row>
    <row r="328" spans="1:21" ht="45">
      <c r="A328">
        <v>327</v>
      </c>
      <c r="B328" s="261" t="str">
        <f>+'Metas por Proyecto'!B320</f>
        <v>Presentar informes de avance de obligaciones contractuales de las sociedades portuarias</v>
      </c>
      <c r="C328" s="262" t="str">
        <f>+'Metas por Proyecto'!L320</f>
        <v>N.A.</v>
      </c>
      <c r="D328" s="262" t="str">
        <f>+'Metas por Proyecto'!J320</f>
        <v>Equipo Proyectos Portuarios</v>
      </c>
      <c r="E328" t="s">
        <v>1370</v>
      </c>
      <c r="F328" t="s">
        <v>1370</v>
      </c>
      <c r="G328" t="s">
        <v>1370</v>
      </c>
      <c r="H328" t="s">
        <v>1370</v>
      </c>
      <c r="I328" t="s">
        <v>1370</v>
      </c>
      <c r="J328" t="s">
        <v>1370</v>
      </c>
      <c r="K328" t="s">
        <v>1370</v>
      </c>
      <c r="L328" t="s">
        <v>1371</v>
      </c>
      <c r="M328" t="s">
        <v>1371</v>
      </c>
      <c r="N328" t="s">
        <v>1370</v>
      </c>
      <c r="O328" t="s">
        <v>1370</v>
      </c>
      <c r="P328" t="s">
        <v>1370</v>
      </c>
      <c r="Q328" t="s">
        <v>1370</v>
      </c>
      <c r="R328" t="s">
        <v>1370</v>
      </c>
      <c r="S328" t="s">
        <v>1370</v>
      </c>
      <c r="T328" t="s">
        <v>1370</v>
      </c>
      <c r="U328" t="s">
        <v>1370</v>
      </c>
    </row>
    <row r="329" spans="1:21" ht="30">
      <c r="A329">
        <v>328</v>
      </c>
      <c r="B329" s="261" t="str">
        <f>+'Metas por Proyecto'!B321</f>
        <v>Aeropuerto Rafael Nuñez</v>
      </c>
      <c r="C329" s="262" t="str">
        <f>+'Metas por Proyecto'!L321</f>
        <v>N.A.</v>
      </c>
      <c r="D329" s="262" t="str">
        <f>+'Metas por Proyecto'!J321</f>
        <v>Equipo Proyectos Aeroportuarios</v>
      </c>
      <c r="E329" t="s">
        <v>1370</v>
      </c>
      <c r="F329" t="s">
        <v>1370</v>
      </c>
      <c r="G329" t="s">
        <v>1370</v>
      </c>
      <c r="H329" t="s">
        <v>1370</v>
      </c>
      <c r="I329" t="s">
        <v>1370</v>
      </c>
      <c r="J329" t="s">
        <v>1370</v>
      </c>
      <c r="K329" t="s">
        <v>1370</v>
      </c>
      <c r="L329" t="s">
        <v>1371</v>
      </c>
      <c r="M329" t="s">
        <v>1371</v>
      </c>
      <c r="N329" t="s">
        <v>1370</v>
      </c>
      <c r="O329" t="s">
        <v>1371</v>
      </c>
      <c r="P329" t="s">
        <v>1370</v>
      </c>
      <c r="Q329" t="s">
        <v>1370</v>
      </c>
      <c r="R329" t="s">
        <v>1370</v>
      </c>
      <c r="S329" t="s">
        <v>1370</v>
      </c>
      <c r="T329" t="s">
        <v>1370</v>
      </c>
      <c r="U329" t="s">
        <v>1370</v>
      </c>
    </row>
    <row r="330" spans="1:21" ht="30">
      <c r="A330">
        <v>329</v>
      </c>
      <c r="B330" s="261" t="str">
        <f>+'Metas por Proyecto'!B322</f>
        <v>Aeropuerto Ernesto Cortisozz</v>
      </c>
      <c r="C330" s="262" t="str">
        <f>+'Metas por Proyecto'!L322</f>
        <v>N.A.</v>
      </c>
      <c r="D330" s="262" t="str">
        <f>+'Metas por Proyecto'!J322</f>
        <v>Equipo Proyectos Aeroportuarios</v>
      </c>
      <c r="E330" t="s">
        <v>1370</v>
      </c>
      <c r="F330" t="s">
        <v>1370</v>
      </c>
      <c r="G330" t="s">
        <v>1370</v>
      </c>
      <c r="H330" t="s">
        <v>1370</v>
      </c>
      <c r="I330" t="s">
        <v>1370</v>
      </c>
      <c r="J330" t="s">
        <v>1370</v>
      </c>
      <c r="K330" t="s">
        <v>1370</v>
      </c>
      <c r="L330" t="s">
        <v>1371</v>
      </c>
      <c r="M330" t="s">
        <v>1371</v>
      </c>
      <c r="N330" t="s">
        <v>1370</v>
      </c>
      <c r="O330" t="s">
        <v>1371</v>
      </c>
      <c r="P330" t="s">
        <v>1370</v>
      </c>
      <c r="Q330" t="s">
        <v>1370</v>
      </c>
      <c r="R330" t="s">
        <v>1370</v>
      </c>
      <c r="S330" t="s">
        <v>1370</v>
      </c>
      <c r="T330" t="s">
        <v>1370</v>
      </c>
      <c r="U330" t="s">
        <v>1370</v>
      </c>
    </row>
    <row r="331" spans="1:21" ht="30">
      <c r="A331">
        <v>330</v>
      </c>
      <c r="B331" s="261" t="str">
        <f>+'Metas por Proyecto'!B323</f>
        <v>Aeropuerto ElDorado</v>
      </c>
      <c r="C331" s="262" t="str">
        <f>+'Metas por Proyecto'!L323</f>
        <v>N.A.</v>
      </c>
      <c r="D331" s="262" t="str">
        <f>+'Metas por Proyecto'!J323</f>
        <v>Equipo Proyectos Aeroportuarios</v>
      </c>
      <c r="E331" t="s">
        <v>1370</v>
      </c>
      <c r="F331" t="s">
        <v>1370</v>
      </c>
      <c r="G331" t="s">
        <v>1370</v>
      </c>
      <c r="H331" t="s">
        <v>1370</v>
      </c>
      <c r="I331" t="s">
        <v>1370</v>
      </c>
      <c r="J331" t="s">
        <v>1370</v>
      </c>
      <c r="K331" t="s">
        <v>1370</v>
      </c>
      <c r="L331" t="s">
        <v>1371</v>
      </c>
      <c r="M331" t="s">
        <v>1371</v>
      </c>
      <c r="N331" t="s">
        <v>1370</v>
      </c>
      <c r="O331" t="s">
        <v>1371</v>
      </c>
      <c r="P331" t="s">
        <v>1370</v>
      </c>
      <c r="Q331" t="s">
        <v>1370</v>
      </c>
      <c r="R331" t="s">
        <v>1370</v>
      </c>
      <c r="S331" t="s">
        <v>1370</v>
      </c>
      <c r="T331" t="s">
        <v>1370</v>
      </c>
      <c r="U331" t="s">
        <v>1370</v>
      </c>
    </row>
    <row r="332" spans="1:21" ht="30">
      <c r="A332">
        <v>331</v>
      </c>
      <c r="B332" s="261" t="str">
        <f>+'Metas por Proyecto'!B324</f>
        <v>Aeropuerto Rafael Nuñez</v>
      </c>
      <c r="C332" s="262" t="str">
        <f>+'Metas por Proyecto'!L324</f>
        <v>N.A.</v>
      </c>
      <c r="D332" s="262" t="str">
        <f>+'Metas por Proyecto'!J324</f>
        <v>Equipo Proyectos Aeroportuarios</v>
      </c>
      <c r="E332" t="s">
        <v>1370</v>
      </c>
      <c r="F332" t="s">
        <v>1370</v>
      </c>
      <c r="G332" t="s">
        <v>1370</v>
      </c>
      <c r="H332" t="s">
        <v>1370</v>
      </c>
      <c r="I332" t="s">
        <v>1370</v>
      </c>
      <c r="J332" t="s">
        <v>1370</v>
      </c>
      <c r="K332" t="s">
        <v>1370</v>
      </c>
      <c r="L332" t="s">
        <v>1371</v>
      </c>
      <c r="M332" t="s">
        <v>1371</v>
      </c>
      <c r="N332" t="s">
        <v>1370</v>
      </c>
      <c r="O332" t="s">
        <v>1371</v>
      </c>
      <c r="P332" t="s">
        <v>1370</v>
      </c>
      <c r="Q332" t="s">
        <v>1370</v>
      </c>
      <c r="R332" t="s">
        <v>1370</v>
      </c>
      <c r="S332" t="s">
        <v>1370</v>
      </c>
      <c r="T332" t="s">
        <v>1370</v>
      </c>
      <c r="U332" t="s">
        <v>1370</v>
      </c>
    </row>
    <row r="333" spans="1:21" ht="30">
      <c r="A333">
        <v>332</v>
      </c>
      <c r="B333" s="261" t="str">
        <f>+'Metas por Proyecto'!B325</f>
        <v>Aeropuerto Alfonso Bonilla Aragon</v>
      </c>
      <c r="C333" s="262" t="str">
        <f>+'Metas por Proyecto'!L325</f>
        <v>N.A.</v>
      </c>
      <c r="D333" s="262" t="str">
        <f>+'Metas por Proyecto'!J325</f>
        <v>Equipo Proyectos Aeroportuarios</v>
      </c>
      <c r="E333" t="s">
        <v>1370</v>
      </c>
      <c r="F333" t="s">
        <v>1370</v>
      </c>
      <c r="G333" t="s">
        <v>1370</v>
      </c>
      <c r="H333" t="s">
        <v>1370</v>
      </c>
      <c r="I333" t="s">
        <v>1370</v>
      </c>
      <c r="J333" t="s">
        <v>1370</v>
      </c>
      <c r="K333" t="s">
        <v>1370</v>
      </c>
      <c r="L333" t="s">
        <v>1371</v>
      </c>
      <c r="M333" t="s">
        <v>1371</v>
      </c>
      <c r="N333" t="s">
        <v>1370</v>
      </c>
      <c r="O333" t="s">
        <v>1371</v>
      </c>
      <c r="P333" t="s">
        <v>1370</v>
      </c>
      <c r="Q333" t="s">
        <v>1370</v>
      </c>
      <c r="R333" t="s">
        <v>1370</v>
      </c>
      <c r="S333" t="s">
        <v>1370</v>
      </c>
      <c r="T333" t="s">
        <v>1370</v>
      </c>
      <c r="U333" t="s">
        <v>1370</v>
      </c>
    </row>
    <row r="334" spans="1:21" ht="30">
      <c r="A334">
        <v>333</v>
      </c>
      <c r="B334" s="261" t="str">
        <f>+'Metas por Proyecto'!B326</f>
        <v>Aeropuerto Jose Maria Cordova</v>
      </c>
      <c r="C334" s="262" t="str">
        <f>+'Metas por Proyecto'!L326</f>
        <v>N.A.</v>
      </c>
      <c r="D334" s="262" t="str">
        <f>+'Metas por Proyecto'!J326</f>
        <v>Equipo Proyectos Aeroportuarios</v>
      </c>
      <c r="E334" t="s">
        <v>1370</v>
      </c>
      <c r="F334" t="s">
        <v>1370</v>
      </c>
      <c r="G334" t="s">
        <v>1370</v>
      </c>
      <c r="H334" t="s">
        <v>1370</v>
      </c>
      <c r="I334" t="s">
        <v>1370</v>
      </c>
      <c r="J334" t="s">
        <v>1370</v>
      </c>
      <c r="K334" t="s">
        <v>1370</v>
      </c>
      <c r="L334" t="s">
        <v>1371</v>
      </c>
      <c r="M334" t="s">
        <v>1371</v>
      </c>
      <c r="N334" t="s">
        <v>1370</v>
      </c>
      <c r="O334" t="s">
        <v>1371</v>
      </c>
      <c r="P334" t="s">
        <v>1370</v>
      </c>
      <c r="Q334" t="s">
        <v>1370</v>
      </c>
      <c r="R334" t="s">
        <v>1370</v>
      </c>
      <c r="S334" t="s">
        <v>1370</v>
      </c>
      <c r="T334" t="s">
        <v>1370</v>
      </c>
      <c r="U334" t="s">
        <v>1370</v>
      </c>
    </row>
    <row r="335" spans="1:21" ht="30">
      <c r="A335">
        <v>334</v>
      </c>
      <c r="B335" s="261" t="str">
        <f>+'Metas por Proyecto'!B327</f>
        <v>Aeropuerto Olaya Herrera</v>
      </c>
      <c r="C335" s="262" t="str">
        <f>+'Metas por Proyecto'!L327</f>
        <v>N.A.</v>
      </c>
      <c r="D335" s="262" t="str">
        <f>+'Metas por Proyecto'!J327</f>
        <v>Equipo Proyectos Aeroportuarios</v>
      </c>
      <c r="E335" t="s">
        <v>1370</v>
      </c>
      <c r="F335" t="s">
        <v>1370</v>
      </c>
      <c r="G335" t="s">
        <v>1370</v>
      </c>
      <c r="H335" t="s">
        <v>1370</v>
      </c>
      <c r="I335" t="s">
        <v>1370</v>
      </c>
      <c r="J335" t="s">
        <v>1370</v>
      </c>
      <c r="K335" t="s">
        <v>1370</v>
      </c>
      <c r="L335" t="s">
        <v>1371</v>
      </c>
      <c r="M335" t="s">
        <v>1371</v>
      </c>
      <c r="N335" t="s">
        <v>1370</v>
      </c>
      <c r="O335" t="s">
        <v>1371</v>
      </c>
      <c r="P335" t="s">
        <v>1370</v>
      </c>
      <c r="Q335" t="s">
        <v>1370</v>
      </c>
      <c r="R335" t="s">
        <v>1370</v>
      </c>
      <c r="S335" t="s">
        <v>1370</v>
      </c>
      <c r="T335" t="s">
        <v>1370</v>
      </c>
      <c r="U335" t="s">
        <v>1370</v>
      </c>
    </row>
    <row r="336" spans="1:21" ht="30">
      <c r="A336">
        <v>335</v>
      </c>
      <c r="B336" s="261" t="str">
        <f>+'Metas por Proyecto'!B328</f>
        <v>Aeropuerto Antonio Roldan  Betancourt</v>
      </c>
      <c r="C336" s="262" t="str">
        <f>+'Metas por Proyecto'!L328</f>
        <v>N.A.</v>
      </c>
      <c r="D336" s="262" t="str">
        <f>+'Metas por Proyecto'!J328</f>
        <v>Equipo Proyectos Aeroportuarios</v>
      </c>
      <c r="E336" t="s">
        <v>1370</v>
      </c>
      <c r="F336" t="s">
        <v>1370</v>
      </c>
      <c r="G336" t="s">
        <v>1370</v>
      </c>
      <c r="H336" t="s">
        <v>1370</v>
      </c>
      <c r="I336" t="s">
        <v>1370</v>
      </c>
      <c r="J336" t="s">
        <v>1370</v>
      </c>
      <c r="K336" t="s">
        <v>1370</v>
      </c>
      <c r="L336" t="s">
        <v>1371</v>
      </c>
      <c r="M336" t="s">
        <v>1371</v>
      </c>
      <c r="N336" t="s">
        <v>1370</v>
      </c>
      <c r="O336" t="s">
        <v>1371</v>
      </c>
      <c r="P336" t="s">
        <v>1370</v>
      </c>
      <c r="Q336" t="s">
        <v>1370</v>
      </c>
      <c r="R336" t="s">
        <v>1370</v>
      </c>
      <c r="S336" t="s">
        <v>1370</v>
      </c>
      <c r="T336" t="s">
        <v>1370</v>
      </c>
      <c r="U336" t="s">
        <v>1370</v>
      </c>
    </row>
    <row r="337" spans="1:21" ht="30">
      <c r="A337">
        <v>336</v>
      </c>
      <c r="B337" s="261" t="str">
        <f>+'Metas por Proyecto'!B329</f>
        <v>Aeropuerto Los Garzones</v>
      </c>
      <c r="C337" s="262" t="str">
        <f>+'Metas por Proyecto'!L329</f>
        <v>N.A.</v>
      </c>
      <c r="D337" s="262" t="str">
        <f>+'Metas por Proyecto'!J329</f>
        <v>Equipo Proyectos Aeroportuarios</v>
      </c>
      <c r="E337" t="s">
        <v>1370</v>
      </c>
      <c r="F337" t="s">
        <v>1370</v>
      </c>
      <c r="G337" t="s">
        <v>1370</v>
      </c>
      <c r="H337" t="s">
        <v>1370</v>
      </c>
      <c r="I337" t="s">
        <v>1370</v>
      </c>
      <c r="J337" t="s">
        <v>1370</v>
      </c>
      <c r="K337" t="s">
        <v>1370</v>
      </c>
      <c r="L337" t="s">
        <v>1371</v>
      </c>
      <c r="M337" t="s">
        <v>1371</v>
      </c>
      <c r="N337" t="s">
        <v>1370</v>
      </c>
      <c r="O337" t="s">
        <v>1371</v>
      </c>
      <c r="P337" t="s">
        <v>1370</v>
      </c>
      <c r="Q337" t="s">
        <v>1370</v>
      </c>
      <c r="R337" t="s">
        <v>1370</v>
      </c>
      <c r="S337" t="s">
        <v>1370</v>
      </c>
      <c r="T337" t="s">
        <v>1370</v>
      </c>
      <c r="U337" t="s">
        <v>1370</v>
      </c>
    </row>
    <row r="338" spans="1:21" ht="30">
      <c r="A338">
        <v>337</v>
      </c>
      <c r="B338" s="261" t="str">
        <f>+'Metas por Proyecto'!B330</f>
        <v>Aeropuerto Las Brujas</v>
      </c>
      <c r="C338" s="262" t="str">
        <f>+'Metas por Proyecto'!L330</f>
        <v>N.A.</v>
      </c>
      <c r="D338" s="262" t="str">
        <f>+'Metas por Proyecto'!J330</f>
        <v>Equipo Proyectos Aeroportuarios</v>
      </c>
      <c r="E338" t="s">
        <v>1370</v>
      </c>
      <c r="F338" t="s">
        <v>1370</v>
      </c>
      <c r="G338" t="s">
        <v>1370</v>
      </c>
      <c r="H338" t="s">
        <v>1370</v>
      </c>
      <c r="I338" t="s">
        <v>1370</v>
      </c>
      <c r="J338" t="s">
        <v>1370</v>
      </c>
      <c r="K338" t="s">
        <v>1370</v>
      </c>
      <c r="L338" t="s">
        <v>1371</v>
      </c>
      <c r="M338" t="s">
        <v>1371</v>
      </c>
      <c r="N338" t="s">
        <v>1370</v>
      </c>
      <c r="O338" t="s">
        <v>1371</v>
      </c>
      <c r="P338" t="s">
        <v>1370</v>
      </c>
      <c r="Q338" t="s">
        <v>1370</v>
      </c>
      <c r="R338" t="s">
        <v>1370</v>
      </c>
      <c r="S338" t="s">
        <v>1370</v>
      </c>
      <c r="T338" t="s">
        <v>1370</v>
      </c>
      <c r="U338" t="s">
        <v>1370</v>
      </c>
    </row>
    <row r="339" spans="1:21" ht="30">
      <c r="A339">
        <v>338</v>
      </c>
      <c r="B339" s="261" t="str">
        <f>+'Metas por Proyecto'!B331</f>
        <v>Aeropuerto El Caraño</v>
      </c>
      <c r="C339" s="262" t="str">
        <f>+'Metas por Proyecto'!L331</f>
        <v>N.A.</v>
      </c>
      <c r="D339" s="262" t="str">
        <f>+'Metas por Proyecto'!J331</f>
        <v>Equipo Proyectos Aeroportuarios</v>
      </c>
      <c r="E339" t="s">
        <v>1370</v>
      </c>
      <c r="F339" t="s">
        <v>1370</v>
      </c>
      <c r="G339" t="s">
        <v>1370</v>
      </c>
      <c r="H339" t="s">
        <v>1370</v>
      </c>
      <c r="I339" t="s">
        <v>1370</v>
      </c>
      <c r="J339" t="s">
        <v>1370</v>
      </c>
      <c r="K339" t="s">
        <v>1370</v>
      </c>
      <c r="L339" t="s">
        <v>1371</v>
      </c>
      <c r="M339" t="s">
        <v>1371</v>
      </c>
      <c r="N339" t="s">
        <v>1370</v>
      </c>
      <c r="O339" t="s">
        <v>1371</v>
      </c>
      <c r="P339" t="s">
        <v>1370</v>
      </c>
      <c r="Q339" t="s">
        <v>1370</v>
      </c>
      <c r="R339" t="s">
        <v>1370</v>
      </c>
      <c r="S339" t="s">
        <v>1370</v>
      </c>
      <c r="T339" t="s">
        <v>1370</v>
      </c>
      <c r="U339" t="s">
        <v>1370</v>
      </c>
    </row>
    <row r="340" spans="1:21" ht="30">
      <c r="A340">
        <v>339</v>
      </c>
      <c r="B340" s="261" t="str">
        <f>+'Metas por Proyecto'!B332</f>
        <v>Aeropuerto Alfonso Lopez Pumarejo</v>
      </c>
      <c r="C340" s="262" t="str">
        <f>+'Metas por Proyecto'!L332</f>
        <v>N.A.</v>
      </c>
      <c r="D340" s="262" t="str">
        <f>+'Metas por Proyecto'!J332</f>
        <v>Equipo Proyectos Aeroportuarios</v>
      </c>
      <c r="E340" t="s">
        <v>1370</v>
      </c>
      <c r="F340" t="s">
        <v>1370</v>
      </c>
      <c r="G340" t="s">
        <v>1370</v>
      </c>
      <c r="H340" t="s">
        <v>1370</v>
      </c>
      <c r="I340" t="s">
        <v>1370</v>
      </c>
      <c r="J340" t="s">
        <v>1370</v>
      </c>
      <c r="K340" t="s">
        <v>1370</v>
      </c>
      <c r="L340" t="s">
        <v>1371</v>
      </c>
      <c r="M340" t="s">
        <v>1371</v>
      </c>
      <c r="N340" t="s">
        <v>1370</v>
      </c>
      <c r="O340" t="s">
        <v>1371</v>
      </c>
      <c r="P340" t="s">
        <v>1370</v>
      </c>
      <c r="Q340" t="s">
        <v>1370</v>
      </c>
      <c r="R340" t="s">
        <v>1370</v>
      </c>
      <c r="S340" t="s">
        <v>1370</v>
      </c>
      <c r="T340" t="s">
        <v>1370</v>
      </c>
      <c r="U340" t="s">
        <v>1370</v>
      </c>
    </row>
    <row r="341" spans="1:21" ht="30">
      <c r="A341">
        <v>340</v>
      </c>
      <c r="B341" s="261" t="str">
        <f>+'Metas por Proyecto'!B333</f>
        <v>Aeropuerto Simon Bolivar</v>
      </c>
      <c r="C341" s="262" t="str">
        <f>+'Metas por Proyecto'!L333</f>
        <v>N.A.</v>
      </c>
      <c r="D341" s="262" t="str">
        <f>+'Metas por Proyecto'!J333</f>
        <v>Equipo Proyectos Aeroportuarios</v>
      </c>
      <c r="E341" t="s">
        <v>1370</v>
      </c>
      <c r="F341" t="s">
        <v>1370</v>
      </c>
      <c r="G341" t="s">
        <v>1370</v>
      </c>
      <c r="H341" t="s">
        <v>1370</v>
      </c>
      <c r="I341" t="s">
        <v>1370</v>
      </c>
      <c r="J341" t="s">
        <v>1370</v>
      </c>
      <c r="K341" t="s">
        <v>1370</v>
      </c>
      <c r="L341" t="s">
        <v>1371</v>
      </c>
      <c r="M341" t="s">
        <v>1371</v>
      </c>
      <c r="N341" t="s">
        <v>1370</v>
      </c>
      <c r="O341" t="s">
        <v>1371</v>
      </c>
      <c r="P341" t="s">
        <v>1370</v>
      </c>
      <c r="Q341" t="s">
        <v>1370</v>
      </c>
      <c r="R341" t="s">
        <v>1370</v>
      </c>
      <c r="S341" t="s">
        <v>1370</v>
      </c>
      <c r="T341" t="s">
        <v>1370</v>
      </c>
      <c r="U341" t="s">
        <v>1370</v>
      </c>
    </row>
    <row r="342" spans="1:21" ht="30">
      <c r="A342">
        <v>341</v>
      </c>
      <c r="B342" s="261" t="str">
        <f>+'Metas por Proyecto'!B334</f>
        <v>Aeropuerto Almirante Padilla</v>
      </c>
      <c r="C342" s="262" t="str">
        <f>+'Metas por Proyecto'!L334</f>
        <v>N.A.</v>
      </c>
      <c r="D342" s="262" t="str">
        <f>+'Metas por Proyecto'!J334</f>
        <v>Equipo Proyectos Aeroportuarios</v>
      </c>
      <c r="E342" t="s">
        <v>1370</v>
      </c>
      <c r="F342" t="s">
        <v>1370</v>
      </c>
      <c r="G342" t="s">
        <v>1370</v>
      </c>
      <c r="H342" t="s">
        <v>1370</v>
      </c>
      <c r="I342" t="s">
        <v>1370</v>
      </c>
      <c r="J342" t="s">
        <v>1370</v>
      </c>
      <c r="K342" t="s">
        <v>1370</v>
      </c>
      <c r="L342" t="s">
        <v>1371</v>
      </c>
      <c r="M342" t="s">
        <v>1371</v>
      </c>
      <c r="N342" t="s">
        <v>1370</v>
      </c>
      <c r="O342" t="s">
        <v>1371</v>
      </c>
      <c r="P342" t="s">
        <v>1370</v>
      </c>
      <c r="Q342" t="s">
        <v>1370</v>
      </c>
      <c r="R342" t="s">
        <v>1370</v>
      </c>
      <c r="S342" t="s">
        <v>1370</v>
      </c>
      <c r="T342" t="s">
        <v>1370</v>
      </c>
      <c r="U342" t="s">
        <v>1370</v>
      </c>
    </row>
    <row r="343" spans="1:21" ht="30">
      <c r="A343">
        <v>342</v>
      </c>
      <c r="B343" s="261" t="str">
        <f>+'Metas por Proyecto'!B335</f>
        <v>Aeropuerto Palonegro</v>
      </c>
      <c r="C343" s="262" t="str">
        <f>+'Metas por Proyecto'!L335</f>
        <v>N.A.</v>
      </c>
      <c r="D343" s="262" t="str">
        <f>+'Metas por Proyecto'!J335</f>
        <v>Equipo Proyectos Aeroportuarios</v>
      </c>
      <c r="E343" t="s">
        <v>1370</v>
      </c>
      <c r="F343" t="s">
        <v>1370</v>
      </c>
      <c r="G343" t="s">
        <v>1370</v>
      </c>
      <c r="H343" t="s">
        <v>1370</v>
      </c>
      <c r="I343" t="s">
        <v>1370</v>
      </c>
      <c r="J343" t="s">
        <v>1370</v>
      </c>
      <c r="K343" t="s">
        <v>1370</v>
      </c>
      <c r="L343" t="s">
        <v>1371</v>
      </c>
      <c r="M343" t="s">
        <v>1371</v>
      </c>
      <c r="N343" t="s">
        <v>1370</v>
      </c>
      <c r="O343" t="s">
        <v>1371</v>
      </c>
      <c r="P343" t="s">
        <v>1370</v>
      </c>
      <c r="Q343" t="s">
        <v>1370</v>
      </c>
      <c r="R343" t="s">
        <v>1370</v>
      </c>
      <c r="S343" t="s">
        <v>1370</v>
      </c>
      <c r="T343" t="s">
        <v>1370</v>
      </c>
      <c r="U343" t="s">
        <v>1370</v>
      </c>
    </row>
    <row r="344" spans="1:21" ht="30">
      <c r="A344">
        <v>343</v>
      </c>
      <c r="B344" s="261" t="str">
        <f>+'Metas por Proyecto'!B336</f>
        <v>Aeropuerto Camilo Daza</v>
      </c>
      <c r="C344" s="262" t="str">
        <f>+'Metas por Proyecto'!L336</f>
        <v>N.A.</v>
      </c>
      <c r="D344" s="262" t="str">
        <f>+'Metas por Proyecto'!J336</f>
        <v>Equipo Proyectos Aeroportuarios</v>
      </c>
      <c r="E344" t="s">
        <v>1370</v>
      </c>
      <c r="F344" t="s">
        <v>1370</v>
      </c>
      <c r="G344" t="s">
        <v>1370</v>
      </c>
      <c r="H344" t="s">
        <v>1370</v>
      </c>
      <c r="I344" t="s">
        <v>1370</v>
      </c>
      <c r="J344" t="s">
        <v>1370</v>
      </c>
      <c r="K344" t="s">
        <v>1370</v>
      </c>
      <c r="L344" t="s">
        <v>1371</v>
      </c>
      <c r="M344" t="s">
        <v>1371</v>
      </c>
      <c r="N344" t="s">
        <v>1370</v>
      </c>
      <c r="O344" t="s">
        <v>1371</v>
      </c>
      <c r="P344" t="s">
        <v>1370</v>
      </c>
      <c r="Q344" t="s">
        <v>1370</v>
      </c>
      <c r="R344" t="s">
        <v>1370</v>
      </c>
      <c r="S344" t="s">
        <v>1370</v>
      </c>
      <c r="T344" t="s">
        <v>1370</v>
      </c>
      <c r="U344" t="s">
        <v>1370</v>
      </c>
    </row>
    <row r="345" spans="1:21" ht="30">
      <c r="A345">
        <v>344</v>
      </c>
      <c r="B345" s="261" t="str">
        <f>+'Metas por Proyecto'!B337</f>
        <v>Aeropuerto Yariguies</v>
      </c>
      <c r="C345" s="262" t="str">
        <f>+'Metas por Proyecto'!L337</f>
        <v>N.A.</v>
      </c>
      <c r="D345" s="262" t="str">
        <f>+'Metas por Proyecto'!J337</f>
        <v>Equipo Proyectos Aeroportuarios</v>
      </c>
      <c r="E345" t="s">
        <v>1370</v>
      </c>
      <c r="F345" t="s">
        <v>1370</v>
      </c>
      <c r="G345" t="s">
        <v>1370</v>
      </c>
      <c r="H345" t="s">
        <v>1370</v>
      </c>
      <c r="I345" t="s">
        <v>1370</v>
      </c>
      <c r="J345" t="s">
        <v>1370</v>
      </c>
      <c r="K345" t="s">
        <v>1370</v>
      </c>
      <c r="L345" t="s">
        <v>1371</v>
      </c>
      <c r="M345" t="s">
        <v>1371</v>
      </c>
      <c r="N345" t="s">
        <v>1370</v>
      </c>
      <c r="O345" t="s">
        <v>1371</v>
      </c>
      <c r="P345" t="s">
        <v>1370</v>
      </c>
      <c r="Q345" t="s">
        <v>1370</v>
      </c>
      <c r="R345" t="s">
        <v>1370</v>
      </c>
      <c r="S345" t="s">
        <v>1370</v>
      </c>
      <c r="T345" t="s">
        <v>1370</v>
      </c>
      <c r="U345" t="s">
        <v>1370</v>
      </c>
    </row>
    <row r="346" spans="1:21" ht="30">
      <c r="A346">
        <v>345</v>
      </c>
      <c r="B346" s="261" t="str">
        <f>+'Metas por Proyecto'!B338</f>
        <v>Aeropuerto Ernesto Cortisozz</v>
      </c>
      <c r="C346" s="262" t="str">
        <f>+'Metas por Proyecto'!L338</f>
        <v>N.A.</v>
      </c>
      <c r="D346" s="262" t="str">
        <f>+'Metas por Proyecto'!J338</f>
        <v>Equipo Proyectos Aeroportuarios</v>
      </c>
      <c r="E346" t="s">
        <v>1370</v>
      </c>
      <c r="F346" t="s">
        <v>1370</v>
      </c>
      <c r="G346" t="s">
        <v>1370</v>
      </c>
      <c r="H346" t="s">
        <v>1370</v>
      </c>
      <c r="I346" t="s">
        <v>1370</v>
      </c>
      <c r="J346" t="s">
        <v>1370</v>
      </c>
      <c r="K346" t="s">
        <v>1370</v>
      </c>
      <c r="L346" t="s">
        <v>1371</v>
      </c>
      <c r="M346" t="s">
        <v>1371</v>
      </c>
      <c r="N346" t="s">
        <v>1370</v>
      </c>
      <c r="O346" t="s">
        <v>1371</v>
      </c>
      <c r="P346" t="s">
        <v>1370</v>
      </c>
      <c r="Q346" t="s">
        <v>1370</v>
      </c>
      <c r="R346" t="s">
        <v>1370</v>
      </c>
      <c r="S346" t="s">
        <v>1370</v>
      </c>
      <c r="T346" t="s">
        <v>1370</v>
      </c>
      <c r="U346" t="s">
        <v>1370</v>
      </c>
    </row>
    <row r="347" spans="1:21" ht="45">
      <c r="A347">
        <v>346</v>
      </c>
      <c r="B347" s="261" t="str">
        <f>+'Metas por Proyecto'!B339</f>
        <v>Construcción de Doble Calzada Unidad Funcional 2 (Puente Iglesias - Túnel de Mulatos)</v>
      </c>
      <c r="C347" s="262" t="str">
        <f>+'Metas por Proyecto'!L339</f>
        <v>Pacifico 2</v>
      </c>
      <c r="D347" s="262" t="str">
        <f>+'Metas por Proyecto'!J339</f>
        <v>Carretero 2 VEJ</v>
      </c>
      <c r="E347" t="s">
        <v>1370</v>
      </c>
      <c r="F347" t="s">
        <v>1370</v>
      </c>
      <c r="G347" t="s">
        <v>1370</v>
      </c>
      <c r="H347" t="s">
        <v>1370</v>
      </c>
      <c r="I347" t="s">
        <v>1370</v>
      </c>
      <c r="J347" t="s">
        <v>1370</v>
      </c>
      <c r="K347" t="s">
        <v>1370</v>
      </c>
      <c r="L347" t="s">
        <v>1371</v>
      </c>
      <c r="M347" t="s">
        <v>1371</v>
      </c>
      <c r="N347" t="s">
        <v>1370</v>
      </c>
      <c r="O347" t="s">
        <v>1371</v>
      </c>
      <c r="P347" t="s">
        <v>1370</v>
      </c>
      <c r="Q347" t="s">
        <v>1370</v>
      </c>
      <c r="R347" t="s">
        <v>1370</v>
      </c>
      <c r="S347" t="s">
        <v>1370</v>
      </c>
      <c r="T347" t="s">
        <v>1370</v>
      </c>
      <c r="U347" t="s">
        <v>1370</v>
      </c>
    </row>
    <row r="348" spans="1:21" ht="45">
      <c r="A348">
        <v>347</v>
      </c>
      <c r="B348" s="261" t="str">
        <f>+'Metas por Proyecto'!B340</f>
        <v>Construcción de Doble Calzada Unidad Funcional 4 ( Túnel de Mulatos - Bolombolo)</v>
      </c>
      <c r="C348" s="262" t="str">
        <f>+'Metas por Proyecto'!L340</f>
        <v>Pacifico 2</v>
      </c>
      <c r="D348" s="262" t="str">
        <f>+'Metas por Proyecto'!J340</f>
        <v>Carretero 2 VEJ</v>
      </c>
      <c r="E348" t="s">
        <v>1370</v>
      </c>
      <c r="F348" t="s">
        <v>1370</v>
      </c>
      <c r="G348" t="s">
        <v>1370</v>
      </c>
      <c r="H348" t="s">
        <v>1370</v>
      </c>
      <c r="I348" t="s">
        <v>1370</v>
      </c>
      <c r="J348" t="s">
        <v>1370</v>
      </c>
      <c r="K348" t="s">
        <v>1370</v>
      </c>
      <c r="L348" t="s">
        <v>1371</v>
      </c>
      <c r="M348" t="s">
        <v>1371</v>
      </c>
      <c r="N348" t="s">
        <v>1370</v>
      </c>
      <c r="O348" t="s">
        <v>1371</v>
      </c>
      <c r="P348" t="s">
        <v>1370</v>
      </c>
      <c r="Q348" t="s">
        <v>1370</v>
      </c>
      <c r="R348" t="s">
        <v>1370</v>
      </c>
      <c r="S348" t="s">
        <v>1370</v>
      </c>
      <c r="T348" t="s">
        <v>1370</v>
      </c>
      <c r="U348" t="s">
        <v>1370</v>
      </c>
    </row>
    <row r="349" spans="1:21" ht="30">
      <c r="A349">
        <v>348</v>
      </c>
      <c r="B349" s="261" t="str">
        <f>+'Metas por Proyecto'!B341</f>
        <v>Construcción Túnell 3 (Túnel de Mulatos)</v>
      </c>
      <c r="C349" s="262" t="str">
        <f>+'Metas por Proyecto'!L341</f>
        <v>Pacifico 2</v>
      </c>
      <c r="D349" s="262" t="str">
        <f>+'Metas por Proyecto'!J341</f>
        <v>Carretero 2 VEJ</v>
      </c>
      <c r="E349" t="s">
        <v>1370</v>
      </c>
      <c r="F349" t="s">
        <v>1370</v>
      </c>
      <c r="G349" t="s">
        <v>1370</v>
      </c>
      <c r="H349" t="s">
        <v>1370</v>
      </c>
      <c r="I349" t="s">
        <v>1370</v>
      </c>
      <c r="J349" t="s">
        <v>1370</v>
      </c>
      <c r="K349" t="s">
        <v>1370</v>
      </c>
      <c r="L349" t="s">
        <v>1371</v>
      </c>
      <c r="M349" t="s">
        <v>1371</v>
      </c>
      <c r="N349" t="s">
        <v>1370</v>
      </c>
      <c r="O349" t="s">
        <v>1371</v>
      </c>
      <c r="P349" t="s">
        <v>1370</v>
      </c>
      <c r="Q349" t="s">
        <v>1370</v>
      </c>
      <c r="R349" t="s">
        <v>1370</v>
      </c>
      <c r="S349" t="s">
        <v>1370</v>
      </c>
      <c r="T349" t="s">
        <v>1370</v>
      </c>
      <c r="U349" t="s">
        <v>1370</v>
      </c>
    </row>
    <row r="350" spans="1:21" ht="30">
      <c r="A350">
        <v>349</v>
      </c>
      <c r="B350" s="261" t="str">
        <f>+'Metas por Proyecto'!B342</f>
        <v>Realizar seguimiento  del Porcentaje de Avance General</v>
      </c>
      <c r="C350" s="262" t="str">
        <f>+'Metas por Proyecto'!L342</f>
        <v>Pacifico 2</v>
      </c>
      <c r="D350" s="262" t="str">
        <f>+'Metas por Proyecto'!J342</f>
        <v>Carretero 2 VEJ</v>
      </c>
      <c r="E350" t="s">
        <v>1370</v>
      </c>
      <c r="F350" t="s">
        <v>1370</v>
      </c>
      <c r="G350" t="s">
        <v>1370</v>
      </c>
      <c r="H350" t="s">
        <v>1370</v>
      </c>
      <c r="I350" t="s">
        <v>1370</v>
      </c>
      <c r="J350" t="s">
        <v>1370</v>
      </c>
      <c r="K350" t="s">
        <v>1370</v>
      </c>
      <c r="L350" t="s">
        <v>1371</v>
      </c>
      <c r="M350" t="s">
        <v>1371</v>
      </c>
      <c r="N350" t="s">
        <v>1370</v>
      </c>
      <c r="O350" t="s">
        <v>1371</v>
      </c>
      <c r="P350" t="s">
        <v>1370</v>
      </c>
      <c r="Q350" t="s">
        <v>1370</v>
      </c>
      <c r="R350" t="s">
        <v>1370</v>
      </c>
      <c r="S350" t="s">
        <v>1370</v>
      </c>
      <c r="T350" t="s">
        <v>1370</v>
      </c>
      <c r="U350" t="s">
        <v>1370</v>
      </c>
    </row>
    <row r="351" spans="1:21" ht="60">
      <c r="A351">
        <v>350</v>
      </c>
      <c r="B351" s="261" t="str">
        <f>+'Metas por Proyecto'!B343</f>
        <v xml:space="preserve">Realizar seguimiento al Mantenimiento y operación  (vias existentes entregadas al concesionario) </v>
      </c>
      <c r="C351" s="262" t="str">
        <f>+'Metas por Proyecto'!L343</f>
        <v xml:space="preserve">Sisga El Secreto </v>
      </c>
      <c r="D351" s="262" t="str">
        <f>+'Metas por Proyecto'!J343</f>
        <v>Carretero 3 VEJ</v>
      </c>
      <c r="E351" t="s">
        <v>1370</v>
      </c>
      <c r="F351" t="s">
        <v>1370</v>
      </c>
      <c r="G351" t="s">
        <v>1370</v>
      </c>
      <c r="H351" t="s">
        <v>1370</v>
      </c>
      <c r="I351" t="s">
        <v>1370</v>
      </c>
      <c r="J351" t="s">
        <v>1370</v>
      </c>
      <c r="K351" t="s">
        <v>1370</v>
      </c>
      <c r="L351" t="s">
        <v>1371</v>
      </c>
      <c r="M351" t="s">
        <v>1371</v>
      </c>
      <c r="N351" t="s">
        <v>1370</v>
      </c>
      <c r="O351" t="s">
        <v>1371</v>
      </c>
      <c r="P351" t="s">
        <v>1370</v>
      </c>
      <c r="Q351" t="s">
        <v>1370</v>
      </c>
      <c r="R351" t="s">
        <v>1370</v>
      </c>
      <c r="S351" t="s">
        <v>1370</v>
      </c>
      <c r="T351" t="s">
        <v>1370</v>
      </c>
      <c r="U351" t="s">
        <v>1370</v>
      </c>
    </row>
    <row r="352" spans="1:21" ht="45">
      <c r="A352">
        <v>351</v>
      </c>
      <c r="B352" s="261" t="str">
        <f>+'Metas por Proyecto'!B344</f>
        <v>Rehabilitación y reconstrucción de pavimento UF2 (Guateque - Macanal)  - Boyacá</v>
      </c>
      <c r="C352" s="262" t="str">
        <f>+'Metas por Proyecto'!L344</f>
        <v xml:space="preserve">Sisga El Secreto </v>
      </c>
      <c r="D352" s="262" t="str">
        <f>+'Metas por Proyecto'!J344</f>
        <v>Carretero 3 VEJ</v>
      </c>
      <c r="E352" t="s">
        <v>1370</v>
      </c>
      <c r="F352" t="s">
        <v>1370</v>
      </c>
      <c r="G352" t="s">
        <v>1370</v>
      </c>
      <c r="H352" t="s">
        <v>1370</v>
      </c>
      <c r="I352" t="s">
        <v>1370</v>
      </c>
      <c r="J352" t="s">
        <v>1370</v>
      </c>
      <c r="K352" t="s">
        <v>1370</v>
      </c>
      <c r="L352" t="s">
        <v>1371</v>
      </c>
      <c r="M352" t="s">
        <v>1371</v>
      </c>
      <c r="N352" t="s">
        <v>1370</v>
      </c>
      <c r="O352" t="s">
        <v>1371</v>
      </c>
      <c r="P352" t="s">
        <v>1370</v>
      </c>
      <c r="Q352" t="s">
        <v>1370</v>
      </c>
      <c r="R352" t="s">
        <v>1370</v>
      </c>
      <c r="S352" t="s">
        <v>1370</v>
      </c>
      <c r="T352" t="s">
        <v>1370</v>
      </c>
      <c r="U352" t="s">
        <v>1370</v>
      </c>
    </row>
    <row r="353" spans="1:21" ht="45">
      <c r="A353">
        <v>352</v>
      </c>
      <c r="B353" s="261" t="str">
        <f>+'Metas por Proyecto'!B345</f>
        <v>Rehabilitación y reconstrucción de pavimento UF3 (Macanal - Santa María)  - Boyacá</v>
      </c>
      <c r="C353" s="262" t="str">
        <f>+'Metas por Proyecto'!L345</f>
        <v xml:space="preserve">Sisga El Secreto </v>
      </c>
      <c r="D353" s="262" t="str">
        <f>+'Metas por Proyecto'!J345</f>
        <v>Carretero 3 VEJ</v>
      </c>
      <c r="E353" t="s">
        <v>1370</v>
      </c>
      <c r="F353" t="s">
        <v>1370</v>
      </c>
      <c r="G353" t="s">
        <v>1370</v>
      </c>
      <c r="H353" t="s">
        <v>1370</v>
      </c>
      <c r="I353" t="s">
        <v>1370</v>
      </c>
      <c r="J353" t="s">
        <v>1370</v>
      </c>
      <c r="K353" t="s">
        <v>1370</v>
      </c>
      <c r="L353" t="s">
        <v>1371</v>
      </c>
      <c r="M353" t="s">
        <v>1371</v>
      </c>
      <c r="N353" t="s">
        <v>1370</v>
      </c>
      <c r="O353" t="s">
        <v>1371</v>
      </c>
      <c r="P353" t="s">
        <v>1370</v>
      </c>
      <c r="Q353" t="s">
        <v>1370</v>
      </c>
      <c r="R353" t="s">
        <v>1370</v>
      </c>
      <c r="S353" t="s">
        <v>1370</v>
      </c>
      <c r="T353" t="s">
        <v>1370</v>
      </c>
      <c r="U353" t="s">
        <v>1370</v>
      </c>
    </row>
    <row r="354" spans="1:21" ht="45">
      <c r="A354">
        <v>353</v>
      </c>
      <c r="B354" s="261" t="str">
        <f>+'Metas por Proyecto'!B346</f>
        <v>Rehabilitación UF4 (Santa María - Aguaclara - San Luis de Gaceno) - Boyacá</v>
      </c>
      <c r="C354" s="262" t="str">
        <f>+'Metas por Proyecto'!L346</f>
        <v xml:space="preserve">Sisga El Secreto </v>
      </c>
      <c r="D354" s="262" t="str">
        <f>+'Metas por Proyecto'!J346</f>
        <v>Carretero 3 VEJ</v>
      </c>
      <c r="E354" t="s">
        <v>1370</v>
      </c>
      <c r="F354" t="s">
        <v>1370</v>
      </c>
      <c r="G354" t="s">
        <v>1370</v>
      </c>
      <c r="H354" t="s">
        <v>1370</v>
      </c>
      <c r="I354" t="s">
        <v>1370</v>
      </c>
      <c r="J354" t="s">
        <v>1370</v>
      </c>
      <c r="K354" t="s">
        <v>1370</v>
      </c>
      <c r="L354" t="s">
        <v>1371</v>
      </c>
      <c r="M354" t="s">
        <v>1371</v>
      </c>
      <c r="N354" t="s">
        <v>1370</v>
      </c>
      <c r="O354" t="s">
        <v>1371</v>
      </c>
      <c r="P354" t="s">
        <v>1370</v>
      </c>
      <c r="Q354" t="s">
        <v>1370</v>
      </c>
      <c r="R354" t="s">
        <v>1370</v>
      </c>
      <c r="S354" t="s">
        <v>1370</v>
      </c>
      <c r="T354" t="s">
        <v>1370</v>
      </c>
      <c r="U354" t="s">
        <v>1370</v>
      </c>
    </row>
    <row r="355" spans="1:21" ht="45">
      <c r="A355">
        <v>354</v>
      </c>
      <c r="B355" s="261" t="str">
        <f>+'Metas por Proyecto'!B347</f>
        <v>Rehabilitación UF4 (Santa María - Aguaclara - San Luis de Gaceno) - Casanare</v>
      </c>
      <c r="C355" s="262" t="str">
        <f>+'Metas por Proyecto'!L347</f>
        <v xml:space="preserve">Sisga El Secreto </v>
      </c>
      <c r="D355" s="262" t="str">
        <f>+'Metas por Proyecto'!J347</f>
        <v>Carretero 3 VEJ</v>
      </c>
      <c r="E355" t="s">
        <v>1370</v>
      </c>
      <c r="F355" t="s">
        <v>1370</v>
      </c>
      <c r="G355" t="s">
        <v>1370</v>
      </c>
      <c r="H355" t="s">
        <v>1370</v>
      </c>
      <c r="I355" t="s">
        <v>1370</v>
      </c>
      <c r="J355" t="s">
        <v>1370</v>
      </c>
      <c r="K355" t="s">
        <v>1370</v>
      </c>
      <c r="L355" t="s">
        <v>1371</v>
      </c>
      <c r="M355" t="s">
        <v>1371</v>
      </c>
      <c r="N355" t="s">
        <v>1370</v>
      </c>
      <c r="O355" t="s">
        <v>1371</v>
      </c>
      <c r="P355" t="s">
        <v>1370</v>
      </c>
      <c r="Q355" t="s">
        <v>1370</v>
      </c>
      <c r="R355" t="s">
        <v>1370</v>
      </c>
      <c r="S355" t="s">
        <v>1370</v>
      </c>
      <c r="T355" t="s">
        <v>1370</v>
      </c>
      <c r="U355" t="s">
        <v>1370</v>
      </c>
    </row>
    <row r="356" spans="1:21" ht="30">
      <c r="A356">
        <v>355</v>
      </c>
      <c r="B356" s="261" t="str">
        <f>+'Metas por Proyecto'!B348</f>
        <v xml:space="preserve">Construcción 7Km segunda calzada UF3.2 (Tres Puertas-La Manuela) </v>
      </c>
      <c r="C356" s="262" t="str">
        <f>+'Metas por Proyecto'!L348</f>
        <v>Pacifico 3</v>
      </c>
      <c r="D356" s="262" t="str">
        <f>+'Metas por Proyecto'!J348</f>
        <v>Carretero 2 VEJ</v>
      </c>
      <c r="E356" t="s">
        <v>1370</v>
      </c>
      <c r="F356" t="s">
        <v>1370</v>
      </c>
      <c r="G356" t="s">
        <v>1370</v>
      </c>
      <c r="H356" t="s">
        <v>1370</v>
      </c>
      <c r="I356" t="s">
        <v>1370</v>
      </c>
      <c r="J356" t="s">
        <v>1370</v>
      </c>
      <c r="K356" t="s">
        <v>1370</v>
      </c>
      <c r="L356" t="s">
        <v>1371</v>
      </c>
      <c r="M356" t="s">
        <v>1371</v>
      </c>
      <c r="N356" t="s">
        <v>1370</v>
      </c>
      <c r="O356" t="s">
        <v>1371</v>
      </c>
      <c r="P356" t="s">
        <v>1370</v>
      </c>
      <c r="Q356" t="s">
        <v>1370</v>
      </c>
      <c r="R356" t="s">
        <v>1370</v>
      </c>
      <c r="S356" t="s">
        <v>1370</v>
      </c>
      <c r="T356" t="s">
        <v>1370</v>
      </c>
      <c r="U356" t="s">
        <v>1370</v>
      </c>
    </row>
    <row r="357" spans="1:21" ht="30">
      <c r="A357">
        <v>356</v>
      </c>
      <c r="B357" s="261" t="str">
        <f>+'Metas por Proyecto'!B349</f>
        <v>Realizar seguimiento  del Porcentaje de Avance General</v>
      </c>
      <c r="C357" s="262" t="str">
        <f>+'Metas por Proyecto'!L349</f>
        <v>Pacifico 3</v>
      </c>
      <c r="D357" s="262" t="str">
        <f>+'Metas por Proyecto'!J349</f>
        <v>Carretero 2 VEJ</v>
      </c>
      <c r="E357" t="s">
        <v>1370</v>
      </c>
      <c r="F357" t="s">
        <v>1370</v>
      </c>
      <c r="G357" t="s">
        <v>1370</v>
      </c>
      <c r="H357" t="s">
        <v>1370</v>
      </c>
      <c r="I357" t="s">
        <v>1370</v>
      </c>
      <c r="J357" t="s">
        <v>1370</v>
      </c>
      <c r="K357" t="s">
        <v>1370</v>
      </c>
      <c r="L357" t="s">
        <v>1371</v>
      </c>
      <c r="M357" t="s">
        <v>1371</v>
      </c>
      <c r="N357" t="s">
        <v>1370</v>
      </c>
      <c r="O357" t="s">
        <v>1371</v>
      </c>
      <c r="P357" t="s">
        <v>1370</v>
      </c>
      <c r="Q357" t="s">
        <v>1370</v>
      </c>
      <c r="R357" t="s">
        <v>1370</v>
      </c>
      <c r="S357" t="s">
        <v>1370</v>
      </c>
      <c r="T357" t="s">
        <v>1370</v>
      </c>
      <c r="U357" t="s">
        <v>1370</v>
      </c>
    </row>
    <row r="358" spans="1:21" ht="30">
      <c r="A358">
        <v>357</v>
      </c>
      <c r="B358" s="261" t="str">
        <f>+'Metas por Proyecto'!B350</f>
        <v xml:space="preserve">Mejoramiento de 7 Km en la UF3.2 (Tres Puertas - La Manuela) </v>
      </c>
      <c r="C358" s="262" t="str">
        <f>+'Metas por Proyecto'!L350</f>
        <v>Pacifico 3</v>
      </c>
      <c r="D358" s="262" t="str">
        <f>+'Metas por Proyecto'!J350</f>
        <v>Carretero 2 VEJ</v>
      </c>
      <c r="E358" t="s">
        <v>1370</v>
      </c>
      <c r="F358" t="s">
        <v>1370</v>
      </c>
      <c r="G358" t="s">
        <v>1370</v>
      </c>
      <c r="H358" t="s">
        <v>1370</v>
      </c>
      <c r="I358" t="s">
        <v>1370</v>
      </c>
      <c r="J358" t="s">
        <v>1370</v>
      </c>
      <c r="K358" t="s">
        <v>1370</v>
      </c>
      <c r="L358" t="s">
        <v>1371</v>
      </c>
      <c r="M358" t="s">
        <v>1371</v>
      </c>
      <c r="N358" t="s">
        <v>1370</v>
      </c>
      <c r="O358" t="s">
        <v>1371</v>
      </c>
      <c r="P358" t="s">
        <v>1370</v>
      </c>
      <c r="Q358" t="s">
        <v>1370</v>
      </c>
      <c r="R358" t="s">
        <v>1370</v>
      </c>
      <c r="S358" t="s">
        <v>1370</v>
      </c>
      <c r="T358" t="s">
        <v>1370</v>
      </c>
      <c r="U358" t="s">
        <v>1370</v>
      </c>
    </row>
    <row r="359" spans="1:21" ht="45">
      <c r="A359">
        <v>358</v>
      </c>
      <c r="B359" s="261" t="str">
        <f>+'Metas por Proyecto'!B351</f>
        <v>Terminación del Puente la Pala o Puente No. 1 correspondiente a la Unidad Funcional No. 1</v>
      </c>
      <c r="C359" s="262" t="str">
        <f>+'Metas por Proyecto'!L351</f>
        <v xml:space="preserve">CHIRAJARA – FUNDADORES </v>
      </c>
      <c r="D359" s="262" t="str">
        <f>+'Metas por Proyecto'!J351</f>
        <v>Carretero 1 VEJ</v>
      </c>
      <c r="E359" t="s">
        <v>1370</v>
      </c>
      <c r="F359" t="s">
        <v>1370</v>
      </c>
      <c r="G359" t="s">
        <v>1370</v>
      </c>
      <c r="H359" t="s">
        <v>1370</v>
      </c>
      <c r="I359" t="s">
        <v>1370</v>
      </c>
      <c r="J359" t="s">
        <v>1370</v>
      </c>
      <c r="K359" t="s">
        <v>1370</v>
      </c>
      <c r="L359" t="s">
        <v>1371</v>
      </c>
      <c r="M359" t="s">
        <v>1371</v>
      </c>
      <c r="N359" t="s">
        <v>1370</v>
      </c>
      <c r="O359" t="s">
        <v>1371</v>
      </c>
      <c r="P359" t="s">
        <v>1370</v>
      </c>
      <c r="Q359" t="s">
        <v>1370</v>
      </c>
      <c r="R359" t="s">
        <v>1370</v>
      </c>
      <c r="S359" t="s">
        <v>1370</v>
      </c>
      <c r="T359" t="s">
        <v>1370</v>
      </c>
      <c r="U359" t="s">
        <v>1370</v>
      </c>
    </row>
    <row r="360" spans="1:21" ht="60">
      <c r="A360">
        <v>359</v>
      </c>
      <c r="B360" s="261" t="str">
        <f>+'Metas por Proyecto'!B352</f>
        <v>Terminación del Puente Retorno la Pala o Puente No. 16 correspondiente a la Unidad Funcional No. 1</v>
      </c>
      <c r="C360" s="262" t="str">
        <f>+'Metas por Proyecto'!L352</f>
        <v xml:space="preserve">CHIRAJARA – FUNDADORES </v>
      </c>
      <c r="D360" s="262" t="str">
        <f>+'Metas por Proyecto'!J352</f>
        <v>Carretero 1 VEJ</v>
      </c>
      <c r="E360" t="s">
        <v>1370</v>
      </c>
      <c r="F360" t="s">
        <v>1370</v>
      </c>
      <c r="G360" t="s">
        <v>1370</v>
      </c>
      <c r="H360" t="s">
        <v>1370</v>
      </c>
      <c r="I360" t="s">
        <v>1370</v>
      </c>
      <c r="J360" t="s">
        <v>1370</v>
      </c>
      <c r="K360" t="s">
        <v>1370</v>
      </c>
      <c r="L360" t="s">
        <v>1371</v>
      </c>
      <c r="M360" t="s">
        <v>1371</v>
      </c>
      <c r="N360" t="s">
        <v>1370</v>
      </c>
      <c r="O360" t="s">
        <v>1371</v>
      </c>
      <c r="P360" t="s">
        <v>1370</v>
      </c>
      <c r="Q360" t="s">
        <v>1370</v>
      </c>
      <c r="R360" t="s">
        <v>1370</v>
      </c>
      <c r="S360" t="s">
        <v>1370</v>
      </c>
      <c r="T360" t="s">
        <v>1370</v>
      </c>
      <c r="U360" t="s">
        <v>1370</v>
      </c>
    </row>
    <row r="361" spans="1:21" ht="45">
      <c r="A361">
        <v>360</v>
      </c>
      <c r="B361" s="261" t="str">
        <f>+'Metas por Proyecto'!B353</f>
        <v>Terminación del Puente Pipiral o Puente No. 7 correspondiente a la Unidad Funcional No. 4</v>
      </c>
      <c r="C361" s="262" t="str">
        <f>+'Metas por Proyecto'!L353</f>
        <v xml:space="preserve">CHIRAJARA – FUNDADORES </v>
      </c>
      <c r="D361" s="262" t="str">
        <f>+'Metas por Proyecto'!J353</f>
        <v>Carretero 1 VEJ</v>
      </c>
      <c r="E361" t="s">
        <v>1370</v>
      </c>
      <c r="F361" t="s">
        <v>1370</v>
      </c>
      <c r="G361" t="s">
        <v>1370</v>
      </c>
      <c r="H361" t="s">
        <v>1370</v>
      </c>
      <c r="I361" t="s">
        <v>1370</v>
      </c>
      <c r="J361" t="s">
        <v>1370</v>
      </c>
      <c r="K361" t="s">
        <v>1370</v>
      </c>
      <c r="L361" t="s">
        <v>1371</v>
      </c>
      <c r="M361" t="s">
        <v>1371</v>
      </c>
      <c r="N361" t="s">
        <v>1370</v>
      </c>
      <c r="O361" t="s">
        <v>1371</v>
      </c>
      <c r="P361" t="s">
        <v>1370</v>
      </c>
      <c r="Q361" t="s">
        <v>1370</v>
      </c>
      <c r="R361" t="s">
        <v>1370</v>
      </c>
      <c r="S361" t="s">
        <v>1370</v>
      </c>
      <c r="T361" t="s">
        <v>1370</v>
      </c>
      <c r="U361" t="s">
        <v>1370</v>
      </c>
    </row>
    <row r="362" spans="1:21" ht="45">
      <c r="A362">
        <v>361</v>
      </c>
      <c r="B362" s="261" t="str">
        <f>+'Metas por Proyecto'!B354</f>
        <v>Terminación del Túnel No. 1 correspondiente a la Unidad Funcional No. 1</v>
      </c>
      <c r="C362" s="262" t="str">
        <f>+'Metas por Proyecto'!L354</f>
        <v xml:space="preserve">CHIRAJARA – FUNDADORES </v>
      </c>
      <c r="D362" s="262" t="str">
        <f>+'Metas por Proyecto'!J354</f>
        <v>Carretero 1 VEJ</v>
      </c>
      <c r="E362" t="s">
        <v>1370</v>
      </c>
      <c r="F362" t="s">
        <v>1370</v>
      </c>
      <c r="G362" t="s">
        <v>1370</v>
      </c>
      <c r="H362" t="s">
        <v>1370</v>
      </c>
      <c r="I362" t="s">
        <v>1370</v>
      </c>
      <c r="J362" t="s">
        <v>1370</v>
      </c>
      <c r="K362" t="s">
        <v>1370</v>
      </c>
      <c r="L362" t="s">
        <v>1371</v>
      </c>
      <c r="M362" t="s">
        <v>1371</v>
      </c>
      <c r="N362" t="s">
        <v>1370</v>
      </c>
      <c r="O362" t="s">
        <v>1371</v>
      </c>
      <c r="P362" t="s">
        <v>1370</v>
      </c>
      <c r="Q362" t="s">
        <v>1370</v>
      </c>
      <c r="R362" t="s">
        <v>1370</v>
      </c>
      <c r="S362" t="s">
        <v>1370</v>
      </c>
      <c r="T362" t="s">
        <v>1370</v>
      </c>
      <c r="U362" t="s">
        <v>1370</v>
      </c>
    </row>
    <row r="363" spans="1:21" ht="45">
      <c r="A363">
        <v>362</v>
      </c>
      <c r="B363" s="261" t="str">
        <f>+'Metas por Proyecto'!B355</f>
        <v>Terminación de la construcción de la calzada nueva 0,18 Km de la Unidad Funcional No. 1</v>
      </c>
      <c r="C363" s="262" t="str">
        <f>+'Metas por Proyecto'!L355</f>
        <v xml:space="preserve">CHIRAJARA – FUNDADORES </v>
      </c>
      <c r="D363" s="262" t="str">
        <f>+'Metas por Proyecto'!J355</f>
        <v>Carretero 1 VEJ</v>
      </c>
      <c r="E363" t="s">
        <v>1370</v>
      </c>
      <c r="F363" t="s">
        <v>1370</v>
      </c>
      <c r="G363" t="s">
        <v>1370</v>
      </c>
      <c r="H363" t="s">
        <v>1370</v>
      </c>
      <c r="I363" t="s">
        <v>1370</v>
      </c>
      <c r="J363" t="s">
        <v>1370</v>
      </c>
      <c r="K363" t="s">
        <v>1370</v>
      </c>
      <c r="L363" t="s">
        <v>1371</v>
      </c>
      <c r="M363" t="s">
        <v>1371</v>
      </c>
      <c r="N363" t="s">
        <v>1370</v>
      </c>
      <c r="O363" t="s">
        <v>1371</v>
      </c>
      <c r="P363" t="s">
        <v>1370</v>
      </c>
      <c r="Q363" t="s">
        <v>1370</v>
      </c>
      <c r="R363" t="s">
        <v>1370</v>
      </c>
      <c r="S363" t="s">
        <v>1370</v>
      </c>
      <c r="T363" t="s">
        <v>1370</v>
      </c>
      <c r="U363" t="s">
        <v>1370</v>
      </c>
    </row>
    <row r="364" spans="1:21" ht="45">
      <c r="A364">
        <v>363</v>
      </c>
      <c r="B364" s="261" t="str">
        <f>+'Metas por Proyecto'!B356</f>
        <v>Terminación de la construcción de la calzada nueva 0,87 Km de la Unidad Funcional No. 4</v>
      </c>
      <c r="C364" s="262" t="str">
        <f>+'Metas por Proyecto'!L356</f>
        <v xml:space="preserve">CHIRAJARA – FUNDADORES </v>
      </c>
      <c r="D364" s="262" t="str">
        <f>+'Metas por Proyecto'!J356</f>
        <v>Carretero 1 VEJ</v>
      </c>
      <c r="E364" t="s">
        <v>1370</v>
      </c>
      <c r="F364" t="s">
        <v>1370</v>
      </c>
      <c r="G364" t="s">
        <v>1370</v>
      </c>
      <c r="H364" t="s">
        <v>1370</v>
      </c>
      <c r="I364" t="s">
        <v>1370</v>
      </c>
      <c r="J364" t="s">
        <v>1370</v>
      </c>
      <c r="K364" t="s">
        <v>1370</v>
      </c>
      <c r="L364" t="s">
        <v>1371</v>
      </c>
      <c r="M364" t="s">
        <v>1371</v>
      </c>
      <c r="N364" t="s">
        <v>1370</v>
      </c>
      <c r="O364" t="s">
        <v>1371</v>
      </c>
      <c r="P364" t="s">
        <v>1370</v>
      </c>
      <c r="Q364" t="s">
        <v>1370</v>
      </c>
      <c r="R364" t="s">
        <v>1370</v>
      </c>
      <c r="S364" t="s">
        <v>1370</v>
      </c>
      <c r="T364" t="s">
        <v>1370</v>
      </c>
      <c r="U364" t="s">
        <v>1370</v>
      </c>
    </row>
    <row r="365" spans="1:21" ht="45">
      <c r="A365">
        <v>364</v>
      </c>
      <c r="B365" s="261" t="str">
        <f>+'Metas por Proyecto'!B357</f>
        <v>Tramo de Construcción de calzada nueva 1,59 Km de la Unidad Funcional No. 3</v>
      </c>
      <c r="C365" s="262" t="str">
        <f>+'Metas por Proyecto'!L357</f>
        <v xml:space="preserve">CHIRAJARA – FUNDADORES </v>
      </c>
      <c r="D365" s="262" t="str">
        <f>+'Metas por Proyecto'!J357</f>
        <v>Carretero 1 VEJ</v>
      </c>
      <c r="E365" t="s">
        <v>1370</v>
      </c>
      <c r="F365" t="s">
        <v>1370</v>
      </c>
      <c r="G365" t="s">
        <v>1370</v>
      </c>
      <c r="H365" t="s">
        <v>1370</v>
      </c>
      <c r="I365" t="s">
        <v>1370</v>
      </c>
      <c r="J365" t="s">
        <v>1370</v>
      </c>
      <c r="K365" t="s">
        <v>1370</v>
      </c>
      <c r="L365" t="s">
        <v>1371</v>
      </c>
      <c r="M365" t="s">
        <v>1371</v>
      </c>
      <c r="N365" t="s">
        <v>1370</v>
      </c>
      <c r="O365" t="s">
        <v>1371</v>
      </c>
      <c r="P365" t="s">
        <v>1370</v>
      </c>
      <c r="Q365" t="s">
        <v>1370</v>
      </c>
      <c r="R365" t="s">
        <v>1370</v>
      </c>
      <c r="S365" t="s">
        <v>1370</v>
      </c>
      <c r="T365" t="s">
        <v>1370</v>
      </c>
      <c r="U365" t="s">
        <v>1370</v>
      </c>
    </row>
    <row r="366" spans="1:21" ht="45">
      <c r="A366">
        <v>365</v>
      </c>
      <c r="B366" s="261" t="str">
        <f>+'Metas por Proyecto'!B358</f>
        <v>Tramo de Construcción de calzada nueva 2,49 Km de la Unidad Funcional No. 5</v>
      </c>
      <c r="C366" s="262" t="str">
        <f>+'Metas por Proyecto'!L358</f>
        <v xml:space="preserve">CHIRAJARA – FUNDADORES </v>
      </c>
      <c r="D366" s="262" t="str">
        <f>+'Metas por Proyecto'!J358</f>
        <v>Carretero 1 VEJ</v>
      </c>
      <c r="E366" t="s">
        <v>1370</v>
      </c>
      <c r="F366" t="s">
        <v>1370</v>
      </c>
      <c r="G366" t="s">
        <v>1370</v>
      </c>
      <c r="H366" t="s">
        <v>1370</v>
      </c>
      <c r="I366" t="s">
        <v>1370</v>
      </c>
      <c r="J366" t="s">
        <v>1370</v>
      </c>
      <c r="K366" t="s">
        <v>1370</v>
      </c>
      <c r="L366" t="s">
        <v>1371</v>
      </c>
      <c r="M366" t="s">
        <v>1371</v>
      </c>
      <c r="N366" t="s">
        <v>1370</v>
      </c>
      <c r="O366" t="s">
        <v>1371</v>
      </c>
      <c r="P366" t="s">
        <v>1370</v>
      </c>
      <c r="Q366" t="s">
        <v>1370</v>
      </c>
      <c r="R366" t="s">
        <v>1370</v>
      </c>
      <c r="S366" t="s">
        <v>1370</v>
      </c>
      <c r="T366" t="s">
        <v>1370</v>
      </c>
      <c r="U366" t="s">
        <v>1370</v>
      </c>
    </row>
    <row r="367" spans="1:21" ht="45">
      <c r="A367">
        <v>366</v>
      </c>
      <c r="B367" s="261" t="str">
        <f>+'Metas por Proyecto'!B359</f>
        <v>Tramo de Construcción de calzada nueva 3,17 Km de la Unidad Funcional No. 6</v>
      </c>
      <c r="C367" s="262" t="str">
        <f>+'Metas por Proyecto'!L359</f>
        <v xml:space="preserve">CHIRAJARA – FUNDADORES </v>
      </c>
      <c r="D367" s="262" t="str">
        <f>+'Metas por Proyecto'!J359</f>
        <v>Carretero 1 VEJ</v>
      </c>
      <c r="E367" t="s">
        <v>1370</v>
      </c>
      <c r="F367" t="s">
        <v>1370</v>
      </c>
      <c r="G367" t="s">
        <v>1370</v>
      </c>
      <c r="H367" t="s">
        <v>1370</v>
      </c>
      <c r="I367" t="s">
        <v>1370</v>
      </c>
      <c r="J367" t="s">
        <v>1370</v>
      </c>
      <c r="K367" t="s">
        <v>1370</v>
      </c>
      <c r="L367" t="s">
        <v>1371</v>
      </c>
      <c r="M367" t="s">
        <v>1371</v>
      </c>
      <c r="N367" t="s">
        <v>1370</v>
      </c>
      <c r="O367" t="s">
        <v>1371</v>
      </c>
      <c r="P367" t="s">
        <v>1370</v>
      </c>
      <c r="Q367" t="s">
        <v>1370</v>
      </c>
      <c r="R367" t="s">
        <v>1370</v>
      </c>
      <c r="S367" t="s">
        <v>1370</v>
      </c>
      <c r="T367" t="s">
        <v>1370</v>
      </c>
      <c r="U367" t="s">
        <v>1370</v>
      </c>
    </row>
    <row r="368" spans="1:21" ht="30">
      <c r="A368">
        <v>367</v>
      </c>
      <c r="B368" s="261" t="str">
        <f>+'Metas por Proyecto'!B360</f>
        <v>Avance General UF-1</v>
      </c>
      <c r="C368" s="262" t="str">
        <f>+'Metas por Proyecto'!L360</f>
        <v xml:space="preserve">CHIRAJARA – FUNDADORES </v>
      </c>
      <c r="D368" s="262" t="str">
        <f>+'Metas por Proyecto'!J360</f>
        <v>Carretero 1 VEJ</v>
      </c>
      <c r="E368" t="s">
        <v>1370</v>
      </c>
      <c r="F368" t="s">
        <v>1370</v>
      </c>
      <c r="G368" t="s">
        <v>1370</v>
      </c>
      <c r="H368" t="s">
        <v>1370</v>
      </c>
      <c r="I368" t="s">
        <v>1370</v>
      </c>
      <c r="J368" t="s">
        <v>1370</v>
      </c>
      <c r="K368" t="s">
        <v>1370</v>
      </c>
      <c r="L368" t="s">
        <v>1371</v>
      </c>
      <c r="M368" t="s">
        <v>1371</v>
      </c>
      <c r="N368" t="s">
        <v>1370</v>
      </c>
      <c r="O368" t="s">
        <v>1371</v>
      </c>
      <c r="P368" t="s">
        <v>1370</v>
      </c>
      <c r="Q368" t="s">
        <v>1370</v>
      </c>
      <c r="R368" t="s">
        <v>1370</v>
      </c>
      <c r="S368" t="s">
        <v>1370</v>
      </c>
      <c r="T368" t="s">
        <v>1370</v>
      </c>
      <c r="U368" t="s">
        <v>1370</v>
      </c>
    </row>
    <row r="369" spans="1:21" ht="30">
      <c r="A369">
        <v>368</v>
      </c>
      <c r="B369" s="261" t="str">
        <f>+'Metas por Proyecto'!B361</f>
        <v>Avance General UF-4</v>
      </c>
      <c r="C369" s="262" t="str">
        <f>+'Metas por Proyecto'!L361</f>
        <v xml:space="preserve">CHIRAJARA – FUNDADORES </v>
      </c>
      <c r="D369" s="262" t="str">
        <f>+'Metas por Proyecto'!J361</f>
        <v>Carretero 1 VEJ</v>
      </c>
      <c r="E369" t="s">
        <v>1370</v>
      </c>
      <c r="F369" t="s">
        <v>1370</v>
      </c>
      <c r="G369" t="s">
        <v>1370</v>
      </c>
      <c r="H369" t="s">
        <v>1370</v>
      </c>
      <c r="I369" t="s">
        <v>1370</v>
      </c>
      <c r="J369" t="s">
        <v>1370</v>
      </c>
      <c r="K369" t="s">
        <v>1370</v>
      </c>
      <c r="L369" t="s">
        <v>1371</v>
      </c>
      <c r="M369" t="s">
        <v>1371</v>
      </c>
      <c r="N369" t="s">
        <v>1370</v>
      </c>
      <c r="O369" t="s">
        <v>1371</v>
      </c>
      <c r="P369" t="s">
        <v>1370</v>
      </c>
      <c r="Q369" t="s">
        <v>1370</v>
      </c>
      <c r="R369" t="s">
        <v>1370</v>
      </c>
      <c r="S369" t="s">
        <v>1370</v>
      </c>
      <c r="T369" t="s">
        <v>1370</v>
      </c>
      <c r="U369" t="s">
        <v>1370</v>
      </c>
    </row>
    <row r="370" spans="1:21" ht="30">
      <c r="A370">
        <v>369</v>
      </c>
      <c r="B370" s="261" t="str">
        <f>+'Metas por Proyecto'!B362</f>
        <v>Avance General Total</v>
      </c>
      <c r="C370" s="262" t="str">
        <f>+'Metas por Proyecto'!L362</f>
        <v xml:space="preserve">CHIRAJARA – FUNDADORES </v>
      </c>
      <c r="D370" s="262" t="str">
        <f>+'Metas por Proyecto'!J362</f>
        <v>Carretero 1 VEJ</v>
      </c>
      <c r="E370" t="s">
        <v>1370</v>
      </c>
      <c r="F370" t="s">
        <v>1370</v>
      </c>
      <c r="G370" t="s">
        <v>1370</v>
      </c>
      <c r="H370" t="s">
        <v>1370</v>
      </c>
      <c r="I370" t="s">
        <v>1370</v>
      </c>
      <c r="J370" t="s">
        <v>1370</v>
      </c>
      <c r="K370" t="s">
        <v>1370</v>
      </c>
      <c r="L370" t="s">
        <v>1371</v>
      </c>
      <c r="M370" t="s">
        <v>1371</v>
      </c>
      <c r="N370" t="s">
        <v>1370</v>
      </c>
      <c r="O370" t="s">
        <v>1371</v>
      </c>
      <c r="P370" t="s">
        <v>1370</v>
      </c>
      <c r="Q370" t="s">
        <v>1370</v>
      </c>
      <c r="R370" t="s">
        <v>1370</v>
      </c>
      <c r="S370" t="s">
        <v>1370</v>
      </c>
      <c r="T370" t="s">
        <v>1370</v>
      </c>
      <c r="U370" t="s">
        <v>1370</v>
      </c>
    </row>
    <row r="371" spans="1:21" ht="30">
      <c r="A371">
        <v>370</v>
      </c>
      <c r="B371" s="261" t="str">
        <f>+'Metas por Proyecto'!B363</f>
        <v>PUENTE P2-86  PR31+196 L=28,61m  entre Cumaral y Paratebueno</v>
      </c>
      <c r="C371" s="262" t="str">
        <f>+'Metas por Proyecto'!L363</f>
        <v>Villavicencio - Yopal</v>
      </c>
      <c r="D371" s="262" t="str">
        <f>+'Metas por Proyecto'!J363</f>
        <v>Carretero 1 VEJ</v>
      </c>
      <c r="E371" t="s">
        <v>1370</v>
      </c>
      <c r="F371" t="s">
        <v>1370</v>
      </c>
      <c r="G371" t="s">
        <v>1370</v>
      </c>
      <c r="H371" t="s">
        <v>1370</v>
      </c>
      <c r="I371" t="s">
        <v>1370</v>
      </c>
      <c r="J371" t="s">
        <v>1370</v>
      </c>
      <c r="K371" t="s">
        <v>1370</v>
      </c>
      <c r="L371" t="s">
        <v>1371</v>
      </c>
      <c r="M371" t="s">
        <v>1371</v>
      </c>
      <c r="N371" t="s">
        <v>1370</v>
      </c>
      <c r="O371" t="s">
        <v>1371</v>
      </c>
      <c r="P371" t="s">
        <v>1370</v>
      </c>
      <c r="Q371" t="s">
        <v>1370</v>
      </c>
      <c r="R371" t="s">
        <v>1370</v>
      </c>
      <c r="S371" t="s">
        <v>1370</v>
      </c>
      <c r="T371" t="s">
        <v>1370</v>
      </c>
      <c r="U371" t="s">
        <v>1370</v>
      </c>
    </row>
    <row r="372" spans="1:21" ht="45">
      <c r="A372">
        <v>371</v>
      </c>
      <c r="B372" s="261" t="str">
        <f>+'Metas por Proyecto'!B364</f>
        <v>PUENTE  NAGUAYÁ SOBRE RECTIFICACION VIA PR60+020 L=25 m, entre Cumaral y Paratebueno</v>
      </c>
      <c r="C372" s="262" t="str">
        <f>+'Metas por Proyecto'!L364</f>
        <v>Villavicencio - Yopal</v>
      </c>
      <c r="D372" s="262" t="str">
        <f>+'Metas por Proyecto'!J364</f>
        <v>Carretero 1 VEJ</v>
      </c>
      <c r="E372" t="s">
        <v>1370</v>
      </c>
      <c r="F372" t="s">
        <v>1370</v>
      </c>
      <c r="G372" t="s">
        <v>1370</v>
      </c>
      <c r="H372" t="s">
        <v>1370</v>
      </c>
      <c r="I372" t="s">
        <v>1370</v>
      </c>
      <c r="J372" t="s">
        <v>1370</v>
      </c>
      <c r="K372" t="s">
        <v>1370</v>
      </c>
      <c r="L372" t="s">
        <v>1371</v>
      </c>
      <c r="M372" t="s">
        <v>1371</v>
      </c>
      <c r="N372" t="s">
        <v>1370</v>
      </c>
      <c r="O372" t="s">
        <v>1371</v>
      </c>
      <c r="P372" t="s">
        <v>1370</v>
      </c>
      <c r="Q372" t="s">
        <v>1370</v>
      </c>
      <c r="R372" t="s">
        <v>1370</v>
      </c>
      <c r="S372" t="s">
        <v>1370</v>
      </c>
      <c r="T372" t="s">
        <v>1370</v>
      </c>
      <c r="U372" t="s">
        <v>1370</v>
      </c>
    </row>
    <row r="373" spans="1:21" ht="30">
      <c r="A373">
        <v>372</v>
      </c>
      <c r="B373" s="261" t="str">
        <f>+'Metas por Proyecto'!B365</f>
        <v>PUENTE GARAGOA, Entre Monterrey y Tauramena</v>
      </c>
      <c r="C373" s="262" t="str">
        <f>+'Metas por Proyecto'!L365</f>
        <v>Villavicencio - Yopal</v>
      </c>
      <c r="D373" s="262" t="str">
        <f>+'Metas por Proyecto'!J365</f>
        <v>Carretero 1 VEJ</v>
      </c>
      <c r="E373" t="s">
        <v>1370</v>
      </c>
      <c r="F373" t="s">
        <v>1370</v>
      </c>
      <c r="G373" t="s">
        <v>1370</v>
      </c>
      <c r="H373" t="s">
        <v>1370</v>
      </c>
      <c r="I373" t="s">
        <v>1370</v>
      </c>
      <c r="J373" t="s">
        <v>1370</v>
      </c>
      <c r="K373" t="s">
        <v>1370</v>
      </c>
      <c r="L373" t="s">
        <v>1371</v>
      </c>
      <c r="M373" t="s">
        <v>1371</v>
      </c>
      <c r="N373" t="s">
        <v>1370</v>
      </c>
      <c r="O373" t="s">
        <v>1371</v>
      </c>
      <c r="P373" t="s">
        <v>1370</v>
      </c>
      <c r="Q373" t="s">
        <v>1370</v>
      </c>
      <c r="R373" t="s">
        <v>1370</v>
      </c>
      <c r="S373" t="s">
        <v>1370</v>
      </c>
      <c r="T373" t="s">
        <v>1370</v>
      </c>
      <c r="U373" t="s">
        <v>1370</v>
      </c>
    </row>
    <row r="374" spans="1:21" ht="30">
      <c r="A374">
        <v>373</v>
      </c>
      <c r="B374" s="261" t="str">
        <f>+'Metas por Proyecto'!B366</f>
        <v xml:space="preserve"> PUENTE RÍO CHARTE. L=162,00m  entre Aguazul y Yopal.</v>
      </c>
      <c r="C374" s="262" t="str">
        <f>+'Metas por Proyecto'!L366</f>
        <v>Villavicencio - Yopal</v>
      </c>
      <c r="D374" s="262" t="str">
        <f>+'Metas por Proyecto'!J366</f>
        <v>Carretero 1 VEJ</v>
      </c>
      <c r="E374" t="s">
        <v>1370</v>
      </c>
      <c r="F374" t="s">
        <v>1370</v>
      </c>
      <c r="G374" t="s">
        <v>1370</v>
      </c>
      <c r="H374" t="s">
        <v>1370</v>
      </c>
      <c r="I374" t="s">
        <v>1370</v>
      </c>
      <c r="J374" t="s">
        <v>1370</v>
      </c>
      <c r="K374" t="s">
        <v>1370</v>
      </c>
      <c r="L374" t="s">
        <v>1371</v>
      </c>
      <c r="M374" t="s">
        <v>1371</v>
      </c>
      <c r="N374" t="s">
        <v>1370</v>
      </c>
      <c r="O374" t="s">
        <v>1371</v>
      </c>
      <c r="P374" t="s">
        <v>1370</v>
      </c>
      <c r="Q374" t="s">
        <v>1370</v>
      </c>
      <c r="R374" t="s">
        <v>1370</v>
      </c>
      <c r="S374" t="s">
        <v>1370</v>
      </c>
      <c r="T374" t="s">
        <v>1370</v>
      </c>
      <c r="U374" t="s">
        <v>1370</v>
      </c>
    </row>
    <row r="375" spans="1:21" ht="30">
      <c r="A375">
        <v>374</v>
      </c>
      <c r="B375" s="261" t="str">
        <f>+'Metas por Proyecto'!B367</f>
        <v>Realizar seguimiento  del Porcentaje de Avance General</v>
      </c>
      <c r="C375" s="262" t="str">
        <f>+'Metas por Proyecto'!L367</f>
        <v>Villavicencio - Yopal</v>
      </c>
      <c r="D375" s="262" t="str">
        <f>+'Metas por Proyecto'!J367</f>
        <v>Carretero 1 VEJ</v>
      </c>
      <c r="E375" t="s">
        <v>1370</v>
      </c>
      <c r="F375" t="s">
        <v>1370</v>
      </c>
      <c r="G375" t="s">
        <v>1370</v>
      </c>
      <c r="H375" t="s">
        <v>1370</v>
      </c>
      <c r="I375" t="s">
        <v>1370</v>
      </c>
      <c r="J375" t="s">
        <v>1370</v>
      </c>
      <c r="K375" t="s">
        <v>1370</v>
      </c>
      <c r="L375" t="s">
        <v>1371</v>
      </c>
      <c r="M375" t="s">
        <v>1371</v>
      </c>
      <c r="N375" t="s">
        <v>1370</v>
      </c>
      <c r="O375" t="s">
        <v>1371</v>
      </c>
      <c r="P375" t="s">
        <v>1370</v>
      </c>
      <c r="Q375" t="s">
        <v>1370</v>
      </c>
      <c r="R375" t="s">
        <v>1370</v>
      </c>
      <c r="S375" t="s">
        <v>1370</v>
      </c>
      <c r="T375" t="s">
        <v>1370</v>
      </c>
      <c r="U375" t="s">
        <v>1370</v>
      </c>
    </row>
    <row r="376" spans="1:21" ht="30">
      <c r="A376">
        <v>375</v>
      </c>
      <c r="B376" s="261" t="str">
        <f>+'Metas por Proyecto'!B368</f>
        <v xml:space="preserve">Rehabilitación  de 39,8 Km en la UF4 (Santafe de Antioquia - Bolombolo) </v>
      </c>
      <c r="C376" s="262" t="str">
        <f>+'Metas por Proyecto'!L368</f>
        <v xml:space="preserve">Autopista al Mar I </v>
      </c>
      <c r="D376" s="262" t="str">
        <f>+'Metas por Proyecto'!J368</f>
        <v>Carretero 1 VEJ</v>
      </c>
      <c r="E376" t="s">
        <v>1370</v>
      </c>
      <c r="F376" t="s">
        <v>1370</v>
      </c>
      <c r="G376" t="s">
        <v>1370</v>
      </c>
      <c r="H376" t="s">
        <v>1370</v>
      </c>
      <c r="I376" t="s">
        <v>1370</v>
      </c>
      <c r="J376" t="s">
        <v>1370</v>
      </c>
      <c r="K376" t="s">
        <v>1370</v>
      </c>
      <c r="L376" t="s">
        <v>1371</v>
      </c>
      <c r="M376" t="s">
        <v>1371</v>
      </c>
      <c r="N376" t="s">
        <v>1370</v>
      </c>
      <c r="O376" t="s">
        <v>1371</v>
      </c>
      <c r="P376" t="s">
        <v>1370</v>
      </c>
      <c r="Q376" t="s">
        <v>1370</v>
      </c>
      <c r="R376" t="s">
        <v>1370</v>
      </c>
      <c r="S376" t="s">
        <v>1370</v>
      </c>
      <c r="T376" t="s">
        <v>1370</v>
      </c>
      <c r="U376" t="s">
        <v>1370</v>
      </c>
    </row>
    <row r="377" spans="1:21" ht="45">
      <c r="A377">
        <v>376</v>
      </c>
      <c r="B377" s="261" t="str">
        <f>+'Metas por Proyecto'!B369</f>
        <v>Construcción del puente sobre el río cauca UF2,1 (San Jerónimo - Santafe de Antioquia) (50% Avance)</v>
      </c>
      <c r="C377" s="262" t="str">
        <f>+'Metas por Proyecto'!L369</f>
        <v xml:space="preserve">Autopista al Mar I </v>
      </c>
      <c r="D377" s="262" t="str">
        <f>+'Metas por Proyecto'!J369</f>
        <v>Carretero 1 VEJ</v>
      </c>
      <c r="E377" t="s">
        <v>1370</v>
      </c>
      <c r="F377" t="s">
        <v>1370</v>
      </c>
      <c r="G377" t="s">
        <v>1370</v>
      </c>
      <c r="H377" t="s">
        <v>1370</v>
      </c>
      <c r="I377" t="s">
        <v>1370</v>
      </c>
      <c r="J377" t="s">
        <v>1370</v>
      </c>
      <c r="K377" t="s">
        <v>1370</v>
      </c>
      <c r="L377" t="s">
        <v>1371</v>
      </c>
      <c r="M377" t="s">
        <v>1371</v>
      </c>
      <c r="N377" t="s">
        <v>1370</v>
      </c>
      <c r="O377" t="s">
        <v>1371</v>
      </c>
      <c r="P377" t="s">
        <v>1370</v>
      </c>
      <c r="Q377" t="s">
        <v>1370</v>
      </c>
      <c r="R377" t="s">
        <v>1370</v>
      </c>
      <c r="S377" t="s">
        <v>1370</v>
      </c>
      <c r="T377" t="s">
        <v>1370</v>
      </c>
      <c r="U377" t="s">
        <v>1370</v>
      </c>
    </row>
    <row r="378" spans="1:21">
      <c r="A378">
        <v>377</v>
      </c>
      <c r="B378" s="261" t="str">
        <f>+'Metas por Proyecto'!B370</f>
        <v>Actualizar Matriz de Riesgos</v>
      </c>
      <c r="C378" s="262" t="str">
        <f>+'Metas por Proyecto'!L370</f>
        <v xml:space="preserve">Autopista al Mar I </v>
      </c>
      <c r="D378" s="262" t="str">
        <f>+'Metas por Proyecto'!J370</f>
        <v>Carretero 1 VEJ</v>
      </c>
      <c r="E378" t="s">
        <v>1370</v>
      </c>
      <c r="F378" t="s">
        <v>1370</v>
      </c>
      <c r="G378" t="s">
        <v>1370</v>
      </c>
      <c r="H378" t="s">
        <v>1370</v>
      </c>
      <c r="I378" t="s">
        <v>1370</v>
      </c>
      <c r="J378" t="s">
        <v>1370</v>
      </c>
      <c r="K378" t="s">
        <v>1370</v>
      </c>
      <c r="L378" t="s">
        <v>1371</v>
      </c>
      <c r="M378" t="s">
        <v>1371</v>
      </c>
      <c r="N378" t="s">
        <v>1370</v>
      </c>
      <c r="O378" t="s">
        <v>1371</v>
      </c>
      <c r="P378" t="s">
        <v>1370</v>
      </c>
      <c r="Q378" t="s">
        <v>1370</v>
      </c>
      <c r="R378" t="s">
        <v>1370</v>
      </c>
      <c r="S378" t="s">
        <v>1370</v>
      </c>
      <c r="T378" t="s">
        <v>1370</v>
      </c>
      <c r="U378" t="s">
        <v>1370</v>
      </c>
    </row>
    <row r="379" spans="1:21" ht="30">
      <c r="A379">
        <v>378</v>
      </c>
      <c r="B379" s="261" t="str">
        <f>+'Metas por Proyecto'!B371</f>
        <v>Realizar seguimiento  del Porcentaje de Avance General</v>
      </c>
      <c r="C379" s="262" t="str">
        <f>+'Metas por Proyecto'!L371</f>
        <v xml:space="preserve">Autopista al Mar I </v>
      </c>
      <c r="D379" s="262" t="str">
        <f>+'Metas por Proyecto'!J371</f>
        <v>Carretero 1 VEJ</v>
      </c>
      <c r="E379" t="s">
        <v>1370</v>
      </c>
      <c r="F379" t="s">
        <v>1370</v>
      </c>
      <c r="G379" t="s">
        <v>1370</v>
      </c>
      <c r="H379" t="s">
        <v>1370</v>
      </c>
      <c r="I379" t="s">
        <v>1370</v>
      </c>
      <c r="J379" t="s">
        <v>1370</v>
      </c>
      <c r="K379" t="s">
        <v>1370</v>
      </c>
      <c r="L379" t="s">
        <v>1371</v>
      </c>
      <c r="M379" t="s">
        <v>1371</v>
      </c>
      <c r="N379" t="s">
        <v>1370</v>
      </c>
      <c r="O379" t="s">
        <v>1371</v>
      </c>
      <c r="P379" t="s">
        <v>1370</v>
      </c>
      <c r="Q379" t="s">
        <v>1370</v>
      </c>
      <c r="R379" t="s">
        <v>1370</v>
      </c>
      <c r="S379" t="s">
        <v>1370</v>
      </c>
      <c r="T379" t="s">
        <v>1370</v>
      </c>
      <c r="U379" t="s">
        <v>1370</v>
      </c>
    </row>
    <row r="380" spans="1:21" ht="30">
      <c r="A380">
        <v>379</v>
      </c>
      <c r="B380" s="261" t="str">
        <f>+'Metas por Proyecto'!B372</f>
        <v>Contrato credito</v>
      </c>
      <c r="C380" s="262" t="str">
        <f>+'Metas por Proyecto'!L372</f>
        <v>CUCUTA PAMPLONA</v>
      </c>
      <c r="D380" s="262" t="str">
        <f>+'Metas por Proyecto'!J372</f>
        <v>Carretero 1 VEJ</v>
      </c>
      <c r="E380" t="s">
        <v>1370</v>
      </c>
      <c r="F380" t="s">
        <v>1370</v>
      </c>
      <c r="G380" t="s">
        <v>1370</v>
      </c>
      <c r="H380" t="s">
        <v>1370</v>
      </c>
      <c r="I380" t="s">
        <v>1370</v>
      </c>
      <c r="J380" t="s">
        <v>1370</v>
      </c>
      <c r="K380" t="s">
        <v>1370</v>
      </c>
      <c r="L380" t="s">
        <v>1371</v>
      </c>
      <c r="M380" t="s">
        <v>1371</v>
      </c>
      <c r="N380" t="s">
        <v>1370</v>
      </c>
      <c r="O380" t="s">
        <v>1371</v>
      </c>
      <c r="P380" t="s">
        <v>1370</v>
      </c>
      <c r="Q380" t="s">
        <v>1370</v>
      </c>
      <c r="R380" t="s">
        <v>1370</v>
      </c>
      <c r="S380" t="s">
        <v>1370</v>
      </c>
      <c r="T380" t="s">
        <v>1370</v>
      </c>
      <c r="U380" t="s">
        <v>1370</v>
      </c>
    </row>
    <row r="381" spans="1:21" ht="30">
      <c r="A381">
        <v>380</v>
      </c>
      <c r="B381" s="261" t="str">
        <f>+'Metas por Proyecto'!B373</f>
        <v>Inicio etapa de construcción Unidades Funcionales 3,4,5 (39 KM)</v>
      </c>
      <c r="C381" s="262" t="str">
        <f>+'Metas por Proyecto'!L373</f>
        <v>CUCUTA PAMPLONA</v>
      </c>
      <c r="D381" s="262" t="str">
        <f>+'Metas por Proyecto'!J373</f>
        <v>Carretero 1 VEJ</v>
      </c>
      <c r="E381" t="s">
        <v>1370</v>
      </c>
      <c r="F381" t="s">
        <v>1370</v>
      </c>
      <c r="G381" t="s">
        <v>1370</v>
      </c>
      <c r="H381" t="s">
        <v>1370</v>
      </c>
      <c r="I381" t="s">
        <v>1370</v>
      </c>
      <c r="J381" t="s">
        <v>1370</v>
      </c>
      <c r="K381" t="s">
        <v>1370</v>
      </c>
      <c r="L381" t="s">
        <v>1371</v>
      </c>
      <c r="M381" t="s">
        <v>1371</v>
      </c>
      <c r="N381" t="s">
        <v>1370</v>
      </c>
      <c r="O381" t="s">
        <v>1371</v>
      </c>
      <c r="P381" t="s">
        <v>1370</v>
      </c>
      <c r="Q381" t="s">
        <v>1370</v>
      </c>
      <c r="R381" t="s">
        <v>1370</v>
      </c>
      <c r="S381" t="s">
        <v>1370</v>
      </c>
      <c r="T381" t="s">
        <v>1370</v>
      </c>
      <c r="U381" t="s">
        <v>1370</v>
      </c>
    </row>
    <row r="382" spans="1:21" ht="60">
      <c r="A382">
        <v>381</v>
      </c>
      <c r="B382" s="261" t="str">
        <f>+'Metas por Proyecto'!B374</f>
        <v xml:space="preserve">Terminación etapa de construcción Unidad funcional 6 Rehabilitación 51 Km de calzada sencilla
</v>
      </c>
      <c r="C382" s="262" t="str">
        <f>+'Metas por Proyecto'!L374</f>
        <v>CUCUTA PAMPLONA</v>
      </c>
      <c r="D382" s="262" t="str">
        <f>+'Metas por Proyecto'!J374</f>
        <v>Carretero 1 VEJ</v>
      </c>
      <c r="E382" t="s">
        <v>1370</v>
      </c>
      <c r="F382" t="s">
        <v>1370</v>
      </c>
      <c r="G382" t="s">
        <v>1370</v>
      </c>
      <c r="H382" t="s">
        <v>1370</v>
      </c>
      <c r="I382" t="s">
        <v>1370</v>
      </c>
      <c r="J382" t="s">
        <v>1370</v>
      </c>
      <c r="K382" t="s">
        <v>1370</v>
      </c>
      <c r="L382" t="s">
        <v>1371</v>
      </c>
      <c r="M382" t="s">
        <v>1371</v>
      </c>
      <c r="N382" t="s">
        <v>1370</v>
      </c>
      <c r="O382" t="s">
        <v>1371</v>
      </c>
      <c r="P382" t="s">
        <v>1370</v>
      </c>
      <c r="Q382" t="s">
        <v>1370</v>
      </c>
      <c r="R382" t="s">
        <v>1370</v>
      </c>
      <c r="S382" t="s">
        <v>1370</v>
      </c>
      <c r="T382" t="s">
        <v>1370</v>
      </c>
      <c r="U382" t="s">
        <v>1370</v>
      </c>
    </row>
    <row r="383" spans="1:21" ht="30">
      <c r="A383">
        <v>382</v>
      </c>
      <c r="B383" s="261" t="str">
        <f>+'Metas por Proyecto'!B375</f>
        <v xml:space="preserve"> Rehabilitación 11 km Calzada doble - Unidad funcional 6</v>
      </c>
      <c r="C383" s="262" t="str">
        <f>+'Metas por Proyecto'!L375</f>
        <v>CUCUTA PAMPLONA</v>
      </c>
      <c r="D383" s="262" t="str">
        <f>+'Metas por Proyecto'!J375</f>
        <v>Carretero 1 VEJ</v>
      </c>
      <c r="E383" t="s">
        <v>1370</v>
      </c>
      <c r="F383" t="s">
        <v>1370</v>
      </c>
      <c r="G383" t="s">
        <v>1370</v>
      </c>
      <c r="H383" t="s">
        <v>1370</v>
      </c>
      <c r="I383" t="s">
        <v>1370</v>
      </c>
      <c r="J383" t="s">
        <v>1370</v>
      </c>
      <c r="K383" t="s">
        <v>1370</v>
      </c>
      <c r="L383" t="s">
        <v>1371</v>
      </c>
      <c r="M383" t="s">
        <v>1371</v>
      </c>
      <c r="N383" t="s">
        <v>1370</v>
      </c>
      <c r="O383" t="s">
        <v>1371</v>
      </c>
      <c r="P383" t="s">
        <v>1370</v>
      </c>
      <c r="Q383" t="s">
        <v>1370</v>
      </c>
      <c r="R383" t="s">
        <v>1370</v>
      </c>
      <c r="S383" t="s">
        <v>1370</v>
      </c>
      <c r="T383" t="s">
        <v>1370</v>
      </c>
      <c r="U383" t="s">
        <v>1370</v>
      </c>
    </row>
    <row r="384" spans="1:21" ht="30">
      <c r="A384">
        <v>383</v>
      </c>
      <c r="B384" s="261" t="str">
        <f>+'Metas por Proyecto'!B376</f>
        <v>Construcción 0,6 km de segunda Calzada -  Unidad funcional 6</v>
      </c>
      <c r="C384" s="262" t="str">
        <f>+'Metas por Proyecto'!L376</f>
        <v>CUCUTA PAMPLONA</v>
      </c>
      <c r="D384" s="262" t="str">
        <f>+'Metas por Proyecto'!J376</f>
        <v>Carretero 1 VEJ</v>
      </c>
      <c r="E384" t="s">
        <v>1370</v>
      </c>
      <c r="F384" t="s">
        <v>1370</v>
      </c>
      <c r="G384" t="s">
        <v>1370</v>
      </c>
      <c r="H384" t="s">
        <v>1370</v>
      </c>
      <c r="I384" t="s">
        <v>1370</v>
      </c>
      <c r="J384" t="s">
        <v>1370</v>
      </c>
      <c r="K384" t="s">
        <v>1370</v>
      </c>
      <c r="L384" t="s">
        <v>1371</v>
      </c>
      <c r="M384" t="s">
        <v>1371</v>
      </c>
      <c r="N384" t="s">
        <v>1370</v>
      </c>
      <c r="O384" t="s">
        <v>1371</v>
      </c>
      <c r="P384" t="s">
        <v>1370</v>
      </c>
      <c r="Q384" t="s">
        <v>1370</v>
      </c>
      <c r="R384" t="s">
        <v>1370</v>
      </c>
      <c r="S384" t="s">
        <v>1370</v>
      </c>
      <c r="T384" t="s">
        <v>1370</v>
      </c>
      <c r="U384" t="s">
        <v>1370</v>
      </c>
    </row>
    <row r="385" spans="1:21" ht="30">
      <c r="A385">
        <v>384</v>
      </c>
      <c r="B385" s="261" t="str">
        <f>+'Metas por Proyecto'!B377</f>
        <v>Realizar seguimiento  del Porcentaje de Avance General</v>
      </c>
      <c r="C385" s="262" t="str">
        <f>+'Metas por Proyecto'!L377</f>
        <v>CUCUTA PAMPLONA</v>
      </c>
      <c r="D385" s="262" t="str">
        <f>+'Metas por Proyecto'!J377</f>
        <v>Carretero 1 VEJ</v>
      </c>
      <c r="E385" t="s">
        <v>1370</v>
      </c>
      <c r="F385" t="s">
        <v>1370</v>
      </c>
      <c r="G385" t="s">
        <v>1370</v>
      </c>
      <c r="H385" t="s">
        <v>1370</v>
      </c>
      <c r="I385" t="s">
        <v>1370</v>
      </c>
      <c r="J385" t="s">
        <v>1370</v>
      </c>
      <c r="K385" t="s">
        <v>1370</v>
      </c>
      <c r="L385" t="s">
        <v>1371</v>
      </c>
      <c r="M385" t="s">
        <v>1371</v>
      </c>
      <c r="N385" t="s">
        <v>1370</v>
      </c>
      <c r="O385" t="s">
        <v>1371</v>
      </c>
      <c r="P385" t="s">
        <v>1370</v>
      </c>
      <c r="Q385" t="s">
        <v>1370</v>
      </c>
      <c r="R385" t="s">
        <v>1370</v>
      </c>
      <c r="S385" t="s">
        <v>1370</v>
      </c>
      <c r="T385" t="s">
        <v>1370</v>
      </c>
      <c r="U385" t="s">
        <v>1370</v>
      </c>
    </row>
    <row r="386" spans="1:21" ht="30">
      <c r="A386">
        <v>385</v>
      </c>
      <c r="B386" s="261" t="str">
        <f>+'Metas por Proyecto'!B378</f>
        <v>0,44 Kilometros construidos</v>
      </c>
      <c r="C386" s="262" t="str">
        <f>+'Metas por Proyecto'!L378</f>
        <v xml:space="preserve">Bucaramanga- Barranca -Yondo </v>
      </c>
      <c r="D386" s="262" t="str">
        <f>+'Metas por Proyecto'!J378</f>
        <v>Carretero 4 VEJ</v>
      </c>
      <c r="E386" t="s">
        <v>1370</v>
      </c>
      <c r="F386" t="s">
        <v>1370</v>
      </c>
      <c r="G386" t="s">
        <v>1370</v>
      </c>
      <c r="H386" t="s">
        <v>1370</v>
      </c>
      <c r="I386" t="s">
        <v>1370</v>
      </c>
      <c r="J386" t="s">
        <v>1370</v>
      </c>
      <c r="K386" t="s">
        <v>1370</v>
      </c>
      <c r="L386" t="s">
        <v>1371</v>
      </c>
      <c r="M386" t="s">
        <v>1371</v>
      </c>
      <c r="N386" t="s">
        <v>1370</v>
      </c>
      <c r="O386" t="s">
        <v>1371</v>
      </c>
      <c r="P386" t="s">
        <v>1370</v>
      </c>
      <c r="Q386" t="s">
        <v>1370</v>
      </c>
      <c r="R386" t="s">
        <v>1370</v>
      </c>
      <c r="S386" t="s">
        <v>1370</v>
      </c>
      <c r="T386" t="s">
        <v>1370</v>
      </c>
      <c r="U386" t="s">
        <v>1370</v>
      </c>
    </row>
    <row r="387" spans="1:21" ht="30">
      <c r="A387">
        <v>386</v>
      </c>
      <c r="B387" s="261" t="str">
        <f>+'Metas por Proyecto'!B379</f>
        <v>1,44 Kilometros construidos</v>
      </c>
      <c r="C387" s="262" t="str">
        <f>+'Metas por Proyecto'!L379</f>
        <v xml:space="preserve">Bucaramanga- Barranca -Yondo </v>
      </c>
      <c r="D387" s="262" t="str">
        <f>+'Metas por Proyecto'!J379</f>
        <v>Carretero 4 VEJ</v>
      </c>
      <c r="E387" t="s">
        <v>1370</v>
      </c>
      <c r="F387" t="s">
        <v>1370</v>
      </c>
      <c r="G387" t="s">
        <v>1370</v>
      </c>
      <c r="H387" t="s">
        <v>1370</v>
      </c>
      <c r="I387" t="s">
        <v>1370</v>
      </c>
      <c r="J387" t="s">
        <v>1370</v>
      </c>
      <c r="K387" t="s">
        <v>1370</v>
      </c>
      <c r="L387" t="s">
        <v>1371</v>
      </c>
      <c r="M387" t="s">
        <v>1371</v>
      </c>
      <c r="N387" t="s">
        <v>1370</v>
      </c>
      <c r="O387" t="s">
        <v>1371</v>
      </c>
      <c r="P387" t="s">
        <v>1370</v>
      </c>
      <c r="Q387" t="s">
        <v>1370</v>
      </c>
      <c r="R387" t="s">
        <v>1370</v>
      </c>
      <c r="S387" t="s">
        <v>1370</v>
      </c>
      <c r="T387" t="s">
        <v>1370</v>
      </c>
      <c r="U387" t="s">
        <v>1370</v>
      </c>
    </row>
    <row r="388" spans="1:21" ht="30">
      <c r="A388">
        <v>387</v>
      </c>
      <c r="B388" s="261" t="str">
        <f>+'Metas por Proyecto'!B380</f>
        <v>96,52 Kilometros mantenidos</v>
      </c>
      <c r="C388" s="262" t="str">
        <f>+'Metas por Proyecto'!L380</f>
        <v xml:space="preserve">Bucaramanga- Barranca -Yondo </v>
      </c>
      <c r="D388" s="262" t="str">
        <f>+'Metas por Proyecto'!J380</f>
        <v>Carretero 4 VEJ</v>
      </c>
      <c r="E388" t="s">
        <v>1370</v>
      </c>
      <c r="F388" t="s">
        <v>1370</v>
      </c>
      <c r="G388" t="s">
        <v>1370</v>
      </c>
      <c r="H388" t="s">
        <v>1370</v>
      </c>
      <c r="I388" t="s">
        <v>1370</v>
      </c>
      <c r="J388" t="s">
        <v>1370</v>
      </c>
      <c r="K388" t="s">
        <v>1370</v>
      </c>
      <c r="L388" t="s">
        <v>1371</v>
      </c>
      <c r="M388" t="s">
        <v>1371</v>
      </c>
      <c r="N388" t="s">
        <v>1370</v>
      </c>
      <c r="O388" t="s">
        <v>1371</v>
      </c>
      <c r="P388" t="s">
        <v>1370</v>
      </c>
      <c r="Q388" t="s">
        <v>1370</v>
      </c>
      <c r="R388" t="s">
        <v>1370</v>
      </c>
      <c r="S388" t="s">
        <v>1370</v>
      </c>
      <c r="T388" t="s">
        <v>1370</v>
      </c>
      <c r="U388" t="s">
        <v>1370</v>
      </c>
    </row>
    <row r="389" spans="1:21" ht="30">
      <c r="A389">
        <v>388</v>
      </c>
      <c r="B389" s="261" t="str">
        <f>+'Metas por Proyecto'!B381</f>
        <v>2,69 Kilometros mejorados</v>
      </c>
      <c r="C389" s="262" t="str">
        <f>+'Metas por Proyecto'!L381</f>
        <v xml:space="preserve">Bucaramanga- Barranca -Yondo </v>
      </c>
      <c r="D389" s="262" t="str">
        <f>+'Metas por Proyecto'!J381</f>
        <v>Carretero 4 VEJ</v>
      </c>
      <c r="E389" t="s">
        <v>1370</v>
      </c>
      <c r="F389" t="s">
        <v>1370</v>
      </c>
      <c r="G389" t="s">
        <v>1370</v>
      </c>
      <c r="H389" t="s">
        <v>1370</v>
      </c>
      <c r="I389" t="s">
        <v>1370</v>
      </c>
      <c r="J389" t="s">
        <v>1370</v>
      </c>
      <c r="K389" t="s">
        <v>1370</v>
      </c>
      <c r="L389" t="s">
        <v>1371</v>
      </c>
      <c r="M389" t="s">
        <v>1371</v>
      </c>
      <c r="N389" t="s">
        <v>1370</v>
      </c>
      <c r="O389" t="s">
        <v>1371</v>
      </c>
      <c r="P389" t="s">
        <v>1370</v>
      </c>
      <c r="Q389" t="s">
        <v>1370</v>
      </c>
      <c r="R389" t="s">
        <v>1370</v>
      </c>
      <c r="S389" t="s">
        <v>1370</v>
      </c>
      <c r="T389" t="s">
        <v>1370</v>
      </c>
      <c r="U389" t="s">
        <v>1370</v>
      </c>
    </row>
    <row r="390" spans="1:21" ht="30">
      <c r="A390">
        <v>389</v>
      </c>
      <c r="B390" s="261" t="str">
        <f>+'Metas por Proyecto'!B382</f>
        <v>Gestionar el Inicio la Etapa de Construccion</v>
      </c>
      <c r="C390" s="262" t="str">
        <f>+'Metas por Proyecto'!L382</f>
        <v xml:space="preserve">MULALO – LOBOGUERRERO </v>
      </c>
      <c r="D390" s="262" t="str">
        <f>+'Metas por Proyecto'!J382</f>
        <v>Carretero 4 VGC</v>
      </c>
      <c r="E390" t="s">
        <v>1370</v>
      </c>
      <c r="F390" t="s">
        <v>1370</v>
      </c>
      <c r="G390" t="s">
        <v>1370</v>
      </c>
      <c r="H390" t="s">
        <v>1370</v>
      </c>
      <c r="I390" t="s">
        <v>1370</v>
      </c>
      <c r="J390" t="s">
        <v>1370</v>
      </c>
      <c r="K390" t="s">
        <v>1370</v>
      </c>
      <c r="L390" t="s">
        <v>1371</v>
      </c>
      <c r="M390" t="s">
        <v>1371</v>
      </c>
      <c r="N390" t="s">
        <v>1370</v>
      </c>
      <c r="O390" t="s">
        <v>1371</v>
      </c>
      <c r="P390" t="s">
        <v>1370</v>
      </c>
      <c r="Q390" t="s">
        <v>1370</v>
      </c>
      <c r="R390" t="s">
        <v>1370</v>
      </c>
      <c r="S390" t="s">
        <v>1370</v>
      </c>
      <c r="T390" t="s">
        <v>1370</v>
      </c>
      <c r="U390" t="s">
        <v>1370</v>
      </c>
    </row>
    <row r="391" spans="1:21" ht="45">
      <c r="A391">
        <v>390</v>
      </c>
      <c r="B391" s="261" t="str">
        <f>+'Metas por Proyecto'!B383</f>
        <v>Realizar el seguimiento a la suscripcion de la Etapa de Construccion</v>
      </c>
      <c r="C391" s="262" t="str">
        <f>+'Metas por Proyecto'!L383</f>
        <v xml:space="preserve">MULALO – LOBOGUERRERO </v>
      </c>
      <c r="D391" s="262" t="str">
        <f>+'Metas por Proyecto'!J383</f>
        <v>Carretero 4 VGC</v>
      </c>
      <c r="E391" t="s">
        <v>1370</v>
      </c>
      <c r="F391" t="s">
        <v>1370</v>
      </c>
      <c r="G391" t="s">
        <v>1370</v>
      </c>
      <c r="H391" t="s">
        <v>1370</v>
      </c>
      <c r="I391" t="s">
        <v>1370</v>
      </c>
      <c r="J391" t="s">
        <v>1370</v>
      </c>
      <c r="K391" t="s">
        <v>1370</v>
      </c>
      <c r="L391" t="s">
        <v>1371</v>
      </c>
      <c r="M391" t="s">
        <v>1371</v>
      </c>
      <c r="N391" t="s">
        <v>1370</v>
      </c>
      <c r="O391" t="s">
        <v>1371</v>
      </c>
      <c r="P391" t="s">
        <v>1370</v>
      </c>
      <c r="Q391" t="s">
        <v>1370</v>
      </c>
      <c r="R391" t="s">
        <v>1370</v>
      </c>
      <c r="S391" t="s">
        <v>1370</v>
      </c>
      <c r="T391" t="s">
        <v>1370</v>
      </c>
      <c r="U391" t="s">
        <v>1370</v>
      </c>
    </row>
    <row r="392" spans="1:21" ht="45">
      <c r="A392">
        <v>391</v>
      </c>
      <c r="B392" s="261" t="str">
        <f>+'Metas por Proyecto'!B384</f>
        <v>Realizar Operación y  Mantenimiento Rutinario de la Infraestructura L=55,6 km - Tolima</v>
      </c>
      <c r="C392" s="262" t="str">
        <f>+'Metas por Proyecto'!L384</f>
        <v>Tercer Carril</v>
      </c>
      <c r="D392" s="262" t="str">
        <f>+'Metas por Proyecto'!J384</f>
        <v>Carretero 3 VEJ</v>
      </c>
      <c r="E392" t="s">
        <v>1370</v>
      </c>
      <c r="F392" t="s">
        <v>1370</v>
      </c>
      <c r="G392" t="s">
        <v>1370</v>
      </c>
      <c r="H392" t="s">
        <v>1370</v>
      </c>
      <c r="I392" t="s">
        <v>1370</v>
      </c>
      <c r="J392" t="s">
        <v>1370</v>
      </c>
      <c r="K392" t="s">
        <v>1370</v>
      </c>
      <c r="L392" t="s">
        <v>1371</v>
      </c>
      <c r="M392" t="s">
        <v>1371</v>
      </c>
      <c r="N392" t="s">
        <v>1370</v>
      </c>
      <c r="O392" t="s">
        <v>1371</v>
      </c>
      <c r="P392" t="s">
        <v>1370</v>
      </c>
      <c r="Q392" t="s">
        <v>1370</v>
      </c>
      <c r="R392" t="s">
        <v>1370</v>
      </c>
      <c r="S392" t="s">
        <v>1370</v>
      </c>
      <c r="T392" t="s">
        <v>1370</v>
      </c>
      <c r="U392" t="s">
        <v>1370</v>
      </c>
    </row>
    <row r="393" spans="1:21" ht="60">
      <c r="A393">
        <v>392</v>
      </c>
      <c r="B393" s="261" t="str">
        <f>+'Metas por Proyecto'!B385</f>
        <v>Realizar Operación y  Mantenimiento Rutinario de la Infraestructura L=89,2 km - Cundinamarca</v>
      </c>
      <c r="C393" s="262" t="str">
        <f>+'Metas por Proyecto'!L385</f>
        <v>Tercer Carril</v>
      </c>
      <c r="D393" s="262" t="str">
        <f>+'Metas por Proyecto'!J385</f>
        <v>Carretero 3 VEJ</v>
      </c>
      <c r="E393" t="s">
        <v>1370</v>
      </c>
      <c r="F393" t="s">
        <v>1370</v>
      </c>
      <c r="G393" t="s">
        <v>1370</v>
      </c>
      <c r="H393" t="s">
        <v>1370</v>
      </c>
      <c r="I393" t="s">
        <v>1370</v>
      </c>
      <c r="J393" t="s">
        <v>1370</v>
      </c>
      <c r="K393" t="s">
        <v>1370</v>
      </c>
      <c r="L393" t="s">
        <v>1371</v>
      </c>
      <c r="M393" t="s">
        <v>1371</v>
      </c>
      <c r="N393" t="s">
        <v>1370</v>
      </c>
      <c r="O393" t="s">
        <v>1371</v>
      </c>
      <c r="P393" t="s">
        <v>1370</v>
      </c>
      <c r="Q393" t="s">
        <v>1370</v>
      </c>
      <c r="R393" t="s">
        <v>1370</v>
      </c>
      <c r="S393" t="s">
        <v>1370</v>
      </c>
      <c r="T393" t="s">
        <v>1370</v>
      </c>
      <c r="U393" t="s">
        <v>1370</v>
      </c>
    </row>
    <row r="394" spans="1:21" ht="45">
      <c r="A394">
        <v>393</v>
      </c>
      <c r="B394" s="261" t="str">
        <f>+'Metas por Proyecto'!B386</f>
        <v xml:space="preserve">Construcción  Glorieta de Girardot localizada en el PR2+000 en el Paso Urbano Girardot, en la UF1. </v>
      </c>
      <c r="C394" s="262" t="str">
        <f>+'Metas por Proyecto'!L386</f>
        <v>Tercer Carril</v>
      </c>
      <c r="D394" s="262" t="str">
        <f>+'Metas por Proyecto'!J386</f>
        <v>Carretero 3 VEJ</v>
      </c>
      <c r="E394" t="s">
        <v>1370</v>
      </c>
      <c r="F394" t="s">
        <v>1370</v>
      </c>
      <c r="G394" t="s">
        <v>1370</v>
      </c>
      <c r="H394" t="s">
        <v>1370</v>
      </c>
      <c r="I394" t="s">
        <v>1370</v>
      </c>
      <c r="J394" t="s">
        <v>1370</v>
      </c>
      <c r="K394" t="s">
        <v>1370</v>
      </c>
      <c r="L394" t="s">
        <v>1371</v>
      </c>
      <c r="M394" t="s">
        <v>1371</v>
      </c>
      <c r="N394" t="s">
        <v>1370</v>
      </c>
      <c r="O394" t="s">
        <v>1371</v>
      </c>
      <c r="P394" t="s">
        <v>1370</v>
      </c>
      <c r="Q394" t="s">
        <v>1370</v>
      </c>
      <c r="R394" t="s">
        <v>1370</v>
      </c>
      <c r="S394" t="s">
        <v>1370</v>
      </c>
      <c r="T394" t="s">
        <v>1370</v>
      </c>
      <c r="U394" t="s">
        <v>1370</v>
      </c>
    </row>
    <row r="395" spans="1:21" ht="60">
      <c r="A395">
        <v>394</v>
      </c>
      <c r="B395" s="261" t="str">
        <f>+'Metas por Proyecto'!B387</f>
        <v>Construcción  Km via en la glorieta de Girardot localizada en el PR2+000 en el Paso Urbano Girardot, en la UF1.</v>
      </c>
      <c r="C395" s="262" t="str">
        <f>+'Metas por Proyecto'!L387</f>
        <v>Tercer Carril</v>
      </c>
      <c r="D395" s="262" t="str">
        <f>+'Metas por Proyecto'!J387</f>
        <v>Carretero 3 VEJ</v>
      </c>
      <c r="E395" t="s">
        <v>1370</v>
      </c>
      <c r="F395" t="s">
        <v>1370</v>
      </c>
      <c r="G395" t="s">
        <v>1370</v>
      </c>
      <c r="H395" t="s">
        <v>1370</v>
      </c>
      <c r="I395" t="s">
        <v>1370</v>
      </c>
      <c r="J395" t="s">
        <v>1370</v>
      </c>
      <c r="K395" t="s">
        <v>1370</v>
      </c>
      <c r="L395" t="s">
        <v>1371</v>
      </c>
      <c r="M395" t="s">
        <v>1371</v>
      </c>
      <c r="N395" t="s">
        <v>1370</v>
      </c>
      <c r="O395" t="s">
        <v>1371</v>
      </c>
      <c r="P395" t="s">
        <v>1370</v>
      </c>
      <c r="Q395" t="s">
        <v>1370</v>
      </c>
      <c r="R395" t="s">
        <v>1370</v>
      </c>
      <c r="S395" t="s">
        <v>1370</v>
      </c>
      <c r="T395" t="s">
        <v>1370</v>
      </c>
      <c r="U395" t="s">
        <v>1370</v>
      </c>
    </row>
    <row r="396" spans="1:21" ht="60">
      <c r="A396">
        <v>395</v>
      </c>
      <c r="B396" s="261" t="str">
        <f>+'Metas por Proyecto'!B388</f>
        <v xml:space="preserve"> Realizar seguimiento al Mantenimiento y operación a 354 km  (vias existentes entregadas al concesionario )</v>
      </c>
      <c r="C396" s="262" t="str">
        <f>+'Metas por Proyecto'!L388</f>
        <v>IP Malla Vial del Meta</v>
      </c>
      <c r="D396" s="262" t="str">
        <f>+'Metas por Proyecto'!J388</f>
        <v>Carretero 1 VEJ</v>
      </c>
      <c r="E396" t="s">
        <v>1370</v>
      </c>
      <c r="F396" t="s">
        <v>1370</v>
      </c>
      <c r="G396" t="s">
        <v>1370</v>
      </c>
      <c r="H396" t="s">
        <v>1370</v>
      </c>
      <c r="I396" t="s">
        <v>1370</v>
      </c>
      <c r="J396" t="s">
        <v>1370</v>
      </c>
      <c r="K396" t="s">
        <v>1370</v>
      </c>
      <c r="L396" t="s">
        <v>1371</v>
      </c>
      <c r="M396" t="s">
        <v>1371</v>
      </c>
      <c r="N396" t="s">
        <v>1370</v>
      </c>
      <c r="O396" t="s">
        <v>1371</v>
      </c>
      <c r="P396" t="s">
        <v>1370</v>
      </c>
      <c r="Q396" t="s">
        <v>1370</v>
      </c>
      <c r="R396" t="s">
        <v>1370</v>
      </c>
      <c r="S396" t="s">
        <v>1370</v>
      </c>
      <c r="T396" t="s">
        <v>1370</v>
      </c>
      <c r="U396" t="s">
        <v>1370</v>
      </c>
    </row>
    <row r="397" spans="1:21" ht="60">
      <c r="A397">
        <v>396</v>
      </c>
      <c r="B397" s="261" t="str">
        <f>+'Metas por Proyecto'!B389</f>
        <v xml:space="preserve"> Realizar seguimiento a la No objeción de estudios y diseños fase III del Puente Guatiquía - UF5 (Catama - Puente Amarillo)</v>
      </c>
      <c r="C397" s="262" t="str">
        <f>+'Metas por Proyecto'!L389</f>
        <v>IP Malla Vial del Meta</v>
      </c>
      <c r="D397" s="262" t="str">
        <f>+'Metas por Proyecto'!J389</f>
        <v>Carretero 1 VEJ</v>
      </c>
      <c r="E397" t="s">
        <v>1370</v>
      </c>
      <c r="F397" t="s">
        <v>1370</v>
      </c>
      <c r="G397" t="s">
        <v>1370</v>
      </c>
      <c r="H397" t="s">
        <v>1370</v>
      </c>
      <c r="I397" t="s">
        <v>1370</v>
      </c>
      <c r="J397" t="s">
        <v>1370</v>
      </c>
      <c r="K397" t="s">
        <v>1370</v>
      </c>
      <c r="L397" t="s">
        <v>1371</v>
      </c>
      <c r="M397" t="s">
        <v>1371</v>
      </c>
      <c r="N397" t="s">
        <v>1370</v>
      </c>
      <c r="O397" t="s">
        <v>1371</v>
      </c>
      <c r="P397" t="s">
        <v>1370</v>
      </c>
      <c r="Q397" t="s">
        <v>1370</v>
      </c>
      <c r="R397" t="s">
        <v>1370</v>
      </c>
      <c r="S397" t="s">
        <v>1370</v>
      </c>
      <c r="T397" t="s">
        <v>1370</v>
      </c>
      <c r="U397" t="s">
        <v>1370</v>
      </c>
    </row>
    <row r="398" spans="1:21" ht="90">
      <c r="A398">
        <v>397</v>
      </c>
      <c r="B398" s="261" t="str">
        <f>+'Metas por Proyecto'!B390</f>
        <v>Definir acuerdo entre las Partes con base en las mesas de trabajo, de acuerdo con el Otrosí No. 7 al Contrato de Concesión No. 004 de 2015 y en cumplimiento del Laudo Arbitral.</v>
      </c>
      <c r="C398" s="262" t="str">
        <f>+'Metas por Proyecto'!L390</f>
        <v>IP Malla Vial del Meta</v>
      </c>
      <c r="D398" s="262" t="str">
        <f>+'Metas por Proyecto'!J390</f>
        <v>Carretero 1 VEJ</v>
      </c>
      <c r="E398" t="s">
        <v>1370</v>
      </c>
      <c r="F398" t="s">
        <v>1370</v>
      </c>
      <c r="G398" t="s">
        <v>1370</v>
      </c>
      <c r="H398" t="s">
        <v>1370</v>
      </c>
      <c r="I398" t="s">
        <v>1370</v>
      </c>
      <c r="J398" t="s">
        <v>1370</v>
      </c>
      <c r="K398" t="s">
        <v>1370</v>
      </c>
      <c r="L398" t="s">
        <v>1371</v>
      </c>
      <c r="M398" t="s">
        <v>1371</v>
      </c>
      <c r="N398" t="s">
        <v>1370</v>
      </c>
      <c r="O398" t="s">
        <v>1371</v>
      </c>
      <c r="P398" t="s">
        <v>1370</v>
      </c>
      <c r="Q398" t="s">
        <v>1370</v>
      </c>
      <c r="R398" t="s">
        <v>1370</v>
      </c>
      <c r="S398" t="s">
        <v>1370</v>
      </c>
      <c r="T398" t="s">
        <v>1370</v>
      </c>
      <c r="U398" t="s">
        <v>1370</v>
      </c>
    </row>
    <row r="399" spans="1:21">
      <c r="A399">
        <v>398</v>
      </c>
      <c r="B399" s="261" t="str">
        <f>+'Metas por Proyecto'!B391</f>
        <v xml:space="preserve">22,4 Kilometros construidos </v>
      </c>
      <c r="C399" s="262" t="str">
        <f>+'Metas por Proyecto'!L391</f>
        <v>RUTA DEL SOL III</v>
      </c>
      <c r="D399" s="262" t="str">
        <f>+'Metas por Proyecto'!J391</f>
        <v>Carretero 4 VGC</v>
      </c>
      <c r="E399" t="s">
        <v>1370</v>
      </c>
      <c r="F399" t="s">
        <v>1370</v>
      </c>
      <c r="G399" t="s">
        <v>1370</v>
      </c>
      <c r="H399" t="s">
        <v>1370</v>
      </c>
      <c r="I399" t="s">
        <v>1370</v>
      </c>
      <c r="J399" t="s">
        <v>1370</v>
      </c>
      <c r="K399" t="s">
        <v>1370</v>
      </c>
      <c r="L399" t="s">
        <v>1371</v>
      </c>
      <c r="M399" t="s">
        <v>1371</v>
      </c>
      <c r="N399" t="s">
        <v>1370</v>
      </c>
      <c r="O399" t="s">
        <v>1371</v>
      </c>
      <c r="P399" t="s">
        <v>1370</v>
      </c>
      <c r="Q399" t="s">
        <v>1370</v>
      </c>
      <c r="R399" t="s">
        <v>1370</v>
      </c>
      <c r="S399" t="s">
        <v>1370</v>
      </c>
      <c r="T399" t="s">
        <v>1370</v>
      </c>
      <c r="U399" t="s">
        <v>1370</v>
      </c>
    </row>
    <row r="400" spans="1:21">
      <c r="A400">
        <v>399</v>
      </c>
      <c r="B400" s="261" t="str">
        <f>+'Metas por Proyecto'!B392</f>
        <v>235,6 Kilometros mantenidos</v>
      </c>
      <c r="C400" s="262" t="str">
        <f>+'Metas por Proyecto'!L392</f>
        <v>RUTA DEL SOL III</v>
      </c>
      <c r="D400" s="262" t="str">
        <f>+'Metas por Proyecto'!J392</f>
        <v>Carretero 4 VGC</v>
      </c>
      <c r="E400" t="s">
        <v>1370</v>
      </c>
      <c r="F400" t="s">
        <v>1370</v>
      </c>
      <c r="G400" t="s">
        <v>1370</v>
      </c>
      <c r="H400" t="s">
        <v>1370</v>
      </c>
      <c r="I400" t="s">
        <v>1370</v>
      </c>
      <c r="J400" t="s">
        <v>1370</v>
      </c>
      <c r="K400" t="s">
        <v>1370</v>
      </c>
      <c r="L400" t="s">
        <v>1371</v>
      </c>
      <c r="M400" t="s">
        <v>1371</v>
      </c>
      <c r="N400" t="s">
        <v>1370</v>
      </c>
      <c r="O400" t="s">
        <v>1371</v>
      </c>
      <c r="P400" t="s">
        <v>1370</v>
      </c>
      <c r="Q400" t="s">
        <v>1370</v>
      </c>
      <c r="R400" t="s">
        <v>1370</v>
      </c>
      <c r="S400" t="s">
        <v>1370</v>
      </c>
      <c r="T400" t="s">
        <v>1370</v>
      </c>
      <c r="U400" t="s">
        <v>1370</v>
      </c>
    </row>
    <row r="401" spans="1:21">
      <c r="A401">
        <v>400</v>
      </c>
      <c r="B401" s="261" t="str">
        <f>+'Metas por Proyecto'!B393</f>
        <v>199,8 Kilometros mantenidos</v>
      </c>
      <c r="C401" s="262" t="str">
        <f>+'Metas por Proyecto'!L393</f>
        <v>RUTA DEL SOL III</v>
      </c>
      <c r="D401" s="262" t="str">
        <f>+'Metas por Proyecto'!J393</f>
        <v>Carretero 4 VGC</v>
      </c>
      <c r="E401" t="s">
        <v>1370</v>
      </c>
      <c r="F401" t="s">
        <v>1370</v>
      </c>
      <c r="G401" t="s">
        <v>1370</v>
      </c>
      <c r="H401" t="s">
        <v>1370</v>
      </c>
      <c r="I401" t="s">
        <v>1370</v>
      </c>
      <c r="J401" t="s">
        <v>1370</v>
      </c>
      <c r="K401" t="s">
        <v>1370</v>
      </c>
      <c r="L401" t="s">
        <v>1371</v>
      </c>
      <c r="M401" t="s">
        <v>1371</v>
      </c>
      <c r="N401" t="s">
        <v>1370</v>
      </c>
      <c r="O401" t="s">
        <v>1371</v>
      </c>
      <c r="P401" t="s">
        <v>1370</v>
      </c>
      <c r="Q401" t="s">
        <v>1370</v>
      </c>
      <c r="R401" t="s">
        <v>1370</v>
      </c>
      <c r="S401" t="s">
        <v>1370</v>
      </c>
      <c r="T401" t="s">
        <v>1370</v>
      </c>
      <c r="U401" t="s">
        <v>1370</v>
      </c>
    </row>
    <row r="402" spans="1:21">
      <c r="A402">
        <v>401</v>
      </c>
      <c r="B402" s="261" t="str">
        <f>+'Metas por Proyecto'!B394</f>
        <v>40,3 Kilometros mantenidos</v>
      </c>
      <c r="C402" s="262" t="str">
        <f>+'Metas por Proyecto'!L394</f>
        <v>RUTA DEL SOL III</v>
      </c>
      <c r="D402" s="262" t="str">
        <f>+'Metas por Proyecto'!J394</f>
        <v>Carretero 4 VGC</v>
      </c>
      <c r="E402" t="s">
        <v>1370</v>
      </c>
      <c r="F402" t="s">
        <v>1370</v>
      </c>
      <c r="G402" t="s">
        <v>1370</v>
      </c>
      <c r="H402" t="s">
        <v>1370</v>
      </c>
      <c r="I402" t="s">
        <v>1370</v>
      </c>
      <c r="J402" t="s">
        <v>1370</v>
      </c>
      <c r="K402" t="s">
        <v>1370</v>
      </c>
      <c r="L402" t="s">
        <v>1371</v>
      </c>
      <c r="M402" t="s">
        <v>1371</v>
      </c>
      <c r="N402" t="s">
        <v>1370</v>
      </c>
      <c r="O402" t="s">
        <v>1371</v>
      </c>
      <c r="P402" t="s">
        <v>1370</v>
      </c>
      <c r="Q402" t="s">
        <v>1370</v>
      </c>
      <c r="R402" t="s">
        <v>1370</v>
      </c>
      <c r="S402" t="s">
        <v>1370</v>
      </c>
      <c r="T402" t="s">
        <v>1370</v>
      </c>
      <c r="U402" t="s">
        <v>1370</v>
      </c>
    </row>
    <row r="403" spans="1:21" ht="30">
      <c r="A403">
        <v>402</v>
      </c>
      <c r="B403" s="261" t="str">
        <f>+'Metas por Proyecto'!B395</f>
        <v>Avance excavación  túnel 8 Calzada Derecha - 4% de avance</v>
      </c>
      <c r="C403" s="262" t="str">
        <f>+'Metas por Proyecto'!L395</f>
        <v>RUTA DEL SOL I</v>
      </c>
      <c r="D403" s="262" t="str">
        <f>+'Metas por Proyecto'!J395</f>
        <v>Carretero 4 VGC</v>
      </c>
      <c r="E403" t="s">
        <v>1370</v>
      </c>
      <c r="F403" t="s">
        <v>1370</v>
      </c>
      <c r="G403" t="s">
        <v>1370</v>
      </c>
      <c r="H403" t="s">
        <v>1370</v>
      </c>
      <c r="I403" t="s">
        <v>1370</v>
      </c>
      <c r="J403" t="s">
        <v>1370</v>
      </c>
      <c r="K403" t="s">
        <v>1370</v>
      </c>
      <c r="L403" t="s">
        <v>1371</v>
      </c>
      <c r="M403" t="s">
        <v>1371</v>
      </c>
      <c r="N403" t="s">
        <v>1370</v>
      </c>
      <c r="O403" t="s">
        <v>1371</v>
      </c>
      <c r="P403" t="s">
        <v>1370</v>
      </c>
      <c r="Q403" t="s">
        <v>1370</v>
      </c>
      <c r="R403" t="s">
        <v>1370</v>
      </c>
      <c r="S403" t="s">
        <v>1370</v>
      </c>
      <c r="T403" t="s">
        <v>1370</v>
      </c>
      <c r="U403" t="s">
        <v>1370</v>
      </c>
    </row>
    <row r="404" spans="1:21" ht="30">
      <c r="A404">
        <v>403</v>
      </c>
      <c r="B404" s="261" t="str">
        <f>+'Metas por Proyecto'!B396</f>
        <v>Avance revestimiento túnel Calzada Derecha - 60% de avance</v>
      </c>
      <c r="C404" s="262" t="str">
        <f>+'Metas por Proyecto'!L396</f>
        <v>RUTA DEL SOL I</v>
      </c>
      <c r="D404" s="262" t="str">
        <f>+'Metas por Proyecto'!J396</f>
        <v>Carretero 4 VGC</v>
      </c>
      <c r="E404" t="s">
        <v>1370</v>
      </c>
      <c r="F404" t="s">
        <v>1370</v>
      </c>
      <c r="G404" t="s">
        <v>1370</v>
      </c>
      <c r="H404" t="s">
        <v>1370</v>
      </c>
      <c r="I404" t="s">
        <v>1370</v>
      </c>
      <c r="J404" t="s">
        <v>1370</v>
      </c>
      <c r="K404" t="s">
        <v>1370</v>
      </c>
      <c r="L404" t="s">
        <v>1371</v>
      </c>
      <c r="M404" t="s">
        <v>1371</v>
      </c>
      <c r="N404" t="s">
        <v>1370</v>
      </c>
      <c r="O404" t="s">
        <v>1371</v>
      </c>
      <c r="P404" t="s">
        <v>1370</v>
      </c>
      <c r="Q404" t="s">
        <v>1370</v>
      </c>
      <c r="R404" t="s">
        <v>1370</v>
      </c>
      <c r="S404" t="s">
        <v>1370</v>
      </c>
      <c r="T404" t="s">
        <v>1370</v>
      </c>
      <c r="U404" t="s">
        <v>1370</v>
      </c>
    </row>
    <row r="405" spans="1:21" ht="30">
      <c r="A405">
        <v>404</v>
      </c>
      <c r="B405" s="261" t="str">
        <f>+'Metas por Proyecto'!B397</f>
        <v>Avance revestimiento túnel Calzada izquierda - 67% de avance</v>
      </c>
      <c r="C405" s="262" t="str">
        <f>+'Metas por Proyecto'!L397</f>
        <v>RUTA DEL SOL I</v>
      </c>
      <c r="D405" s="262" t="str">
        <f>+'Metas por Proyecto'!J397</f>
        <v>Carretero 4 VGC</v>
      </c>
      <c r="E405" t="s">
        <v>1370</v>
      </c>
      <c r="F405" t="s">
        <v>1370</v>
      </c>
      <c r="G405" t="s">
        <v>1370</v>
      </c>
      <c r="H405" t="s">
        <v>1370</v>
      </c>
      <c r="I405" t="s">
        <v>1370</v>
      </c>
      <c r="J405" t="s">
        <v>1370</v>
      </c>
      <c r="K405" t="s">
        <v>1370</v>
      </c>
      <c r="L405" t="s">
        <v>1371</v>
      </c>
      <c r="M405" t="s">
        <v>1371</v>
      </c>
      <c r="N405" t="s">
        <v>1370</v>
      </c>
      <c r="O405" t="s">
        <v>1371</v>
      </c>
      <c r="P405" t="s">
        <v>1370</v>
      </c>
      <c r="Q405" t="s">
        <v>1370</v>
      </c>
      <c r="R405" t="s">
        <v>1370</v>
      </c>
      <c r="S405" t="s">
        <v>1370</v>
      </c>
      <c r="T405" t="s">
        <v>1370</v>
      </c>
      <c r="U405" t="s">
        <v>1370</v>
      </c>
    </row>
    <row r="406" spans="1:21" ht="30">
      <c r="A406">
        <v>405</v>
      </c>
      <c r="B406" s="261" t="str">
        <f>+'Metas por Proyecto'!B398</f>
        <v>Avance pavimento túnel calzada Derecha - 100% de Avance</v>
      </c>
      <c r="C406" s="262" t="str">
        <f>+'Metas por Proyecto'!L398</f>
        <v>RUTA DEL SOL I</v>
      </c>
      <c r="D406" s="262" t="str">
        <f>+'Metas por Proyecto'!J398</f>
        <v>Carretero 4 VGC</v>
      </c>
      <c r="E406" t="s">
        <v>1370</v>
      </c>
      <c r="F406" t="s">
        <v>1370</v>
      </c>
      <c r="G406" t="s">
        <v>1370</v>
      </c>
      <c r="H406" t="s">
        <v>1370</v>
      </c>
      <c r="I406" t="s">
        <v>1370</v>
      </c>
      <c r="J406" t="s">
        <v>1370</v>
      </c>
      <c r="K406" t="s">
        <v>1370</v>
      </c>
      <c r="L406" t="s">
        <v>1371</v>
      </c>
      <c r="M406" t="s">
        <v>1371</v>
      </c>
      <c r="N406" t="s">
        <v>1370</v>
      </c>
      <c r="O406" t="s">
        <v>1371</v>
      </c>
      <c r="P406" t="s">
        <v>1370</v>
      </c>
      <c r="Q406" t="s">
        <v>1370</v>
      </c>
      <c r="R406" t="s">
        <v>1370</v>
      </c>
      <c r="S406" t="s">
        <v>1370</v>
      </c>
      <c r="T406" t="s">
        <v>1370</v>
      </c>
      <c r="U406" t="s">
        <v>1370</v>
      </c>
    </row>
    <row r="407" spans="1:21" ht="30">
      <c r="A407">
        <v>406</v>
      </c>
      <c r="B407" s="261" t="str">
        <f>+'Metas por Proyecto'!B399</f>
        <v>Avance pavimento túnel calzada Izquierda - 100% de Avance</v>
      </c>
      <c r="C407" s="262" t="str">
        <f>+'Metas por Proyecto'!L399</f>
        <v>RUTA DEL SOL I</v>
      </c>
      <c r="D407" s="262" t="str">
        <f>+'Metas por Proyecto'!J399</f>
        <v>Carretero 4 VGC</v>
      </c>
      <c r="E407" t="s">
        <v>1370</v>
      </c>
      <c r="F407" t="s">
        <v>1370</v>
      </c>
      <c r="G407" t="s">
        <v>1370</v>
      </c>
      <c r="H407" t="s">
        <v>1370</v>
      </c>
      <c r="I407" t="s">
        <v>1370</v>
      </c>
      <c r="J407" t="s">
        <v>1370</v>
      </c>
      <c r="K407" t="s">
        <v>1370</v>
      </c>
      <c r="L407" t="s">
        <v>1371</v>
      </c>
      <c r="M407" t="s">
        <v>1371</v>
      </c>
      <c r="N407" t="s">
        <v>1370</v>
      </c>
      <c r="O407" t="s">
        <v>1371</v>
      </c>
      <c r="P407" t="s">
        <v>1370</v>
      </c>
      <c r="Q407" t="s">
        <v>1370</v>
      </c>
      <c r="R407" t="s">
        <v>1370</v>
      </c>
      <c r="S407" t="s">
        <v>1370</v>
      </c>
      <c r="T407" t="s">
        <v>1370</v>
      </c>
      <c r="U407" t="s">
        <v>1370</v>
      </c>
    </row>
    <row r="408" spans="1:21">
      <c r="A408">
        <v>407</v>
      </c>
      <c r="B408" s="261" t="str">
        <f>+'Metas por Proyecto'!B400</f>
        <v>Realizar Mantenimiento Rutinario</v>
      </c>
      <c r="C408" s="262" t="str">
        <f>+'Metas por Proyecto'!L400</f>
        <v>RUTA DEL SOL I</v>
      </c>
      <c r="D408" s="262" t="str">
        <f>+'Metas por Proyecto'!J400</f>
        <v>Carretero 4 VGC</v>
      </c>
      <c r="E408" t="s">
        <v>1370</v>
      </c>
      <c r="F408" t="s">
        <v>1370</v>
      </c>
      <c r="G408" t="s">
        <v>1370</v>
      </c>
      <c r="H408" t="s">
        <v>1370</v>
      </c>
      <c r="I408" t="s">
        <v>1370</v>
      </c>
      <c r="J408" t="s">
        <v>1370</v>
      </c>
      <c r="K408" t="s">
        <v>1370</v>
      </c>
      <c r="L408" t="s">
        <v>1371</v>
      </c>
      <c r="M408" t="s">
        <v>1371</v>
      </c>
      <c r="N408" t="s">
        <v>1370</v>
      </c>
      <c r="O408" t="s">
        <v>1371</v>
      </c>
      <c r="P408" t="s">
        <v>1370</v>
      </c>
      <c r="Q408" t="s">
        <v>1370</v>
      </c>
      <c r="R408" t="s">
        <v>1370</v>
      </c>
      <c r="S408" t="s">
        <v>1370</v>
      </c>
      <c r="T408" t="s">
        <v>1370</v>
      </c>
      <c r="U408" t="s">
        <v>1370</v>
      </c>
    </row>
    <row r="409" spans="1:21">
      <c r="A409">
        <v>408</v>
      </c>
      <c r="B409" s="261" t="str">
        <f>+'Metas por Proyecto'!B401</f>
        <v>Reversión Tramo 2 al INVIAS</v>
      </c>
      <c r="C409" s="262" t="str">
        <f>+'Metas por Proyecto'!L401</f>
        <v>RUTA DEL SOL I</v>
      </c>
      <c r="D409" s="262" t="str">
        <f>+'Metas por Proyecto'!J401</f>
        <v>Carretero 4 VGC</v>
      </c>
      <c r="E409" t="s">
        <v>1370</v>
      </c>
      <c r="F409" t="s">
        <v>1370</v>
      </c>
      <c r="G409" t="s">
        <v>1370</v>
      </c>
      <c r="H409" t="s">
        <v>1370</v>
      </c>
      <c r="I409" t="s">
        <v>1370</v>
      </c>
      <c r="J409" t="s">
        <v>1370</v>
      </c>
      <c r="K409" t="s">
        <v>1370</v>
      </c>
      <c r="L409" t="s">
        <v>1371</v>
      </c>
      <c r="M409" t="s">
        <v>1371</v>
      </c>
      <c r="N409" t="s">
        <v>1370</v>
      </c>
      <c r="O409" t="s">
        <v>1371</v>
      </c>
      <c r="P409" t="s">
        <v>1370</v>
      </c>
      <c r="Q409" t="s">
        <v>1370</v>
      </c>
      <c r="R409" t="s">
        <v>1370</v>
      </c>
      <c r="S409" t="s">
        <v>1370</v>
      </c>
      <c r="T409" t="s">
        <v>1370</v>
      </c>
      <c r="U409" t="s">
        <v>1370</v>
      </c>
    </row>
    <row r="410" spans="1:21" ht="30">
      <c r="A410">
        <v>409</v>
      </c>
      <c r="B410" s="261" t="str">
        <f>+'Metas por Proyecto'!B402</f>
        <v>Mantenimiento Rutinario doble calzada - Boyacá</v>
      </c>
      <c r="C410" s="262" t="str">
        <f>+'Metas por Proyecto'!L402</f>
        <v>BRICEÑO – TUNJA – SOGAMOSO</v>
      </c>
      <c r="D410" s="262" t="str">
        <f>+'Metas por Proyecto'!J402</f>
        <v>Carretero 3 VEJ</v>
      </c>
      <c r="E410" t="s">
        <v>1370</v>
      </c>
      <c r="F410" t="s">
        <v>1370</v>
      </c>
      <c r="G410" t="s">
        <v>1370</v>
      </c>
      <c r="H410" t="s">
        <v>1370</v>
      </c>
      <c r="I410" t="s">
        <v>1370</v>
      </c>
      <c r="J410" t="s">
        <v>1370</v>
      </c>
      <c r="K410" t="s">
        <v>1370</v>
      </c>
      <c r="L410" t="s">
        <v>1371</v>
      </c>
      <c r="M410" t="s">
        <v>1371</v>
      </c>
      <c r="N410" t="s">
        <v>1370</v>
      </c>
      <c r="O410" t="s">
        <v>1371</v>
      </c>
      <c r="P410" t="s">
        <v>1370</v>
      </c>
      <c r="Q410" t="s">
        <v>1370</v>
      </c>
      <c r="R410" t="s">
        <v>1370</v>
      </c>
      <c r="S410" t="s">
        <v>1370</v>
      </c>
      <c r="T410" t="s">
        <v>1370</v>
      </c>
      <c r="U410" t="s">
        <v>1370</v>
      </c>
    </row>
    <row r="411" spans="1:21" ht="30">
      <c r="A411">
        <v>410</v>
      </c>
      <c r="B411" s="261" t="str">
        <f>+'Metas por Proyecto'!B403</f>
        <v>Mantenimiento Rutinario doble calzada - Cundinamarca</v>
      </c>
      <c r="C411" s="262" t="str">
        <f>+'Metas por Proyecto'!L403</f>
        <v>BRICEÑO – TUNJA – SOGAMOSO</v>
      </c>
      <c r="D411" s="262" t="str">
        <f>+'Metas por Proyecto'!J403</f>
        <v>Carretero 3 VEJ</v>
      </c>
      <c r="E411" t="s">
        <v>1370</v>
      </c>
      <c r="F411" t="s">
        <v>1370</v>
      </c>
      <c r="G411" t="s">
        <v>1370</v>
      </c>
      <c r="H411" t="s">
        <v>1370</v>
      </c>
      <c r="I411" t="s">
        <v>1370</v>
      </c>
      <c r="J411" t="s">
        <v>1370</v>
      </c>
      <c r="K411" t="s">
        <v>1370</v>
      </c>
      <c r="L411" t="s">
        <v>1371</v>
      </c>
      <c r="M411" t="s">
        <v>1371</v>
      </c>
      <c r="N411" t="s">
        <v>1370</v>
      </c>
      <c r="O411" t="s">
        <v>1371</v>
      </c>
      <c r="P411" t="s">
        <v>1370</v>
      </c>
      <c r="Q411" t="s">
        <v>1370</v>
      </c>
      <c r="R411" t="s">
        <v>1370</v>
      </c>
      <c r="S411" t="s">
        <v>1370</v>
      </c>
      <c r="T411" t="s">
        <v>1370</v>
      </c>
      <c r="U411" t="s">
        <v>1370</v>
      </c>
    </row>
    <row r="412" spans="1:21" ht="45">
      <c r="A412">
        <v>411</v>
      </c>
      <c r="B412" s="261" t="str">
        <f>+'Metas por Proyecto'!B404</f>
        <v>Mantenimiento Rutinario y Periodico Santa Marta - Rio Palomino</v>
      </c>
      <c r="C412" s="262" t="str">
        <f>+'Metas por Proyecto'!L404</f>
        <v>Santa Marta - Riohacha - Paraguachón</v>
      </c>
      <c r="D412" s="262" t="str">
        <f>+'Metas por Proyecto'!J404</f>
        <v>Carretero 3 VEJ</v>
      </c>
      <c r="E412" t="s">
        <v>1370</v>
      </c>
      <c r="F412" t="s">
        <v>1370</v>
      </c>
      <c r="G412" t="s">
        <v>1370</v>
      </c>
      <c r="H412" t="s">
        <v>1370</v>
      </c>
      <c r="I412" t="s">
        <v>1370</v>
      </c>
      <c r="J412" t="s">
        <v>1370</v>
      </c>
      <c r="K412" t="s">
        <v>1370</v>
      </c>
      <c r="L412" t="s">
        <v>1371</v>
      </c>
      <c r="M412" t="s">
        <v>1371</v>
      </c>
      <c r="N412" t="s">
        <v>1370</v>
      </c>
      <c r="O412" t="s">
        <v>1371</v>
      </c>
      <c r="P412" t="s">
        <v>1370</v>
      </c>
      <c r="Q412" t="s">
        <v>1370</v>
      </c>
      <c r="R412" t="s">
        <v>1370</v>
      </c>
      <c r="S412" t="s">
        <v>1370</v>
      </c>
      <c r="T412" t="s">
        <v>1370</v>
      </c>
      <c r="U412" t="s">
        <v>1370</v>
      </c>
    </row>
    <row r="413" spans="1:21" ht="45">
      <c r="A413">
        <v>412</v>
      </c>
      <c r="B413" s="261" t="str">
        <f>+'Metas por Proyecto'!B405</f>
        <v>Mantenimiento Rutinario y Periodico Rio Palomino - Riohacha</v>
      </c>
      <c r="C413" s="262" t="str">
        <f>+'Metas por Proyecto'!L405</f>
        <v>Santa Marta - Riohacha - Paraguachón</v>
      </c>
      <c r="D413" s="262" t="str">
        <f>+'Metas por Proyecto'!J405</f>
        <v>Carretero 3 VEJ</v>
      </c>
      <c r="E413" t="s">
        <v>1370</v>
      </c>
      <c r="F413" t="s">
        <v>1370</v>
      </c>
      <c r="G413" t="s">
        <v>1370</v>
      </c>
      <c r="H413" t="s">
        <v>1370</v>
      </c>
      <c r="I413" t="s">
        <v>1370</v>
      </c>
      <c r="J413" t="s">
        <v>1370</v>
      </c>
      <c r="K413" t="s">
        <v>1370</v>
      </c>
      <c r="L413" t="s">
        <v>1371</v>
      </c>
      <c r="M413" t="s">
        <v>1371</v>
      </c>
      <c r="N413" t="s">
        <v>1370</v>
      </c>
      <c r="O413" t="s">
        <v>1371</v>
      </c>
      <c r="P413" t="s">
        <v>1370</v>
      </c>
      <c r="Q413" t="s">
        <v>1370</v>
      </c>
      <c r="R413" t="s">
        <v>1370</v>
      </c>
      <c r="S413" t="s">
        <v>1370</v>
      </c>
      <c r="T413" t="s">
        <v>1370</v>
      </c>
      <c r="U413" t="s">
        <v>1370</v>
      </c>
    </row>
    <row r="414" spans="1:21" ht="45">
      <c r="A414">
        <v>413</v>
      </c>
      <c r="B414" s="261" t="str">
        <f>+'Metas por Proyecto'!B406</f>
        <v>Seguimiento al Mantenimiento (vias existentes entregadas al Concesionario</v>
      </c>
      <c r="C414" s="262" t="str">
        <f>+'Metas por Proyecto'!L406</f>
        <v>Ferreo-Contrato de Concesión- Fenoco S.A.</v>
      </c>
      <c r="D414" s="262" t="str">
        <f>+'Metas por Proyecto'!J406</f>
        <v xml:space="preserve">Equipo Proyectos Férreos </v>
      </c>
      <c r="E414" t="s">
        <v>1370</v>
      </c>
      <c r="F414" t="s">
        <v>1370</v>
      </c>
      <c r="G414" t="s">
        <v>1370</v>
      </c>
      <c r="H414" t="s">
        <v>1370</v>
      </c>
      <c r="I414" t="s">
        <v>1370</v>
      </c>
      <c r="J414" t="s">
        <v>1370</v>
      </c>
      <c r="K414" t="s">
        <v>1370</v>
      </c>
      <c r="L414" t="s">
        <v>1371</v>
      </c>
      <c r="M414" t="s">
        <v>1371</v>
      </c>
      <c r="N414" t="s">
        <v>1370</v>
      </c>
      <c r="O414" t="s">
        <v>1371</v>
      </c>
      <c r="P414" t="s">
        <v>1370</v>
      </c>
      <c r="Q414" t="s">
        <v>1370</v>
      </c>
      <c r="R414" t="s">
        <v>1370</v>
      </c>
      <c r="S414" t="s">
        <v>1370</v>
      </c>
      <c r="T414" t="s">
        <v>1370</v>
      </c>
      <c r="U414" t="s">
        <v>1370</v>
      </c>
    </row>
    <row r="415" spans="1:21" ht="45">
      <c r="A415">
        <v>414</v>
      </c>
      <c r="B415" s="261" t="str">
        <f>+'Metas por Proyecto'!B407</f>
        <v>Seguimiento al Mantenimiento (vias existentes entregadas al Concesionario</v>
      </c>
      <c r="C415" s="262" t="str">
        <f>+'Metas por Proyecto'!L407</f>
        <v>Ferreo-Contrato de Concesión- Fenoco S.A.</v>
      </c>
      <c r="D415" s="262" t="str">
        <f>+'Metas por Proyecto'!J407</f>
        <v xml:space="preserve">Equipo Proyectos Férreos </v>
      </c>
      <c r="E415" t="s">
        <v>1370</v>
      </c>
      <c r="F415" t="s">
        <v>1370</v>
      </c>
      <c r="G415" t="s">
        <v>1370</v>
      </c>
      <c r="H415" t="s">
        <v>1370</v>
      </c>
      <c r="I415" t="s">
        <v>1370</v>
      </c>
      <c r="J415" t="s">
        <v>1370</v>
      </c>
      <c r="K415" t="s">
        <v>1370</v>
      </c>
      <c r="L415" t="s">
        <v>1371</v>
      </c>
      <c r="M415" t="s">
        <v>1371</v>
      </c>
      <c r="N415" t="s">
        <v>1370</v>
      </c>
      <c r="O415" t="s">
        <v>1371</v>
      </c>
      <c r="P415" t="s">
        <v>1370</v>
      </c>
      <c r="Q415" t="s">
        <v>1370</v>
      </c>
      <c r="R415" t="s">
        <v>1370</v>
      </c>
      <c r="S415" t="s">
        <v>1370</v>
      </c>
      <c r="T415" t="s">
        <v>1370</v>
      </c>
      <c r="U415" t="s">
        <v>1370</v>
      </c>
    </row>
    <row r="416" spans="1:21" ht="45">
      <c r="A416">
        <v>415</v>
      </c>
      <c r="B416" s="261" t="str">
        <f>+'Metas por Proyecto'!B408</f>
        <v xml:space="preserve">Seguimiento a la operación  </v>
      </c>
      <c r="C416" s="262" t="str">
        <f>+'Metas por Proyecto'!L408</f>
        <v>Ferreo-Contrato de Concesión- Fenoco S.A.</v>
      </c>
      <c r="D416" s="262" t="str">
        <f>+'Metas por Proyecto'!J408</f>
        <v xml:space="preserve">Equipo Proyectos Férreos </v>
      </c>
      <c r="E416" t="s">
        <v>1370</v>
      </c>
      <c r="F416" t="s">
        <v>1370</v>
      </c>
      <c r="G416" t="s">
        <v>1370</v>
      </c>
      <c r="H416" t="s">
        <v>1370</v>
      </c>
      <c r="I416" t="s">
        <v>1370</v>
      </c>
      <c r="J416" t="s">
        <v>1370</v>
      </c>
      <c r="K416" t="s">
        <v>1370</v>
      </c>
      <c r="L416" t="s">
        <v>1371</v>
      </c>
      <c r="M416" t="s">
        <v>1371</v>
      </c>
      <c r="N416" t="s">
        <v>1370</v>
      </c>
      <c r="O416" t="s">
        <v>1371</v>
      </c>
      <c r="P416" t="s">
        <v>1370</v>
      </c>
      <c r="Q416" t="s">
        <v>1370</v>
      </c>
      <c r="R416" t="s">
        <v>1370</v>
      </c>
      <c r="S416" t="s">
        <v>1370</v>
      </c>
      <c r="T416" t="s">
        <v>1370</v>
      </c>
      <c r="U416" t="s">
        <v>1370</v>
      </c>
    </row>
    <row r="417" spans="1:21" ht="45">
      <c r="A417">
        <v>416</v>
      </c>
      <c r="B417" s="261" t="str">
        <f>+'Metas por Proyecto'!B409</f>
        <v xml:space="preserve">Seguimiento a la Implementación de reasentamientos </v>
      </c>
      <c r="C417" s="262" t="str">
        <f>+'Metas por Proyecto'!L409</f>
        <v>Ferreo-Contrato de Concesión- Fenoco S.A.</v>
      </c>
      <c r="D417" s="262" t="str">
        <f>+'Metas por Proyecto'!J409</f>
        <v xml:space="preserve">Equipo Proyectos Férreos </v>
      </c>
      <c r="E417" t="s">
        <v>1370</v>
      </c>
      <c r="F417" t="s">
        <v>1370</v>
      </c>
      <c r="G417" t="s">
        <v>1370</v>
      </c>
      <c r="H417" t="s">
        <v>1370</v>
      </c>
      <c r="I417" t="s">
        <v>1370</v>
      </c>
      <c r="J417" t="s">
        <v>1370</v>
      </c>
      <c r="K417" t="s">
        <v>1370</v>
      </c>
      <c r="L417" t="s">
        <v>1371</v>
      </c>
      <c r="M417" t="s">
        <v>1371</v>
      </c>
      <c r="N417" t="s">
        <v>1370</v>
      </c>
      <c r="O417" t="s">
        <v>1371</v>
      </c>
      <c r="P417" t="s">
        <v>1370</v>
      </c>
      <c r="Q417" t="s">
        <v>1370</v>
      </c>
      <c r="R417" t="s">
        <v>1370</v>
      </c>
      <c r="S417" t="s">
        <v>1370</v>
      </c>
      <c r="T417" t="s">
        <v>1370</v>
      </c>
      <c r="U417" t="s">
        <v>1370</v>
      </c>
    </row>
    <row r="418" spans="1:21" ht="45">
      <c r="A418">
        <v>417</v>
      </c>
      <c r="B418" s="261" t="str">
        <f>+'Metas por Proyecto'!B410</f>
        <v>Construcción de unidades sociales en los reasentamientos  en Varela , Guamachito, Rio Frio</v>
      </c>
      <c r="C418" s="262" t="str">
        <f>+'Metas por Proyecto'!L410</f>
        <v>Ferreo-Contrato de Concesión- Fenoco S.A.</v>
      </c>
      <c r="D418" s="262" t="str">
        <f>+'Metas por Proyecto'!J410</f>
        <v xml:space="preserve">Equipo Proyectos Férreos </v>
      </c>
      <c r="E418" t="s">
        <v>1370</v>
      </c>
      <c r="F418" t="s">
        <v>1370</v>
      </c>
      <c r="G418" t="s">
        <v>1370</v>
      </c>
      <c r="H418" t="s">
        <v>1370</v>
      </c>
      <c r="I418" t="s">
        <v>1370</v>
      </c>
      <c r="J418" t="s">
        <v>1370</v>
      </c>
      <c r="K418" t="s">
        <v>1370</v>
      </c>
      <c r="L418" t="s">
        <v>1371</v>
      </c>
      <c r="M418" t="s">
        <v>1371</v>
      </c>
      <c r="N418" t="s">
        <v>1370</v>
      </c>
      <c r="O418" t="s">
        <v>1371</v>
      </c>
      <c r="P418" t="s">
        <v>1370</v>
      </c>
      <c r="Q418" t="s">
        <v>1370</v>
      </c>
      <c r="R418" t="s">
        <v>1370</v>
      </c>
      <c r="S418" t="s">
        <v>1370</v>
      </c>
      <c r="T418" t="s">
        <v>1370</v>
      </c>
      <c r="U418" t="s">
        <v>1370</v>
      </c>
    </row>
    <row r="419" spans="1:21" ht="45">
      <c r="A419">
        <v>418</v>
      </c>
      <c r="B419" s="261" t="str">
        <f>+'Metas por Proyecto'!B411</f>
        <v>Seguimiento al Mantenimiento (vias existentes entregadas al Concesionario)</v>
      </c>
      <c r="C419" s="262" t="str">
        <f>+'Metas por Proyecto'!L411</f>
        <v xml:space="preserve">Ferreo-Red Férrea del Pacifico </v>
      </c>
      <c r="D419" s="262" t="str">
        <f>+'Metas por Proyecto'!J411</f>
        <v xml:space="preserve">Equipo Proyectos Férreos </v>
      </c>
      <c r="E419" t="s">
        <v>1370</v>
      </c>
      <c r="F419" t="s">
        <v>1370</v>
      </c>
      <c r="G419" t="s">
        <v>1370</v>
      </c>
      <c r="H419" t="s">
        <v>1370</v>
      </c>
      <c r="I419" t="s">
        <v>1370</v>
      </c>
      <c r="J419" t="s">
        <v>1370</v>
      </c>
      <c r="K419" t="s">
        <v>1370</v>
      </c>
      <c r="L419" t="s">
        <v>1371</v>
      </c>
      <c r="M419" t="s">
        <v>1371</v>
      </c>
      <c r="N419" t="s">
        <v>1370</v>
      </c>
      <c r="O419" t="s">
        <v>1371</v>
      </c>
      <c r="P419" t="s">
        <v>1370</v>
      </c>
      <c r="Q419" t="s">
        <v>1370</v>
      </c>
      <c r="R419" t="s">
        <v>1370</v>
      </c>
      <c r="S419" t="s">
        <v>1370</v>
      </c>
      <c r="T419" t="s">
        <v>1370</v>
      </c>
      <c r="U419" t="s">
        <v>1370</v>
      </c>
    </row>
    <row r="420" spans="1:21" ht="45">
      <c r="A420">
        <v>419</v>
      </c>
      <c r="B420" s="261" t="str">
        <f>+'Metas por Proyecto'!B412</f>
        <v>Seguimiento al Mantenimiento (vias existentes entregadas al Concesionario)</v>
      </c>
      <c r="C420" s="262" t="str">
        <f>+'Metas por Proyecto'!L412</f>
        <v xml:space="preserve">Ferreo-Red Férrea del Pacifico </v>
      </c>
      <c r="D420" s="262" t="str">
        <f>+'Metas por Proyecto'!J412</f>
        <v xml:space="preserve">Equipo Proyectos Férreos </v>
      </c>
      <c r="E420" t="s">
        <v>1370</v>
      </c>
      <c r="F420" t="s">
        <v>1370</v>
      </c>
      <c r="G420" t="s">
        <v>1370</v>
      </c>
      <c r="H420" t="s">
        <v>1370</v>
      </c>
      <c r="I420" t="s">
        <v>1370</v>
      </c>
      <c r="J420" t="s">
        <v>1370</v>
      </c>
      <c r="K420" t="s">
        <v>1370</v>
      </c>
      <c r="L420" t="s">
        <v>1371</v>
      </c>
      <c r="M420" t="s">
        <v>1371</v>
      </c>
      <c r="N420" t="s">
        <v>1370</v>
      </c>
      <c r="O420" t="s">
        <v>1371</v>
      </c>
      <c r="P420" t="s">
        <v>1370</v>
      </c>
      <c r="Q420" t="s">
        <v>1370</v>
      </c>
      <c r="R420" t="s">
        <v>1370</v>
      </c>
      <c r="S420" t="s">
        <v>1370</v>
      </c>
      <c r="T420" t="s">
        <v>1370</v>
      </c>
      <c r="U420" t="s">
        <v>1370</v>
      </c>
    </row>
    <row r="421" spans="1:21" ht="45">
      <c r="A421">
        <v>420</v>
      </c>
      <c r="B421" s="261" t="str">
        <f>+'Metas por Proyecto'!B413</f>
        <v>Seguimiento al Mantenimiento (vias existentes entregadas al Concesionario)</v>
      </c>
      <c r="C421" s="262" t="str">
        <f>+'Metas por Proyecto'!L413</f>
        <v xml:space="preserve">Ferreo-Red Férrea del Pacifico </v>
      </c>
      <c r="D421" s="262" t="str">
        <f>+'Metas por Proyecto'!J413</f>
        <v xml:space="preserve">Equipo Proyectos Férreos </v>
      </c>
      <c r="E421" t="s">
        <v>1370</v>
      </c>
      <c r="F421" t="s">
        <v>1370</v>
      </c>
      <c r="G421" t="s">
        <v>1370</v>
      </c>
      <c r="H421" t="s">
        <v>1370</v>
      </c>
      <c r="I421" t="s">
        <v>1370</v>
      </c>
      <c r="J421" t="s">
        <v>1370</v>
      </c>
      <c r="K421" t="s">
        <v>1370</v>
      </c>
      <c r="L421" t="s">
        <v>1371</v>
      </c>
      <c r="M421" t="s">
        <v>1371</v>
      </c>
      <c r="N421" t="s">
        <v>1370</v>
      </c>
      <c r="O421" t="s">
        <v>1371</v>
      </c>
      <c r="P421" t="s">
        <v>1370</v>
      </c>
      <c r="Q421" t="s">
        <v>1370</v>
      </c>
      <c r="R421" t="s">
        <v>1370</v>
      </c>
      <c r="S421" t="s">
        <v>1370</v>
      </c>
      <c r="T421" t="s">
        <v>1370</v>
      </c>
      <c r="U421" t="s">
        <v>1370</v>
      </c>
    </row>
    <row r="422" spans="1:21" ht="45">
      <c r="A422">
        <v>421</v>
      </c>
      <c r="B422" s="261" t="str">
        <f>+'Metas por Proyecto'!B414</f>
        <v>Seguimiento al Mantenimiento (vias existentes entregadas al Concesionario)</v>
      </c>
      <c r="C422" s="262" t="str">
        <f>+'Metas por Proyecto'!L414</f>
        <v xml:space="preserve">Ferreo-Red Férrea del Pacifico </v>
      </c>
      <c r="D422" s="262" t="str">
        <f>+'Metas por Proyecto'!J414</f>
        <v xml:space="preserve">Equipo Proyectos Férreos </v>
      </c>
      <c r="E422" t="s">
        <v>1370</v>
      </c>
      <c r="F422" t="s">
        <v>1370</v>
      </c>
      <c r="G422" t="s">
        <v>1370</v>
      </c>
      <c r="H422" t="s">
        <v>1370</v>
      </c>
      <c r="I422" t="s">
        <v>1370</v>
      </c>
      <c r="J422" t="s">
        <v>1370</v>
      </c>
      <c r="K422" t="s">
        <v>1370</v>
      </c>
      <c r="L422" t="s">
        <v>1371</v>
      </c>
      <c r="M422" t="s">
        <v>1371</v>
      </c>
      <c r="N422" t="s">
        <v>1370</v>
      </c>
      <c r="O422" t="s">
        <v>1371</v>
      </c>
      <c r="P422" t="s">
        <v>1370</v>
      </c>
      <c r="Q422" t="s">
        <v>1370</v>
      </c>
      <c r="R422" t="s">
        <v>1370</v>
      </c>
      <c r="S422" t="s">
        <v>1370</v>
      </c>
      <c r="T422" t="s">
        <v>1370</v>
      </c>
      <c r="U422" t="s">
        <v>1370</v>
      </c>
    </row>
    <row r="423" spans="1:21" ht="30">
      <c r="A423">
        <v>422</v>
      </c>
      <c r="B423" s="261" t="str">
        <f>+'Metas por Proyecto'!B415</f>
        <v>Construcción de vía férrea</v>
      </c>
      <c r="C423" s="262" t="str">
        <f>+'Metas por Proyecto'!L415</f>
        <v xml:space="preserve">Ferreo-Red Férrea del Pacifico </v>
      </c>
      <c r="D423" s="262" t="str">
        <f>+'Metas por Proyecto'!J415</f>
        <v xml:space="preserve">Equipo Proyectos Férreos </v>
      </c>
      <c r="E423" t="s">
        <v>1370</v>
      </c>
      <c r="F423" t="s">
        <v>1370</v>
      </c>
      <c r="G423" t="s">
        <v>1370</v>
      </c>
      <c r="H423" t="s">
        <v>1370</v>
      </c>
      <c r="I423" t="s">
        <v>1370</v>
      </c>
      <c r="J423" t="s">
        <v>1370</v>
      </c>
      <c r="K423" t="s">
        <v>1370</v>
      </c>
      <c r="L423" t="s">
        <v>1371</v>
      </c>
      <c r="M423" t="s">
        <v>1371</v>
      </c>
      <c r="N423" t="s">
        <v>1370</v>
      </c>
      <c r="O423" t="s">
        <v>1371</v>
      </c>
      <c r="P423" t="s">
        <v>1370</v>
      </c>
      <c r="Q423" t="s">
        <v>1370</v>
      </c>
      <c r="R423" t="s">
        <v>1370</v>
      </c>
      <c r="S423" t="s">
        <v>1370</v>
      </c>
      <c r="T423" t="s">
        <v>1370</v>
      </c>
      <c r="U423" t="s">
        <v>1370</v>
      </c>
    </row>
    <row r="424" spans="1:21" ht="75">
      <c r="A424">
        <v>423</v>
      </c>
      <c r="B424" s="261" t="str">
        <f>+'Metas por Proyecto'!B416</f>
        <v>Seguimiento al Mantenimiento (vias existentes entregadas al contratista)</v>
      </c>
      <c r="C424" s="262" t="str">
        <f>+'Metas por Proyecto'!L416</f>
        <v>Ferreo-Contrato de Obra - Bogotá – Belencito, La Caro Zipaquirá y Bogotá -  Facatativá</v>
      </c>
      <c r="D424" s="262" t="str">
        <f>+'Metas por Proyecto'!J416</f>
        <v xml:space="preserve">Equipo Proyectos Férreos </v>
      </c>
      <c r="E424" t="s">
        <v>1370</v>
      </c>
      <c r="F424" t="s">
        <v>1370</v>
      </c>
      <c r="G424" t="s">
        <v>1370</v>
      </c>
      <c r="H424" t="s">
        <v>1370</v>
      </c>
      <c r="I424" t="s">
        <v>1370</v>
      </c>
      <c r="J424" t="s">
        <v>1370</v>
      </c>
      <c r="K424" t="s">
        <v>1370</v>
      </c>
      <c r="L424" t="s">
        <v>1371</v>
      </c>
      <c r="M424" t="s">
        <v>1371</v>
      </c>
      <c r="N424" t="s">
        <v>1370</v>
      </c>
      <c r="O424" t="s">
        <v>1371</v>
      </c>
      <c r="P424" t="s">
        <v>1370</v>
      </c>
      <c r="Q424" t="s">
        <v>1370</v>
      </c>
      <c r="R424" t="s">
        <v>1370</v>
      </c>
      <c r="S424" t="s">
        <v>1370</v>
      </c>
      <c r="T424" t="s">
        <v>1370</v>
      </c>
      <c r="U424" t="s">
        <v>1370</v>
      </c>
    </row>
    <row r="425" spans="1:21" ht="75">
      <c r="A425">
        <v>424</v>
      </c>
      <c r="B425" s="261" t="str">
        <f>+'Metas por Proyecto'!B417</f>
        <v>Seguimiento al Mantenimiento (vias existentes entregadas al contratista)</v>
      </c>
      <c r="C425" s="262" t="str">
        <f>+'Metas por Proyecto'!L417</f>
        <v>Ferreo-Contrato de Obra - Bogotá – Belencito, La Caro Zipaquirá y Bogotá -  Facatativá</v>
      </c>
      <c r="D425" s="262" t="str">
        <f>+'Metas por Proyecto'!J417</f>
        <v xml:space="preserve">Equipo Proyectos Férreos </v>
      </c>
      <c r="E425" t="s">
        <v>1370</v>
      </c>
      <c r="F425" t="s">
        <v>1370</v>
      </c>
      <c r="G425" t="s">
        <v>1370</v>
      </c>
      <c r="H425" t="s">
        <v>1370</v>
      </c>
      <c r="I425" t="s">
        <v>1370</v>
      </c>
      <c r="J425" t="s">
        <v>1370</v>
      </c>
      <c r="K425" t="s">
        <v>1370</v>
      </c>
      <c r="L425" t="s">
        <v>1371</v>
      </c>
      <c r="M425" t="s">
        <v>1371</v>
      </c>
      <c r="N425" t="s">
        <v>1370</v>
      </c>
      <c r="O425" t="s">
        <v>1371</v>
      </c>
      <c r="P425" t="s">
        <v>1370</v>
      </c>
      <c r="Q425" t="s">
        <v>1370</v>
      </c>
      <c r="R425" t="s">
        <v>1370</v>
      </c>
      <c r="S425" t="s">
        <v>1370</v>
      </c>
      <c r="T425" t="s">
        <v>1370</v>
      </c>
      <c r="U425" t="s">
        <v>1370</v>
      </c>
    </row>
    <row r="426" spans="1:21" ht="75">
      <c r="A426">
        <v>425</v>
      </c>
      <c r="B426" s="261" t="str">
        <f>+'Metas por Proyecto'!B418</f>
        <v xml:space="preserve">Seguimiento a la operación (carga)  </v>
      </c>
      <c r="C426" s="262" t="str">
        <f>+'Metas por Proyecto'!L418</f>
        <v>Ferreo-Contrato de Obra - Bogotá – Belencito, La Caro Zipaquirá y Bogotá -  Facatativá</v>
      </c>
      <c r="D426" s="262" t="str">
        <f>+'Metas por Proyecto'!J418</f>
        <v xml:space="preserve">Equipo Proyectos Férreos </v>
      </c>
      <c r="E426" t="s">
        <v>1370</v>
      </c>
      <c r="F426" t="s">
        <v>1370</v>
      </c>
      <c r="G426" t="s">
        <v>1370</v>
      </c>
      <c r="H426" t="s">
        <v>1370</v>
      </c>
      <c r="I426" t="s">
        <v>1370</v>
      </c>
      <c r="J426" t="s">
        <v>1370</v>
      </c>
      <c r="K426" t="s">
        <v>1370</v>
      </c>
      <c r="L426" t="s">
        <v>1371</v>
      </c>
      <c r="M426" t="s">
        <v>1371</v>
      </c>
      <c r="N426" t="s">
        <v>1370</v>
      </c>
      <c r="O426" t="s">
        <v>1371</v>
      </c>
      <c r="P426" t="s">
        <v>1370</v>
      </c>
      <c r="Q426" t="s">
        <v>1370</v>
      </c>
      <c r="R426" t="s">
        <v>1370</v>
      </c>
      <c r="S426" t="s">
        <v>1370</v>
      </c>
      <c r="T426" t="s">
        <v>1370</v>
      </c>
      <c r="U426" t="s">
        <v>1370</v>
      </c>
    </row>
    <row r="427" spans="1:21" ht="75">
      <c r="A427">
        <v>426</v>
      </c>
      <c r="B427" s="261" t="str">
        <f>+'Metas por Proyecto'!B419</f>
        <v>Seguimiento a la Movilización de pasajeros</v>
      </c>
      <c r="C427" s="262" t="str">
        <f>+'Metas por Proyecto'!L419</f>
        <v>Ferreo-Contrato de Obra - Bogotá – Belencito, La Caro Zipaquirá y Bogotá -  Facatativá</v>
      </c>
      <c r="D427" s="262" t="str">
        <f>+'Metas por Proyecto'!J419</f>
        <v xml:space="preserve">Equipo Proyectos Férreos </v>
      </c>
      <c r="E427" t="s">
        <v>1370</v>
      </c>
      <c r="F427" t="s">
        <v>1370</v>
      </c>
      <c r="G427" t="s">
        <v>1370</v>
      </c>
      <c r="H427" t="s">
        <v>1370</v>
      </c>
      <c r="I427" t="s">
        <v>1370</v>
      </c>
      <c r="J427" t="s">
        <v>1370</v>
      </c>
      <c r="K427" t="s">
        <v>1370</v>
      </c>
      <c r="L427" t="s">
        <v>1371</v>
      </c>
      <c r="M427" t="s">
        <v>1371</v>
      </c>
      <c r="N427" t="s">
        <v>1370</v>
      </c>
      <c r="O427" t="s">
        <v>1371</v>
      </c>
      <c r="P427" t="s">
        <v>1370</v>
      </c>
      <c r="Q427" t="s">
        <v>1370</v>
      </c>
      <c r="R427" t="s">
        <v>1370</v>
      </c>
      <c r="S427" t="s">
        <v>1370</v>
      </c>
      <c r="T427" t="s">
        <v>1370</v>
      </c>
      <c r="U427" t="s">
        <v>1370</v>
      </c>
    </row>
    <row r="428" spans="1:21" ht="75">
      <c r="A428">
        <v>427</v>
      </c>
      <c r="B428" s="261" t="str">
        <f>+'Metas por Proyecto'!B420</f>
        <v>Realizar el adecuado seguimiento a los proyectos</v>
      </c>
      <c r="C428" s="262" t="str">
        <f>+'Metas por Proyecto'!L420</f>
        <v>Ferreo-Contrato de Obra - Bogotá – Belencito, La Caro Zipaquirá y Bogotá -  Facatativá</v>
      </c>
      <c r="D428" s="262" t="str">
        <f>+'Metas por Proyecto'!J420</f>
        <v xml:space="preserve">Equipo Proyectos Férreos </v>
      </c>
      <c r="E428" t="s">
        <v>1370</v>
      </c>
      <c r="F428" t="s">
        <v>1370</v>
      </c>
      <c r="G428" t="s">
        <v>1370</v>
      </c>
      <c r="H428" t="s">
        <v>1370</v>
      </c>
      <c r="I428" t="s">
        <v>1370</v>
      </c>
      <c r="J428" t="s">
        <v>1370</v>
      </c>
      <c r="K428" t="s">
        <v>1370</v>
      </c>
      <c r="L428" t="s">
        <v>1371</v>
      </c>
      <c r="M428" t="s">
        <v>1371</v>
      </c>
      <c r="N428" t="s">
        <v>1370</v>
      </c>
      <c r="O428" t="s">
        <v>1371</v>
      </c>
      <c r="P428" t="s">
        <v>1370</v>
      </c>
      <c r="Q428" t="s">
        <v>1370</v>
      </c>
      <c r="R428" t="s">
        <v>1370</v>
      </c>
      <c r="S428" t="s">
        <v>1370</v>
      </c>
      <c r="T428" t="s">
        <v>1370</v>
      </c>
      <c r="U428" t="s">
        <v>1370</v>
      </c>
    </row>
    <row r="429" spans="1:21" ht="45">
      <c r="A429">
        <v>428</v>
      </c>
      <c r="B429" s="261" t="str">
        <f>+'Metas por Proyecto'!B421</f>
        <v>Seguimiento al Mantenimiento (vias existentes entregadas al contratista)</v>
      </c>
      <c r="C429" s="262" t="str">
        <f>+'Metas por Proyecto'!L421</f>
        <v>Ferreo-Contrato de Obra - Dorada Chiriguana</v>
      </c>
      <c r="D429" s="262" t="str">
        <f>+'Metas por Proyecto'!J421</f>
        <v xml:space="preserve">Equipo Proyectos Férreos </v>
      </c>
      <c r="E429" t="s">
        <v>1370</v>
      </c>
      <c r="F429" t="s">
        <v>1370</v>
      </c>
      <c r="G429" t="s">
        <v>1370</v>
      </c>
      <c r="H429" t="s">
        <v>1370</v>
      </c>
      <c r="I429" t="s">
        <v>1370</v>
      </c>
      <c r="J429" t="s">
        <v>1370</v>
      </c>
      <c r="K429" t="s">
        <v>1370</v>
      </c>
      <c r="L429" t="s">
        <v>1371</v>
      </c>
      <c r="M429" t="s">
        <v>1371</v>
      </c>
      <c r="N429" t="s">
        <v>1370</v>
      </c>
      <c r="O429" t="s">
        <v>1371</v>
      </c>
      <c r="P429" t="s">
        <v>1370</v>
      </c>
      <c r="Q429" t="s">
        <v>1370</v>
      </c>
      <c r="R429" t="s">
        <v>1370</v>
      </c>
      <c r="S429" t="s">
        <v>1370</v>
      </c>
      <c r="T429" t="s">
        <v>1370</v>
      </c>
      <c r="U429" t="s">
        <v>1370</v>
      </c>
    </row>
    <row r="430" spans="1:21" ht="45">
      <c r="A430">
        <v>429</v>
      </c>
      <c r="B430" s="261" t="str">
        <f>+'Metas por Proyecto'!B422</f>
        <v>Seguimiento al Mantenimiento (vias existentes entregadas al contratista)</v>
      </c>
      <c r="C430" s="262" t="str">
        <f>+'Metas por Proyecto'!L422</f>
        <v>Ferreo-Contrato de Obra - Dorada Chiriguana</v>
      </c>
      <c r="D430" s="262" t="str">
        <f>+'Metas por Proyecto'!J422</f>
        <v xml:space="preserve">Equipo Proyectos Férreos </v>
      </c>
      <c r="E430" t="s">
        <v>1370</v>
      </c>
      <c r="F430" t="s">
        <v>1370</v>
      </c>
      <c r="G430" t="s">
        <v>1370</v>
      </c>
      <c r="H430" t="s">
        <v>1370</v>
      </c>
      <c r="I430" t="s">
        <v>1370</v>
      </c>
      <c r="J430" t="s">
        <v>1370</v>
      </c>
      <c r="K430" t="s">
        <v>1370</v>
      </c>
      <c r="L430" t="s">
        <v>1371</v>
      </c>
      <c r="M430" t="s">
        <v>1371</v>
      </c>
      <c r="N430" t="s">
        <v>1370</v>
      </c>
      <c r="O430" t="s">
        <v>1371</v>
      </c>
      <c r="P430" t="s">
        <v>1370</v>
      </c>
      <c r="Q430" t="s">
        <v>1370</v>
      </c>
      <c r="R430" t="s">
        <v>1370</v>
      </c>
      <c r="S430" t="s">
        <v>1370</v>
      </c>
      <c r="T430" t="s">
        <v>1370</v>
      </c>
      <c r="U430" t="s">
        <v>1370</v>
      </c>
    </row>
    <row r="431" spans="1:21" ht="45">
      <c r="A431">
        <v>430</v>
      </c>
      <c r="B431" s="261" t="str">
        <f>+'Metas por Proyecto'!B423</f>
        <v>Seguimiento al Mantenimiento (vias existentes entregadas al contratista)</v>
      </c>
      <c r="C431" s="262" t="str">
        <f>+'Metas por Proyecto'!L423</f>
        <v>Ferreo-Contrato de Obra - Dorada Chiriguana</v>
      </c>
      <c r="D431" s="262" t="str">
        <f>+'Metas por Proyecto'!J423</f>
        <v xml:space="preserve">Equipo Proyectos Férreos </v>
      </c>
      <c r="E431" t="s">
        <v>1370</v>
      </c>
      <c r="F431" t="s">
        <v>1370</v>
      </c>
      <c r="G431" t="s">
        <v>1370</v>
      </c>
      <c r="H431" t="s">
        <v>1370</v>
      </c>
      <c r="I431" t="s">
        <v>1370</v>
      </c>
      <c r="J431" t="s">
        <v>1370</v>
      </c>
      <c r="K431" t="s">
        <v>1370</v>
      </c>
      <c r="L431" t="s">
        <v>1371</v>
      </c>
      <c r="M431" t="s">
        <v>1371</v>
      </c>
      <c r="N431" t="s">
        <v>1370</v>
      </c>
      <c r="O431" t="s">
        <v>1371</v>
      </c>
      <c r="P431" t="s">
        <v>1370</v>
      </c>
      <c r="Q431" t="s">
        <v>1370</v>
      </c>
      <c r="R431" t="s">
        <v>1370</v>
      </c>
      <c r="S431" t="s">
        <v>1370</v>
      </c>
      <c r="T431" t="s">
        <v>1370</v>
      </c>
      <c r="U431" t="s">
        <v>1370</v>
      </c>
    </row>
    <row r="432" spans="1:21" ht="45">
      <c r="A432">
        <v>431</v>
      </c>
      <c r="B432" s="261" t="str">
        <f>+'Metas por Proyecto'!B424</f>
        <v>Seguimiento al Mantenimiento (vias existentes entregadas al contratista)</v>
      </c>
      <c r="C432" s="262" t="str">
        <f>+'Metas por Proyecto'!L424</f>
        <v>Ferreo-Contrato de Obra - Dorada Chiriguana</v>
      </c>
      <c r="D432" s="262" t="str">
        <f>+'Metas por Proyecto'!J424</f>
        <v xml:space="preserve">Equipo Proyectos Férreos </v>
      </c>
      <c r="E432" t="s">
        <v>1370</v>
      </c>
      <c r="F432" t="s">
        <v>1370</v>
      </c>
      <c r="G432" t="s">
        <v>1370</v>
      </c>
      <c r="H432" t="s">
        <v>1370</v>
      </c>
      <c r="I432" t="s">
        <v>1370</v>
      </c>
      <c r="J432" t="s">
        <v>1370</v>
      </c>
      <c r="K432" t="s">
        <v>1370</v>
      </c>
      <c r="L432" t="s">
        <v>1371</v>
      </c>
      <c r="M432" t="s">
        <v>1371</v>
      </c>
      <c r="N432" t="s">
        <v>1370</v>
      </c>
      <c r="O432" t="s">
        <v>1371</v>
      </c>
      <c r="P432" t="s">
        <v>1370</v>
      </c>
      <c r="Q432" t="s">
        <v>1370</v>
      </c>
      <c r="R432" t="s">
        <v>1370</v>
      </c>
      <c r="S432" t="s">
        <v>1370</v>
      </c>
      <c r="T432" t="s">
        <v>1370</v>
      </c>
      <c r="U432" t="s">
        <v>1370</v>
      </c>
    </row>
    <row r="433" spans="1:21" ht="45">
      <c r="A433">
        <v>432</v>
      </c>
      <c r="B433" s="261" t="str">
        <f>+'Metas por Proyecto'!B425</f>
        <v xml:space="preserve">Seguimiento a la operación (carga)  </v>
      </c>
      <c r="C433" s="262" t="str">
        <f>+'Metas por Proyecto'!L425</f>
        <v>Ferreo-Contrato de Obra - Dorada Chiriguana</v>
      </c>
      <c r="D433" s="262" t="str">
        <f>+'Metas por Proyecto'!J425</f>
        <v xml:space="preserve">Equipo Proyectos Férreos </v>
      </c>
      <c r="E433" t="s">
        <v>1370</v>
      </c>
      <c r="F433" t="s">
        <v>1370</v>
      </c>
      <c r="G433" t="s">
        <v>1370</v>
      </c>
      <c r="H433" t="s">
        <v>1370</v>
      </c>
      <c r="I433" t="s">
        <v>1370</v>
      </c>
      <c r="J433" t="s">
        <v>1370</v>
      </c>
      <c r="K433" t="s">
        <v>1370</v>
      </c>
      <c r="L433" t="s">
        <v>1371</v>
      </c>
      <c r="M433" t="s">
        <v>1371</v>
      </c>
      <c r="N433" t="s">
        <v>1370</v>
      </c>
      <c r="O433" t="s">
        <v>1371</v>
      </c>
      <c r="P433" t="s">
        <v>1370</v>
      </c>
      <c r="Q433" t="s">
        <v>1370</v>
      </c>
      <c r="R433" t="s">
        <v>1370</v>
      </c>
      <c r="S433" t="s">
        <v>1370</v>
      </c>
      <c r="T433" t="s">
        <v>1370</v>
      </c>
      <c r="U433" t="s">
        <v>1370</v>
      </c>
    </row>
    <row r="434" spans="1:21" ht="45">
      <c r="A434">
        <v>433</v>
      </c>
      <c r="B434" s="261" t="str">
        <f>+'Metas por Proyecto'!B426</f>
        <v>Seguimiento a la Movilización de pasajeros</v>
      </c>
      <c r="C434" s="262" t="str">
        <f>+'Metas por Proyecto'!L426</f>
        <v>Ferreo-Contrato de Obra - Dorada Chiriguana</v>
      </c>
      <c r="D434" s="262" t="str">
        <f>+'Metas por Proyecto'!J426</f>
        <v xml:space="preserve">Equipo Proyectos Férreos </v>
      </c>
      <c r="E434" t="s">
        <v>1370</v>
      </c>
      <c r="F434" t="s">
        <v>1370</v>
      </c>
      <c r="G434" t="s">
        <v>1370</v>
      </c>
      <c r="H434" t="s">
        <v>1370</v>
      </c>
      <c r="I434" t="s">
        <v>1370</v>
      </c>
      <c r="J434" t="s">
        <v>1370</v>
      </c>
      <c r="K434" t="s">
        <v>1370</v>
      </c>
      <c r="L434" t="s">
        <v>1371</v>
      </c>
      <c r="M434" t="s">
        <v>1371</v>
      </c>
      <c r="N434" t="s">
        <v>1370</v>
      </c>
      <c r="O434" t="s">
        <v>1371</v>
      </c>
      <c r="P434" t="s">
        <v>1370</v>
      </c>
      <c r="Q434" t="s">
        <v>1370</v>
      </c>
      <c r="R434" t="s">
        <v>1370</v>
      </c>
      <c r="S434" t="s">
        <v>1370</v>
      </c>
      <c r="T434" t="s">
        <v>1370</v>
      </c>
      <c r="U434" t="s">
        <v>1370</v>
      </c>
    </row>
    <row r="435" spans="1:21" ht="45">
      <c r="A435">
        <v>434</v>
      </c>
      <c r="B435" s="261" t="str">
        <f>+'Metas por Proyecto'!B427</f>
        <v>Realizar el adecuado seguimiento a los proyectos</v>
      </c>
      <c r="C435" s="262" t="str">
        <f>+'Metas por Proyecto'!L427</f>
        <v>Ferreo-Contrato de Obra - Dorada Chiriguana</v>
      </c>
      <c r="D435" s="262" t="str">
        <f>+'Metas por Proyecto'!J427</f>
        <v xml:space="preserve">Equipo Proyectos Férreos </v>
      </c>
      <c r="E435" t="s">
        <v>1370</v>
      </c>
      <c r="F435" t="s">
        <v>1370</v>
      </c>
      <c r="G435" t="s">
        <v>1370</v>
      </c>
      <c r="H435" t="s">
        <v>1370</v>
      </c>
      <c r="I435" t="s">
        <v>1370</v>
      </c>
      <c r="J435" t="s">
        <v>1370</v>
      </c>
      <c r="K435" t="s">
        <v>1370</v>
      </c>
      <c r="L435" t="s">
        <v>1371</v>
      </c>
      <c r="M435" t="s">
        <v>1371</v>
      </c>
      <c r="N435" t="s">
        <v>1370</v>
      </c>
      <c r="O435" t="s">
        <v>1371</v>
      </c>
      <c r="P435" t="s">
        <v>1370</v>
      </c>
      <c r="Q435" t="s">
        <v>1370</v>
      </c>
      <c r="R435" t="s">
        <v>1370</v>
      </c>
      <c r="S435" t="s">
        <v>1370</v>
      </c>
      <c r="T435" t="s">
        <v>1370</v>
      </c>
      <c r="U435" t="s">
        <v>1370</v>
      </c>
    </row>
    <row r="436" spans="1:21" ht="45">
      <c r="A436">
        <v>435</v>
      </c>
      <c r="B436" s="261" t="str">
        <f>+'Metas por Proyecto'!B428</f>
        <v>Realizar el adecuado seguimiento a los proyectos</v>
      </c>
      <c r="C436" s="262" t="str">
        <f>+'Metas por Proyecto'!L428</f>
        <v>Ferreo-Contrato de Obra - Dorada Chiriguana</v>
      </c>
      <c r="D436" s="262" t="str">
        <f>+'Metas por Proyecto'!J428</f>
        <v xml:space="preserve">Equipo Proyectos Férreos </v>
      </c>
      <c r="E436" t="s">
        <v>1370</v>
      </c>
      <c r="F436" t="s">
        <v>1370</v>
      </c>
      <c r="G436" t="s">
        <v>1370</v>
      </c>
      <c r="H436" t="s">
        <v>1370</v>
      </c>
      <c r="I436" t="s">
        <v>1370</v>
      </c>
      <c r="J436" t="s">
        <v>1370</v>
      </c>
      <c r="K436" t="s">
        <v>1370</v>
      </c>
      <c r="L436" t="s">
        <v>1371</v>
      </c>
      <c r="M436" t="s">
        <v>1371</v>
      </c>
      <c r="N436" t="s">
        <v>1370</v>
      </c>
      <c r="O436" t="s">
        <v>1371</v>
      </c>
      <c r="P436" t="s">
        <v>1370</v>
      </c>
      <c r="Q436" t="s">
        <v>1370</v>
      </c>
      <c r="R436" t="s">
        <v>1370</v>
      </c>
      <c r="S436" t="s">
        <v>1370</v>
      </c>
      <c r="T436" t="s">
        <v>1370</v>
      </c>
      <c r="U436" t="s">
        <v>1370</v>
      </c>
    </row>
    <row r="437" spans="1:21" ht="30">
      <c r="A437">
        <v>436</v>
      </c>
      <c r="B437" s="261" t="str">
        <f>+'Metas por Proyecto'!B429</f>
        <v>Realizar seguimiento del Porcentaje de Avance de Obra General</v>
      </c>
      <c r="C437" s="262" t="str">
        <f>+'Metas por Proyecto'!L429</f>
        <v>Pacifico 1</v>
      </c>
      <c r="D437" s="262" t="str">
        <f>+'Metas por Proyecto'!J429</f>
        <v>Carretero 2 VEJ</v>
      </c>
      <c r="E437" t="s">
        <v>1370</v>
      </c>
      <c r="F437" t="s">
        <v>1370</v>
      </c>
      <c r="G437" t="s">
        <v>1370</v>
      </c>
      <c r="H437" t="s">
        <v>1370</v>
      </c>
      <c r="I437" t="s">
        <v>1370</v>
      </c>
      <c r="J437" t="s">
        <v>1370</v>
      </c>
      <c r="K437" t="s">
        <v>1370</v>
      </c>
      <c r="L437" t="s">
        <v>1371</v>
      </c>
      <c r="M437" t="s">
        <v>1371</v>
      </c>
      <c r="N437" t="s">
        <v>1370</v>
      </c>
      <c r="O437" t="s">
        <v>1371</v>
      </c>
      <c r="P437" t="s">
        <v>1370</v>
      </c>
      <c r="Q437" t="s">
        <v>1370</v>
      </c>
      <c r="R437" t="s">
        <v>1370</v>
      </c>
      <c r="S437" t="s">
        <v>1370</v>
      </c>
      <c r="T437" t="s">
        <v>1370</v>
      </c>
      <c r="U437" t="s">
        <v>1370</v>
      </c>
    </row>
    <row r="438" spans="1:21" ht="30">
      <c r="A438">
        <v>437</v>
      </c>
      <c r="B438" s="261" t="str">
        <f>+'Metas por Proyecto'!B430</f>
        <v>Operación y Mantenimiento Departamento de Caldas</v>
      </c>
      <c r="C438" s="262" t="str">
        <f>+'Metas por Proyecto'!L430</f>
        <v>Armenia - Pereira - manizales</v>
      </c>
      <c r="D438" s="262" t="str">
        <f>+'Metas por Proyecto'!J430</f>
        <v>Carretero 1 VEJ</v>
      </c>
      <c r="E438" t="s">
        <v>1370</v>
      </c>
      <c r="F438" t="s">
        <v>1370</v>
      </c>
      <c r="G438" t="s">
        <v>1370</v>
      </c>
      <c r="H438" t="s">
        <v>1370</v>
      </c>
      <c r="I438" t="s">
        <v>1370</v>
      </c>
      <c r="J438" t="s">
        <v>1370</v>
      </c>
      <c r="K438" t="s">
        <v>1370</v>
      </c>
      <c r="L438" t="s">
        <v>1371</v>
      </c>
      <c r="M438" t="s">
        <v>1371</v>
      </c>
      <c r="N438" t="s">
        <v>1370</v>
      </c>
      <c r="O438" t="s">
        <v>1371</v>
      </c>
      <c r="P438" t="s">
        <v>1370</v>
      </c>
      <c r="Q438" t="s">
        <v>1370</v>
      </c>
      <c r="R438" t="s">
        <v>1370</v>
      </c>
      <c r="S438" t="s">
        <v>1370</v>
      </c>
      <c r="T438" t="s">
        <v>1370</v>
      </c>
      <c r="U438" t="s">
        <v>1370</v>
      </c>
    </row>
    <row r="439" spans="1:21" ht="30">
      <c r="A439">
        <v>438</v>
      </c>
      <c r="B439" s="261" t="str">
        <f>+'Metas por Proyecto'!B431</f>
        <v>Operación y Mantenimiento Departamento de Risaralda</v>
      </c>
      <c r="C439" s="262" t="str">
        <f>+'Metas por Proyecto'!L431</f>
        <v>Armenia - Pereira - manizales</v>
      </c>
      <c r="D439" s="262" t="str">
        <f>+'Metas por Proyecto'!J431</f>
        <v>Carretero 1 VEJ</v>
      </c>
      <c r="E439" t="s">
        <v>1370</v>
      </c>
      <c r="F439" t="s">
        <v>1370</v>
      </c>
      <c r="G439" t="s">
        <v>1370</v>
      </c>
      <c r="H439" t="s">
        <v>1370</v>
      </c>
      <c r="I439" t="s">
        <v>1370</v>
      </c>
      <c r="J439" t="s">
        <v>1370</v>
      </c>
      <c r="K439" t="s">
        <v>1370</v>
      </c>
      <c r="L439" t="s">
        <v>1371</v>
      </c>
      <c r="M439" t="s">
        <v>1371</v>
      </c>
      <c r="N439" t="s">
        <v>1370</v>
      </c>
      <c r="O439" t="s">
        <v>1371</v>
      </c>
      <c r="P439" t="s">
        <v>1370</v>
      </c>
      <c r="Q439" t="s">
        <v>1370</v>
      </c>
      <c r="R439" t="s">
        <v>1370</v>
      </c>
      <c r="S439" t="s">
        <v>1370</v>
      </c>
      <c r="T439" t="s">
        <v>1370</v>
      </c>
      <c r="U439" t="s">
        <v>1370</v>
      </c>
    </row>
    <row r="440" spans="1:21" ht="30">
      <c r="A440">
        <v>439</v>
      </c>
      <c r="B440" s="261" t="str">
        <f>+'Metas por Proyecto'!B432</f>
        <v>Operación y Mantenimiento Departamento de Quindío</v>
      </c>
      <c r="C440" s="262" t="str">
        <f>+'Metas por Proyecto'!L432</f>
        <v>Armenia - Pereira - manizales</v>
      </c>
      <c r="D440" s="262" t="str">
        <f>+'Metas por Proyecto'!J432</f>
        <v>Carretero 1 VEJ</v>
      </c>
      <c r="E440" t="s">
        <v>1370</v>
      </c>
      <c r="F440" t="s">
        <v>1370</v>
      </c>
      <c r="G440" t="s">
        <v>1370</v>
      </c>
      <c r="H440" t="s">
        <v>1370</v>
      </c>
      <c r="I440" t="s">
        <v>1370</v>
      </c>
      <c r="J440" t="s">
        <v>1370</v>
      </c>
      <c r="K440" t="s">
        <v>1370</v>
      </c>
      <c r="L440" t="s">
        <v>1371</v>
      </c>
      <c r="M440" t="s">
        <v>1371</v>
      </c>
      <c r="N440" t="s">
        <v>1370</v>
      </c>
      <c r="O440" t="s">
        <v>1371</v>
      </c>
      <c r="P440" t="s">
        <v>1370</v>
      </c>
      <c r="Q440" t="s">
        <v>1370</v>
      </c>
      <c r="R440" t="s">
        <v>1370</v>
      </c>
      <c r="S440" t="s">
        <v>1370</v>
      </c>
      <c r="T440" t="s">
        <v>1370</v>
      </c>
      <c r="U440" t="s">
        <v>1370</v>
      </c>
    </row>
    <row r="441" spans="1:21" ht="30">
      <c r="A441">
        <v>440</v>
      </c>
      <c r="B441" s="261" t="str">
        <f>+'Metas por Proyecto'!B433</f>
        <v>Operación y Mantenimiento Departamento de Valle</v>
      </c>
      <c r="C441" s="262" t="str">
        <f>+'Metas por Proyecto'!L433</f>
        <v>Armenia - Pereira - manizales</v>
      </c>
      <c r="D441" s="262" t="str">
        <f>+'Metas por Proyecto'!J433</f>
        <v>Carretero 1 VEJ</v>
      </c>
      <c r="E441" t="s">
        <v>1370</v>
      </c>
      <c r="F441" t="s">
        <v>1370</v>
      </c>
      <c r="G441" t="s">
        <v>1370</v>
      </c>
      <c r="H441" t="s">
        <v>1370</v>
      </c>
      <c r="I441" t="s">
        <v>1370</v>
      </c>
      <c r="J441" t="s">
        <v>1370</v>
      </c>
      <c r="K441" t="s">
        <v>1370</v>
      </c>
      <c r="L441" t="s">
        <v>1371</v>
      </c>
      <c r="M441" t="s">
        <v>1371</v>
      </c>
      <c r="N441" t="s">
        <v>1370</v>
      </c>
      <c r="O441" t="s">
        <v>1371</v>
      </c>
      <c r="P441" t="s">
        <v>1370</v>
      </c>
      <c r="Q441" t="s">
        <v>1370</v>
      </c>
      <c r="R441" t="s">
        <v>1370</v>
      </c>
      <c r="S441" t="s">
        <v>1370</v>
      </c>
      <c r="T441" t="s">
        <v>1370</v>
      </c>
      <c r="U441" t="s">
        <v>1370</v>
      </c>
    </row>
    <row r="442" spans="1:21" ht="30">
      <c r="A442">
        <v>441</v>
      </c>
      <c r="B442" s="261" t="str">
        <f>+'Metas por Proyecto'!B434</f>
        <v xml:space="preserve">Operación y Mantenimiento de VTO 13,06 Km </v>
      </c>
      <c r="C442" s="262" t="str">
        <f>+'Metas por Proyecto'!L434</f>
        <v>Armenia - Pereira - manizales</v>
      </c>
      <c r="D442" s="262" t="str">
        <f>+'Metas por Proyecto'!J434</f>
        <v>Carretero 1 VEJ</v>
      </c>
      <c r="E442" t="s">
        <v>1370</v>
      </c>
      <c r="F442" t="s">
        <v>1370</v>
      </c>
      <c r="G442" t="s">
        <v>1370</v>
      </c>
      <c r="H442" t="s">
        <v>1370</v>
      </c>
      <c r="I442" t="s">
        <v>1370</v>
      </c>
      <c r="J442" t="s">
        <v>1370</v>
      </c>
      <c r="K442" t="s">
        <v>1370</v>
      </c>
      <c r="L442" t="s">
        <v>1371</v>
      </c>
      <c r="M442" t="s">
        <v>1371</v>
      </c>
      <c r="N442" t="s">
        <v>1370</v>
      </c>
      <c r="O442" t="s">
        <v>1371</v>
      </c>
      <c r="P442" t="s">
        <v>1370</v>
      </c>
      <c r="Q442" t="s">
        <v>1370</v>
      </c>
      <c r="R442" t="s">
        <v>1370</v>
      </c>
      <c r="S442" t="s">
        <v>1370</v>
      </c>
      <c r="T442" t="s">
        <v>1370</v>
      </c>
      <c r="U442" t="s">
        <v>1370</v>
      </c>
    </row>
    <row r="443" spans="1:21" ht="30">
      <c r="A443">
        <v>442</v>
      </c>
      <c r="B443" s="261" t="str">
        <f>+'Metas por Proyecto'!B435</f>
        <v xml:space="preserve">Rehabilitación  de 4 Km en la UF2 (Bucaramanga-Cuestaboba) </v>
      </c>
      <c r="C443" s="262" t="str">
        <f>+'Metas por Proyecto'!L435</f>
        <v>Bucaramanga  - Pamplona</v>
      </c>
      <c r="D443" s="262" t="str">
        <f>+'Metas por Proyecto'!J435</f>
        <v>Carretero 3 VEJ</v>
      </c>
      <c r="E443" t="s">
        <v>1370</v>
      </c>
      <c r="F443" t="s">
        <v>1370</v>
      </c>
      <c r="G443" t="s">
        <v>1370</v>
      </c>
      <c r="H443" t="s">
        <v>1370</v>
      </c>
      <c r="I443" t="s">
        <v>1370</v>
      </c>
      <c r="J443" t="s">
        <v>1370</v>
      </c>
      <c r="K443" t="s">
        <v>1370</v>
      </c>
      <c r="L443" t="s">
        <v>1371</v>
      </c>
      <c r="M443" t="s">
        <v>1371</v>
      </c>
      <c r="N443" t="s">
        <v>1370</v>
      </c>
      <c r="O443" t="s">
        <v>1371</v>
      </c>
      <c r="P443" t="s">
        <v>1370</v>
      </c>
      <c r="Q443" t="s">
        <v>1370</v>
      </c>
      <c r="R443" t="s">
        <v>1370</v>
      </c>
      <c r="S443" t="s">
        <v>1370</v>
      </c>
      <c r="T443" t="s">
        <v>1370</v>
      </c>
      <c r="U443" t="s">
        <v>1370</v>
      </c>
    </row>
    <row r="444" spans="1:21" ht="45">
      <c r="A444">
        <v>443</v>
      </c>
      <c r="B444" s="261" t="str">
        <f>+'Metas por Proyecto'!B436</f>
        <v xml:space="preserve">Mejoramiento 2KM UF3 (Cuestaboba - Mutiscua)- Tercer Carril. 
</v>
      </c>
      <c r="C444" s="262" t="str">
        <f>+'Metas por Proyecto'!L436</f>
        <v>Bucaramanga  - Pamplona</v>
      </c>
      <c r="D444" s="262" t="str">
        <f>+'Metas por Proyecto'!J436</f>
        <v>Carretero 3 VEJ</v>
      </c>
      <c r="E444" t="s">
        <v>1370</v>
      </c>
      <c r="F444" t="s">
        <v>1370</v>
      </c>
      <c r="G444" t="s">
        <v>1370</v>
      </c>
      <c r="H444" t="s">
        <v>1370</v>
      </c>
      <c r="I444" t="s">
        <v>1370</v>
      </c>
      <c r="J444" t="s">
        <v>1370</v>
      </c>
      <c r="K444" t="s">
        <v>1370</v>
      </c>
      <c r="L444" t="s">
        <v>1371</v>
      </c>
      <c r="M444" t="s">
        <v>1371</v>
      </c>
      <c r="N444" t="s">
        <v>1370</v>
      </c>
      <c r="O444" t="s">
        <v>1371</v>
      </c>
      <c r="P444" t="s">
        <v>1370</v>
      </c>
      <c r="Q444" t="s">
        <v>1370</v>
      </c>
      <c r="R444" t="s">
        <v>1370</v>
      </c>
      <c r="S444" t="s">
        <v>1370</v>
      </c>
      <c r="T444" t="s">
        <v>1370</v>
      </c>
      <c r="U444" t="s">
        <v>1370</v>
      </c>
    </row>
    <row r="445" spans="1:21" ht="30">
      <c r="A445">
        <v>444</v>
      </c>
      <c r="B445" s="261" t="str">
        <f>+'Metas por Proyecto'!B437</f>
        <v>Operación y mantenimineto</v>
      </c>
      <c r="C445" s="262" t="str">
        <f>+'Metas por Proyecto'!L437</f>
        <v>Bucaramanga  - Pamplona</v>
      </c>
      <c r="D445" s="262" t="str">
        <f>+'Metas por Proyecto'!J437</f>
        <v>Carretero 3 VEJ</v>
      </c>
      <c r="E445" t="s">
        <v>1370</v>
      </c>
      <c r="F445" t="s">
        <v>1370</v>
      </c>
      <c r="G445" t="s">
        <v>1370</v>
      </c>
      <c r="H445" t="s">
        <v>1370</v>
      </c>
      <c r="I445" t="s">
        <v>1370</v>
      </c>
      <c r="J445" t="s">
        <v>1370</v>
      </c>
      <c r="K445" t="s">
        <v>1370</v>
      </c>
      <c r="L445" t="s">
        <v>1371</v>
      </c>
      <c r="M445" t="s">
        <v>1371</v>
      </c>
      <c r="N445" t="s">
        <v>1370</v>
      </c>
      <c r="O445" t="s">
        <v>1371</v>
      </c>
      <c r="P445" t="s">
        <v>1370</v>
      </c>
      <c r="Q445" t="s">
        <v>1370</v>
      </c>
      <c r="R445" t="s">
        <v>1370</v>
      </c>
      <c r="S445" t="s">
        <v>1370</v>
      </c>
      <c r="T445" t="s">
        <v>1370</v>
      </c>
      <c r="U445" t="s">
        <v>1370</v>
      </c>
    </row>
    <row r="446" spans="1:21" ht="30">
      <c r="A446">
        <v>445</v>
      </c>
      <c r="B446" s="261" t="str">
        <f>+'Metas por Proyecto'!B438</f>
        <v>Operación y mantenimineto</v>
      </c>
      <c r="C446" s="262" t="str">
        <f>+'Metas por Proyecto'!L438</f>
        <v>Bucaramanga  - Pamplona</v>
      </c>
      <c r="D446" s="262" t="str">
        <f>+'Metas por Proyecto'!J438</f>
        <v>Carretero 3 VEJ</v>
      </c>
      <c r="E446" t="s">
        <v>1370</v>
      </c>
      <c r="F446" t="s">
        <v>1370</v>
      </c>
      <c r="G446" t="s">
        <v>1370</v>
      </c>
      <c r="H446" t="s">
        <v>1370</v>
      </c>
      <c r="I446" t="s">
        <v>1370</v>
      </c>
      <c r="J446" t="s">
        <v>1370</v>
      </c>
      <c r="K446" t="s">
        <v>1370</v>
      </c>
      <c r="L446" t="s">
        <v>1371</v>
      </c>
      <c r="M446" t="s">
        <v>1371</v>
      </c>
      <c r="N446" t="s">
        <v>1370</v>
      </c>
      <c r="O446" t="s">
        <v>1371</v>
      </c>
      <c r="P446" t="s">
        <v>1370</v>
      </c>
      <c r="Q446" t="s">
        <v>1370</v>
      </c>
      <c r="R446" t="s">
        <v>1370</v>
      </c>
      <c r="S446" t="s">
        <v>1370</v>
      </c>
      <c r="T446" t="s">
        <v>1370</v>
      </c>
      <c r="U446" t="s">
        <v>1370</v>
      </c>
    </row>
  </sheetData>
  <autoFilter ref="A1:U446" xr:uid="{EB76571D-E54D-4570-9AE6-6CE7E483F002}"/>
  <phoneticPr fontId="7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82B3-AC07-46E8-AFA1-65F6E7E420F7}">
  <dimension ref="A2:AD100"/>
  <sheetViews>
    <sheetView showGridLines="0" zoomScale="90" zoomScaleNormal="90" workbookViewId="0">
      <pane ySplit="795" activePane="bottomLeft"/>
      <selection activeCell="D1" sqref="D1:AC1048576"/>
      <selection pane="bottomLeft" activeCell="J19" sqref="J19"/>
    </sheetView>
  </sheetViews>
  <sheetFormatPr baseColWidth="10" defaultRowHeight="15"/>
  <cols>
    <col min="1" max="1" width="16.5703125" customWidth="1"/>
    <col min="2" max="2" width="16.28515625" bestFit="1" customWidth="1"/>
    <col min="3" max="3" width="16.28515625" customWidth="1"/>
    <col min="4" max="4" width="19" bestFit="1" customWidth="1"/>
    <col min="5" max="6" width="11.42578125" customWidth="1"/>
    <col min="7" max="7" width="12.7109375" customWidth="1"/>
    <col min="8" max="28" width="11.42578125" customWidth="1"/>
  </cols>
  <sheetData>
    <row r="2" spans="1:30">
      <c r="A2" s="210" t="s">
        <v>91</v>
      </c>
      <c r="B2" s="210" t="s">
        <v>73</v>
      </c>
      <c r="C2" s="210" t="s">
        <v>1204</v>
      </c>
      <c r="D2" s="210" t="s">
        <v>66</v>
      </c>
      <c r="E2" s="404" t="s">
        <v>1205</v>
      </c>
      <c r="F2" s="404"/>
      <c r="G2" s="404" t="s">
        <v>1206</v>
      </c>
      <c r="H2" s="404"/>
      <c r="I2" s="404" t="s">
        <v>1207</v>
      </c>
      <c r="J2" s="404"/>
      <c r="K2" s="404" t="s">
        <v>1208</v>
      </c>
      <c r="L2" s="404"/>
      <c r="M2" s="404" t="s">
        <v>1209</v>
      </c>
      <c r="N2" s="404"/>
      <c r="O2" s="404" t="s">
        <v>1210</v>
      </c>
      <c r="P2" s="404"/>
      <c r="Q2" s="404" t="s">
        <v>1211</v>
      </c>
      <c r="R2" s="404"/>
      <c r="S2" s="404" t="s">
        <v>1212</v>
      </c>
      <c r="T2" s="404"/>
      <c r="U2" s="404" t="s">
        <v>1213</v>
      </c>
      <c r="V2" s="404"/>
      <c r="W2" s="404" t="s">
        <v>1214</v>
      </c>
      <c r="X2" s="404"/>
      <c r="Y2" s="404" t="s">
        <v>1215</v>
      </c>
      <c r="Z2" s="404"/>
      <c r="AA2" s="399" t="s">
        <v>1216</v>
      </c>
      <c r="AB2" s="400"/>
      <c r="AC2" s="399" t="s">
        <v>1217</v>
      </c>
      <c r="AD2" s="400"/>
    </row>
    <row r="3" spans="1:30">
      <c r="A3" s="401" t="s">
        <v>1218</v>
      </c>
      <c r="B3" s="402"/>
      <c r="C3" s="402"/>
      <c r="D3" s="403"/>
      <c r="E3" s="211" t="s">
        <v>66</v>
      </c>
      <c r="F3" s="211" t="s">
        <v>1219</v>
      </c>
      <c r="G3" s="211" t="s">
        <v>66</v>
      </c>
      <c r="H3" s="211" t="s">
        <v>1219</v>
      </c>
      <c r="I3" s="211" t="s">
        <v>66</v>
      </c>
      <c r="J3" s="211" t="s">
        <v>1219</v>
      </c>
      <c r="K3" s="211" t="s">
        <v>66</v>
      </c>
      <c r="L3" s="211" t="s">
        <v>1219</v>
      </c>
      <c r="M3" s="211" t="s">
        <v>66</v>
      </c>
      <c r="N3" s="211" t="s">
        <v>1219</v>
      </c>
      <c r="O3" s="211" t="s">
        <v>66</v>
      </c>
      <c r="P3" s="211" t="s">
        <v>1219</v>
      </c>
      <c r="Q3" s="211" t="s">
        <v>66</v>
      </c>
      <c r="R3" s="211" t="s">
        <v>1219</v>
      </c>
      <c r="S3" s="211" t="s">
        <v>66</v>
      </c>
      <c r="T3" s="211" t="s">
        <v>1219</v>
      </c>
      <c r="U3" s="211" t="s">
        <v>66</v>
      </c>
      <c r="V3" s="211" t="s">
        <v>1219</v>
      </c>
      <c r="W3" s="211" t="s">
        <v>66</v>
      </c>
      <c r="X3" s="211" t="s">
        <v>1219</v>
      </c>
      <c r="Y3" s="211" t="s">
        <v>66</v>
      </c>
      <c r="Z3" s="211" t="s">
        <v>1219</v>
      </c>
      <c r="AA3" s="211" t="s">
        <v>66</v>
      </c>
      <c r="AB3" s="211" t="s">
        <v>1219</v>
      </c>
      <c r="AC3" s="211" t="s">
        <v>66</v>
      </c>
      <c r="AD3" s="211" t="s">
        <v>1219</v>
      </c>
    </row>
    <row r="4" spans="1:30">
      <c r="A4" s="212"/>
      <c r="B4" s="212"/>
      <c r="C4" s="212"/>
      <c r="D4" s="252">
        <f>+D5+D7+D9+D11</f>
        <v>37.269999999999996</v>
      </c>
      <c r="E4" s="213">
        <f t="shared" ref="E4:AD4" si="0">+E5+E7+E9+E11</f>
        <v>11.8</v>
      </c>
      <c r="F4" s="213">
        <f t="shared" si="0"/>
        <v>0</v>
      </c>
      <c r="G4" s="213">
        <f t="shared" si="0"/>
        <v>0.98</v>
      </c>
      <c r="H4" s="213">
        <f t="shared" si="0"/>
        <v>0</v>
      </c>
      <c r="I4" s="213">
        <f t="shared" si="0"/>
        <v>1.206</v>
      </c>
      <c r="J4" s="213">
        <f t="shared" si="0"/>
        <v>3.9299999999999997</v>
      </c>
      <c r="K4" s="213">
        <f t="shared" si="0"/>
        <v>2.2120000000000002</v>
      </c>
      <c r="L4" s="213">
        <f t="shared" si="0"/>
        <v>0</v>
      </c>
      <c r="M4" s="213">
        <f t="shared" si="0"/>
        <v>1.07</v>
      </c>
      <c r="N4" s="213">
        <f t="shared" si="0"/>
        <v>0</v>
      </c>
      <c r="O4" s="213">
        <f t="shared" si="0"/>
        <v>3.605</v>
      </c>
      <c r="P4" s="213">
        <f t="shared" si="0"/>
        <v>0</v>
      </c>
      <c r="Q4" s="213">
        <f t="shared" si="0"/>
        <v>5.0949999999999998</v>
      </c>
      <c r="R4" s="213">
        <f t="shared" si="0"/>
        <v>0</v>
      </c>
      <c r="S4" s="213">
        <f t="shared" si="0"/>
        <v>3.5190000000000001</v>
      </c>
      <c r="T4" s="213">
        <f t="shared" si="0"/>
        <v>0</v>
      </c>
      <c r="U4" s="213">
        <f t="shared" si="0"/>
        <v>1.8250000000000002</v>
      </c>
      <c r="V4" s="213">
        <f t="shared" si="0"/>
        <v>0</v>
      </c>
      <c r="W4" s="213">
        <f t="shared" si="0"/>
        <v>2.8359999999999999</v>
      </c>
      <c r="X4" s="213">
        <f t="shared" si="0"/>
        <v>0</v>
      </c>
      <c r="Y4" s="213">
        <f t="shared" si="0"/>
        <v>3.3210000000000002</v>
      </c>
      <c r="Z4" s="213">
        <f t="shared" si="0"/>
        <v>0</v>
      </c>
      <c r="AA4" s="213">
        <f t="shared" si="0"/>
        <v>0.92999999999999994</v>
      </c>
      <c r="AB4" s="213">
        <f t="shared" si="0"/>
        <v>0</v>
      </c>
      <c r="AC4" s="214">
        <f t="shared" si="0"/>
        <v>38.399000000000001</v>
      </c>
      <c r="AD4" s="214">
        <f t="shared" si="0"/>
        <v>3.9299999999999997</v>
      </c>
    </row>
    <row r="5" spans="1:30">
      <c r="A5" s="250" t="s">
        <v>1220</v>
      </c>
      <c r="B5" s="250" t="s">
        <v>1221</v>
      </c>
      <c r="C5" s="250" t="s">
        <v>1222</v>
      </c>
      <c r="D5" s="251">
        <f t="shared" ref="D5:AB5" si="1">+D6</f>
        <v>3.4999999999999996</v>
      </c>
      <c r="E5" s="251">
        <f t="shared" si="1"/>
        <v>0</v>
      </c>
      <c r="F5" s="250">
        <f t="shared" si="1"/>
        <v>0</v>
      </c>
      <c r="G5" s="251">
        <f t="shared" si="1"/>
        <v>0.3</v>
      </c>
      <c r="H5" s="250">
        <f t="shared" si="1"/>
        <v>0</v>
      </c>
      <c r="I5" s="251">
        <f t="shared" si="1"/>
        <v>0.3</v>
      </c>
      <c r="J5" s="250">
        <f t="shared" si="1"/>
        <v>0</v>
      </c>
      <c r="K5" s="251">
        <f t="shared" si="1"/>
        <v>0.4</v>
      </c>
      <c r="L5" s="250">
        <f t="shared" si="1"/>
        <v>0</v>
      </c>
      <c r="M5" s="251">
        <f t="shared" si="1"/>
        <v>0</v>
      </c>
      <c r="N5" s="250">
        <f t="shared" si="1"/>
        <v>0</v>
      </c>
      <c r="O5" s="251">
        <f t="shared" si="1"/>
        <v>0.4</v>
      </c>
      <c r="P5" s="250">
        <f t="shared" si="1"/>
        <v>0</v>
      </c>
      <c r="Q5" s="251">
        <f t="shared" si="1"/>
        <v>0</v>
      </c>
      <c r="R5" s="250">
        <f t="shared" si="1"/>
        <v>0</v>
      </c>
      <c r="S5" s="251">
        <f t="shared" si="1"/>
        <v>0.4</v>
      </c>
      <c r="T5" s="250">
        <f t="shared" si="1"/>
        <v>0</v>
      </c>
      <c r="U5" s="251">
        <f t="shared" si="1"/>
        <v>0.4</v>
      </c>
      <c r="V5" s="250">
        <f t="shared" si="1"/>
        <v>0</v>
      </c>
      <c r="W5" s="251">
        <f t="shared" si="1"/>
        <v>0.3</v>
      </c>
      <c r="X5" s="250">
        <f t="shared" si="1"/>
        <v>0</v>
      </c>
      <c r="Y5" s="251">
        <f t="shared" si="1"/>
        <v>0.5</v>
      </c>
      <c r="Z5" s="250">
        <f t="shared" si="1"/>
        <v>0</v>
      </c>
      <c r="AA5" s="251">
        <f t="shared" si="1"/>
        <v>0.5</v>
      </c>
      <c r="AB5" s="250">
        <f t="shared" si="1"/>
        <v>0</v>
      </c>
      <c r="AC5" s="250">
        <f>+E5+G5+I5+K5+M5+O5+Q5+S5+U5+W5+Y5+AA5</f>
        <v>3.4999999999999996</v>
      </c>
      <c r="AD5" s="250">
        <f>+AD6</f>
        <v>0</v>
      </c>
    </row>
    <row r="6" spans="1:30">
      <c r="A6" s="43"/>
      <c r="B6" s="43" t="str">
        <f>+'Metas por Proyecto'!B239</f>
        <v xml:space="preserve">Contrucción de 3,5  km de segunda calzada </v>
      </c>
      <c r="C6" s="43"/>
      <c r="D6" s="249">
        <f>+'Metas por Proyecto'!AM239</f>
        <v>3.4999999999999996</v>
      </c>
      <c r="E6" s="249">
        <f>+'Metas por Proyecto'!AN239</f>
        <v>0</v>
      </c>
      <c r="F6" s="215">
        <f>+'Metas por Proyecto'!AO239</f>
        <v>0</v>
      </c>
      <c r="G6" s="249">
        <f>+'Metas por Proyecto'!AR239</f>
        <v>0.3</v>
      </c>
      <c r="H6" s="215">
        <f>+'Metas por Proyecto'!AS239</f>
        <v>0</v>
      </c>
      <c r="I6" s="249">
        <f>+'Metas por Proyecto'!AY239</f>
        <v>0.3</v>
      </c>
      <c r="J6" s="215">
        <f>+'Metas por Proyecto'!AZ239</f>
        <v>0</v>
      </c>
      <c r="K6" s="249">
        <f>+'Metas por Proyecto'!BF239</f>
        <v>0.4</v>
      </c>
      <c r="L6" s="215">
        <f>+'Metas por Proyecto'!BG239</f>
        <v>0</v>
      </c>
      <c r="M6" s="249">
        <f>+'Metas por Proyecto'!BM239</f>
        <v>0</v>
      </c>
      <c r="N6" s="215">
        <f>+'Metas por Proyecto'!BN239</f>
        <v>0</v>
      </c>
      <c r="O6" s="249">
        <f>+'Metas por Proyecto'!BT239</f>
        <v>0.4</v>
      </c>
      <c r="P6" s="215">
        <f>+'Metas por Proyecto'!BU239</f>
        <v>0</v>
      </c>
      <c r="Q6" s="249">
        <f>+'Metas por Proyecto'!CA239</f>
        <v>0</v>
      </c>
      <c r="R6" s="215">
        <f>+'Metas por Proyecto'!CB239</f>
        <v>0</v>
      </c>
      <c r="S6" s="249">
        <f>+'Metas por Proyecto'!CH239</f>
        <v>0.4</v>
      </c>
      <c r="T6" s="215">
        <f>+'Metas por Proyecto'!CI239</f>
        <v>0</v>
      </c>
      <c r="U6" s="249">
        <f>+'Metas por Proyecto'!CO239</f>
        <v>0.4</v>
      </c>
      <c r="V6" s="215">
        <f>+'Metas por Proyecto'!CP239</f>
        <v>0</v>
      </c>
      <c r="W6" s="249">
        <f>+'Metas por Proyecto'!CV239</f>
        <v>0.3</v>
      </c>
      <c r="X6" s="215">
        <f>+'Metas por Proyecto'!CW239</f>
        <v>0</v>
      </c>
      <c r="Y6" s="249">
        <f>+'Metas por Proyecto'!DC239</f>
        <v>0.5</v>
      </c>
      <c r="Z6" s="215">
        <f>+'Metas por Proyecto'!DD239</f>
        <v>0</v>
      </c>
      <c r="AA6" s="249">
        <f>+'Metas por Proyecto'!DJ239</f>
        <v>0.5</v>
      </c>
      <c r="AB6" s="215">
        <f>+'Metas por Proyecto'!DK239</f>
        <v>0</v>
      </c>
      <c r="AC6" s="43">
        <f>+E6+G6+I6+K6+M6+O6+Q6+S6+U6+W6+Y6+AA6</f>
        <v>3.4999999999999996</v>
      </c>
      <c r="AD6" s="215">
        <f>+F6+H6+J6+L6+N6+P6+R6+T6+V6+X6+Z6+AB6</f>
        <v>0</v>
      </c>
    </row>
    <row r="7" spans="1:30">
      <c r="A7" s="250" t="s">
        <v>1220</v>
      </c>
      <c r="B7" s="250" t="s">
        <v>1223</v>
      </c>
      <c r="C7" s="250" t="s">
        <v>1222</v>
      </c>
      <c r="D7" s="250">
        <v>0.68</v>
      </c>
      <c r="E7" s="251">
        <f t="shared" ref="E7:AD7" si="2">+E8</f>
        <v>0</v>
      </c>
      <c r="F7" s="250">
        <f t="shared" si="2"/>
        <v>0</v>
      </c>
      <c r="G7" s="251">
        <f t="shared" si="2"/>
        <v>0.68</v>
      </c>
      <c r="H7" s="250">
        <f t="shared" si="2"/>
        <v>0</v>
      </c>
      <c r="I7" s="251">
        <f t="shared" si="2"/>
        <v>0</v>
      </c>
      <c r="J7" s="250">
        <f t="shared" si="2"/>
        <v>0</v>
      </c>
      <c r="K7" s="251">
        <f t="shared" si="2"/>
        <v>0</v>
      </c>
      <c r="L7" s="250">
        <f t="shared" si="2"/>
        <v>0</v>
      </c>
      <c r="M7" s="251">
        <f t="shared" si="2"/>
        <v>0</v>
      </c>
      <c r="N7" s="250">
        <f t="shared" si="2"/>
        <v>0</v>
      </c>
      <c r="O7" s="251">
        <f t="shared" si="2"/>
        <v>0</v>
      </c>
      <c r="P7" s="250">
        <f t="shared" si="2"/>
        <v>0</v>
      </c>
      <c r="Q7" s="251">
        <f t="shared" si="2"/>
        <v>0</v>
      </c>
      <c r="R7" s="250">
        <f t="shared" si="2"/>
        <v>0</v>
      </c>
      <c r="S7" s="251">
        <f t="shared" si="2"/>
        <v>0</v>
      </c>
      <c r="T7" s="250">
        <f t="shared" si="2"/>
        <v>0</v>
      </c>
      <c r="U7" s="251">
        <f t="shared" si="2"/>
        <v>0</v>
      </c>
      <c r="V7" s="250">
        <f t="shared" si="2"/>
        <v>0</v>
      </c>
      <c r="W7" s="251">
        <f t="shared" si="2"/>
        <v>0</v>
      </c>
      <c r="X7" s="250">
        <f t="shared" si="2"/>
        <v>0</v>
      </c>
      <c r="Y7" s="251">
        <f t="shared" si="2"/>
        <v>0</v>
      </c>
      <c r="Z7" s="250">
        <f t="shared" si="2"/>
        <v>0</v>
      </c>
      <c r="AA7" s="251">
        <f t="shared" si="2"/>
        <v>0</v>
      </c>
      <c r="AB7" s="250">
        <f t="shared" si="2"/>
        <v>0</v>
      </c>
      <c r="AC7" s="250">
        <f t="shared" si="2"/>
        <v>0.68</v>
      </c>
      <c r="AD7" s="250">
        <f t="shared" si="2"/>
        <v>0</v>
      </c>
    </row>
    <row r="8" spans="1:30">
      <c r="A8" s="43"/>
      <c r="B8" s="43" t="str">
        <f>+'Metas por Proyecto'!B245</f>
        <v>Seguimiento Construcción Segunda Calzada Gualanday Tramo II</v>
      </c>
      <c r="C8" s="43"/>
      <c r="D8" s="249">
        <f>+'Metas por Proyecto'!AM245</f>
        <v>0.68</v>
      </c>
      <c r="E8" s="249">
        <f>+'Metas por Proyecto'!AO245</f>
        <v>0</v>
      </c>
      <c r="F8" s="215">
        <f>+'Metas por Proyecto'!AP245</f>
        <v>0</v>
      </c>
      <c r="G8" s="249">
        <f>+'Metas por Proyecto'!AR245</f>
        <v>0.68</v>
      </c>
      <c r="H8" s="215">
        <f>+'Metas por Proyecto'!AS245</f>
        <v>0</v>
      </c>
      <c r="I8" s="249">
        <f>+'Metas por Proyecto'!AY245</f>
        <v>0</v>
      </c>
      <c r="J8" s="215">
        <f>+'Metas por Proyecto'!AZ245</f>
        <v>0</v>
      </c>
      <c r="K8" s="249">
        <f>+'Metas por Proyecto'!BF245</f>
        <v>0</v>
      </c>
      <c r="L8" s="215">
        <f>+'Metas por Proyecto'!BG245</f>
        <v>0</v>
      </c>
      <c r="M8" s="249">
        <f>+'Metas por Proyecto'!BM245</f>
        <v>0</v>
      </c>
      <c r="N8" s="215">
        <f>+'Metas por Proyecto'!BN245</f>
        <v>0</v>
      </c>
      <c r="O8" s="249">
        <f>+'Metas por Proyecto'!BT245</f>
        <v>0</v>
      </c>
      <c r="P8" s="215">
        <f>+'Metas por Proyecto'!BU245</f>
        <v>0</v>
      </c>
      <c r="Q8" s="249">
        <f>+'Metas por Proyecto'!CA245</f>
        <v>0</v>
      </c>
      <c r="R8" s="215">
        <f>+'Metas por Proyecto'!CB245</f>
        <v>0</v>
      </c>
      <c r="S8" s="249">
        <f>+'Metas por Proyecto'!CH245</f>
        <v>0</v>
      </c>
      <c r="T8" s="215">
        <f>+'Metas por Proyecto'!CI245</f>
        <v>0</v>
      </c>
      <c r="U8" s="249">
        <f>+'Metas por Proyecto'!CO245</f>
        <v>0</v>
      </c>
      <c r="V8" s="215">
        <f>+'Metas por Proyecto'!CP245</f>
        <v>0</v>
      </c>
      <c r="W8" s="249">
        <f>+'Metas por Proyecto'!CV245</f>
        <v>0</v>
      </c>
      <c r="X8" s="215">
        <f>+'Metas por Proyecto'!CW245</f>
        <v>0</v>
      </c>
      <c r="Y8" s="249">
        <f>+'Metas por Proyecto'!DC245</f>
        <v>0</v>
      </c>
      <c r="Z8" s="215">
        <f>+'Metas por Proyecto'!DD245</f>
        <v>0</v>
      </c>
      <c r="AA8" s="249">
        <f>+'Metas por Proyecto'!DJ245</f>
        <v>0</v>
      </c>
      <c r="AB8" s="215">
        <f>+'Metas por Proyecto'!DK245</f>
        <v>0</v>
      </c>
      <c r="AC8" s="43">
        <f t="shared" ref="AC8:AD12" si="3">+E8+G8+I8+K8+M8+O8+Q8+S8+U8+W8+Y8+AA8</f>
        <v>0.68</v>
      </c>
      <c r="AD8" s="215">
        <f t="shared" si="3"/>
        <v>0</v>
      </c>
    </row>
    <row r="9" spans="1:30">
      <c r="A9" s="250" t="s">
        <v>1220</v>
      </c>
      <c r="B9" s="250" t="s">
        <v>1224</v>
      </c>
      <c r="C9" s="250" t="s">
        <v>1222</v>
      </c>
      <c r="D9" s="251">
        <f>+D10</f>
        <v>11.8</v>
      </c>
      <c r="E9" s="251">
        <f>+E10</f>
        <v>11.8</v>
      </c>
      <c r="F9" s="250">
        <f>+F10</f>
        <v>0</v>
      </c>
      <c r="G9" s="251">
        <f>+G10</f>
        <v>0</v>
      </c>
      <c r="H9" s="250">
        <f>+H10</f>
        <v>0</v>
      </c>
      <c r="I9" s="250">
        <v>0</v>
      </c>
      <c r="J9" s="250">
        <f>+J10</f>
        <v>1.22</v>
      </c>
      <c r="K9" s="250">
        <v>0</v>
      </c>
      <c r="L9" s="250">
        <f>+L10</f>
        <v>0</v>
      </c>
      <c r="M9" s="250">
        <v>0</v>
      </c>
      <c r="N9" s="250">
        <f>+N10</f>
        <v>0</v>
      </c>
      <c r="O9" s="250">
        <v>0</v>
      </c>
      <c r="P9" s="250">
        <f>+P10</f>
        <v>0</v>
      </c>
      <c r="Q9" s="250">
        <v>0</v>
      </c>
      <c r="R9" s="250">
        <f>+R10</f>
        <v>0</v>
      </c>
      <c r="S9" s="250">
        <v>0</v>
      </c>
      <c r="T9" s="250">
        <f>+T10</f>
        <v>0</v>
      </c>
      <c r="U9" s="250">
        <v>0</v>
      </c>
      <c r="V9" s="250">
        <f>+V10</f>
        <v>0</v>
      </c>
      <c r="W9" s="250">
        <v>0</v>
      </c>
      <c r="X9" s="250">
        <f>+X10</f>
        <v>0</v>
      </c>
      <c r="Y9" s="250">
        <v>0</v>
      </c>
      <c r="Z9" s="250">
        <f>+Z10</f>
        <v>0</v>
      </c>
      <c r="AA9" s="250">
        <v>0</v>
      </c>
      <c r="AB9" s="250">
        <f>+AB10</f>
        <v>0</v>
      </c>
      <c r="AC9" s="250">
        <f t="shared" si="3"/>
        <v>11.8</v>
      </c>
      <c r="AD9" s="250">
        <f>+AD10</f>
        <v>1.22</v>
      </c>
    </row>
    <row r="10" spans="1:30">
      <c r="A10" s="43"/>
      <c r="B10" s="43" t="str">
        <f>+'Metas por Proyecto'!B316</f>
        <v>Calzada sencilla nueva sector vial Cantagallo-San Pablo</v>
      </c>
      <c r="C10" s="43"/>
      <c r="D10" s="249">
        <f>+'Metas por Proyecto'!AM316</f>
        <v>11.8</v>
      </c>
      <c r="E10" s="249">
        <f>+'Metas por Proyecto'!AN316</f>
        <v>11.8</v>
      </c>
      <c r="F10" s="215">
        <f>+'Metas por Proyecto'!AO316</f>
        <v>0</v>
      </c>
      <c r="G10" s="249">
        <f>+'Metas por Proyecto'!AR316</f>
        <v>0</v>
      </c>
      <c r="H10" s="215">
        <f>+'Metas por Proyecto'!AS316</f>
        <v>0</v>
      </c>
      <c r="I10" s="249">
        <f>+'Metas por Proyecto'!AY316</f>
        <v>0</v>
      </c>
      <c r="J10" s="215">
        <f>+'Metas por Proyecto'!AZ316</f>
        <v>1.22</v>
      </c>
      <c r="K10" s="249">
        <f>+'Metas por Proyecto'!BF316</f>
        <v>0</v>
      </c>
      <c r="L10" s="215">
        <f>+'Metas por Proyecto'!BG316</f>
        <v>0</v>
      </c>
      <c r="M10" s="249">
        <f>+'Metas por Proyecto'!BM316</f>
        <v>0</v>
      </c>
      <c r="N10" s="215">
        <f>+'Metas por Proyecto'!BN316</f>
        <v>0</v>
      </c>
      <c r="O10" s="249">
        <f>+'Metas por Proyecto'!BT316</f>
        <v>0</v>
      </c>
      <c r="P10" s="215">
        <f>+'Metas por Proyecto'!BU316</f>
        <v>0</v>
      </c>
      <c r="Q10" s="249">
        <f>+'Metas por Proyecto'!CA316</f>
        <v>0</v>
      </c>
      <c r="R10" s="215">
        <f>+'Metas por Proyecto'!CB316</f>
        <v>0</v>
      </c>
      <c r="S10" s="249">
        <f>+'Metas por Proyecto'!CH316</f>
        <v>0</v>
      </c>
      <c r="T10" s="215">
        <f>+'Metas por Proyecto'!CI316</f>
        <v>0</v>
      </c>
      <c r="U10" s="249">
        <f>+'Metas por Proyecto'!CO316</f>
        <v>0</v>
      </c>
      <c r="V10" s="215">
        <f>+'Metas por Proyecto'!CP316</f>
        <v>0</v>
      </c>
      <c r="W10" s="249">
        <f>+'Metas por Proyecto'!CV316</f>
        <v>0</v>
      </c>
      <c r="X10" s="215">
        <f>+'Metas por Proyecto'!CW316</f>
        <v>0</v>
      </c>
      <c r="Y10" s="249">
        <f>+'Metas por Proyecto'!DC316</f>
        <v>0</v>
      </c>
      <c r="Z10" s="215">
        <f>+'Metas por Proyecto'!DD316</f>
        <v>0</v>
      </c>
      <c r="AA10" s="249">
        <f>+'Metas por Proyecto'!DJ316</f>
        <v>0</v>
      </c>
      <c r="AB10" s="215">
        <f>+'Metas por Proyecto'!DK316</f>
        <v>0</v>
      </c>
      <c r="AC10" s="43">
        <f t="shared" si="3"/>
        <v>11.8</v>
      </c>
      <c r="AD10" s="215">
        <f t="shared" si="3"/>
        <v>1.22</v>
      </c>
    </row>
    <row r="11" spans="1:30">
      <c r="A11" s="250" t="s">
        <v>1225</v>
      </c>
      <c r="B11" s="250" t="s">
        <v>1226</v>
      </c>
      <c r="C11" s="250" t="s">
        <v>1222</v>
      </c>
      <c r="D11" s="251">
        <f>+D12</f>
        <v>21.29</v>
      </c>
      <c r="E11" s="251">
        <v>0</v>
      </c>
      <c r="F11" s="250">
        <f>+F12</f>
        <v>0</v>
      </c>
      <c r="G11" s="251">
        <v>0</v>
      </c>
      <c r="H11" s="250">
        <f>+H12</f>
        <v>0</v>
      </c>
      <c r="I11" s="250">
        <v>0.90600000000000003</v>
      </c>
      <c r="J11" s="250">
        <f>+J12</f>
        <v>2.71</v>
      </c>
      <c r="K11" s="250">
        <v>1.8120000000000001</v>
      </c>
      <c r="L11" s="250">
        <f>+L12</f>
        <v>0</v>
      </c>
      <c r="M11" s="250">
        <v>1.07</v>
      </c>
      <c r="N11" s="250">
        <f>+N12</f>
        <v>0</v>
      </c>
      <c r="O11" s="250">
        <v>3.2050000000000001</v>
      </c>
      <c r="P11" s="250">
        <f>+P12</f>
        <v>0</v>
      </c>
      <c r="Q11" s="250">
        <v>5.0949999999999998</v>
      </c>
      <c r="R11" s="250">
        <f>+R12</f>
        <v>0</v>
      </c>
      <c r="S11" s="250">
        <v>3.1190000000000002</v>
      </c>
      <c r="T11" s="250">
        <f>+T12</f>
        <v>0</v>
      </c>
      <c r="U11" s="250">
        <v>1.425</v>
      </c>
      <c r="V11" s="250">
        <f>+V12</f>
        <v>0</v>
      </c>
      <c r="W11" s="250">
        <v>2.536</v>
      </c>
      <c r="X11" s="250">
        <f>+X12</f>
        <v>0</v>
      </c>
      <c r="Y11" s="250">
        <v>2.8210000000000002</v>
      </c>
      <c r="Z11" s="250">
        <f>+Z12</f>
        <v>0</v>
      </c>
      <c r="AA11" s="250">
        <v>0.43</v>
      </c>
      <c r="AB11" s="250">
        <f>+AB12</f>
        <v>0</v>
      </c>
      <c r="AC11" s="250">
        <f t="shared" si="3"/>
        <v>22.419000000000004</v>
      </c>
      <c r="AD11" s="250">
        <f>+AD12</f>
        <v>2.71</v>
      </c>
    </row>
    <row r="12" spans="1:30">
      <c r="A12" s="43"/>
      <c r="B12" s="43" t="str">
        <f>+'Metas por Proyecto'!B391</f>
        <v xml:space="preserve">22,4 Kilometros construidos </v>
      </c>
      <c r="C12" s="43"/>
      <c r="D12" s="249">
        <f>+'Metas por Proyecto'!AM391</f>
        <v>21.29</v>
      </c>
      <c r="E12" s="249">
        <f>+'Metas por Proyecto'!AN391</f>
        <v>0</v>
      </c>
      <c r="F12" s="215">
        <f>+'Metas por Proyecto'!AO391</f>
        <v>0</v>
      </c>
      <c r="G12" s="249">
        <f>+'Metas por Proyecto'!AR391</f>
        <v>0</v>
      </c>
      <c r="H12" s="215">
        <f>+'Metas por Proyecto'!AS391</f>
        <v>0</v>
      </c>
      <c r="I12" s="249">
        <f>+'Metas por Proyecto'!AY391</f>
        <v>0.90600000000000003</v>
      </c>
      <c r="J12" s="215">
        <f>+'Metas por Proyecto'!AZ391</f>
        <v>2.71</v>
      </c>
      <c r="K12" s="249">
        <f>+'Metas por Proyecto'!BF391</f>
        <v>1.8120000000000001</v>
      </c>
      <c r="L12" s="215">
        <f>+'Metas por Proyecto'!BG391</f>
        <v>0</v>
      </c>
      <c r="M12" s="249">
        <f>+'Metas por Proyecto'!BM391</f>
        <v>1.07</v>
      </c>
      <c r="N12" s="215">
        <f>+'Metas por Proyecto'!BN391</f>
        <v>0</v>
      </c>
      <c r="O12" s="249">
        <f>+'Metas por Proyecto'!BT391</f>
        <v>3.2050000000000001</v>
      </c>
      <c r="P12" s="215">
        <f>+'Metas por Proyecto'!BU391</f>
        <v>0</v>
      </c>
      <c r="Q12" s="249">
        <f>+'Metas por Proyecto'!CA391</f>
        <v>5.0949999999999998</v>
      </c>
      <c r="R12" s="215">
        <f>+'Metas por Proyecto'!CB391</f>
        <v>0</v>
      </c>
      <c r="S12" s="249">
        <f>+'Metas por Proyecto'!CH391</f>
        <v>3.1190000000000002</v>
      </c>
      <c r="T12" s="215">
        <f>+'Metas por Proyecto'!CI391</f>
        <v>0</v>
      </c>
      <c r="U12" s="249">
        <f>+'Metas por Proyecto'!CO391</f>
        <v>1.425</v>
      </c>
      <c r="V12" s="215">
        <f>+'Metas por Proyecto'!CP391</f>
        <v>0</v>
      </c>
      <c r="W12" s="249">
        <f>+'Metas por Proyecto'!CV391</f>
        <v>2.536</v>
      </c>
      <c r="X12" s="215">
        <f>+'Metas por Proyecto'!CW391</f>
        <v>0</v>
      </c>
      <c r="Y12" s="249">
        <f>+'Metas por Proyecto'!DC391</f>
        <v>2.1219999999999999</v>
      </c>
      <c r="Z12" s="215">
        <f>+'Metas por Proyecto'!DD391</f>
        <v>0</v>
      </c>
      <c r="AA12" s="249">
        <f>+'Metas por Proyecto'!DJ391</f>
        <v>0</v>
      </c>
      <c r="AB12" s="215">
        <f>+'Metas por Proyecto'!DK391</f>
        <v>0</v>
      </c>
      <c r="AC12" s="43">
        <f t="shared" si="3"/>
        <v>21.290000000000003</v>
      </c>
      <c r="AD12" s="215">
        <f t="shared" si="3"/>
        <v>2.71</v>
      </c>
    </row>
    <row r="13" spans="1:30">
      <c r="A13" s="401" t="s">
        <v>1227</v>
      </c>
      <c r="B13" s="402"/>
      <c r="C13" s="402"/>
      <c r="D13" s="253">
        <f>+D14+D17+D19+D21+D23+D29+D31+D33++D41+D44+D46+D52+D55</f>
        <v>122.9195</v>
      </c>
      <c r="E13" s="216">
        <f t="shared" ref="E13:AD13" si="4">+E14+E17+E19+E21+E23+E29+E31+E33++E41+E44+E46+E52+E55</f>
        <v>9.7100000000000009</v>
      </c>
      <c r="F13" s="216">
        <f t="shared" si="4"/>
        <v>12.14</v>
      </c>
      <c r="G13" s="216">
        <f t="shared" si="4"/>
        <v>3.71</v>
      </c>
      <c r="H13" s="216">
        <f t="shared" si="4"/>
        <v>1.69</v>
      </c>
      <c r="I13" s="216">
        <f t="shared" si="4"/>
        <v>1.3800000000000001</v>
      </c>
      <c r="J13" s="216">
        <f t="shared" si="4"/>
        <v>1.671</v>
      </c>
      <c r="K13" s="216">
        <f t="shared" si="4"/>
        <v>10.77</v>
      </c>
      <c r="L13" s="216">
        <f t="shared" si="4"/>
        <v>0</v>
      </c>
      <c r="M13" s="216">
        <f t="shared" si="4"/>
        <v>2.0499999999999998</v>
      </c>
      <c r="N13" s="216">
        <f t="shared" si="4"/>
        <v>0</v>
      </c>
      <c r="O13" s="216">
        <f t="shared" si="4"/>
        <v>1.04</v>
      </c>
      <c r="P13" s="216">
        <f t="shared" si="4"/>
        <v>0</v>
      </c>
      <c r="Q13" s="216">
        <f t="shared" si="4"/>
        <v>0.36000000000000004</v>
      </c>
      <c r="R13" s="216">
        <f t="shared" si="4"/>
        <v>0</v>
      </c>
      <c r="S13" s="216">
        <f t="shared" si="4"/>
        <v>2.0234999999999999</v>
      </c>
      <c r="T13" s="216">
        <f t="shared" si="4"/>
        <v>0</v>
      </c>
      <c r="U13" s="216">
        <f t="shared" si="4"/>
        <v>3.71</v>
      </c>
      <c r="V13" s="216">
        <f t="shared" si="4"/>
        <v>0</v>
      </c>
      <c r="W13" s="216">
        <f t="shared" si="4"/>
        <v>19.642999999999997</v>
      </c>
      <c r="X13" s="216">
        <f t="shared" si="4"/>
        <v>0</v>
      </c>
      <c r="Y13" s="216">
        <f t="shared" si="4"/>
        <v>5.59</v>
      </c>
      <c r="Z13" s="216">
        <f t="shared" si="4"/>
        <v>0</v>
      </c>
      <c r="AA13" s="216">
        <f t="shared" si="4"/>
        <v>58.440000000000005</v>
      </c>
      <c r="AB13" s="217">
        <f t="shared" si="4"/>
        <v>0</v>
      </c>
      <c r="AC13" s="214">
        <f t="shared" si="4"/>
        <v>118.4265</v>
      </c>
      <c r="AD13" s="214">
        <f t="shared" si="4"/>
        <v>15.501000000000001</v>
      </c>
    </row>
    <row r="14" spans="1:30">
      <c r="A14" s="250" t="s">
        <v>1220</v>
      </c>
      <c r="B14" s="250" t="s">
        <v>1228</v>
      </c>
      <c r="C14" s="250" t="s">
        <v>1222</v>
      </c>
      <c r="D14" s="251">
        <f>SUM(D15:D16)</f>
        <v>1.4300000000000002</v>
      </c>
      <c r="E14" s="250">
        <f>SUM(E15:E16)</f>
        <v>0</v>
      </c>
      <c r="F14" s="250">
        <f t="shared" ref="F14:AD14" si="5">SUM(F15:F16)</f>
        <v>0</v>
      </c>
      <c r="G14" s="250">
        <f t="shared" si="5"/>
        <v>0</v>
      </c>
      <c r="H14" s="250">
        <f t="shared" si="5"/>
        <v>0</v>
      </c>
      <c r="I14" s="250">
        <f t="shared" si="5"/>
        <v>0</v>
      </c>
      <c r="J14" s="250">
        <f t="shared" si="5"/>
        <v>0</v>
      </c>
      <c r="K14" s="250">
        <f t="shared" si="5"/>
        <v>0</v>
      </c>
      <c r="L14" s="250">
        <f t="shared" si="5"/>
        <v>0</v>
      </c>
      <c r="M14" s="250">
        <f t="shared" si="5"/>
        <v>0</v>
      </c>
      <c r="N14" s="250">
        <f t="shared" si="5"/>
        <v>0</v>
      </c>
      <c r="O14" s="250">
        <f t="shared" si="5"/>
        <v>0</v>
      </c>
      <c r="P14" s="250">
        <f t="shared" si="5"/>
        <v>0</v>
      </c>
      <c r="Q14" s="250">
        <f t="shared" si="5"/>
        <v>0</v>
      </c>
      <c r="R14" s="250">
        <f t="shared" si="5"/>
        <v>0</v>
      </c>
      <c r="S14" s="250">
        <f t="shared" si="5"/>
        <v>0</v>
      </c>
      <c r="T14" s="250">
        <f t="shared" si="5"/>
        <v>0</v>
      </c>
      <c r="U14" s="250">
        <f t="shared" si="5"/>
        <v>0</v>
      </c>
      <c r="V14" s="250">
        <f t="shared" si="5"/>
        <v>0</v>
      </c>
      <c r="W14" s="250">
        <f t="shared" si="5"/>
        <v>0</v>
      </c>
      <c r="X14" s="250">
        <f t="shared" si="5"/>
        <v>0</v>
      </c>
      <c r="Y14" s="250">
        <f t="shared" si="5"/>
        <v>0</v>
      </c>
      <c r="Z14" s="250">
        <f t="shared" si="5"/>
        <v>0</v>
      </c>
      <c r="AA14" s="250">
        <f t="shared" si="5"/>
        <v>1.4300000000000002</v>
      </c>
      <c r="AB14" s="250">
        <f t="shared" si="5"/>
        <v>0</v>
      </c>
      <c r="AC14" s="250">
        <f t="shared" si="5"/>
        <v>1.4300000000000002</v>
      </c>
      <c r="AD14" s="250">
        <f t="shared" si="5"/>
        <v>0</v>
      </c>
    </row>
    <row r="15" spans="1:30">
      <c r="A15" s="43"/>
      <c r="B15" s="43" t="str">
        <f>+'Metas por Proyecto'!B232</f>
        <v>Realizar seguimiento a la construcción de la UF5 Doble Calzada</v>
      </c>
      <c r="C15" s="43"/>
      <c r="D15" s="249">
        <f>+'Metas por Proyecto'!AM232</f>
        <v>0.13</v>
      </c>
      <c r="E15" s="249">
        <f>+'Metas por Proyecto'!AN66</f>
        <v>0</v>
      </c>
      <c r="F15" s="215">
        <f>+'Metas por Proyecto'!AO66</f>
        <v>0</v>
      </c>
      <c r="G15" s="249">
        <f>+'Metas por Proyecto'!AR66</f>
        <v>0</v>
      </c>
      <c r="H15" s="215">
        <f>+'Metas por Proyecto'!AS66</f>
        <v>0</v>
      </c>
      <c r="I15" s="249">
        <f>+'Metas por Proyecto'!AY232</f>
        <v>0</v>
      </c>
      <c r="J15" s="215">
        <f>+'Metas por Proyecto'!AZ232</f>
        <v>0</v>
      </c>
      <c r="K15" s="249">
        <f>+'Metas por Proyecto'!BF232</f>
        <v>0</v>
      </c>
      <c r="L15" s="215">
        <f>+'Metas por Proyecto'!BG232</f>
        <v>0</v>
      </c>
      <c r="M15" s="249">
        <f>+'Metas por Proyecto'!BM232</f>
        <v>0</v>
      </c>
      <c r="N15" s="215">
        <f>+'Metas por Proyecto'!BN232</f>
        <v>0</v>
      </c>
      <c r="O15" s="249">
        <f>+'Metas por Proyecto'!BT232</f>
        <v>0</v>
      </c>
      <c r="P15" s="215">
        <v>0</v>
      </c>
      <c r="Q15" s="249">
        <f>+'Metas por Proyecto'!CA232</f>
        <v>0</v>
      </c>
      <c r="R15" s="215">
        <f>+'Metas por Proyecto'!CB232</f>
        <v>0</v>
      </c>
      <c r="S15" s="249">
        <f>+'Metas por Proyecto'!CH232</f>
        <v>0</v>
      </c>
      <c r="T15" s="215">
        <f>+'Metas por Proyecto'!CI232</f>
        <v>0</v>
      </c>
      <c r="U15" s="249">
        <f>+'Metas por Proyecto'!CO232</f>
        <v>0</v>
      </c>
      <c r="V15" s="215">
        <f>+'Metas por Proyecto'!CP232</f>
        <v>0</v>
      </c>
      <c r="W15" s="249">
        <f>+'Metas por Proyecto'!CV232</f>
        <v>0</v>
      </c>
      <c r="X15" s="215">
        <f>+'Metas por Proyecto'!CW232</f>
        <v>0</v>
      </c>
      <c r="Y15" s="249">
        <f>+'Metas por Proyecto'!DC232</f>
        <v>0</v>
      </c>
      <c r="Z15" s="215">
        <f>+'Metas por Proyecto'!DD232</f>
        <v>0</v>
      </c>
      <c r="AA15" s="249">
        <f>+'Metas por Proyecto'!DJ232</f>
        <v>0.13</v>
      </c>
      <c r="AB15" s="215">
        <f>+'Metas por Proyecto'!DK232</f>
        <v>0</v>
      </c>
      <c r="AC15" s="43">
        <f t="shared" ref="AC15:AD40" si="6">+E15+G15+I15+K15+M15+O15+Q15+S15+U15+W15+Y15+AA15</f>
        <v>0.13</v>
      </c>
      <c r="AD15" s="215">
        <f t="shared" si="6"/>
        <v>0</v>
      </c>
    </row>
    <row r="16" spans="1:30">
      <c r="A16" s="43"/>
      <c r="B16" s="43" t="str">
        <f>+'Metas por Proyecto'!B233</f>
        <v>Realizar seguimiento a la construcción de la UF6 Doble Calzada</v>
      </c>
      <c r="C16" s="43"/>
      <c r="D16" s="249">
        <f>+'Metas por Proyecto'!AM233</f>
        <v>1.3</v>
      </c>
      <c r="E16" s="249">
        <f>+'Metas por Proyecto'!AN233</f>
        <v>0</v>
      </c>
      <c r="F16" s="215">
        <f>+'Metas por Proyecto'!AO233</f>
        <v>0</v>
      </c>
      <c r="G16" s="249">
        <f>+'Metas por Proyecto'!AR233</f>
        <v>0</v>
      </c>
      <c r="H16" s="215">
        <f>+'Metas por Proyecto'!AS233</f>
        <v>0</v>
      </c>
      <c r="I16" s="249">
        <f>+'Metas por Proyecto'!AY233</f>
        <v>0</v>
      </c>
      <c r="J16" s="215">
        <f>+'Metas por Proyecto'!AZ233</f>
        <v>0</v>
      </c>
      <c r="K16" s="249">
        <f>+'Metas por Proyecto'!BF233</f>
        <v>0</v>
      </c>
      <c r="L16" s="215">
        <f>+'Metas por Proyecto'!BG233</f>
        <v>0</v>
      </c>
      <c r="M16" s="249">
        <f>+'Metas por Proyecto'!BM233</f>
        <v>0</v>
      </c>
      <c r="N16" s="215">
        <f>+'Metas por Proyecto'!BN233</f>
        <v>0</v>
      </c>
      <c r="O16" s="249">
        <f>+'Metas por Proyecto'!BT233</f>
        <v>0</v>
      </c>
      <c r="P16" s="215">
        <v>0</v>
      </c>
      <c r="Q16" s="249">
        <f>+'Metas por Proyecto'!CA233</f>
        <v>0</v>
      </c>
      <c r="R16" s="215">
        <f>+'Metas por Proyecto'!CB233</f>
        <v>0</v>
      </c>
      <c r="S16" s="249">
        <f>+'Metas por Proyecto'!CH233</f>
        <v>0</v>
      </c>
      <c r="T16" s="215">
        <f>+'Metas por Proyecto'!CI233</f>
        <v>0</v>
      </c>
      <c r="U16" s="249">
        <f>+'Metas por Proyecto'!CO233</f>
        <v>0</v>
      </c>
      <c r="V16" s="215">
        <f>+'Metas por Proyecto'!CP233</f>
        <v>0</v>
      </c>
      <c r="W16" s="249">
        <f>+'Metas por Proyecto'!CV233</f>
        <v>0</v>
      </c>
      <c r="X16" s="215">
        <f>+'Metas por Proyecto'!CW233</f>
        <v>0</v>
      </c>
      <c r="Y16" s="249">
        <f>+'Metas por Proyecto'!DC233</f>
        <v>0</v>
      </c>
      <c r="Z16" s="215">
        <f>+'Metas por Proyecto'!DD233</f>
        <v>0</v>
      </c>
      <c r="AA16" s="249">
        <f>+'Metas por Proyecto'!DJ233</f>
        <v>1.3</v>
      </c>
      <c r="AB16" s="215">
        <f>+'Metas por Proyecto'!DK233</f>
        <v>0</v>
      </c>
      <c r="AC16" s="43">
        <f t="shared" si="6"/>
        <v>1.3</v>
      </c>
      <c r="AD16" s="215">
        <f t="shared" si="6"/>
        <v>0</v>
      </c>
    </row>
    <row r="17" spans="1:30">
      <c r="A17" s="250" t="s">
        <v>1220</v>
      </c>
      <c r="B17" s="250" t="s">
        <v>1229</v>
      </c>
      <c r="C17" s="250" t="s">
        <v>1222</v>
      </c>
      <c r="D17" s="251">
        <v>3.04</v>
      </c>
      <c r="E17" s="250">
        <v>1</v>
      </c>
      <c r="F17" s="250">
        <f>+F18</f>
        <v>1.5</v>
      </c>
      <c r="G17" s="250">
        <v>1</v>
      </c>
      <c r="H17" s="250">
        <f>+H18</f>
        <v>1</v>
      </c>
      <c r="I17" s="250">
        <v>1.04</v>
      </c>
      <c r="J17" s="250">
        <f>+J18</f>
        <v>0.8</v>
      </c>
      <c r="K17" s="250">
        <v>0</v>
      </c>
      <c r="L17" s="250">
        <f>+L18</f>
        <v>0</v>
      </c>
      <c r="M17" s="250">
        <v>0</v>
      </c>
      <c r="N17" s="250">
        <f>+N18</f>
        <v>0</v>
      </c>
      <c r="O17" s="250">
        <v>0</v>
      </c>
      <c r="P17" s="250">
        <f>+P18</f>
        <v>0</v>
      </c>
      <c r="Q17" s="250">
        <v>0</v>
      </c>
      <c r="R17" s="250">
        <f>+R18</f>
        <v>0</v>
      </c>
      <c r="S17" s="250">
        <v>0</v>
      </c>
      <c r="T17" s="250">
        <f>+T18</f>
        <v>0</v>
      </c>
      <c r="U17" s="250">
        <v>0</v>
      </c>
      <c r="V17" s="250">
        <f>+V18</f>
        <v>0</v>
      </c>
      <c r="W17" s="250">
        <v>0</v>
      </c>
      <c r="X17" s="250">
        <f>+X18</f>
        <v>0</v>
      </c>
      <c r="Y17" s="250">
        <v>0</v>
      </c>
      <c r="Z17" s="250">
        <f>+Z18</f>
        <v>0</v>
      </c>
      <c r="AA17" s="250">
        <v>0</v>
      </c>
      <c r="AB17" s="250">
        <f>+AB18</f>
        <v>0</v>
      </c>
      <c r="AC17" s="250">
        <f t="shared" si="6"/>
        <v>3.04</v>
      </c>
      <c r="AD17" s="250">
        <f t="shared" si="6"/>
        <v>3.3</v>
      </c>
    </row>
    <row r="18" spans="1:30">
      <c r="A18" s="43"/>
      <c r="B18" s="43" t="str">
        <f>+'Metas por Proyecto'!B254</f>
        <v xml:space="preserve">Ampliación Autopista Norte : Calle 245- Caro </v>
      </c>
      <c r="C18" s="43"/>
      <c r="D18" s="249">
        <f>+'Metas por Proyecto'!AM254</f>
        <v>3.04</v>
      </c>
      <c r="E18" s="249">
        <f>+'Metas por Proyecto'!AN254</f>
        <v>1</v>
      </c>
      <c r="F18" s="215">
        <f>+'Metas por Proyecto'!AO254</f>
        <v>1.5</v>
      </c>
      <c r="G18" s="249">
        <f>+'Metas por Proyecto'!AR254</f>
        <v>1</v>
      </c>
      <c r="H18" s="215">
        <f>+'Metas por Proyecto'!AS254</f>
        <v>1</v>
      </c>
      <c r="I18" s="249">
        <f>+'Metas por Proyecto'!AY254</f>
        <v>1.04</v>
      </c>
      <c r="J18" s="215">
        <f>+'Metas por Proyecto'!AZ254</f>
        <v>0.8</v>
      </c>
      <c r="K18" s="249">
        <f>+'Metas por Proyecto'!BF254</f>
        <v>0</v>
      </c>
      <c r="L18" s="215">
        <f>+'Metas por Proyecto'!BG254</f>
        <v>0</v>
      </c>
      <c r="M18" s="249">
        <f>+'Metas por Proyecto'!BM254</f>
        <v>0</v>
      </c>
      <c r="N18" s="215">
        <f>+'Metas por Proyecto'!BN254</f>
        <v>0</v>
      </c>
      <c r="O18" s="249">
        <f>+'Metas por Proyecto'!BT254</f>
        <v>0</v>
      </c>
      <c r="P18" s="215">
        <f>+'Metas por Proyecto'!BU254</f>
        <v>0</v>
      </c>
      <c r="Q18" s="249">
        <f>+'Metas por Proyecto'!CA254</f>
        <v>0</v>
      </c>
      <c r="R18" s="215">
        <f>+'Metas por Proyecto'!CB254</f>
        <v>0</v>
      </c>
      <c r="S18" s="249">
        <f>+'Metas por Proyecto'!CH254</f>
        <v>0</v>
      </c>
      <c r="T18" s="215">
        <f>+'Metas por Proyecto'!CI254</f>
        <v>0</v>
      </c>
      <c r="U18" s="249">
        <f>+'Metas por Proyecto'!CO254</f>
        <v>0</v>
      </c>
      <c r="V18" s="215">
        <f>+'Metas por Proyecto'!CP254</f>
        <v>0</v>
      </c>
      <c r="W18" s="249">
        <f>+'Metas por Proyecto'!CV254</f>
        <v>0</v>
      </c>
      <c r="X18" s="215">
        <f>+'Metas por Proyecto'!CW254</f>
        <v>0</v>
      </c>
      <c r="Y18" s="249">
        <f>+'Metas por Proyecto'!DC254</f>
        <v>0</v>
      </c>
      <c r="Z18" s="215">
        <f>+'Metas por Proyecto'!DD254</f>
        <v>0</v>
      </c>
      <c r="AA18" s="249">
        <f>+'Metas por Proyecto'!DJ254</f>
        <v>0</v>
      </c>
      <c r="AB18" s="215">
        <f>+'Metas por Proyecto'!DK254</f>
        <v>0</v>
      </c>
      <c r="AC18" s="43">
        <f t="shared" si="6"/>
        <v>3.04</v>
      </c>
      <c r="AD18" s="215">
        <f t="shared" si="6"/>
        <v>3.3</v>
      </c>
    </row>
    <row r="19" spans="1:30">
      <c r="A19" s="250" t="s">
        <v>1220</v>
      </c>
      <c r="B19" s="250" t="s">
        <v>1230</v>
      </c>
      <c r="C19" s="250" t="s">
        <v>1222</v>
      </c>
      <c r="D19" s="251">
        <v>10</v>
      </c>
      <c r="E19" s="250">
        <v>0</v>
      </c>
      <c r="F19" s="250">
        <v>0</v>
      </c>
      <c r="G19" s="250">
        <v>0</v>
      </c>
      <c r="H19" s="250">
        <v>0</v>
      </c>
      <c r="I19" s="250">
        <v>0</v>
      </c>
      <c r="J19" s="250">
        <v>0</v>
      </c>
      <c r="K19" s="250">
        <v>10</v>
      </c>
      <c r="L19" s="250"/>
      <c r="M19" s="250">
        <v>0</v>
      </c>
      <c r="N19" s="250"/>
      <c r="O19" s="250">
        <v>0</v>
      </c>
      <c r="P19" s="250"/>
      <c r="Q19" s="250">
        <v>0</v>
      </c>
      <c r="R19" s="250"/>
      <c r="S19" s="250">
        <v>0</v>
      </c>
      <c r="T19" s="250"/>
      <c r="U19" s="250">
        <v>0</v>
      </c>
      <c r="V19" s="250"/>
      <c r="W19" s="250">
        <v>0</v>
      </c>
      <c r="X19" s="250"/>
      <c r="Y19" s="250">
        <v>0</v>
      </c>
      <c r="Z19" s="250"/>
      <c r="AA19" s="250">
        <v>0</v>
      </c>
      <c r="AB19" s="250"/>
      <c r="AC19" s="250">
        <f t="shared" si="6"/>
        <v>10</v>
      </c>
      <c r="AD19" s="250">
        <f t="shared" si="6"/>
        <v>0</v>
      </c>
    </row>
    <row r="20" spans="1:30">
      <c r="A20" s="43"/>
      <c r="B20" s="43" t="str">
        <f>+'Metas por Proyecto'!B258</f>
        <v>Construcción obras de la UF1 (Combeima - Valle del Cocora)</v>
      </c>
      <c r="C20" s="43"/>
      <c r="D20" s="249">
        <f>+'Metas por Proyecto'!AM258</f>
        <v>10</v>
      </c>
      <c r="E20" s="249">
        <f>+'Metas por Proyecto'!AN258</f>
        <v>0</v>
      </c>
      <c r="F20" s="215">
        <v>0</v>
      </c>
      <c r="G20" s="249">
        <f>+'Metas por Proyecto'!AR258</f>
        <v>0</v>
      </c>
      <c r="H20" s="215">
        <v>0</v>
      </c>
      <c r="I20" s="249">
        <f>+'Metas por Proyecto'!AY258</f>
        <v>0</v>
      </c>
      <c r="J20" s="215">
        <v>0</v>
      </c>
      <c r="K20" s="249">
        <f>+'Metas por Proyecto'!BF258</f>
        <v>10</v>
      </c>
      <c r="L20" s="215"/>
      <c r="M20" s="249">
        <f>+'Metas por Proyecto'!BM258</f>
        <v>0</v>
      </c>
      <c r="N20" s="215"/>
      <c r="O20" s="249">
        <f>+'Metas por Proyecto'!BT258</f>
        <v>0</v>
      </c>
      <c r="P20" s="215"/>
      <c r="Q20" s="249">
        <f>+'Metas por Proyecto'!CA258</f>
        <v>0</v>
      </c>
      <c r="R20" s="215"/>
      <c r="S20" s="249">
        <f>+'Metas por Proyecto'!CH258</f>
        <v>0</v>
      </c>
      <c r="T20" s="215"/>
      <c r="U20" s="249">
        <f>+'Metas por Proyecto'!CO258</f>
        <v>0</v>
      </c>
      <c r="V20" s="215"/>
      <c r="W20" s="249">
        <f>+'Metas por Proyecto'!CV258</f>
        <v>0</v>
      </c>
      <c r="X20" s="215"/>
      <c r="Y20" s="249">
        <f>+'Metas por Proyecto'!DC258</f>
        <v>0</v>
      </c>
      <c r="Z20" s="215"/>
      <c r="AA20" s="249">
        <f>+'Metas por Proyecto'!DJ258</f>
        <v>0</v>
      </c>
      <c r="AB20" s="215"/>
      <c r="AC20" s="43">
        <f t="shared" si="6"/>
        <v>10</v>
      </c>
      <c r="AD20" s="215"/>
    </row>
    <row r="21" spans="1:30">
      <c r="A21" s="250" t="s">
        <v>1220</v>
      </c>
      <c r="B21" s="250" t="s">
        <v>1231</v>
      </c>
      <c r="C21" s="250" t="s">
        <v>1222</v>
      </c>
      <c r="D21" s="251">
        <v>17.2</v>
      </c>
      <c r="E21" s="250">
        <v>0</v>
      </c>
      <c r="F21" s="250">
        <f>+F22</f>
        <v>0</v>
      </c>
      <c r="G21" s="250">
        <v>0</v>
      </c>
      <c r="H21" s="250">
        <f>+H22</f>
        <v>0</v>
      </c>
      <c r="I21" s="250">
        <v>0</v>
      </c>
      <c r="J21" s="250">
        <f>+J22</f>
        <v>0</v>
      </c>
      <c r="K21" s="250">
        <v>0</v>
      </c>
      <c r="L21" s="250">
        <f>+L22</f>
        <v>0</v>
      </c>
      <c r="M21" s="250">
        <v>0</v>
      </c>
      <c r="N21" s="250">
        <f>+N22</f>
        <v>0</v>
      </c>
      <c r="O21" s="250">
        <v>0</v>
      </c>
      <c r="P21" s="250">
        <f>+P22</f>
        <v>0</v>
      </c>
      <c r="Q21" s="250">
        <v>0</v>
      </c>
      <c r="R21" s="250">
        <f>+R22</f>
        <v>0</v>
      </c>
      <c r="S21" s="250">
        <v>0</v>
      </c>
      <c r="T21" s="250">
        <f>+T22</f>
        <v>0</v>
      </c>
      <c r="U21" s="250">
        <v>0</v>
      </c>
      <c r="V21" s="250">
        <f>+V22</f>
        <v>0</v>
      </c>
      <c r="W21" s="250">
        <v>17.2</v>
      </c>
      <c r="X21" s="250">
        <f>+X22</f>
        <v>0</v>
      </c>
      <c r="Y21" s="250">
        <v>0</v>
      </c>
      <c r="Z21" s="250">
        <f>+Z22</f>
        <v>0</v>
      </c>
      <c r="AA21" s="250">
        <v>0</v>
      </c>
      <c r="AB21" s="250">
        <f>+AB22</f>
        <v>0</v>
      </c>
      <c r="AC21" s="250">
        <f t="shared" si="6"/>
        <v>17.2</v>
      </c>
      <c r="AD21" s="250">
        <f t="shared" si="6"/>
        <v>0</v>
      </c>
    </row>
    <row r="22" spans="1:30">
      <c r="A22" s="43"/>
      <c r="B22" s="43" t="str">
        <f>+'Metas por Proyecto'!B263</f>
        <v>Construcción segunda calzada UF 2B (Campo Dina - Aipe)</v>
      </c>
      <c r="C22" s="43"/>
      <c r="D22" s="249">
        <f>+'Metas por Proyecto'!AM263</f>
        <v>17.2</v>
      </c>
      <c r="E22" s="249">
        <f>+'Metas por Proyecto'!AN263</f>
        <v>0</v>
      </c>
      <c r="F22" s="215">
        <f>+'Metas por Proyecto'!AO263</f>
        <v>0</v>
      </c>
      <c r="G22" s="249">
        <f>+'Metas por Proyecto'!AR263</f>
        <v>0</v>
      </c>
      <c r="H22" s="215">
        <f>+'Metas por Proyecto'!AS263</f>
        <v>0</v>
      </c>
      <c r="I22" s="249">
        <f>+'Metas por Proyecto'!AY263</f>
        <v>0</v>
      </c>
      <c r="J22" s="215">
        <f>+'Metas por Proyecto'!AZ263</f>
        <v>0</v>
      </c>
      <c r="K22" s="249">
        <f>+'Metas por Proyecto'!BF263</f>
        <v>0</v>
      </c>
      <c r="L22" s="215">
        <f>+'Metas por Proyecto'!BG263</f>
        <v>0</v>
      </c>
      <c r="M22" s="249">
        <f>+'Metas por Proyecto'!BM263</f>
        <v>0</v>
      </c>
      <c r="N22" s="215">
        <f>+'Metas por Proyecto'!BN263</f>
        <v>0</v>
      </c>
      <c r="O22" s="249">
        <f>+'Metas por Proyecto'!BT263</f>
        <v>0</v>
      </c>
      <c r="P22" s="215">
        <f>+'Metas por Proyecto'!BU263</f>
        <v>0</v>
      </c>
      <c r="Q22" s="249">
        <f>+'Metas por Proyecto'!CA263</f>
        <v>0</v>
      </c>
      <c r="R22" s="215">
        <f>+'Metas por Proyecto'!CB263</f>
        <v>0</v>
      </c>
      <c r="S22" s="249">
        <f>+'Metas por Proyecto'!CH263</f>
        <v>0</v>
      </c>
      <c r="T22" s="215">
        <f>+'Metas por Proyecto'!CI263</f>
        <v>0</v>
      </c>
      <c r="U22" s="249">
        <f>+'Metas por Proyecto'!CO263</f>
        <v>0</v>
      </c>
      <c r="V22" s="215">
        <f>+'Metas por Proyecto'!CP263</f>
        <v>0</v>
      </c>
      <c r="W22" s="249">
        <f>+'Metas por Proyecto'!CV263</f>
        <v>17.2</v>
      </c>
      <c r="X22" s="215">
        <f>+'Metas por Proyecto'!CW263</f>
        <v>0</v>
      </c>
      <c r="Y22" s="249">
        <f>+'Metas por Proyecto'!DC263</f>
        <v>0</v>
      </c>
      <c r="Z22" s="215">
        <f>+'Metas por Proyecto'!DD263</f>
        <v>0</v>
      </c>
      <c r="AA22" s="249">
        <f>+'Metas por Proyecto'!DJ263</f>
        <v>0</v>
      </c>
      <c r="AB22" s="215">
        <f>+'Metas por Proyecto'!DK263</f>
        <v>0</v>
      </c>
      <c r="AC22" s="43">
        <f t="shared" si="6"/>
        <v>17.2</v>
      </c>
      <c r="AD22" s="215">
        <f t="shared" si="6"/>
        <v>0</v>
      </c>
    </row>
    <row r="23" spans="1:30">
      <c r="A23" s="250" t="s">
        <v>1220</v>
      </c>
      <c r="B23" s="250" t="s">
        <v>1232</v>
      </c>
      <c r="C23" s="250" t="s">
        <v>1222</v>
      </c>
      <c r="D23" s="251">
        <f>SUM(D24:D28)</f>
        <v>19.400000000000002</v>
      </c>
      <c r="E23" s="250">
        <f t="shared" ref="E23:AD23" si="7">SUM(E24:E28)</f>
        <v>0</v>
      </c>
      <c r="F23" s="250">
        <f t="shared" si="7"/>
        <v>0.64</v>
      </c>
      <c r="G23" s="250">
        <f t="shared" si="7"/>
        <v>0</v>
      </c>
      <c r="H23" s="250">
        <f t="shared" si="7"/>
        <v>0.23</v>
      </c>
      <c r="I23" s="250">
        <f t="shared" si="7"/>
        <v>0</v>
      </c>
      <c r="J23" s="250">
        <f t="shared" si="7"/>
        <v>0.871</v>
      </c>
      <c r="K23" s="250">
        <f t="shared" si="7"/>
        <v>0</v>
      </c>
      <c r="L23" s="250">
        <f t="shared" si="7"/>
        <v>0</v>
      </c>
      <c r="M23" s="250">
        <f t="shared" si="7"/>
        <v>0</v>
      </c>
      <c r="N23" s="250">
        <f t="shared" si="7"/>
        <v>0</v>
      </c>
      <c r="O23" s="250">
        <f t="shared" si="7"/>
        <v>0</v>
      </c>
      <c r="P23" s="250">
        <f t="shared" si="7"/>
        <v>0</v>
      </c>
      <c r="Q23" s="250">
        <f t="shared" si="7"/>
        <v>0</v>
      </c>
      <c r="R23" s="250">
        <f t="shared" si="7"/>
        <v>0</v>
      </c>
      <c r="S23" s="250">
        <f t="shared" si="7"/>
        <v>0</v>
      </c>
      <c r="T23" s="250">
        <f t="shared" si="7"/>
        <v>0</v>
      </c>
      <c r="U23" s="250">
        <f t="shared" si="7"/>
        <v>0</v>
      </c>
      <c r="V23" s="250">
        <f t="shared" si="7"/>
        <v>0</v>
      </c>
      <c r="W23" s="250">
        <f t="shared" si="7"/>
        <v>0</v>
      </c>
      <c r="X23" s="250">
        <f t="shared" si="7"/>
        <v>0</v>
      </c>
      <c r="Y23" s="250">
        <f t="shared" si="7"/>
        <v>0</v>
      </c>
      <c r="Z23" s="250">
        <f t="shared" si="7"/>
        <v>0</v>
      </c>
      <c r="AA23" s="250">
        <f t="shared" si="7"/>
        <v>19.400000000000002</v>
      </c>
      <c r="AB23" s="250">
        <f t="shared" si="7"/>
        <v>0</v>
      </c>
      <c r="AC23" s="250">
        <f t="shared" si="7"/>
        <v>19.400000000000002</v>
      </c>
      <c r="AD23" s="250">
        <f t="shared" si="7"/>
        <v>1.7410000000000001</v>
      </c>
    </row>
    <row r="24" spans="1:30">
      <c r="A24" s="43"/>
      <c r="B24" s="43" t="str">
        <f>+'Metas por Proyecto'!B264</f>
        <v>Construcción de doble calzada  entre Pradera y Porcesito UF1</v>
      </c>
      <c r="C24" s="43"/>
      <c r="D24" s="249">
        <f>+'Metas por Proyecto'!AM264</f>
        <v>8</v>
      </c>
      <c r="E24" s="249">
        <f>+'Metas por Proyecto'!AN264</f>
        <v>0</v>
      </c>
      <c r="F24" s="215">
        <f>+'Metas por Proyecto'!AO264</f>
        <v>0</v>
      </c>
      <c r="G24" s="249">
        <f>+'Metas por Proyecto'!AR264</f>
        <v>0</v>
      </c>
      <c r="H24" s="215">
        <f>+'Metas por Proyecto'!AS264</f>
        <v>0</v>
      </c>
      <c r="I24" s="249">
        <f>+'Metas por Proyecto'!AR264</f>
        <v>0</v>
      </c>
      <c r="J24" s="215">
        <f>+'Metas por Proyecto'!AS264</f>
        <v>0</v>
      </c>
      <c r="K24" s="249">
        <f>+'Metas por Proyecto'!BF264</f>
        <v>0</v>
      </c>
      <c r="L24" s="215">
        <f>+'Metas por Proyecto'!BG264</f>
        <v>0</v>
      </c>
      <c r="M24" s="249">
        <f>+'Metas por Proyecto'!BM264</f>
        <v>0</v>
      </c>
      <c r="N24" s="215">
        <f>+'Metas por Proyecto'!BN264</f>
        <v>0</v>
      </c>
      <c r="O24" s="249">
        <f>+'Metas por Proyecto'!BT264</f>
        <v>0</v>
      </c>
      <c r="P24" s="215">
        <f>+'Metas por Proyecto'!BU264</f>
        <v>0</v>
      </c>
      <c r="Q24" s="249">
        <f>+'Metas por Proyecto'!CA264</f>
        <v>0</v>
      </c>
      <c r="R24" s="215">
        <f>+'Metas por Proyecto'!CB264</f>
        <v>0</v>
      </c>
      <c r="S24" s="249">
        <f>+'Metas por Proyecto'!CH264</f>
        <v>0</v>
      </c>
      <c r="T24" s="215">
        <f>+'Metas por Proyecto'!CI264</f>
        <v>0</v>
      </c>
      <c r="U24" s="249">
        <f>+'Metas por Proyecto'!CO264</f>
        <v>0</v>
      </c>
      <c r="V24" s="215">
        <f>+'Metas por Proyecto'!CP264</f>
        <v>0</v>
      </c>
      <c r="W24" s="249">
        <f>+'Metas por Proyecto'!CV264</f>
        <v>0</v>
      </c>
      <c r="X24" s="215">
        <f>+'Metas por Proyecto'!CW264</f>
        <v>0</v>
      </c>
      <c r="Y24" s="249">
        <f>+'Metas por Proyecto'!DC264</f>
        <v>0</v>
      </c>
      <c r="Z24" s="215">
        <f>+'Metas por Proyecto'!DD264</f>
        <v>0</v>
      </c>
      <c r="AA24" s="249">
        <f>+'Metas por Proyecto'!DJ264</f>
        <v>8</v>
      </c>
      <c r="AB24" s="215">
        <f>+'Metas por Proyecto'!DK264</f>
        <v>0</v>
      </c>
      <c r="AC24" s="43">
        <f t="shared" si="6"/>
        <v>8</v>
      </c>
      <c r="AD24" s="215">
        <f t="shared" si="6"/>
        <v>0</v>
      </c>
    </row>
    <row r="25" spans="1:30">
      <c r="A25" s="43"/>
      <c r="B25" s="43" t="str">
        <f>+'Metas por Proyecto'!B265</f>
        <v>Construcción de doble calzada  entre Porcesito-Santiago UF2</v>
      </c>
      <c r="C25" s="43"/>
      <c r="D25" s="249">
        <f>+'Metas por Proyecto'!AM265</f>
        <v>2.6</v>
      </c>
      <c r="E25" s="249">
        <f>+'Metas por Proyecto'!AN265</f>
        <v>0</v>
      </c>
      <c r="F25" s="215">
        <f>+'Metas por Proyecto'!AO265</f>
        <v>0</v>
      </c>
      <c r="G25" s="249">
        <f>+'Metas por Proyecto'!AR265</f>
        <v>0</v>
      </c>
      <c r="H25" s="215">
        <f>+'Metas por Proyecto'!AS265</f>
        <v>0</v>
      </c>
      <c r="I25" s="249">
        <f>+'Metas por Proyecto'!AY265</f>
        <v>0</v>
      </c>
      <c r="J25" s="215">
        <f>+'Metas por Proyecto'!AZ265</f>
        <v>0.5</v>
      </c>
      <c r="K25" s="249">
        <f>+'Metas por Proyecto'!BF265</f>
        <v>0</v>
      </c>
      <c r="L25" s="215">
        <f>+'Metas por Proyecto'!BG265</f>
        <v>0</v>
      </c>
      <c r="M25" s="249">
        <f>+'Metas por Proyecto'!BM265</f>
        <v>0</v>
      </c>
      <c r="N25" s="215">
        <f>+'Metas por Proyecto'!BN265</f>
        <v>0</v>
      </c>
      <c r="O25" s="249">
        <f>+'Metas por Proyecto'!BT265</f>
        <v>0</v>
      </c>
      <c r="P25" s="215">
        <f>+'Metas por Proyecto'!BU265</f>
        <v>0</v>
      </c>
      <c r="Q25" s="249">
        <f>+'Metas por Proyecto'!CA265</f>
        <v>0</v>
      </c>
      <c r="R25" s="215">
        <f>+'Metas por Proyecto'!CB265</f>
        <v>0</v>
      </c>
      <c r="S25" s="249">
        <f>+'Metas por Proyecto'!CH265</f>
        <v>0</v>
      </c>
      <c r="T25" s="215">
        <f>+'Metas por Proyecto'!CI265</f>
        <v>0</v>
      </c>
      <c r="U25" s="249">
        <f>+'Metas por Proyecto'!CO265</f>
        <v>0</v>
      </c>
      <c r="V25" s="215">
        <f>+'Metas por Proyecto'!CP265</f>
        <v>0</v>
      </c>
      <c r="W25" s="249">
        <f>+'Metas por Proyecto'!CV265</f>
        <v>0</v>
      </c>
      <c r="X25" s="215">
        <f>+'Metas por Proyecto'!CW265</f>
        <v>0</v>
      </c>
      <c r="Y25" s="249">
        <f>+'Metas por Proyecto'!DC265</f>
        <v>0</v>
      </c>
      <c r="Z25" s="215">
        <f>+'Metas por Proyecto'!DD265</f>
        <v>0</v>
      </c>
      <c r="AA25" s="249">
        <f>+'Metas por Proyecto'!DJ265</f>
        <v>2.6</v>
      </c>
      <c r="AB25" s="215">
        <f>+'Metas por Proyecto'!DK265</f>
        <v>0</v>
      </c>
      <c r="AC25" s="43">
        <f t="shared" si="6"/>
        <v>2.6</v>
      </c>
      <c r="AD25" s="215">
        <f t="shared" si="6"/>
        <v>0.5</v>
      </c>
    </row>
    <row r="26" spans="1:30">
      <c r="A26" s="43"/>
      <c r="B26" s="43" t="str">
        <f>+'Metas por Proyecto'!B266</f>
        <v>Construcción de doble calzada  - UF4 Variante de Cisneros</v>
      </c>
      <c r="C26" s="43"/>
      <c r="D26" s="249">
        <f>+'Metas por Proyecto'!AM266</f>
        <v>3.5</v>
      </c>
      <c r="E26" s="249">
        <f>+'Metas por Proyecto'!AN266</f>
        <v>0</v>
      </c>
      <c r="F26" s="215">
        <f>+'Metas por Proyecto'!AO266</f>
        <v>0</v>
      </c>
      <c r="G26" s="249">
        <f>+'Metas por Proyecto'!AR266</f>
        <v>0</v>
      </c>
      <c r="H26" s="215">
        <f>+'Metas por Proyecto'!AS266</f>
        <v>0</v>
      </c>
      <c r="I26" s="249">
        <f>+'Metas por Proyecto'!AY266</f>
        <v>0</v>
      </c>
      <c r="J26" s="215">
        <f>+'Metas por Proyecto'!AZ266</f>
        <v>0</v>
      </c>
      <c r="K26" s="249">
        <f>+'Metas por Proyecto'!BF266</f>
        <v>0</v>
      </c>
      <c r="L26" s="215">
        <f>+'Metas por Proyecto'!BG266</f>
        <v>0</v>
      </c>
      <c r="M26" s="249">
        <f>+'Metas por Proyecto'!BM266</f>
        <v>0</v>
      </c>
      <c r="N26" s="215">
        <f>+'Metas por Proyecto'!BN266</f>
        <v>0</v>
      </c>
      <c r="O26" s="249">
        <f>+'Metas por Proyecto'!BT266</f>
        <v>0</v>
      </c>
      <c r="P26" s="215">
        <f>+'Metas por Proyecto'!BU266</f>
        <v>0</v>
      </c>
      <c r="Q26" s="249">
        <f>+'Metas por Proyecto'!CA266</f>
        <v>0</v>
      </c>
      <c r="R26" s="215">
        <f>+'Metas por Proyecto'!CB266</f>
        <v>0</v>
      </c>
      <c r="S26" s="249">
        <f>+'Metas por Proyecto'!CH266</f>
        <v>0</v>
      </c>
      <c r="T26" s="215">
        <f>+'Metas por Proyecto'!CI266</f>
        <v>0</v>
      </c>
      <c r="U26" s="249">
        <f>+'Metas por Proyecto'!CO266</f>
        <v>0</v>
      </c>
      <c r="V26" s="215">
        <f>+'Metas por Proyecto'!CP266</f>
        <v>0</v>
      </c>
      <c r="W26" s="249">
        <f>+'Metas por Proyecto'!CV266</f>
        <v>0</v>
      </c>
      <c r="X26" s="215">
        <f>+'Metas por Proyecto'!CW266</f>
        <v>0</v>
      </c>
      <c r="Y26" s="249">
        <f>+'Metas por Proyecto'!DC266</f>
        <v>0</v>
      </c>
      <c r="Z26" s="215">
        <f>+'Metas por Proyecto'!DD266</f>
        <v>0</v>
      </c>
      <c r="AA26" s="249">
        <f>+'Metas por Proyecto'!DJ266</f>
        <v>3.5</v>
      </c>
      <c r="AB26" s="215">
        <f>+'Metas por Proyecto'!DK266</f>
        <v>0</v>
      </c>
      <c r="AC26" s="43">
        <f t="shared" si="6"/>
        <v>3.5</v>
      </c>
      <c r="AD26" s="215">
        <f t="shared" si="6"/>
        <v>0</v>
      </c>
    </row>
    <row r="27" spans="1:30">
      <c r="A27" s="43"/>
      <c r="B27" s="43" t="str">
        <f>+'Metas por Proyecto'!B267</f>
        <v>Construcción de tercer carril entre K. 67+120 - Alto de dolores UF5</v>
      </c>
      <c r="C27" s="43"/>
      <c r="D27" s="249">
        <f>+'Metas por Proyecto'!AM267</f>
        <v>2.7</v>
      </c>
      <c r="E27" s="249">
        <f>+'Metas por Proyecto'!AN267</f>
        <v>0</v>
      </c>
      <c r="F27" s="215">
        <f>+'Metas por Proyecto'!AO267</f>
        <v>0</v>
      </c>
      <c r="G27" s="249">
        <f>+'Metas por Proyecto'!AR267</f>
        <v>0</v>
      </c>
      <c r="H27" s="215">
        <f>+'Metas por Proyecto'!AS267</f>
        <v>0</v>
      </c>
      <c r="I27" s="249">
        <f>+'Metas por Proyecto'!AY267</f>
        <v>0</v>
      </c>
      <c r="J27" s="215">
        <f>+'Metas por Proyecto'!AZ267</f>
        <v>0</v>
      </c>
      <c r="K27" s="249">
        <f>+'Metas por Proyecto'!BF267</f>
        <v>0</v>
      </c>
      <c r="L27" s="215">
        <f>+'Metas por Proyecto'!BG267</f>
        <v>0</v>
      </c>
      <c r="M27" s="249">
        <f>+'Metas por Proyecto'!BM267</f>
        <v>0</v>
      </c>
      <c r="N27" s="215">
        <f>+'Metas por Proyecto'!BN267</f>
        <v>0</v>
      </c>
      <c r="O27" s="249">
        <f>+'Metas por Proyecto'!BT267</f>
        <v>0</v>
      </c>
      <c r="P27" s="215">
        <f>+'Metas por Proyecto'!BU267</f>
        <v>0</v>
      </c>
      <c r="Q27" s="249">
        <f>+'Metas por Proyecto'!CA267</f>
        <v>0</v>
      </c>
      <c r="R27" s="215">
        <f>+'Metas por Proyecto'!CB267</f>
        <v>0</v>
      </c>
      <c r="S27" s="249">
        <f>+'Metas por Proyecto'!CH267</f>
        <v>0</v>
      </c>
      <c r="T27" s="215">
        <f>+'Metas por Proyecto'!CI267</f>
        <v>0</v>
      </c>
      <c r="U27" s="249">
        <f>+'Metas por Proyecto'!CO267</f>
        <v>0</v>
      </c>
      <c r="V27" s="215">
        <f>+'Metas por Proyecto'!CP267</f>
        <v>0</v>
      </c>
      <c r="W27" s="249">
        <f>+'Metas por Proyecto'!CV267</f>
        <v>0</v>
      </c>
      <c r="X27" s="215">
        <f>+'Metas por Proyecto'!CW267</f>
        <v>0</v>
      </c>
      <c r="Y27" s="249">
        <f>+'Metas por Proyecto'!DC267</f>
        <v>0</v>
      </c>
      <c r="Z27" s="215">
        <f>+'Metas por Proyecto'!DD267</f>
        <v>0</v>
      </c>
      <c r="AA27" s="249">
        <f>+'Metas por Proyecto'!DJ267</f>
        <v>2.7</v>
      </c>
      <c r="AB27" s="215">
        <f>+'Metas por Proyecto'!DK267</f>
        <v>0</v>
      </c>
      <c r="AC27" s="43">
        <f t="shared" si="6"/>
        <v>2.7</v>
      </c>
      <c r="AD27" s="215">
        <f>+F27+H27+J27+L27+N27+P27+R27+T27+V27+X27+Z27+AB27</f>
        <v>0</v>
      </c>
    </row>
    <row r="28" spans="1:30">
      <c r="A28" s="43"/>
      <c r="B28" s="405" t="str">
        <f>+'Metas por Proyecto'!B268</f>
        <v>Terminación túnel la Quiebra (2.6 km)</v>
      </c>
      <c r="C28" s="406"/>
      <c r="D28" s="249">
        <f>'Metas por Proyecto'!AM268</f>
        <v>2.6</v>
      </c>
      <c r="E28" s="249">
        <f>+'Metas por Proyecto'!AN268</f>
        <v>0</v>
      </c>
      <c r="F28" s="215">
        <f>+'Metas por Proyecto'!AO268</f>
        <v>0.64</v>
      </c>
      <c r="G28" s="249">
        <f>+'Metas por Proyecto'!AR268</f>
        <v>0</v>
      </c>
      <c r="H28" s="215">
        <f>+'Metas por Proyecto'!AS268</f>
        <v>0.23</v>
      </c>
      <c r="I28" s="249">
        <f>+'Metas por Proyecto'!AY268</f>
        <v>0</v>
      </c>
      <c r="J28" s="215">
        <f>+'Metas por Proyecto'!AZ268</f>
        <v>0.371</v>
      </c>
      <c r="K28" s="249">
        <f>+'Metas por Proyecto'!BF268</f>
        <v>0</v>
      </c>
      <c r="L28" s="215">
        <f>+'Metas por Proyecto'!BG268</f>
        <v>0</v>
      </c>
      <c r="M28" s="249">
        <f>+'Metas por Proyecto'!BM268</f>
        <v>0</v>
      </c>
      <c r="N28" s="215">
        <f>+'Metas por Proyecto'!BN268</f>
        <v>0</v>
      </c>
      <c r="O28" s="249">
        <f>+'Metas por Proyecto'!BT268</f>
        <v>0</v>
      </c>
      <c r="P28" s="215">
        <f>+'Metas por Proyecto'!BU268</f>
        <v>0</v>
      </c>
      <c r="Q28" s="249">
        <f>+'Metas por Proyecto'!CA268</f>
        <v>0</v>
      </c>
      <c r="R28" s="215">
        <f>+'Metas por Proyecto'!CB268</f>
        <v>0</v>
      </c>
      <c r="S28" s="249">
        <f>+'Metas por Proyecto'!CH268</f>
        <v>0</v>
      </c>
      <c r="T28" s="215">
        <f>+'Metas por Proyecto'!CI268</f>
        <v>0</v>
      </c>
      <c r="U28" s="249">
        <f>+'Metas por Proyecto'!CO268</f>
        <v>0</v>
      </c>
      <c r="V28" s="215">
        <f>+'Metas por Proyecto'!CP268</f>
        <v>0</v>
      </c>
      <c r="W28" s="249">
        <f>+'Metas por Proyecto'!CV268</f>
        <v>0</v>
      </c>
      <c r="X28" s="215">
        <f>+'Metas por Proyecto'!CW268</f>
        <v>0</v>
      </c>
      <c r="Y28" s="249">
        <f>+'Metas por Proyecto'!DC268</f>
        <v>0</v>
      </c>
      <c r="Z28" s="215">
        <f>+'Metas por Proyecto'!DD268</f>
        <v>0</v>
      </c>
      <c r="AA28" s="249">
        <f>+'Metas por Proyecto'!DJ268</f>
        <v>2.6</v>
      </c>
      <c r="AB28" s="215">
        <f>+'Metas por Proyecto'!DK268</f>
        <v>0</v>
      </c>
      <c r="AC28" s="43">
        <f t="shared" si="6"/>
        <v>2.6</v>
      </c>
      <c r="AD28" s="215">
        <f>+F28+H28+J28+L28+N28+P28+R28+T28+V28+X28+Z28+AB28</f>
        <v>1.2410000000000001</v>
      </c>
    </row>
    <row r="29" spans="1:30">
      <c r="A29" s="250" t="s">
        <v>1220</v>
      </c>
      <c r="B29" s="250" t="s">
        <v>1233</v>
      </c>
      <c r="C29" s="250" t="s">
        <v>1222</v>
      </c>
      <c r="D29" s="251">
        <f>+D30</f>
        <v>2.0000000000000004</v>
      </c>
      <c r="E29" s="251">
        <f>+E30</f>
        <v>0.41</v>
      </c>
      <c r="F29" s="250">
        <f t="shared" ref="F29:AB29" si="8">+F30</f>
        <v>0</v>
      </c>
      <c r="G29" s="251">
        <f t="shared" si="8"/>
        <v>0.34</v>
      </c>
      <c r="H29" s="250">
        <f t="shared" si="8"/>
        <v>0</v>
      </c>
      <c r="I29" s="251">
        <f t="shared" si="8"/>
        <v>0.34</v>
      </c>
      <c r="J29" s="250">
        <f t="shared" si="8"/>
        <v>0</v>
      </c>
      <c r="K29" s="251">
        <f t="shared" si="8"/>
        <v>0.27</v>
      </c>
      <c r="L29" s="250">
        <f t="shared" si="8"/>
        <v>0</v>
      </c>
      <c r="M29" s="251">
        <f t="shared" si="8"/>
        <v>0.08</v>
      </c>
      <c r="N29" s="250">
        <f t="shared" si="8"/>
        <v>0</v>
      </c>
      <c r="O29" s="251">
        <f t="shared" si="8"/>
        <v>0.08</v>
      </c>
      <c r="P29" s="250">
        <f t="shared" si="8"/>
        <v>0</v>
      </c>
      <c r="Q29" s="251">
        <f t="shared" si="8"/>
        <v>0.08</v>
      </c>
      <c r="R29" s="250">
        <f t="shared" si="8"/>
        <v>0</v>
      </c>
      <c r="S29" s="250">
        <f t="shared" si="8"/>
        <v>0.08</v>
      </c>
      <c r="T29" s="250">
        <f t="shared" si="8"/>
        <v>0</v>
      </c>
      <c r="U29" s="250">
        <f t="shared" si="8"/>
        <v>0.08</v>
      </c>
      <c r="V29" s="250">
        <f t="shared" si="8"/>
        <v>0</v>
      </c>
      <c r="W29" s="250">
        <f t="shared" si="8"/>
        <v>0.08</v>
      </c>
      <c r="X29" s="250">
        <f t="shared" si="8"/>
        <v>0</v>
      </c>
      <c r="Y29" s="250">
        <f t="shared" si="8"/>
        <v>0.08</v>
      </c>
      <c r="Z29" s="250">
        <f t="shared" si="8"/>
        <v>0</v>
      </c>
      <c r="AA29" s="250">
        <f t="shared" si="8"/>
        <v>0.08</v>
      </c>
      <c r="AB29" s="250">
        <f t="shared" si="8"/>
        <v>0</v>
      </c>
      <c r="AC29" s="250">
        <f>+AC30</f>
        <v>2.0000000000000004</v>
      </c>
      <c r="AD29" s="250">
        <f>+AD30</f>
        <v>0</v>
      </c>
    </row>
    <row r="30" spans="1:30">
      <c r="A30" s="43"/>
      <c r="B30" s="43" t="str">
        <f>+'Metas por Proyecto'!B276</f>
        <v>Construcción de calzada nueva (PK00+000 – PK02+543) UF2</v>
      </c>
      <c r="C30" s="43"/>
      <c r="D30" s="249">
        <f>+'Metas por Proyecto'!AM276</f>
        <v>2.0000000000000004</v>
      </c>
      <c r="E30" s="249">
        <f>+'Metas por Proyecto'!AN276</f>
        <v>0.41</v>
      </c>
      <c r="F30" s="215">
        <f>+'Metas por Proyecto'!AO276</f>
        <v>0</v>
      </c>
      <c r="G30" s="249">
        <f>+'Metas por Proyecto'!AR276</f>
        <v>0.34</v>
      </c>
      <c r="H30" s="215">
        <f>+'Metas por Proyecto'!AS276</f>
        <v>0</v>
      </c>
      <c r="I30" s="249">
        <f>+'Metas por Proyecto'!AY276</f>
        <v>0.34</v>
      </c>
      <c r="J30" s="215">
        <f>+'Metas por Proyecto'!AZ276</f>
        <v>0</v>
      </c>
      <c r="K30" s="249">
        <f>+'Metas por Proyecto'!BF276</f>
        <v>0.27</v>
      </c>
      <c r="L30" s="215">
        <f>+'Metas por Proyecto'!BG276</f>
        <v>0</v>
      </c>
      <c r="M30" s="249">
        <f>+'Metas por Proyecto'!BM276</f>
        <v>0.08</v>
      </c>
      <c r="N30" s="215">
        <f>+'Metas por Proyecto'!BN276</f>
        <v>0</v>
      </c>
      <c r="O30" s="249">
        <f>+'Metas por Proyecto'!BT276</f>
        <v>0.08</v>
      </c>
      <c r="P30" s="215">
        <f>+'Metas por Proyecto'!BU276</f>
        <v>0</v>
      </c>
      <c r="Q30" s="249">
        <f>+'Metas por Proyecto'!CA276</f>
        <v>0.08</v>
      </c>
      <c r="R30" s="215">
        <f>+'Metas por Proyecto'!CB276</f>
        <v>0</v>
      </c>
      <c r="S30" s="249">
        <f>+'Metas por Proyecto'!CH276</f>
        <v>0.08</v>
      </c>
      <c r="T30" s="215">
        <f>+'Metas por Proyecto'!CI276</f>
        <v>0</v>
      </c>
      <c r="U30" s="249">
        <f>+'Metas por Proyecto'!CO276</f>
        <v>0.08</v>
      </c>
      <c r="V30" s="215">
        <f>+'Metas por Proyecto'!CP276</f>
        <v>0</v>
      </c>
      <c r="W30" s="249">
        <f>+'Metas por Proyecto'!CV276</f>
        <v>0.08</v>
      </c>
      <c r="X30" s="215">
        <f>+'Metas por Proyecto'!CW276</f>
        <v>0</v>
      </c>
      <c r="Y30" s="249">
        <f>+'Metas por Proyecto'!DC276</f>
        <v>0.08</v>
      </c>
      <c r="Z30" s="215">
        <f>+'Metas por Proyecto'!DD276</f>
        <v>0</v>
      </c>
      <c r="AA30" s="249">
        <f>+'Metas por Proyecto'!DJ276</f>
        <v>0.08</v>
      </c>
      <c r="AB30" s="215">
        <f>+'Metas por Proyecto'!DK276</f>
        <v>0</v>
      </c>
      <c r="AC30" s="43">
        <f t="shared" si="6"/>
        <v>2.0000000000000004</v>
      </c>
      <c r="AD30" s="215">
        <f t="shared" si="6"/>
        <v>0</v>
      </c>
    </row>
    <row r="31" spans="1:30">
      <c r="A31" s="250" t="s">
        <v>1220</v>
      </c>
      <c r="B31" s="250" t="s">
        <v>1234</v>
      </c>
      <c r="C31" s="250" t="s">
        <v>1222</v>
      </c>
      <c r="D31" s="251">
        <v>4</v>
      </c>
      <c r="E31" s="251">
        <v>0</v>
      </c>
      <c r="F31" s="250"/>
      <c r="G31" s="251">
        <v>0</v>
      </c>
      <c r="H31" s="250"/>
      <c r="I31" s="251">
        <v>0</v>
      </c>
      <c r="J31" s="250"/>
      <c r="K31" s="251">
        <v>0</v>
      </c>
      <c r="L31" s="250"/>
      <c r="M31" s="251">
        <v>0</v>
      </c>
      <c r="N31" s="250"/>
      <c r="O31" s="251">
        <v>0</v>
      </c>
      <c r="P31" s="250"/>
      <c r="Q31" s="251">
        <v>0</v>
      </c>
      <c r="R31" s="250"/>
      <c r="S31" s="250">
        <v>0</v>
      </c>
      <c r="T31" s="250"/>
      <c r="U31" s="250">
        <v>0</v>
      </c>
      <c r="V31" s="250"/>
      <c r="W31" s="250">
        <v>0</v>
      </c>
      <c r="X31" s="250"/>
      <c r="Y31" s="250">
        <v>0</v>
      </c>
      <c r="Z31" s="250"/>
      <c r="AA31" s="250">
        <v>4</v>
      </c>
      <c r="AB31" s="250"/>
      <c r="AC31" s="250">
        <f t="shared" si="6"/>
        <v>4</v>
      </c>
      <c r="AD31" s="250">
        <f t="shared" si="6"/>
        <v>0</v>
      </c>
    </row>
    <row r="32" spans="1:30">
      <c r="A32" s="43"/>
      <c r="B32" s="43" t="str">
        <f>+'Metas por Proyecto'!B283</f>
        <v>CS -UF 1 (Puerta del Hierro - Variante Carmen de Bolivar)</v>
      </c>
      <c r="C32" s="43"/>
      <c r="D32" s="249">
        <f>+'Metas por Proyecto'!AM283</f>
        <v>4</v>
      </c>
      <c r="E32" s="249">
        <f>+'Metas por Proyecto'!AN283</f>
        <v>0</v>
      </c>
      <c r="F32" s="215"/>
      <c r="G32" s="249">
        <f>+'Metas por Proyecto'!AR283</f>
        <v>0</v>
      </c>
      <c r="H32" s="215"/>
      <c r="I32" s="249">
        <f>+'Metas por Proyecto'!AY283</f>
        <v>0</v>
      </c>
      <c r="J32" s="215"/>
      <c r="K32" s="249">
        <f>+'Metas por Proyecto'!BF283</f>
        <v>0</v>
      </c>
      <c r="L32" s="215"/>
      <c r="M32" s="249">
        <f>+'Metas por Proyecto'!BM283</f>
        <v>0</v>
      </c>
      <c r="N32" s="215"/>
      <c r="O32" s="249">
        <f>+'Metas por Proyecto'!BT283</f>
        <v>0</v>
      </c>
      <c r="P32" s="215"/>
      <c r="Q32" s="249">
        <f>+'Metas por Proyecto'!CA283</f>
        <v>0</v>
      </c>
      <c r="R32" s="215"/>
      <c r="S32" s="249">
        <f>+'Metas por Proyecto'!CH283</f>
        <v>0</v>
      </c>
      <c r="T32" s="215"/>
      <c r="U32" s="249">
        <f>+'Metas por Proyecto'!CO283</f>
        <v>0</v>
      </c>
      <c r="V32" s="215"/>
      <c r="W32" s="249">
        <f>+'Metas por Proyecto'!CV283</f>
        <v>0</v>
      </c>
      <c r="X32" s="215"/>
      <c r="Y32" s="249">
        <f>+'Metas por Proyecto'!DC283</f>
        <v>0</v>
      </c>
      <c r="Z32" s="215"/>
      <c r="AA32" s="249">
        <f>+'Metas por Proyecto'!DJ283</f>
        <v>4</v>
      </c>
      <c r="AB32" s="215"/>
      <c r="AC32" s="43">
        <f t="shared" ref="AC32" si="9">+E32+G32+I32+K32+M32+O32+Q32+S32+U32+W32+Y32+AA32</f>
        <v>4</v>
      </c>
      <c r="AD32" s="215">
        <f t="shared" ref="AD32" si="10">+F32+H32+J32+L32+N32+P32+R32+T32+V32+X32+Z32+AB32</f>
        <v>0</v>
      </c>
    </row>
    <row r="33" spans="1:30">
      <c r="A33" s="250" t="s">
        <v>1220</v>
      </c>
      <c r="B33" s="250" t="s">
        <v>1235</v>
      </c>
      <c r="C33" s="250" t="s">
        <v>1222</v>
      </c>
      <c r="D33" s="251">
        <f>SUM(D34:D40)</f>
        <v>30.4495</v>
      </c>
      <c r="E33" s="251">
        <f t="shared" ref="E33:AD33" si="11">SUM(E34:E40)</f>
        <v>0</v>
      </c>
      <c r="F33" s="250">
        <f t="shared" si="11"/>
        <v>0</v>
      </c>
      <c r="G33" s="251">
        <f t="shared" si="11"/>
        <v>2.37</v>
      </c>
      <c r="H33" s="250">
        <f t="shared" si="11"/>
        <v>0</v>
      </c>
      <c r="I33" s="251">
        <f t="shared" si="11"/>
        <v>0</v>
      </c>
      <c r="J33" s="250">
        <f t="shared" si="11"/>
        <v>0</v>
      </c>
      <c r="K33" s="251">
        <f t="shared" si="11"/>
        <v>0.5</v>
      </c>
      <c r="L33" s="250">
        <f t="shared" si="11"/>
        <v>0</v>
      </c>
      <c r="M33" s="251">
        <f t="shared" si="11"/>
        <v>1.97</v>
      </c>
      <c r="N33" s="250">
        <f t="shared" si="11"/>
        <v>0</v>
      </c>
      <c r="O33" s="251">
        <f t="shared" si="11"/>
        <v>0.96</v>
      </c>
      <c r="P33" s="250">
        <f t="shared" si="11"/>
        <v>0</v>
      </c>
      <c r="Q33" s="251">
        <f t="shared" si="11"/>
        <v>0.28000000000000003</v>
      </c>
      <c r="R33" s="250">
        <f t="shared" si="11"/>
        <v>0</v>
      </c>
      <c r="S33" s="250">
        <f t="shared" si="11"/>
        <v>1.9435</v>
      </c>
      <c r="T33" s="250">
        <f t="shared" si="11"/>
        <v>0</v>
      </c>
      <c r="U33" s="250">
        <f t="shared" si="11"/>
        <v>3.63</v>
      </c>
      <c r="V33" s="250">
        <f t="shared" si="11"/>
        <v>0</v>
      </c>
      <c r="W33" s="250">
        <f t="shared" si="11"/>
        <v>2.363</v>
      </c>
      <c r="X33" s="250">
        <f t="shared" si="11"/>
        <v>0</v>
      </c>
      <c r="Y33" s="250">
        <f t="shared" si="11"/>
        <v>5.51</v>
      </c>
      <c r="Z33" s="250">
        <f t="shared" si="11"/>
        <v>0</v>
      </c>
      <c r="AA33" s="250">
        <f t="shared" si="11"/>
        <v>6.43</v>
      </c>
      <c r="AB33" s="250">
        <f t="shared" si="11"/>
        <v>0</v>
      </c>
      <c r="AC33" s="250">
        <f t="shared" si="11"/>
        <v>25.956500000000002</v>
      </c>
      <c r="AD33" s="250">
        <f t="shared" si="11"/>
        <v>0</v>
      </c>
    </row>
    <row r="34" spans="1:30">
      <c r="A34" s="43"/>
      <c r="B34" s="43" t="str">
        <f>+'Metas por Proyecto'!B293</f>
        <v>Construcción Doble Calzada UF 1.3</v>
      </c>
      <c r="C34" s="43"/>
      <c r="D34" s="249">
        <f>+'Metas por Proyecto'!AM293</f>
        <v>4.3499999999999996</v>
      </c>
      <c r="E34" s="249">
        <f>+'Metas por Proyecto'!AN293</f>
        <v>0</v>
      </c>
      <c r="F34" s="215">
        <f>+'Metas por Proyecto'!AO293</f>
        <v>0</v>
      </c>
      <c r="G34" s="249">
        <f>+'Metas por Proyecto'!AR293</f>
        <v>0</v>
      </c>
      <c r="H34" s="215">
        <f>+'Metas por Proyecto'!AS293</f>
        <v>0</v>
      </c>
      <c r="I34" s="249">
        <f>+'Metas por Proyecto'!AY293</f>
        <v>0</v>
      </c>
      <c r="J34" s="215">
        <f>+'Metas por Proyecto'!AZ293</f>
        <v>0</v>
      </c>
      <c r="K34" s="249">
        <f>+'Metas por Proyecto'!BF293</f>
        <v>0</v>
      </c>
      <c r="L34" s="215">
        <f>+'Metas por Proyecto'!BG293</f>
        <v>0</v>
      </c>
      <c r="M34" s="249">
        <f>+'Metas por Proyecto'!BM293</f>
        <v>0</v>
      </c>
      <c r="N34" s="215">
        <f>+'Metas por Proyecto'!BN293</f>
        <v>0</v>
      </c>
      <c r="O34" s="249">
        <f>+'Metas por Proyecto'!BT293</f>
        <v>0</v>
      </c>
      <c r="P34" s="215">
        <f>+'Metas por Proyecto'!BU293</f>
        <v>0</v>
      </c>
      <c r="Q34" s="249">
        <f>+'Metas por Proyecto'!CA293</f>
        <v>0</v>
      </c>
      <c r="R34" s="249">
        <f>+'Metas por Proyecto'!CB293</f>
        <v>0</v>
      </c>
      <c r="S34" s="249">
        <f>+'Metas por Proyecto'!CH293</f>
        <v>0</v>
      </c>
      <c r="T34" s="215">
        <f>+'Metas por Proyecto'!CI293</f>
        <v>0</v>
      </c>
      <c r="U34" s="249">
        <f>+'Metas por Proyecto'!CO293</f>
        <v>0</v>
      </c>
      <c r="V34" s="215">
        <f>+'Metas por Proyecto'!CP293</f>
        <v>0</v>
      </c>
      <c r="W34" s="249">
        <f>+'Metas por Proyecto'!CV293</f>
        <v>0</v>
      </c>
      <c r="X34" s="215">
        <f>+'Metas por Proyecto'!CW293</f>
        <v>0</v>
      </c>
      <c r="Y34" s="249">
        <f>+'Metas por Proyecto'!DC293</f>
        <v>1.05</v>
      </c>
      <c r="Z34" s="215">
        <f>+'Metas por Proyecto'!DD293</f>
        <v>0</v>
      </c>
      <c r="AA34" s="249">
        <f>+'Metas por Proyecto'!DJ293</f>
        <v>3.3</v>
      </c>
      <c r="AB34" s="215">
        <f>+'Metas por Proyecto'!DK293</f>
        <v>0</v>
      </c>
      <c r="AC34" s="98">
        <f t="shared" si="6"/>
        <v>4.3499999999999996</v>
      </c>
      <c r="AD34" s="215">
        <f t="shared" si="6"/>
        <v>0</v>
      </c>
    </row>
    <row r="35" spans="1:30">
      <c r="A35" s="43"/>
      <c r="B35" s="43" t="str">
        <f>+'Metas por Proyecto'!B294</f>
        <v>Construcción Doble Calzada UF 2 (La Josefina - Pilcuán)</v>
      </c>
      <c r="C35" s="43"/>
      <c r="D35" s="249">
        <f>+'Metas por Proyecto'!AM294</f>
        <v>9</v>
      </c>
      <c r="E35" s="249">
        <f>+'Metas por Proyecto'!AN294</f>
        <v>0</v>
      </c>
      <c r="F35" s="215">
        <f>+'Metas por Proyecto'!AO294</f>
        <v>0</v>
      </c>
      <c r="G35" s="249">
        <f>+'Metas por Proyecto'!AR294</f>
        <v>0</v>
      </c>
      <c r="H35" s="215">
        <f>+'Metas por Proyecto'!AS294</f>
        <v>0</v>
      </c>
      <c r="I35" s="249">
        <f>+'Metas por Proyecto'!AY294</f>
        <v>0</v>
      </c>
      <c r="J35" s="215">
        <f>+'Metas por Proyecto'!AZ294</f>
        <v>0</v>
      </c>
      <c r="K35" s="249">
        <f>+'Metas por Proyecto'!BF294</f>
        <v>0.35</v>
      </c>
      <c r="L35" s="215">
        <f>+'Metas por Proyecto'!BG294</f>
        <v>0</v>
      </c>
      <c r="M35" s="249">
        <f>+'Metas por Proyecto'!BM294</f>
        <v>0.21</v>
      </c>
      <c r="N35" s="215">
        <f>+'Metas por Proyecto'!BN294</f>
        <v>0</v>
      </c>
      <c r="O35" s="249">
        <f>+'Metas por Proyecto'!BT294</f>
        <v>0.21</v>
      </c>
      <c r="P35" s="215">
        <f>+'Metas por Proyecto'!BU294</f>
        <v>0</v>
      </c>
      <c r="Q35" s="249">
        <f>+'Metas por Proyecto'!CA294</f>
        <v>0</v>
      </c>
      <c r="R35" s="249">
        <f>+'Metas por Proyecto'!CB294</f>
        <v>0</v>
      </c>
      <c r="S35" s="249">
        <f>+'Metas por Proyecto'!CH294</f>
        <v>0</v>
      </c>
      <c r="T35" s="215">
        <f>+'Metas por Proyecto'!CI294</f>
        <v>0</v>
      </c>
      <c r="U35" s="249">
        <f>+'Metas por Proyecto'!CO294</f>
        <v>0.45</v>
      </c>
      <c r="V35" s="215">
        <f>+'Metas por Proyecto'!CP294</f>
        <v>0</v>
      </c>
      <c r="W35" s="249">
        <f>+'Metas por Proyecto'!CV294</f>
        <v>0.19</v>
      </c>
      <c r="X35" s="215">
        <f>+'Metas por Proyecto'!CW294</f>
        <v>0</v>
      </c>
      <c r="Y35" s="249">
        <f>+'Metas por Proyecto'!DC294</f>
        <v>4.46</v>
      </c>
      <c r="Z35" s="215">
        <f>+'Metas por Proyecto'!DD294</f>
        <v>0</v>
      </c>
      <c r="AA35" s="249">
        <f>+'Metas por Proyecto'!DJ294</f>
        <v>3.13</v>
      </c>
      <c r="AB35" s="215">
        <f>+'Metas por Proyecto'!DK294</f>
        <v>0</v>
      </c>
      <c r="AC35" s="98">
        <f t="shared" si="6"/>
        <v>9</v>
      </c>
      <c r="AD35" s="215">
        <f t="shared" si="6"/>
        <v>0</v>
      </c>
    </row>
    <row r="36" spans="1:30">
      <c r="A36" s="43"/>
      <c r="B36" s="43" t="str">
        <f>+'Metas por Proyecto'!B295</f>
        <v>Construcción Doble Calzada UF 3</v>
      </c>
      <c r="C36" s="43"/>
      <c r="D36" s="249">
        <f>+'Metas por Proyecto'!AM295</f>
        <v>3.1799999999999997</v>
      </c>
      <c r="E36" s="249">
        <f>+'Metas por Proyecto'!AN295</f>
        <v>0</v>
      </c>
      <c r="F36" s="215">
        <f>+'Metas por Proyecto'!AO295</f>
        <v>0</v>
      </c>
      <c r="G36" s="249">
        <f>+'Metas por Proyecto'!AR295</f>
        <v>0</v>
      </c>
      <c r="H36" s="215">
        <f>+'Metas por Proyecto'!AS295</f>
        <v>0</v>
      </c>
      <c r="I36" s="249">
        <f>+'Metas por Proyecto'!AY295</f>
        <v>0</v>
      </c>
      <c r="J36" s="215">
        <f>+'Metas por Proyecto'!AZ295</f>
        <v>0</v>
      </c>
      <c r="K36" s="249">
        <f>+'Metas por Proyecto'!BF295</f>
        <v>0.15</v>
      </c>
      <c r="L36" s="215">
        <f>+'Metas por Proyecto'!BG295</f>
        <v>0</v>
      </c>
      <c r="M36" s="249">
        <f>+'Metas por Proyecto'!BM295</f>
        <v>1.32</v>
      </c>
      <c r="N36" s="215">
        <f>+'Metas por Proyecto'!BN295</f>
        <v>0</v>
      </c>
      <c r="O36" s="249">
        <f>+'Metas por Proyecto'!BT295</f>
        <v>0.16</v>
      </c>
      <c r="P36" s="215">
        <f>+'Metas por Proyecto'!BU295</f>
        <v>0</v>
      </c>
      <c r="Q36" s="249">
        <f>+'Metas por Proyecto'!CA295</f>
        <v>0</v>
      </c>
      <c r="R36" s="249">
        <f>+'Metas por Proyecto'!CB295</f>
        <v>0</v>
      </c>
      <c r="S36" s="249">
        <f>+'Metas por Proyecto'!CH295</f>
        <v>0.15</v>
      </c>
      <c r="T36" s="215">
        <f>+'Metas por Proyecto'!CI295</f>
        <v>0</v>
      </c>
      <c r="U36" s="249">
        <f>+'Metas por Proyecto'!CO295</f>
        <v>1.1399999999999999</v>
      </c>
      <c r="V36" s="215">
        <f>+'Metas por Proyecto'!CP295</f>
        <v>0</v>
      </c>
      <c r="W36" s="249">
        <f>+'Metas por Proyecto'!CV295</f>
        <v>0.26</v>
      </c>
      <c r="X36" s="215">
        <f>+'Metas por Proyecto'!CW295</f>
        <v>0</v>
      </c>
      <c r="Y36" s="249">
        <f>+'Metas por Proyecto'!DC295</f>
        <v>0</v>
      </c>
      <c r="Z36" s="215">
        <f>+'Metas por Proyecto'!DD295</f>
        <v>0</v>
      </c>
      <c r="AA36" s="249">
        <f>+'Metas por Proyecto'!DJ295</f>
        <v>0</v>
      </c>
      <c r="AB36" s="215">
        <f>+'Metas por Proyecto'!DK295</f>
        <v>0</v>
      </c>
      <c r="AC36" s="98">
        <f t="shared" si="6"/>
        <v>3.1799999999999997</v>
      </c>
      <c r="AD36" s="215">
        <f t="shared" si="6"/>
        <v>0</v>
      </c>
    </row>
    <row r="37" spans="1:30">
      <c r="A37" s="43"/>
      <c r="B37" s="43" t="str">
        <f>+'Metas por Proyecto'!B296</f>
        <v>Construcción Segunda Calzada UF 3 (Pilcuán - Pedregal)</v>
      </c>
      <c r="C37" s="43"/>
      <c r="D37" s="249">
        <f>+'Metas por Proyecto'!AM296</f>
        <v>1.1499999999999999</v>
      </c>
      <c r="E37" s="249">
        <f>+'Metas por Proyecto'!AN296</f>
        <v>0</v>
      </c>
      <c r="F37" s="215">
        <f>+'Metas por Proyecto'!AO296</f>
        <v>0</v>
      </c>
      <c r="G37" s="249">
        <f>+'Metas por Proyecto'!AR296</f>
        <v>0</v>
      </c>
      <c r="H37" s="215">
        <f>+'Metas por Proyecto'!AS296</f>
        <v>0</v>
      </c>
      <c r="I37" s="249">
        <f>+'Metas por Proyecto'!AY296</f>
        <v>0</v>
      </c>
      <c r="J37" s="215">
        <f>+'Metas por Proyecto'!AZ296</f>
        <v>0</v>
      </c>
      <c r="K37" s="249">
        <f>+'Metas por Proyecto'!BF296</f>
        <v>0</v>
      </c>
      <c r="L37" s="215">
        <f>+'Metas por Proyecto'!BG296</f>
        <v>0</v>
      </c>
      <c r="M37" s="249">
        <f>+'Metas por Proyecto'!BM296</f>
        <v>0</v>
      </c>
      <c r="N37" s="215">
        <f>+'Metas por Proyecto'!BN296</f>
        <v>0</v>
      </c>
      <c r="O37" s="249">
        <f>+'Metas por Proyecto'!BT296</f>
        <v>0</v>
      </c>
      <c r="P37" s="215">
        <f>+'Metas por Proyecto'!BU296</f>
        <v>0</v>
      </c>
      <c r="Q37" s="249">
        <f>+'Metas por Proyecto'!CA296</f>
        <v>0.28000000000000003</v>
      </c>
      <c r="R37" s="249">
        <f>+'Metas por Proyecto'!CB296</f>
        <v>0</v>
      </c>
      <c r="S37" s="249">
        <f>+'Metas por Proyecto'!CH296</f>
        <v>0.47</v>
      </c>
      <c r="T37" s="215">
        <f>+'Metas por Proyecto'!CI296</f>
        <v>0</v>
      </c>
      <c r="U37" s="249">
        <f>+'Metas por Proyecto'!CO296</f>
        <v>0.4</v>
      </c>
      <c r="V37" s="215">
        <f>+'Metas por Proyecto'!CP296</f>
        <v>0</v>
      </c>
      <c r="W37" s="249">
        <f>+'Metas por Proyecto'!CV296</f>
        <v>0</v>
      </c>
      <c r="X37" s="215">
        <f>+'Metas por Proyecto'!CW296</f>
        <v>0</v>
      </c>
      <c r="Y37" s="249">
        <f>+'Metas por Proyecto'!DC296</f>
        <v>0</v>
      </c>
      <c r="Z37" s="215">
        <f>+'Metas por Proyecto'!DD296</f>
        <v>0</v>
      </c>
      <c r="AA37" s="249">
        <f>+'Metas por Proyecto'!DJ296</f>
        <v>0</v>
      </c>
      <c r="AB37" s="215">
        <f>+'Metas por Proyecto'!DK296</f>
        <v>0</v>
      </c>
      <c r="AC37" s="98">
        <f t="shared" si="6"/>
        <v>1.1499999999999999</v>
      </c>
      <c r="AD37" s="215">
        <f t="shared" si="6"/>
        <v>0</v>
      </c>
    </row>
    <row r="38" spans="1:30">
      <c r="A38" s="43"/>
      <c r="B38" s="43" t="str">
        <f>+'Metas por Proyecto'!B297</f>
        <v>Construcción Doble Calzada UF 4 8Pedregal - Tangua)</v>
      </c>
      <c r="C38" s="43"/>
      <c r="D38" s="249">
        <f>+'Metas por Proyecto'!AM297</f>
        <v>0.31950000000000001</v>
      </c>
      <c r="E38" s="249">
        <f>+'Metas por Proyecto'!AN297</f>
        <v>0</v>
      </c>
      <c r="F38" s="215">
        <f>+'Metas por Proyecto'!AO297</f>
        <v>0</v>
      </c>
      <c r="G38" s="249">
        <f>+'Metas por Proyecto'!AR297</f>
        <v>0</v>
      </c>
      <c r="H38" s="215">
        <f>+'Metas por Proyecto'!AS297</f>
        <v>0</v>
      </c>
      <c r="I38" s="249">
        <f>+'Metas por Proyecto'!AY297</f>
        <v>0</v>
      </c>
      <c r="J38" s="215">
        <f>+'Metas por Proyecto'!AZ297</f>
        <v>0</v>
      </c>
      <c r="K38" s="249">
        <f>+'Metas por Proyecto'!BF297</f>
        <v>0</v>
      </c>
      <c r="L38" s="215">
        <f>+'Metas por Proyecto'!BG297</f>
        <v>0</v>
      </c>
      <c r="M38" s="249">
        <f>+'Metas por Proyecto'!BM297</f>
        <v>0</v>
      </c>
      <c r="N38" s="215">
        <f>+'Metas por Proyecto'!BN297</f>
        <v>0</v>
      </c>
      <c r="O38" s="249">
        <f>+'Metas por Proyecto'!BT297</f>
        <v>0</v>
      </c>
      <c r="P38" s="215">
        <f>+'Metas por Proyecto'!BU297</f>
        <v>0</v>
      </c>
      <c r="Q38" s="249">
        <f>+'Metas por Proyecto'!CA297</f>
        <v>0</v>
      </c>
      <c r="R38" s="249">
        <f>+'Metas por Proyecto'!CB297</f>
        <v>0</v>
      </c>
      <c r="S38" s="249">
        <f>+'Metas por Proyecto'!CH297</f>
        <v>7.3499999999999996E-2</v>
      </c>
      <c r="T38" s="215">
        <f>+'Metas por Proyecto'!CI297</f>
        <v>0</v>
      </c>
      <c r="U38" s="249">
        <f>+'Metas por Proyecto'!CO297</f>
        <v>0</v>
      </c>
      <c r="V38" s="215">
        <f>+'Metas por Proyecto'!CP297</f>
        <v>0</v>
      </c>
      <c r="W38" s="249">
        <f>+'Metas por Proyecto'!CV297</f>
        <v>0.123</v>
      </c>
      <c r="X38" s="215">
        <f>+'Metas por Proyecto'!CW297</f>
        <v>0</v>
      </c>
      <c r="Y38" s="249">
        <f>+'Metas por Proyecto'!DC297</f>
        <v>0</v>
      </c>
      <c r="Z38" s="215">
        <f>+'Metas por Proyecto'!DD297</f>
        <v>0</v>
      </c>
      <c r="AA38" s="249">
        <f>+'Metas por Proyecto'!DJ297</f>
        <v>0</v>
      </c>
      <c r="AB38" s="215">
        <f>+'Metas por Proyecto'!DK297</f>
        <v>0</v>
      </c>
      <c r="AC38" s="98">
        <f t="shared" si="6"/>
        <v>0.19650000000000001</v>
      </c>
      <c r="AD38" s="215">
        <f t="shared" si="6"/>
        <v>0</v>
      </c>
    </row>
    <row r="39" spans="1:30">
      <c r="A39" s="43"/>
      <c r="B39" s="43" t="str">
        <f>+'Metas por Proyecto'!B298</f>
        <v>Construcción Segunda Calzada UF 4 (Pedregal - Tangua)</v>
      </c>
      <c r="C39" s="43"/>
      <c r="D39" s="249">
        <f>+'Metas por Proyecto'!AM298</f>
        <v>5.71</v>
      </c>
      <c r="E39" s="249">
        <f>+'Metas por Proyecto'!AN298</f>
        <v>0</v>
      </c>
      <c r="F39" s="215">
        <f>+'Metas por Proyecto'!AO298</f>
        <v>0</v>
      </c>
      <c r="G39" s="249">
        <f>+'Metas por Proyecto'!AR298</f>
        <v>0</v>
      </c>
      <c r="H39" s="215">
        <f>+'Metas por Proyecto'!AS298</f>
        <v>0</v>
      </c>
      <c r="I39" s="249">
        <f>+'Metas por Proyecto'!AY298</f>
        <v>0</v>
      </c>
      <c r="J39" s="215">
        <f>+'Metas por Proyecto'!AZ298</f>
        <v>0</v>
      </c>
      <c r="K39" s="249">
        <f>+'Metas por Proyecto'!BF298</f>
        <v>0</v>
      </c>
      <c r="L39" s="215">
        <f>+'Metas por Proyecto'!BG298</f>
        <v>0</v>
      </c>
      <c r="M39" s="249">
        <f>+'Metas por Proyecto'!BM298</f>
        <v>0.44</v>
      </c>
      <c r="N39" s="215">
        <f>+'Metas por Proyecto'!BN298</f>
        <v>0</v>
      </c>
      <c r="O39" s="249">
        <f>+'Metas por Proyecto'!BT298</f>
        <v>0.59</v>
      </c>
      <c r="P39" s="215">
        <f>+'Metas por Proyecto'!BU298</f>
        <v>0</v>
      </c>
      <c r="Q39" s="249">
        <f>+'Metas por Proyecto'!CA298</f>
        <v>0</v>
      </c>
      <c r="R39" s="249">
        <f>+'Metas por Proyecto'!CB298</f>
        <v>0</v>
      </c>
      <c r="S39" s="249">
        <f>+'Metas por Proyecto'!CH298</f>
        <v>1.25</v>
      </c>
      <c r="T39" s="215">
        <f>+'Metas por Proyecto'!CI298</f>
        <v>0</v>
      </c>
      <c r="U39" s="249">
        <f>+'Metas por Proyecto'!CO298</f>
        <v>1.64</v>
      </c>
      <c r="V39" s="215">
        <f>+'Metas por Proyecto'!CP298</f>
        <v>0</v>
      </c>
      <c r="W39" s="249">
        <f>+'Metas por Proyecto'!CV298</f>
        <v>1.79</v>
      </c>
      <c r="X39" s="215">
        <f>+'Metas por Proyecto'!CW298</f>
        <v>0</v>
      </c>
      <c r="Y39" s="249">
        <f>+'Metas por Proyecto'!DC298</f>
        <v>0</v>
      </c>
      <c r="Z39" s="215">
        <f>+'Metas por Proyecto'!DD298</f>
        <v>0</v>
      </c>
      <c r="AA39" s="249">
        <f>+'Metas por Proyecto'!DJ298</f>
        <v>0</v>
      </c>
      <c r="AB39" s="215">
        <f>+'Metas por Proyecto'!DK298</f>
        <v>0</v>
      </c>
      <c r="AC39" s="98">
        <f t="shared" si="6"/>
        <v>5.71</v>
      </c>
      <c r="AD39" s="215">
        <f t="shared" si="6"/>
        <v>0</v>
      </c>
    </row>
    <row r="40" spans="1:30">
      <c r="A40" s="43"/>
      <c r="B40" s="43" t="str">
        <f>+'Metas por Proyecto'!B299</f>
        <v>Construcción Segunda Calzada UF 5,1 8Tangua - Catambuco - Pasto)</v>
      </c>
      <c r="C40" s="43"/>
      <c r="D40" s="249">
        <f>+'Metas por Proyecto'!AM299</f>
        <v>6.74</v>
      </c>
      <c r="E40" s="249">
        <f>+'Metas por Proyecto'!AN299</f>
        <v>0</v>
      </c>
      <c r="F40" s="215">
        <f>+'Metas por Proyecto'!AO299</f>
        <v>0</v>
      </c>
      <c r="G40" s="249">
        <f>+'Metas por Proyecto'!AR299</f>
        <v>2.37</v>
      </c>
      <c r="H40" s="215">
        <f>+'Metas por Proyecto'!AS299</f>
        <v>0</v>
      </c>
      <c r="I40" s="249">
        <f>+'Metas por Proyecto'!AY299</f>
        <v>0</v>
      </c>
      <c r="J40" s="215">
        <f>+'Metas por Proyecto'!AZ299</f>
        <v>0</v>
      </c>
      <c r="K40" s="249">
        <f>+'Metas por Proyecto'!BF299</f>
        <v>0</v>
      </c>
      <c r="L40" s="215">
        <f>+'Metas por Proyecto'!BG299</f>
        <v>0</v>
      </c>
      <c r="M40" s="249">
        <f>+'Metas por Proyecto'!BM299</f>
        <v>0</v>
      </c>
      <c r="N40" s="215">
        <f>+'Metas por Proyecto'!BN299</f>
        <v>0</v>
      </c>
      <c r="O40" s="249">
        <f>+'Metas por Proyecto'!BT299</f>
        <v>0</v>
      </c>
      <c r="P40" s="215">
        <f>+'Metas por Proyecto'!BU299</f>
        <v>0</v>
      </c>
      <c r="Q40" s="249">
        <f>+'Metas por Proyecto'!CA299</f>
        <v>0</v>
      </c>
      <c r="R40" s="249">
        <f>+'Metas por Proyecto'!CB299</f>
        <v>0</v>
      </c>
      <c r="S40" s="249">
        <f>+'Metas por Proyecto'!CH299</f>
        <v>0</v>
      </c>
      <c r="T40" s="215">
        <f>+'Metas por Proyecto'!CI299</f>
        <v>0</v>
      </c>
      <c r="U40" s="249">
        <f>+'Metas por Proyecto'!CO299</f>
        <v>0</v>
      </c>
      <c r="V40" s="215">
        <f>+'Metas por Proyecto'!CP299</f>
        <v>0</v>
      </c>
      <c r="W40" s="249">
        <f>+'Metas por Proyecto'!CV299</f>
        <v>0</v>
      </c>
      <c r="X40" s="215">
        <f>+'Metas por Proyecto'!CW299</f>
        <v>0</v>
      </c>
      <c r="Y40" s="249">
        <f>+'Metas por Proyecto'!DC299</f>
        <v>0</v>
      </c>
      <c r="Z40" s="215">
        <f>+'Metas por Proyecto'!DD299</f>
        <v>0</v>
      </c>
      <c r="AA40" s="249">
        <f>+'Metas por Proyecto'!DJ299</f>
        <v>0</v>
      </c>
      <c r="AB40" s="215">
        <f>+'Metas por Proyecto'!DK299</f>
        <v>0</v>
      </c>
      <c r="AC40" s="98">
        <f t="shared" si="6"/>
        <v>2.37</v>
      </c>
      <c r="AD40" s="215">
        <f t="shared" si="6"/>
        <v>0</v>
      </c>
    </row>
    <row r="41" spans="1:30">
      <c r="A41" s="250" t="s">
        <v>1225</v>
      </c>
      <c r="B41" s="250" t="s">
        <v>1236</v>
      </c>
      <c r="C41" s="250" t="s">
        <v>1222</v>
      </c>
      <c r="D41" s="251">
        <f>SUM(D42:D43)</f>
        <v>19.5</v>
      </c>
      <c r="E41" s="251">
        <f t="shared" ref="E41:AD41" si="12">SUM(E42:E43)</f>
        <v>0</v>
      </c>
      <c r="F41" s="250">
        <f t="shared" si="12"/>
        <v>1.7</v>
      </c>
      <c r="G41" s="251">
        <f t="shared" si="12"/>
        <v>0</v>
      </c>
      <c r="H41" s="250">
        <f t="shared" si="12"/>
        <v>0.46</v>
      </c>
      <c r="I41" s="251">
        <f t="shared" si="12"/>
        <v>0</v>
      </c>
      <c r="J41" s="250">
        <f t="shared" si="12"/>
        <v>0</v>
      </c>
      <c r="K41" s="251">
        <f t="shared" si="12"/>
        <v>0</v>
      </c>
      <c r="L41" s="250">
        <f t="shared" si="12"/>
        <v>0</v>
      </c>
      <c r="M41" s="251">
        <f t="shared" si="12"/>
        <v>0</v>
      </c>
      <c r="N41" s="250">
        <f t="shared" si="12"/>
        <v>0</v>
      </c>
      <c r="O41" s="251">
        <f t="shared" si="12"/>
        <v>0</v>
      </c>
      <c r="P41" s="250">
        <f t="shared" si="12"/>
        <v>0</v>
      </c>
      <c r="Q41" s="251">
        <f t="shared" si="12"/>
        <v>0</v>
      </c>
      <c r="R41" s="250">
        <f t="shared" si="12"/>
        <v>0</v>
      </c>
      <c r="S41" s="250">
        <f t="shared" si="12"/>
        <v>0</v>
      </c>
      <c r="T41" s="250">
        <f t="shared" si="12"/>
        <v>0</v>
      </c>
      <c r="U41" s="250">
        <f t="shared" si="12"/>
        <v>0</v>
      </c>
      <c r="V41" s="250">
        <f t="shared" si="12"/>
        <v>0</v>
      </c>
      <c r="W41" s="250">
        <f t="shared" si="12"/>
        <v>0</v>
      </c>
      <c r="X41" s="250">
        <f t="shared" si="12"/>
        <v>0</v>
      </c>
      <c r="Y41" s="250">
        <f t="shared" si="12"/>
        <v>0</v>
      </c>
      <c r="Z41" s="250">
        <f t="shared" si="12"/>
        <v>0</v>
      </c>
      <c r="AA41" s="250">
        <f t="shared" si="12"/>
        <v>19.5</v>
      </c>
      <c r="AB41" s="250">
        <f t="shared" si="12"/>
        <v>0</v>
      </c>
      <c r="AC41" s="250">
        <f t="shared" si="12"/>
        <v>19.5</v>
      </c>
      <c r="AD41" s="250">
        <f t="shared" si="12"/>
        <v>2.16</v>
      </c>
    </row>
    <row r="42" spans="1:30">
      <c r="A42" s="43"/>
      <c r="B42" s="43" t="str">
        <f>+'Metas por Proyecto'!B339</f>
        <v>Construcción de Doble Calzada Unidad Funcional 2 (Puente Iglesias - Túnel de Mulatos)</v>
      </c>
      <c r="C42" s="43"/>
      <c r="D42" s="249">
        <f>+'Metas por Proyecto'!AM339</f>
        <v>16.8</v>
      </c>
      <c r="E42" s="249">
        <f>+'Metas por Proyecto'!AN339</f>
        <v>0</v>
      </c>
      <c r="F42" s="215">
        <f>+'Metas por Proyecto'!AO339</f>
        <v>1.7</v>
      </c>
      <c r="G42" s="249">
        <f>+'Metas por Proyecto'!AR339</f>
        <v>0</v>
      </c>
      <c r="H42" s="215">
        <f>+'Metas por Proyecto'!AS339</f>
        <v>0.46</v>
      </c>
      <c r="I42" s="249">
        <f>+'Metas por Proyecto'!AY339</f>
        <v>0</v>
      </c>
      <c r="J42" s="215">
        <f>+'Metas por Proyecto'!AZ339</f>
        <v>0</v>
      </c>
      <c r="K42" s="249">
        <f>+'Metas por Proyecto'!BF339</f>
        <v>0</v>
      </c>
      <c r="L42" s="215">
        <f>+'Metas por Proyecto'!BG339</f>
        <v>0</v>
      </c>
      <c r="M42" s="249">
        <f>+'Metas por Proyecto'!BM339</f>
        <v>0</v>
      </c>
      <c r="N42" s="215">
        <f>+'Metas por Proyecto'!BN339</f>
        <v>0</v>
      </c>
      <c r="O42" s="249">
        <f>+'Metas por Proyecto'!BT339</f>
        <v>0</v>
      </c>
      <c r="P42" s="215">
        <f>+'Metas por Proyecto'!BU339</f>
        <v>0</v>
      </c>
      <c r="Q42" s="249">
        <f>+'Metas por Proyecto'!CA339</f>
        <v>0</v>
      </c>
      <c r="R42" s="215">
        <f>+'Metas por Proyecto'!CB339</f>
        <v>0</v>
      </c>
      <c r="S42" s="249">
        <f>+'Metas por Proyecto'!CH339</f>
        <v>0</v>
      </c>
      <c r="T42" s="215">
        <f>+'Metas por Proyecto'!CI339</f>
        <v>0</v>
      </c>
      <c r="U42" s="249">
        <f>+'Metas por Proyecto'!CO339</f>
        <v>0</v>
      </c>
      <c r="V42" s="215">
        <f>+'Metas por Proyecto'!CP339</f>
        <v>0</v>
      </c>
      <c r="W42" s="249">
        <f>+'Metas por Proyecto'!CV339</f>
        <v>0</v>
      </c>
      <c r="X42" s="215">
        <f>+'Metas por Proyecto'!CW339</f>
        <v>0</v>
      </c>
      <c r="Y42" s="249">
        <f>+'Metas por Proyecto'!DC339</f>
        <v>0</v>
      </c>
      <c r="Z42" s="215">
        <v>0</v>
      </c>
      <c r="AA42" s="249">
        <f>+'Metas por Proyecto'!DJ339</f>
        <v>16.8</v>
      </c>
      <c r="AB42" s="215">
        <f>+'Metas por Proyecto'!DK339</f>
        <v>0</v>
      </c>
      <c r="AC42" s="43">
        <f t="shared" ref="AC42:AC43" si="13">+E42+G42+I42+K42+M42+O42+Q42+S42+U42+W42+Y42+AA42</f>
        <v>16.8</v>
      </c>
      <c r="AD42" s="215">
        <f t="shared" ref="AD42:AD43" si="14">+F42+H42+J42+L42+N42+P42+R42+T42+V42+X42+Z42+AB42</f>
        <v>2.16</v>
      </c>
    </row>
    <row r="43" spans="1:30">
      <c r="A43" s="43"/>
      <c r="B43" s="43" t="str">
        <f>+'Metas por Proyecto'!B340</f>
        <v>Construcción de Doble Calzada Unidad Funcional 4 ( Túnel de Mulatos - Bolombolo)</v>
      </c>
      <c r="C43" s="43"/>
      <c r="D43" s="249">
        <f>+'Metas por Proyecto'!AM340</f>
        <v>2.7</v>
      </c>
      <c r="E43" s="249">
        <f>+'Metas por Proyecto'!AN340</f>
        <v>0</v>
      </c>
      <c r="F43" s="215">
        <f>+'Metas por Proyecto'!AO340</f>
        <v>0</v>
      </c>
      <c r="G43" s="249">
        <f>+'Metas por Proyecto'!AR340</f>
        <v>0</v>
      </c>
      <c r="H43" s="215">
        <f>+'Metas por Proyecto'!AS340</f>
        <v>0</v>
      </c>
      <c r="I43" s="249">
        <f>+'Metas por Proyecto'!AY340</f>
        <v>0</v>
      </c>
      <c r="J43" s="215">
        <f>+'Metas por Proyecto'!AZ340</f>
        <v>0</v>
      </c>
      <c r="K43" s="249">
        <f>+'Metas por Proyecto'!BF340</f>
        <v>0</v>
      </c>
      <c r="L43" s="215">
        <f>+'Metas por Proyecto'!BG340</f>
        <v>0</v>
      </c>
      <c r="M43" s="249">
        <f>+'Metas por Proyecto'!BM340</f>
        <v>0</v>
      </c>
      <c r="N43" s="215">
        <f>+'Metas por Proyecto'!BN340</f>
        <v>0</v>
      </c>
      <c r="O43" s="249">
        <f>+'Metas por Proyecto'!BT340</f>
        <v>0</v>
      </c>
      <c r="P43" s="215">
        <f>+'Metas por Proyecto'!BU340</f>
        <v>0</v>
      </c>
      <c r="Q43" s="249">
        <f>+'Metas por Proyecto'!CA340</f>
        <v>0</v>
      </c>
      <c r="R43" s="215">
        <f>+'Metas por Proyecto'!CB340</f>
        <v>0</v>
      </c>
      <c r="S43" s="249">
        <f>+'Metas por Proyecto'!CH340</f>
        <v>0</v>
      </c>
      <c r="T43" s="215">
        <f>+'Metas por Proyecto'!CI340</f>
        <v>0</v>
      </c>
      <c r="U43" s="249">
        <f>+'Metas por Proyecto'!CO340</f>
        <v>0</v>
      </c>
      <c r="V43" s="215">
        <f>+'Metas por Proyecto'!CP340</f>
        <v>0</v>
      </c>
      <c r="W43" s="249">
        <f>+'Metas por Proyecto'!CV340</f>
        <v>0</v>
      </c>
      <c r="X43" s="215">
        <f>+'Metas por Proyecto'!CW340</f>
        <v>0</v>
      </c>
      <c r="Y43" s="249">
        <f>+'Metas por Proyecto'!DC340</f>
        <v>0</v>
      </c>
      <c r="Z43" s="215">
        <v>0</v>
      </c>
      <c r="AA43" s="249">
        <f>+'Metas por Proyecto'!DJ340</f>
        <v>2.7</v>
      </c>
      <c r="AB43" s="215">
        <f>+'Metas por Proyecto'!DK340</f>
        <v>0</v>
      </c>
      <c r="AC43" s="43">
        <f t="shared" si="13"/>
        <v>2.7</v>
      </c>
      <c r="AD43" s="215">
        <f t="shared" si="14"/>
        <v>0</v>
      </c>
    </row>
    <row r="44" spans="1:30">
      <c r="A44" s="250" t="s">
        <v>1225</v>
      </c>
      <c r="B44" s="250" t="s">
        <v>1237</v>
      </c>
      <c r="C44" s="250" t="s">
        <v>1222</v>
      </c>
      <c r="D44" s="251">
        <f>+D45</f>
        <v>7</v>
      </c>
      <c r="E44" s="251">
        <f t="shared" ref="E44:AD44" si="15">+E45</f>
        <v>0</v>
      </c>
      <c r="F44" s="250">
        <f t="shared" si="15"/>
        <v>0</v>
      </c>
      <c r="G44" s="251">
        <f t="shared" si="15"/>
        <v>0</v>
      </c>
      <c r="H44" s="250">
        <f t="shared" si="15"/>
        <v>0</v>
      </c>
      <c r="I44" s="251">
        <f t="shared" si="15"/>
        <v>0</v>
      </c>
      <c r="J44" s="250">
        <f t="shared" si="15"/>
        <v>0</v>
      </c>
      <c r="K44" s="251">
        <f t="shared" si="15"/>
        <v>0</v>
      </c>
      <c r="L44" s="250">
        <f t="shared" si="15"/>
        <v>0</v>
      </c>
      <c r="M44" s="251">
        <f t="shared" si="15"/>
        <v>0</v>
      </c>
      <c r="N44" s="250">
        <f t="shared" si="15"/>
        <v>0</v>
      </c>
      <c r="O44" s="251">
        <f t="shared" si="15"/>
        <v>0</v>
      </c>
      <c r="P44" s="250">
        <f t="shared" si="15"/>
        <v>0</v>
      </c>
      <c r="Q44" s="251">
        <f t="shared" si="15"/>
        <v>0</v>
      </c>
      <c r="R44" s="250">
        <f t="shared" si="15"/>
        <v>0</v>
      </c>
      <c r="S44" s="250">
        <f t="shared" si="15"/>
        <v>0</v>
      </c>
      <c r="T44" s="250">
        <f t="shared" si="15"/>
        <v>0</v>
      </c>
      <c r="U44" s="250">
        <f t="shared" si="15"/>
        <v>0</v>
      </c>
      <c r="V44" s="250">
        <f t="shared" si="15"/>
        <v>0</v>
      </c>
      <c r="W44" s="250">
        <f t="shared" si="15"/>
        <v>0</v>
      </c>
      <c r="X44" s="250">
        <f t="shared" si="15"/>
        <v>0</v>
      </c>
      <c r="Y44" s="250">
        <f t="shared" si="15"/>
        <v>0</v>
      </c>
      <c r="Z44" s="250">
        <f t="shared" si="15"/>
        <v>0</v>
      </c>
      <c r="AA44" s="250">
        <f t="shared" si="15"/>
        <v>7</v>
      </c>
      <c r="AB44" s="250">
        <f t="shared" si="15"/>
        <v>0</v>
      </c>
      <c r="AC44" s="250">
        <f t="shared" si="15"/>
        <v>7</v>
      </c>
      <c r="AD44" s="250">
        <f t="shared" si="15"/>
        <v>0</v>
      </c>
    </row>
    <row r="45" spans="1:30">
      <c r="A45" s="43"/>
      <c r="B45" s="43" t="str">
        <f>+'Metas por Proyecto'!B348</f>
        <v xml:space="preserve">Construcción 7Km segunda calzada UF3.2 (Tres Puertas-La Manuela) </v>
      </c>
      <c r="C45" s="43"/>
      <c r="D45" s="249">
        <f>+'Metas por Proyecto'!AM348</f>
        <v>7</v>
      </c>
      <c r="E45" s="249">
        <f>+'Metas por Proyecto'!AN348</f>
        <v>0</v>
      </c>
      <c r="F45" s="215">
        <f>+'Metas por Proyecto'!AO348</f>
        <v>0</v>
      </c>
      <c r="G45" s="249">
        <f>+'Metas por Proyecto'!AR348</f>
        <v>0</v>
      </c>
      <c r="H45" s="215">
        <f>+'Metas por Proyecto'!AS348</f>
        <v>0</v>
      </c>
      <c r="I45" s="249">
        <f>+'Metas por Proyecto'!AY348</f>
        <v>0</v>
      </c>
      <c r="J45" s="215">
        <f>+'Metas por Proyecto'!AZ348</f>
        <v>0</v>
      </c>
      <c r="K45" s="249">
        <f>+'Metas por Proyecto'!BF348</f>
        <v>0</v>
      </c>
      <c r="L45" s="215">
        <f>+'Metas por Proyecto'!BG348</f>
        <v>0</v>
      </c>
      <c r="M45" s="249">
        <f>+'Metas por Proyecto'!BM348</f>
        <v>0</v>
      </c>
      <c r="N45" s="215">
        <f>+'Metas por Proyecto'!BN348</f>
        <v>0</v>
      </c>
      <c r="O45" s="249">
        <f>+'Metas por Proyecto'!BT348</f>
        <v>0</v>
      </c>
      <c r="P45" s="215">
        <f>+'Metas por Proyecto'!BU348</f>
        <v>0</v>
      </c>
      <c r="Q45" s="249">
        <f>+'Metas por Proyecto'!CA348</f>
        <v>0</v>
      </c>
      <c r="R45" s="215">
        <f>+'Metas por Proyecto'!CB348</f>
        <v>0</v>
      </c>
      <c r="S45" s="249">
        <f>+'Metas por Proyecto'!CH348</f>
        <v>0</v>
      </c>
      <c r="T45" s="215">
        <f>+'Metas por Proyecto'!CI348</f>
        <v>0</v>
      </c>
      <c r="U45" s="249">
        <f>+'Metas por Proyecto'!CO348</f>
        <v>0</v>
      </c>
      <c r="V45" s="215">
        <f>+'Metas por Proyecto'!CP348</f>
        <v>0</v>
      </c>
      <c r="W45" s="249">
        <f>+'Metas por Proyecto'!CV348</f>
        <v>0</v>
      </c>
      <c r="X45" s="215">
        <f>+'Metas por Proyecto'!CW348</f>
        <v>0</v>
      </c>
      <c r="Y45" s="249">
        <f>+'Metas por Proyecto'!DC348</f>
        <v>0</v>
      </c>
      <c r="Z45" s="215">
        <f>+'Metas por Proyecto'!DD348</f>
        <v>0</v>
      </c>
      <c r="AA45" s="249">
        <f>+'Metas por Proyecto'!DJ348</f>
        <v>7</v>
      </c>
      <c r="AB45" s="215">
        <f>+'Metas por Proyecto'!DK348</f>
        <v>0</v>
      </c>
      <c r="AC45" s="43">
        <f t="shared" ref="AC45" si="16">+E45+G45+I45+K45+M45+O45+Q45+S45+U45+W45+Y45+AA45</f>
        <v>7</v>
      </c>
      <c r="AD45" s="215">
        <f t="shared" ref="AD45" si="17">+F45+H45+J45+L45+N45+P45+R45+T45+V45+X45+Z45+AB45</f>
        <v>0</v>
      </c>
    </row>
    <row r="46" spans="1:30">
      <c r="A46" s="250" t="s">
        <v>1225</v>
      </c>
      <c r="B46" s="250" t="s">
        <v>1238</v>
      </c>
      <c r="C46" s="250" t="s">
        <v>1222</v>
      </c>
      <c r="D46" s="251">
        <f>SUM(D47:D51)</f>
        <v>8.3000000000000007</v>
      </c>
      <c r="E46" s="251">
        <f t="shared" ref="E46:AD46" si="18">SUM(E47:E51)</f>
        <v>8.3000000000000007</v>
      </c>
      <c r="F46" s="250">
        <f t="shared" si="18"/>
        <v>8.3000000000000007</v>
      </c>
      <c r="G46" s="251">
        <f t="shared" si="18"/>
        <v>0</v>
      </c>
      <c r="H46" s="250">
        <f t="shared" si="18"/>
        <v>0</v>
      </c>
      <c r="I46" s="251">
        <f t="shared" si="18"/>
        <v>0</v>
      </c>
      <c r="J46" s="250">
        <f t="shared" si="18"/>
        <v>0</v>
      </c>
      <c r="K46" s="251">
        <f t="shared" si="18"/>
        <v>0</v>
      </c>
      <c r="L46" s="250">
        <f t="shared" si="18"/>
        <v>0</v>
      </c>
      <c r="M46" s="251">
        <f t="shared" si="18"/>
        <v>0</v>
      </c>
      <c r="N46" s="250">
        <f t="shared" si="18"/>
        <v>0</v>
      </c>
      <c r="O46" s="251">
        <f t="shared" si="18"/>
        <v>0</v>
      </c>
      <c r="P46" s="250">
        <f t="shared" si="18"/>
        <v>0</v>
      </c>
      <c r="Q46" s="251">
        <f t="shared" si="18"/>
        <v>0</v>
      </c>
      <c r="R46" s="250">
        <f t="shared" si="18"/>
        <v>0</v>
      </c>
      <c r="S46" s="250">
        <f t="shared" si="18"/>
        <v>0</v>
      </c>
      <c r="T46" s="250">
        <f t="shared" si="18"/>
        <v>0</v>
      </c>
      <c r="U46" s="250">
        <f t="shared" si="18"/>
        <v>0</v>
      </c>
      <c r="V46" s="250">
        <f t="shared" si="18"/>
        <v>0</v>
      </c>
      <c r="W46" s="250">
        <f t="shared" si="18"/>
        <v>0</v>
      </c>
      <c r="X46" s="250">
        <f t="shared" si="18"/>
        <v>0</v>
      </c>
      <c r="Y46" s="250">
        <f t="shared" si="18"/>
        <v>0</v>
      </c>
      <c r="Z46" s="250">
        <f t="shared" si="18"/>
        <v>0</v>
      </c>
      <c r="AA46" s="250">
        <f t="shared" si="18"/>
        <v>0</v>
      </c>
      <c r="AB46" s="250">
        <f t="shared" si="18"/>
        <v>0</v>
      </c>
      <c r="AC46" s="250">
        <f t="shared" si="18"/>
        <v>8.3000000000000007</v>
      </c>
      <c r="AD46" s="250">
        <f t="shared" si="18"/>
        <v>8.3000000000000007</v>
      </c>
    </row>
    <row r="47" spans="1:30">
      <c r="A47" s="43"/>
      <c r="B47" s="43" t="str">
        <f>+'Metas por Proyecto'!B355</f>
        <v>Terminación de la construcción de la calzada nueva 0,18 Km de la Unidad Funcional No. 1</v>
      </c>
      <c r="C47" s="43"/>
      <c r="D47" s="249">
        <f>+'Metas por Proyecto'!AM355</f>
        <v>0.18</v>
      </c>
      <c r="E47" s="249">
        <f>+'Metas por Proyecto'!AN355</f>
        <v>0.18</v>
      </c>
      <c r="F47" s="215">
        <f>+'Metas por Proyecto'!AO355</f>
        <v>0.18</v>
      </c>
      <c r="G47" s="249">
        <f>+'Metas por Proyecto'!AR355</f>
        <v>0</v>
      </c>
      <c r="H47" s="215">
        <f>+'Metas por Proyecto'!AS355</f>
        <v>0</v>
      </c>
      <c r="I47" s="249">
        <f>+'Metas por Proyecto'!AY355</f>
        <v>0</v>
      </c>
      <c r="J47" s="215">
        <f>+'Metas por Proyecto'!AZ355</f>
        <v>0</v>
      </c>
      <c r="K47" s="249">
        <f>+'Metas por Proyecto'!BF355</f>
        <v>0</v>
      </c>
      <c r="L47" s="215">
        <f>+'Metas por Proyecto'!BG355</f>
        <v>0</v>
      </c>
      <c r="M47" s="249">
        <f>+'Metas por Proyecto'!BM355</f>
        <v>0</v>
      </c>
      <c r="N47" s="215">
        <f>+'Metas por Proyecto'!BN355</f>
        <v>0</v>
      </c>
      <c r="O47" s="249">
        <f>+'Metas por Proyecto'!BT355</f>
        <v>0</v>
      </c>
      <c r="P47" s="215">
        <f>+'Metas por Proyecto'!BU355</f>
        <v>0</v>
      </c>
      <c r="Q47" s="249">
        <f>+'Metas por Proyecto'!CA355</f>
        <v>0</v>
      </c>
      <c r="R47" s="215">
        <f>+'Metas por Proyecto'!CB355</f>
        <v>0</v>
      </c>
      <c r="S47" s="249">
        <f>+'Metas por Proyecto'!CH355</f>
        <v>0</v>
      </c>
      <c r="T47" s="215">
        <f>+'Metas por Proyecto'!CI355</f>
        <v>0</v>
      </c>
      <c r="U47" s="249">
        <f>+'Metas por Proyecto'!CO355</f>
        <v>0</v>
      </c>
      <c r="V47" s="215">
        <f>+'Metas por Proyecto'!CP355</f>
        <v>0</v>
      </c>
      <c r="W47" s="249">
        <f>+'Metas por Proyecto'!CV355</f>
        <v>0</v>
      </c>
      <c r="X47" s="215">
        <f>+'Metas por Proyecto'!CW355</f>
        <v>0</v>
      </c>
      <c r="Y47" s="249">
        <f>+'Metas por Proyecto'!DC355</f>
        <v>0</v>
      </c>
      <c r="Z47" s="215">
        <f>+'Metas por Proyecto'!DD355</f>
        <v>0</v>
      </c>
      <c r="AA47" s="249">
        <f>+'Metas por Proyecto'!DJ355</f>
        <v>0</v>
      </c>
      <c r="AB47" s="215">
        <f>+'Metas por Proyecto'!DK355</f>
        <v>0</v>
      </c>
      <c r="AC47" s="43">
        <f t="shared" ref="AC47:AC51" si="19">+E47+G47+I47+K47+M47+O47+Q47+S47+U47+W47+Y47+AA47</f>
        <v>0.18</v>
      </c>
      <c r="AD47" s="215">
        <f t="shared" ref="AD47:AD51" si="20">+F47+H47+J47+L47+N47+P47+R47+T47+V47+X47+Z47+AB47</f>
        <v>0.18</v>
      </c>
    </row>
    <row r="48" spans="1:30">
      <c r="A48" s="43"/>
      <c r="B48" s="43" t="str">
        <f>+'Metas por Proyecto'!B356</f>
        <v>Terminación de la construcción de la calzada nueva 0,87 Km de la Unidad Funcional No. 4</v>
      </c>
      <c r="C48" s="43"/>
      <c r="D48" s="249">
        <f>+'Metas por Proyecto'!AM356</f>
        <v>0.87</v>
      </c>
      <c r="E48" s="249">
        <f>+'Metas por Proyecto'!AN356</f>
        <v>0.87</v>
      </c>
      <c r="F48" s="215">
        <f>+'Metas por Proyecto'!AO356</f>
        <v>0.87</v>
      </c>
      <c r="G48" s="249">
        <f>+'Metas por Proyecto'!AR356</f>
        <v>0</v>
      </c>
      <c r="H48" s="215">
        <f>+'Metas por Proyecto'!AS356</f>
        <v>0</v>
      </c>
      <c r="I48" s="249">
        <f>+'Metas por Proyecto'!AY356</f>
        <v>0</v>
      </c>
      <c r="J48" s="215">
        <f>+'Metas por Proyecto'!AZ356</f>
        <v>0</v>
      </c>
      <c r="K48" s="249">
        <f>+'Metas por Proyecto'!BF356</f>
        <v>0</v>
      </c>
      <c r="L48" s="215">
        <f>+'Metas por Proyecto'!BG356</f>
        <v>0</v>
      </c>
      <c r="M48" s="249">
        <f>+'Metas por Proyecto'!BM356</f>
        <v>0</v>
      </c>
      <c r="N48" s="215">
        <f>+'Metas por Proyecto'!BN356</f>
        <v>0</v>
      </c>
      <c r="O48" s="249">
        <f>+'Metas por Proyecto'!BT356</f>
        <v>0</v>
      </c>
      <c r="P48" s="215">
        <f>+'Metas por Proyecto'!BU356</f>
        <v>0</v>
      </c>
      <c r="Q48" s="249">
        <f>+'Metas por Proyecto'!CA356</f>
        <v>0</v>
      </c>
      <c r="R48" s="215">
        <f>+'Metas por Proyecto'!CB356</f>
        <v>0</v>
      </c>
      <c r="S48" s="249">
        <f>+'Metas por Proyecto'!CH356</f>
        <v>0</v>
      </c>
      <c r="T48" s="215">
        <f>+'Metas por Proyecto'!CI356</f>
        <v>0</v>
      </c>
      <c r="U48" s="249">
        <f>+'Metas por Proyecto'!CO356</f>
        <v>0</v>
      </c>
      <c r="V48" s="215">
        <f>+'Metas por Proyecto'!CP356</f>
        <v>0</v>
      </c>
      <c r="W48" s="249">
        <f>+'Metas por Proyecto'!CV356</f>
        <v>0</v>
      </c>
      <c r="X48" s="215">
        <f>+'Metas por Proyecto'!CW356</f>
        <v>0</v>
      </c>
      <c r="Y48" s="249">
        <f>+'Metas por Proyecto'!DC356</f>
        <v>0</v>
      </c>
      <c r="Z48" s="215">
        <f>+'Metas por Proyecto'!DD356</f>
        <v>0</v>
      </c>
      <c r="AA48" s="249">
        <f>+'Metas por Proyecto'!DJ356</f>
        <v>0</v>
      </c>
      <c r="AB48" s="215">
        <f>+'Metas por Proyecto'!DK356</f>
        <v>0</v>
      </c>
      <c r="AC48" s="43">
        <f t="shared" si="19"/>
        <v>0.87</v>
      </c>
      <c r="AD48" s="215">
        <f t="shared" si="20"/>
        <v>0.87</v>
      </c>
    </row>
    <row r="49" spans="1:30">
      <c r="A49" s="43"/>
      <c r="B49" s="43" t="str">
        <f>+'Metas por Proyecto'!B357</f>
        <v>Tramo de Construcción de calzada nueva 1,59 Km de la Unidad Funcional No. 3</v>
      </c>
      <c r="C49" s="43"/>
      <c r="D49" s="249">
        <f>+'Metas por Proyecto'!AM357</f>
        <v>1.59</v>
      </c>
      <c r="E49" s="249">
        <f>+'Metas por Proyecto'!AN357</f>
        <v>1.59</v>
      </c>
      <c r="F49" s="215">
        <f>+'Metas por Proyecto'!AO357</f>
        <v>1.59</v>
      </c>
      <c r="G49" s="249">
        <f>+'Metas por Proyecto'!AR357</f>
        <v>0</v>
      </c>
      <c r="H49" s="215">
        <f>+'Metas por Proyecto'!AS357</f>
        <v>0</v>
      </c>
      <c r="I49" s="249">
        <f>+'Metas por Proyecto'!AY357</f>
        <v>0</v>
      </c>
      <c r="J49" s="215">
        <f>+'Metas por Proyecto'!AZ357</f>
        <v>0</v>
      </c>
      <c r="K49" s="249">
        <f>+'Metas por Proyecto'!BF357</f>
        <v>0</v>
      </c>
      <c r="L49" s="215">
        <f>+'Metas por Proyecto'!BG357</f>
        <v>0</v>
      </c>
      <c r="M49" s="249">
        <f>+'Metas por Proyecto'!BM357</f>
        <v>0</v>
      </c>
      <c r="N49" s="215">
        <f>+'Metas por Proyecto'!BN357</f>
        <v>0</v>
      </c>
      <c r="O49" s="249">
        <f>+'Metas por Proyecto'!BT357</f>
        <v>0</v>
      </c>
      <c r="P49" s="215">
        <f>+'Metas por Proyecto'!BU357</f>
        <v>0</v>
      </c>
      <c r="Q49" s="249">
        <f>+'Metas por Proyecto'!CA357</f>
        <v>0</v>
      </c>
      <c r="R49" s="215">
        <f>+'Metas por Proyecto'!CB357</f>
        <v>0</v>
      </c>
      <c r="S49" s="249">
        <f>+'Metas por Proyecto'!CH357</f>
        <v>0</v>
      </c>
      <c r="T49" s="215">
        <f>+'Metas por Proyecto'!CI357</f>
        <v>0</v>
      </c>
      <c r="U49" s="249">
        <f>+'Metas por Proyecto'!CO357</f>
        <v>0</v>
      </c>
      <c r="V49" s="215">
        <f>+'Metas por Proyecto'!CP357</f>
        <v>0</v>
      </c>
      <c r="W49" s="249">
        <f>+'Metas por Proyecto'!CV357</f>
        <v>0</v>
      </c>
      <c r="X49" s="215">
        <f>+'Metas por Proyecto'!CW357</f>
        <v>0</v>
      </c>
      <c r="Y49" s="249">
        <f>+'Metas por Proyecto'!DC357</f>
        <v>0</v>
      </c>
      <c r="Z49" s="215">
        <f>+'Metas por Proyecto'!DD357</f>
        <v>0</v>
      </c>
      <c r="AA49" s="249">
        <f>+'Metas por Proyecto'!DJ357</f>
        <v>0</v>
      </c>
      <c r="AB49" s="215">
        <f>+'Metas por Proyecto'!DK357</f>
        <v>0</v>
      </c>
      <c r="AC49" s="43">
        <f t="shared" si="19"/>
        <v>1.59</v>
      </c>
      <c r="AD49" s="215">
        <f t="shared" si="20"/>
        <v>1.59</v>
      </c>
    </row>
    <row r="50" spans="1:30">
      <c r="A50" s="43"/>
      <c r="B50" s="43" t="str">
        <f>+'Metas por Proyecto'!B358</f>
        <v>Tramo de Construcción de calzada nueva 2,49 Km de la Unidad Funcional No. 5</v>
      </c>
      <c r="C50" s="43"/>
      <c r="D50" s="249">
        <f>+'Metas por Proyecto'!AM358</f>
        <v>2.4900000000000002</v>
      </c>
      <c r="E50" s="249">
        <f>+'Metas por Proyecto'!AN358</f>
        <v>2.4900000000000002</v>
      </c>
      <c r="F50" s="215">
        <f>+'Metas por Proyecto'!AO358</f>
        <v>2.4900000000000002</v>
      </c>
      <c r="G50" s="249">
        <f>+'Metas por Proyecto'!AR358</f>
        <v>0</v>
      </c>
      <c r="H50" s="215">
        <f>+'Metas por Proyecto'!AS358</f>
        <v>0</v>
      </c>
      <c r="I50" s="249">
        <f>+'Metas por Proyecto'!AY358</f>
        <v>0</v>
      </c>
      <c r="J50" s="215">
        <f>+'Metas por Proyecto'!AZ358</f>
        <v>0</v>
      </c>
      <c r="K50" s="249">
        <f>+'Metas por Proyecto'!BF358</f>
        <v>0</v>
      </c>
      <c r="L50" s="215">
        <f>+'Metas por Proyecto'!BG358</f>
        <v>0</v>
      </c>
      <c r="M50" s="249">
        <f>+'Metas por Proyecto'!BM358</f>
        <v>0</v>
      </c>
      <c r="N50" s="215">
        <f>+'Metas por Proyecto'!BN358</f>
        <v>0</v>
      </c>
      <c r="O50" s="249">
        <f>+'Metas por Proyecto'!BT358</f>
        <v>0</v>
      </c>
      <c r="P50" s="215">
        <f>+'Metas por Proyecto'!BU358</f>
        <v>0</v>
      </c>
      <c r="Q50" s="249">
        <f>+'Metas por Proyecto'!CA358</f>
        <v>0</v>
      </c>
      <c r="R50" s="215">
        <f>+'Metas por Proyecto'!CB358</f>
        <v>0</v>
      </c>
      <c r="S50" s="249">
        <f>+'Metas por Proyecto'!CH358</f>
        <v>0</v>
      </c>
      <c r="T50" s="215">
        <f>+'Metas por Proyecto'!CI358</f>
        <v>0</v>
      </c>
      <c r="U50" s="249">
        <f>+'Metas por Proyecto'!CO358</f>
        <v>0</v>
      </c>
      <c r="V50" s="215">
        <f>+'Metas por Proyecto'!CP358</f>
        <v>0</v>
      </c>
      <c r="W50" s="249">
        <f>+'Metas por Proyecto'!CV358</f>
        <v>0</v>
      </c>
      <c r="X50" s="215">
        <f>+'Metas por Proyecto'!CW358</f>
        <v>0</v>
      </c>
      <c r="Y50" s="249">
        <f>+'Metas por Proyecto'!DC358</f>
        <v>0</v>
      </c>
      <c r="Z50" s="215">
        <f>+'Metas por Proyecto'!DD358</f>
        <v>0</v>
      </c>
      <c r="AA50" s="249">
        <f>+'Metas por Proyecto'!DJ358</f>
        <v>0</v>
      </c>
      <c r="AB50" s="215">
        <f>+'Metas por Proyecto'!DK358</f>
        <v>0</v>
      </c>
      <c r="AC50" s="43">
        <f t="shared" si="19"/>
        <v>2.4900000000000002</v>
      </c>
      <c r="AD50" s="215">
        <f t="shared" si="20"/>
        <v>2.4900000000000002</v>
      </c>
    </row>
    <row r="51" spans="1:30">
      <c r="A51" s="43"/>
      <c r="B51" s="43" t="str">
        <f>+'Metas por Proyecto'!B359</f>
        <v>Tramo de Construcción de calzada nueva 3,17 Km de la Unidad Funcional No. 6</v>
      </c>
      <c r="C51" s="43"/>
      <c r="D51" s="249">
        <f>+'Metas por Proyecto'!AM359</f>
        <v>3.17</v>
      </c>
      <c r="E51" s="249">
        <f>+'Metas por Proyecto'!AN359</f>
        <v>3.17</v>
      </c>
      <c r="F51" s="215">
        <f>+'Metas por Proyecto'!AO359</f>
        <v>3.17</v>
      </c>
      <c r="G51" s="249">
        <f>+'Metas por Proyecto'!AR359</f>
        <v>0</v>
      </c>
      <c r="H51" s="215">
        <f>+'Metas por Proyecto'!AS359</f>
        <v>0</v>
      </c>
      <c r="I51" s="249">
        <f>+'Metas por Proyecto'!AY359</f>
        <v>0</v>
      </c>
      <c r="J51" s="215">
        <f>+'Metas por Proyecto'!AZ359</f>
        <v>0</v>
      </c>
      <c r="K51" s="249">
        <f>+'Metas por Proyecto'!BF359</f>
        <v>0</v>
      </c>
      <c r="L51" s="215">
        <f>+'Metas por Proyecto'!BG359</f>
        <v>0</v>
      </c>
      <c r="M51" s="249">
        <f>+'Metas por Proyecto'!BM359</f>
        <v>0</v>
      </c>
      <c r="N51" s="215">
        <f>+'Metas por Proyecto'!BN359</f>
        <v>0</v>
      </c>
      <c r="O51" s="249">
        <f>+'Metas por Proyecto'!BT359</f>
        <v>0</v>
      </c>
      <c r="P51" s="215">
        <f>+'Metas por Proyecto'!BU359</f>
        <v>0</v>
      </c>
      <c r="Q51" s="249">
        <f>+'Metas por Proyecto'!CA359</f>
        <v>0</v>
      </c>
      <c r="R51" s="215">
        <f>+'Metas por Proyecto'!CB359</f>
        <v>0</v>
      </c>
      <c r="S51" s="249">
        <f>+'Metas por Proyecto'!CH359</f>
        <v>0</v>
      </c>
      <c r="T51" s="215">
        <f>+'Metas por Proyecto'!CI359</f>
        <v>0</v>
      </c>
      <c r="U51" s="249">
        <f>+'Metas por Proyecto'!CO359</f>
        <v>0</v>
      </c>
      <c r="V51" s="215">
        <f>+'Metas por Proyecto'!CP359</f>
        <v>0</v>
      </c>
      <c r="W51" s="249">
        <f>+'Metas por Proyecto'!CV359</f>
        <v>0</v>
      </c>
      <c r="X51" s="215">
        <f>+'Metas por Proyecto'!CW359</f>
        <v>0</v>
      </c>
      <c r="Y51" s="249">
        <f>+'Metas por Proyecto'!DC359</f>
        <v>0</v>
      </c>
      <c r="Z51" s="215">
        <f>+'Metas por Proyecto'!DD359</f>
        <v>0</v>
      </c>
      <c r="AA51" s="249">
        <f>+'Metas por Proyecto'!DJ359</f>
        <v>0</v>
      </c>
      <c r="AB51" s="215">
        <f>+'Metas por Proyecto'!DK359</f>
        <v>0</v>
      </c>
      <c r="AC51" s="43">
        <f t="shared" si="19"/>
        <v>3.17</v>
      </c>
      <c r="AD51" s="215">
        <f t="shared" si="20"/>
        <v>3.17</v>
      </c>
    </row>
    <row r="52" spans="1:30">
      <c r="A52" s="250" t="s">
        <v>1225</v>
      </c>
      <c r="B52" s="250" t="s">
        <v>1240</v>
      </c>
      <c r="C52" s="250" t="s">
        <v>1222</v>
      </c>
      <c r="D52" s="251">
        <f>SUM(D53:D54)</f>
        <v>0</v>
      </c>
      <c r="E52" s="251">
        <f t="shared" ref="E52:AD52" si="21">SUM(E53:E54)</f>
        <v>0</v>
      </c>
      <c r="F52" s="250">
        <f t="shared" si="21"/>
        <v>0</v>
      </c>
      <c r="G52" s="251">
        <f t="shared" si="21"/>
        <v>0</v>
      </c>
      <c r="H52" s="250">
        <f t="shared" si="21"/>
        <v>0</v>
      </c>
      <c r="I52" s="251">
        <f t="shared" si="21"/>
        <v>0</v>
      </c>
      <c r="J52" s="250">
        <f t="shared" si="21"/>
        <v>0</v>
      </c>
      <c r="K52" s="251">
        <f t="shared" si="21"/>
        <v>0</v>
      </c>
      <c r="L52" s="250">
        <f t="shared" si="21"/>
        <v>0</v>
      </c>
      <c r="M52" s="251">
        <f t="shared" si="21"/>
        <v>0</v>
      </c>
      <c r="N52" s="250">
        <f t="shared" si="21"/>
        <v>0</v>
      </c>
      <c r="O52" s="251">
        <f t="shared" si="21"/>
        <v>0</v>
      </c>
      <c r="P52" s="250">
        <f t="shared" si="21"/>
        <v>0</v>
      </c>
      <c r="Q52" s="251">
        <f t="shared" si="21"/>
        <v>0</v>
      </c>
      <c r="R52" s="250">
        <f t="shared" si="21"/>
        <v>0</v>
      </c>
      <c r="S52" s="250">
        <f t="shared" si="21"/>
        <v>0</v>
      </c>
      <c r="T52" s="250">
        <f t="shared" si="21"/>
        <v>0</v>
      </c>
      <c r="U52" s="250">
        <f t="shared" si="21"/>
        <v>0</v>
      </c>
      <c r="V52" s="250">
        <f t="shared" si="21"/>
        <v>0</v>
      </c>
      <c r="W52" s="250">
        <f t="shared" si="21"/>
        <v>0</v>
      </c>
      <c r="X52" s="250">
        <f t="shared" si="21"/>
        <v>0</v>
      </c>
      <c r="Y52" s="250">
        <f t="shared" si="21"/>
        <v>0</v>
      </c>
      <c r="Z52" s="250">
        <f t="shared" si="21"/>
        <v>0</v>
      </c>
      <c r="AA52" s="250">
        <f t="shared" si="21"/>
        <v>0</v>
      </c>
      <c r="AB52" s="250">
        <f t="shared" si="21"/>
        <v>0</v>
      </c>
      <c r="AC52" s="250">
        <f t="shared" si="21"/>
        <v>0</v>
      </c>
      <c r="AD52" s="250">
        <f t="shared" si="21"/>
        <v>0</v>
      </c>
    </row>
    <row r="53" spans="1:30">
      <c r="A53" s="43"/>
      <c r="B53" s="43" t="str">
        <f>+'Metas por Proyecto'!B378</f>
        <v>0,44 Kilometros construidos</v>
      </c>
      <c r="C53" s="43"/>
      <c r="D53" s="249">
        <f>+'Metas por Proyecto'!AM378</f>
        <v>0</v>
      </c>
      <c r="E53" s="249">
        <f>+'Metas por Proyecto'!AN378</f>
        <v>0</v>
      </c>
      <c r="F53" s="215">
        <f>+'Metas por Proyecto'!AO378</f>
        <v>0</v>
      </c>
      <c r="G53" s="249">
        <f>+'Metas por Proyecto'!AR378</f>
        <v>0</v>
      </c>
      <c r="H53" s="215">
        <f>+'Metas por Proyecto'!AS378</f>
        <v>0</v>
      </c>
      <c r="I53" s="249">
        <f>+'Metas por Proyecto'!AY378</f>
        <v>0</v>
      </c>
      <c r="J53" s="215">
        <f>+'Metas por Proyecto'!AZ378</f>
        <v>0</v>
      </c>
      <c r="K53" s="249">
        <f>+'Metas por Proyecto'!BF378</f>
        <v>0</v>
      </c>
      <c r="L53" s="215">
        <f>+'Metas por Proyecto'!BG378</f>
        <v>0</v>
      </c>
      <c r="M53" s="249">
        <f>+'Metas por Proyecto'!BM378</f>
        <v>0</v>
      </c>
      <c r="N53" s="215">
        <f>+'Metas por Proyecto'!BN378</f>
        <v>0</v>
      </c>
      <c r="O53" s="249">
        <f>+'Metas por Proyecto'!BT378</f>
        <v>0</v>
      </c>
      <c r="P53" s="215">
        <f>+'Metas por Proyecto'!BU378</f>
        <v>0</v>
      </c>
      <c r="Q53" s="249">
        <f>+'Metas por Proyecto'!CA378</f>
        <v>0</v>
      </c>
      <c r="R53" s="215">
        <f>+'Metas por Proyecto'!CB378</f>
        <v>0</v>
      </c>
      <c r="S53" s="249">
        <f>+'Metas por Proyecto'!CH378</f>
        <v>0</v>
      </c>
      <c r="T53" s="215">
        <f>+'Metas por Proyecto'!CI378</f>
        <v>0</v>
      </c>
      <c r="U53" s="249">
        <f>+'Metas por Proyecto'!CO378</f>
        <v>0</v>
      </c>
      <c r="V53" s="215">
        <f>+'Metas por Proyecto'!CP378</f>
        <v>0</v>
      </c>
      <c r="W53" s="249">
        <f>+'Metas por Proyecto'!CV378</f>
        <v>0</v>
      </c>
      <c r="X53" s="215">
        <f>+'Metas por Proyecto'!CW378</f>
        <v>0</v>
      </c>
      <c r="Y53" s="249">
        <f>+'Metas por Proyecto'!DC378</f>
        <v>0</v>
      </c>
      <c r="Z53" s="215">
        <f>+'Metas por Proyecto'!DD378</f>
        <v>0</v>
      </c>
      <c r="AA53" s="249">
        <f>+'Metas por Proyecto'!DJ378</f>
        <v>0</v>
      </c>
      <c r="AB53" s="215">
        <v>0</v>
      </c>
      <c r="AC53" s="43">
        <f t="shared" ref="AC53" si="22">+E53+G53+I53+K53+M53+O53+Q53+S53+U53+W53+Y53+AA53</f>
        <v>0</v>
      </c>
      <c r="AD53" s="215">
        <f t="shared" ref="AD53" si="23">+F53+H53+J53+L53+N53+P53+R53+T53+V53+X53+Z53+AB53</f>
        <v>0</v>
      </c>
    </row>
    <row r="54" spans="1:30">
      <c r="A54" s="43"/>
      <c r="B54" s="43" t="str">
        <f>+'Metas por Proyecto'!B379</f>
        <v>1,44 Kilometros construidos</v>
      </c>
      <c r="C54" s="43"/>
      <c r="D54" s="249">
        <f>+'Metas por Proyecto'!AM379</f>
        <v>0</v>
      </c>
      <c r="E54" s="249">
        <f>+'Metas por Proyecto'!AN379</f>
        <v>0</v>
      </c>
      <c r="F54" s="215">
        <f>+'Metas por Proyecto'!AO379</f>
        <v>0</v>
      </c>
      <c r="G54" s="249">
        <f>+'Metas por Proyecto'!AR379</f>
        <v>0</v>
      </c>
      <c r="H54" s="215">
        <f>+'Metas por Proyecto'!AS379</f>
        <v>0</v>
      </c>
      <c r="I54" s="249">
        <f>+'Metas por Proyecto'!AY379</f>
        <v>0</v>
      </c>
      <c r="J54" s="215">
        <f>+'Metas por Proyecto'!AZ379</f>
        <v>0</v>
      </c>
      <c r="K54" s="249">
        <f>+'Metas por Proyecto'!BF379</f>
        <v>0</v>
      </c>
      <c r="L54" s="215">
        <f>+'Metas por Proyecto'!BG379</f>
        <v>0</v>
      </c>
      <c r="M54" s="249">
        <f>+'Metas por Proyecto'!BM379</f>
        <v>0</v>
      </c>
      <c r="N54" s="215">
        <f>+'Metas por Proyecto'!BN379</f>
        <v>0</v>
      </c>
      <c r="O54" s="249">
        <f>+'Metas por Proyecto'!BT379</f>
        <v>0</v>
      </c>
      <c r="P54" s="215">
        <f>+'Metas por Proyecto'!BU379</f>
        <v>0</v>
      </c>
      <c r="Q54" s="249">
        <f>+'Metas por Proyecto'!CA379</f>
        <v>0</v>
      </c>
      <c r="R54" s="215">
        <f>+'Metas por Proyecto'!CB379</f>
        <v>0</v>
      </c>
      <c r="S54" s="249">
        <f>+'Metas por Proyecto'!CH379</f>
        <v>0</v>
      </c>
      <c r="T54" s="215">
        <f>+'Metas por Proyecto'!CI379</f>
        <v>0</v>
      </c>
      <c r="U54" s="249">
        <f>+'Metas por Proyecto'!CO379</f>
        <v>0</v>
      </c>
      <c r="V54" s="215">
        <f>+'Metas por Proyecto'!CP379</f>
        <v>0</v>
      </c>
      <c r="W54" s="249">
        <f>+'Metas por Proyecto'!CV379</f>
        <v>0</v>
      </c>
      <c r="X54" s="215">
        <f>+'Metas por Proyecto'!CW379</f>
        <v>0</v>
      </c>
      <c r="Y54" s="249">
        <f>+'Metas por Proyecto'!DC379</f>
        <v>0</v>
      </c>
      <c r="Z54" s="215">
        <f>+'Metas por Proyecto'!DD379</f>
        <v>0</v>
      </c>
      <c r="AA54" s="249">
        <f>+'Metas por Proyecto'!DJ379</f>
        <v>0</v>
      </c>
      <c r="AB54" s="215">
        <v>0</v>
      </c>
      <c r="AC54" s="43">
        <f t="shared" ref="AC54" si="24">+E54+G54+I54+K54+M54+O54+Q54+S54+U54+W54+Y54+AA54</f>
        <v>0</v>
      </c>
      <c r="AD54" s="215">
        <f t="shared" ref="AD54" si="25">+F54+H54+J54+L54+N54+P54+R54+T54+V54+X54+Z54+AB54</f>
        <v>0</v>
      </c>
    </row>
    <row r="55" spans="1:30">
      <c r="A55" s="250" t="s">
        <v>1225</v>
      </c>
      <c r="B55" s="250" t="s">
        <v>1247</v>
      </c>
      <c r="C55" s="250" t="s">
        <v>1222</v>
      </c>
      <c r="D55" s="251">
        <f>+D56</f>
        <v>0.6</v>
      </c>
      <c r="E55" s="251">
        <f t="shared" ref="E55:AD57" si="26">+E56</f>
        <v>0</v>
      </c>
      <c r="F55" s="250">
        <f t="shared" si="26"/>
        <v>0</v>
      </c>
      <c r="G55" s="251">
        <f t="shared" si="26"/>
        <v>0</v>
      </c>
      <c r="H55" s="250">
        <f t="shared" si="26"/>
        <v>0</v>
      </c>
      <c r="I55" s="251">
        <f t="shared" si="26"/>
        <v>0</v>
      </c>
      <c r="J55" s="250">
        <f t="shared" si="26"/>
        <v>0</v>
      </c>
      <c r="K55" s="251">
        <f t="shared" si="26"/>
        <v>0</v>
      </c>
      <c r="L55" s="250">
        <f t="shared" si="26"/>
        <v>0</v>
      </c>
      <c r="M55" s="251">
        <f t="shared" si="26"/>
        <v>0</v>
      </c>
      <c r="N55" s="250">
        <f t="shared" si="26"/>
        <v>0</v>
      </c>
      <c r="O55" s="251">
        <f t="shared" si="26"/>
        <v>0</v>
      </c>
      <c r="P55" s="250">
        <f t="shared" si="26"/>
        <v>0</v>
      </c>
      <c r="Q55" s="251">
        <f t="shared" si="26"/>
        <v>0</v>
      </c>
      <c r="R55" s="250">
        <f t="shared" si="26"/>
        <v>0</v>
      </c>
      <c r="S55" s="250">
        <f t="shared" si="26"/>
        <v>0</v>
      </c>
      <c r="T55" s="250">
        <f t="shared" si="26"/>
        <v>0</v>
      </c>
      <c r="U55" s="250">
        <f t="shared" si="26"/>
        <v>0</v>
      </c>
      <c r="V55" s="250">
        <f t="shared" si="26"/>
        <v>0</v>
      </c>
      <c r="W55" s="250">
        <f t="shared" si="26"/>
        <v>0</v>
      </c>
      <c r="X55" s="250">
        <f t="shared" si="26"/>
        <v>0</v>
      </c>
      <c r="Y55" s="250">
        <f t="shared" si="26"/>
        <v>0</v>
      </c>
      <c r="Z55" s="250">
        <f t="shared" si="26"/>
        <v>0</v>
      </c>
      <c r="AA55" s="250">
        <f t="shared" si="26"/>
        <v>0.6</v>
      </c>
      <c r="AB55" s="250">
        <f t="shared" si="26"/>
        <v>0</v>
      </c>
      <c r="AC55" s="250">
        <f t="shared" si="26"/>
        <v>0.6</v>
      </c>
      <c r="AD55" s="250">
        <f t="shared" si="26"/>
        <v>0</v>
      </c>
    </row>
    <row r="56" spans="1:30">
      <c r="A56" s="43"/>
      <c r="B56" s="43" t="str">
        <f>+'Metas por Proyecto'!B376</f>
        <v>Construcción 0,6 km de segunda Calzada -  Unidad funcional 6</v>
      </c>
      <c r="C56" s="43"/>
      <c r="D56" s="249">
        <f>+'Metas por Proyecto'!AM376</f>
        <v>0.6</v>
      </c>
      <c r="E56" s="249">
        <f>+'Metas por Proyecto'!AN376</f>
        <v>0</v>
      </c>
      <c r="F56" s="215">
        <f>+'Metas por Proyecto'!AO376</f>
        <v>0</v>
      </c>
      <c r="G56" s="249">
        <f>+'Metas por Proyecto'!AR376</f>
        <v>0</v>
      </c>
      <c r="H56" s="215">
        <f>+'Metas por Proyecto'!AS376</f>
        <v>0</v>
      </c>
      <c r="I56" s="249">
        <f>+'Metas por Proyecto'!AY376</f>
        <v>0</v>
      </c>
      <c r="J56" s="215">
        <f>+'Metas por Proyecto'!AZ376</f>
        <v>0</v>
      </c>
      <c r="K56" s="249">
        <f>+'Metas por Proyecto'!BF376</f>
        <v>0</v>
      </c>
      <c r="L56" s="215">
        <f>+'Metas por Proyecto'!BG376</f>
        <v>0</v>
      </c>
      <c r="M56" s="249">
        <f>+'Metas por Proyecto'!BM376</f>
        <v>0</v>
      </c>
      <c r="N56" s="215">
        <f>+'Metas por Proyecto'!BN376</f>
        <v>0</v>
      </c>
      <c r="O56" s="249">
        <f>+'Metas por Proyecto'!BT376</f>
        <v>0</v>
      </c>
      <c r="P56" s="215">
        <f>+'Metas por Proyecto'!BU376</f>
        <v>0</v>
      </c>
      <c r="Q56" s="249">
        <f>+'Metas por Proyecto'!CA376</f>
        <v>0</v>
      </c>
      <c r="R56" s="215">
        <f>+'Metas por Proyecto'!CB376</f>
        <v>0</v>
      </c>
      <c r="S56" s="249">
        <f>+'Metas por Proyecto'!CH376</f>
        <v>0</v>
      </c>
      <c r="T56" s="215">
        <f>+'Metas por Proyecto'!CI376</f>
        <v>0</v>
      </c>
      <c r="U56" s="249">
        <f>+'Metas por Proyecto'!CO376</f>
        <v>0</v>
      </c>
      <c r="V56" s="215">
        <f>+'Metas por Proyecto'!CP376</f>
        <v>0</v>
      </c>
      <c r="W56" s="249">
        <f>+'Metas por Proyecto'!CV376</f>
        <v>0</v>
      </c>
      <c r="X56" s="215">
        <f>+'Metas por Proyecto'!CW376</f>
        <v>0</v>
      </c>
      <c r="Y56" s="249">
        <f>+'Metas por Proyecto'!DC376</f>
        <v>0</v>
      </c>
      <c r="Z56" s="215">
        <f>+'Metas por Proyecto'!DD376</f>
        <v>0</v>
      </c>
      <c r="AA56" s="249">
        <f>+'Metas por Proyecto'!DJ376</f>
        <v>0.6</v>
      </c>
      <c r="AB56" s="215">
        <f>+'Metas por Proyecto'!DK376</f>
        <v>0</v>
      </c>
      <c r="AC56" s="250">
        <f t="shared" ref="AC56" si="27">+E56+G56+I56+K56+M56+O56+Q56+S56+U56+W56+Y56+AA56</f>
        <v>0.6</v>
      </c>
      <c r="AD56" s="250">
        <f t="shared" ref="AD56" si="28">+F56+H56+J56+L56+N56+P56+R56+T56+V56+X56+Z56+AB56</f>
        <v>0</v>
      </c>
    </row>
    <row r="57" spans="1:30">
      <c r="A57" s="250" t="s">
        <v>1225</v>
      </c>
      <c r="B57" s="250" t="s">
        <v>1328</v>
      </c>
      <c r="C57" s="250" t="s">
        <v>1222</v>
      </c>
      <c r="D57" s="251">
        <f>+D58</f>
        <v>0.14699999999999999</v>
      </c>
      <c r="E57" s="251">
        <f t="shared" si="26"/>
        <v>0</v>
      </c>
      <c r="F57" s="250">
        <f t="shared" si="26"/>
        <v>0</v>
      </c>
      <c r="G57" s="251">
        <f t="shared" si="26"/>
        <v>0</v>
      </c>
      <c r="H57" s="250">
        <f t="shared" si="26"/>
        <v>0</v>
      </c>
      <c r="I57" s="251">
        <f t="shared" si="26"/>
        <v>0</v>
      </c>
      <c r="J57" s="250">
        <f t="shared" si="26"/>
        <v>0</v>
      </c>
      <c r="K57" s="251">
        <f t="shared" si="26"/>
        <v>0</v>
      </c>
      <c r="L57" s="250">
        <f t="shared" si="26"/>
        <v>0</v>
      </c>
      <c r="M57" s="251">
        <f t="shared" si="26"/>
        <v>0</v>
      </c>
      <c r="N57" s="250">
        <f t="shared" si="26"/>
        <v>0</v>
      </c>
      <c r="O57" s="251">
        <f t="shared" si="26"/>
        <v>0</v>
      </c>
      <c r="P57" s="250">
        <f t="shared" si="26"/>
        <v>0</v>
      </c>
      <c r="Q57" s="251">
        <f t="shared" si="26"/>
        <v>0</v>
      </c>
      <c r="R57" s="250">
        <f t="shared" si="26"/>
        <v>0</v>
      </c>
      <c r="S57" s="250">
        <f t="shared" si="26"/>
        <v>0</v>
      </c>
      <c r="T57" s="250">
        <f t="shared" si="26"/>
        <v>0</v>
      </c>
      <c r="U57" s="250">
        <f t="shared" si="26"/>
        <v>0</v>
      </c>
      <c r="V57" s="250">
        <f t="shared" si="26"/>
        <v>0</v>
      </c>
      <c r="W57" s="250">
        <f t="shared" si="26"/>
        <v>0</v>
      </c>
      <c r="X57" s="250">
        <f t="shared" si="26"/>
        <v>0</v>
      </c>
      <c r="Y57" s="250">
        <f t="shared" si="26"/>
        <v>0</v>
      </c>
      <c r="Z57" s="250">
        <f t="shared" si="26"/>
        <v>0</v>
      </c>
      <c r="AA57" s="250">
        <f t="shared" si="26"/>
        <v>0.14699999999999999</v>
      </c>
      <c r="AB57" s="250">
        <f t="shared" si="26"/>
        <v>0</v>
      </c>
      <c r="AC57" s="250">
        <f t="shared" si="26"/>
        <v>0.14699999999999999</v>
      </c>
      <c r="AD57" s="250">
        <f t="shared" si="26"/>
        <v>0</v>
      </c>
    </row>
    <row r="58" spans="1:30">
      <c r="A58" s="43"/>
      <c r="B58" s="43" t="str">
        <f>+'Metas por Proyecto'!B387</f>
        <v>Construcción  Km via en la glorieta de Girardot localizada en el PR2+000 en el Paso Urbano Girardot, en la UF1.</v>
      </c>
      <c r="C58" s="43"/>
      <c r="D58" s="249">
        <f>+'Metas por Proyecto'!AM387</f>
        <v>0.14699999999999999</v>
      </c>
      <c r="E58" s="249">
        <f>+'Metas por Proyecto'!AN387</f>
        <v>0</v>
      </c>
      <c r="F58" s="215">
        <f>+'Metas por Proyecto'!AO387</f>
        <v>0</v>
      </c>
      <c r="G58" s="249">
        <f>+'Metas por Proyecto'!AR387</f>
        <v>0</v>
      </c>
      <c r="H58" s="215">
        <f>+'Metas por Proyecto'!AS387</f>
        <v>0</v>
      </c>
      <c r="I58" s="249">
        <f>+'Metas por Proyecto'!AY387</f>
        <v>0</v>
      </c>
      <c r="J58" s="215">
        <f>+'Metas por Proyecto'!AZ387</f>
        <v>0</v>
      </c>
      <c r="K58" s="249">
        <f>+'Metas por Proyecto'!BF387</f>
        <v>0</v>
      </c>
      <c r="L58" s="215">
        <f>+'Metas por Proyecto'!BG387</f>
        <v>0</v>
      </c>
      <c r="M58" s="249">
        <f>+'Metas por Proyecto'!BM387</f>
        <v>0</v>
      </c>
      <c r="N58" s="215">
        <f>+'Metas por Proyecto'!BN387</f>
        <v>0</v>
      </c>
      <c r="O58" s="249">
        <f>+'Metas por Proyecto'!BT387</f>
        <v>0</v>
      </c>
      <c r="P58" s="215">
        <f>+'Metas por Proyecto'!BU387</f>
        <v>0</v>
      </c>
      <c r="Q58" s="249">
        <f>+'Metas por Proyecto'!CA387</f>
        <v>0</v>
      </c>
      <c r="R58" s="215">
        <f>+'Metas por Proyecto'!CB387</f>
        <v>0</v>
      </c>
      <c r="S58" s="249">
        <f>+'Metas por Proyecto'!CH387</f>
        <v>0</v>
      </c>
      <c r="T58" s="215">
        <f>+'Metas por Proyecto'!CI387</f>
        <v>0</v>
      </c>
      <c r="U58" s="249">
        <f>+'Metas por Proyecto'!CO387</f>
        <v>0</v>
      </c>
      <c r="V58" s="215">
        <f>+'Metas por Proyecto'!CP387</f>
        <v>0</v>
      </c>
      <c r="W58" s="249">
        <f>+'Metas por Proyecto'!CV387</f>
        <v>0</v>
      </c>
      <c r="X58" s="215">
        <f>+'Metas por Proyecto'!CW387</f>
        <v>0</v>
      </c>
      <c r="Y58" s="249">
        <f>+'Metas por Proyecto'!DC387</f>
        <v>0</v>
      </c>
      <c r="Z58" s="215">
        <f>+'Metas por Proyecto'!DD387</f>
        <v>0</v>
      </c>
      <c r="AA58" s="258">
        <f>+'Metas por Proyecto'!DJ387</f>
        <v>0.14699999999999999</v>
      </c>
      <c r="AB58" s="215">
        <f>+'Metas por Proyecto'!DK387</f>
        <v>0</v>
      </c>
      <c r="AC58" s="250">
        <f t="shared" ref="AC58" si="29">+E58+G58+I58+K58+M58+O58+Q58+S58+U58+W58+Y58+AA58</f>
        <v>0.14699999999999999</v>
      </c>
      <c r="AD58" s="250">
        <f t="shared" ref="AD58" si="30">+F58+H58+J58+L58+N58+P58+R58+T58+V58+X58+Z58+AB58</f>
        <v>0</v>
      </c>
    </row>
    <row r="59" spans="1:30">
      <c r="A59" s="401" t="s">
        <v>1241</v>
      </c>
      <c r="B59" s="402"/>
      <c r="C59" s="402"/>
      <c r="D59" s="253">
        <f>+D60+D62+D66+D70+D73+D78+D84+D89+D91+D93+D95+D97</f>
        <v>370.91</v>
      </c>
      <c r="E59" s="216">
        <f t="shared" ref="E59:AD59" si="31">+E60+E62+E66+E70+E73+E78+E84+E89+E91+E93+E95+E97</f>
        <v>5.6400000000000006</v>
      </c>
      <c r="F59" s="216">
        <f t="shared" si="31"/>
        <v>30.64</v>
      </c>
      <c r="G59" s="216">
        <f t="shared" si="31"/>
        <v>3.6599999999999997</v>
      </c>
      <c r="H59" s="216">
        <f t="shared" si="31"/>
        <v>19.16</v>
      </c>
      <c r="I59" s="216">
        <f t="shared" si="31"/>
        <v>57.63</v>
      </c>
      <c r="J59" s="216">
        <f t="shared" si="31"/>
        <v>27.12</v>
      </c>
      <c r="K59" s="216">
        <f t="shared" si="31"/>
        <v>46.72</v>
      </c>
      <c r="L59" s="216">
        <f t="shared" si="31"/>
        <v>0</v>
      </c>
      <c r="M59" s="216">
        <f t="shared" si="31"/>
        <v>4.13</v>
      </c>
      <c r="N59" s="216">
        <f t="shared" si="31"/>
        <v>0</v>
      </c>
      <c r="O59" s="216">
        <f t="shared" si="31"/>
        <v>4.13</v>
      </c>
      <c r="P59" s="216">
        <f t="shared" si="31"/>
        <v>0</v>
      </c>
      <c r="Q59" s="216">
        <f t="shared" si="31"/>
        <v>52.54</v>
      </c>
      <c r="R59" s="216">
        <f t="shared" si="31"/>
        <v>0</v>
      </c>
      <c r="S59" s="216">
        <f t="shared" si="31"/>
        <v>54.45</v>
      </c>
      <c r="T59" s="216">
        <f t="shared" si="31"/>
        <v>0</v>
      </c>
      <c r="U59" s="216">
        <f t="shared" si="31"/>
        <v>5.5200000000000005</v>
      </c>
      <c r="V59" s="216">
        <f t="shared" si="31"/>
        <v>0</v>
      </c>
      <c r="W59" s="216">
        <f t="shared" si="31"/>
        <v>46.824999999999996</v>
      </c>
      <c r="X59" s="216">
        <f t="shared" si="31"/>
        <v>0</v>
      </c>
      <c r="Y59" s="216">
        <f t="shared" si="31"/>
        <v>10.31</v>
      </c>
      <c r="Z59" s="216">
        <f t="shared" si="31"/>
        <v>0</v>
      </c>
      <c r="AA59" s="216">
        <f t="shared" si="31"/>
        <v>75.974999999999994</v>
      </c>
      <c r="AB59" s="217">
        <f t="shared" si="31"/>
        <v>0</v>
      </c>
      <c r="AC59" s="218">
        <f t="shared" si="31"/>
        <v>367.53000000000003</v>
      </c>
      <c r="AD59" s="218">
        <f t="shared" si="31"/>
        <v>76.92</v>
      </c>
    </row>
    <row r="60" spans="1:30">
      <c r="A60" s="250" t="s">
        <v>1220</v>
      </c>
      <c r="B60" s="250" t="s">
        <v>1242</v>
      </c>
      <c r="C60" s="250" t="s">
        <v>1222</v>
      </c>
      <c r="D60" s="251">
        <f>+D61</f>
        <v>0.65</v>
      </c>
      <c r="E60" s="251">
        <f t="shared" ref="E60:AB60" si="32">+E61</f>
        <v>0</v>
      </c>
      <c r="F60" s="250">
        <f t="shared" si="32"/>
        <v>0</v>
      </c>
      <c r="G60" s="251">
        <f t="shared" si="32"/>
        <v>0</v>
      </c>
      <c r="H60" s="250">
        <f t="shared" si="32"/>
        <v>0</v>
      </c>
      <c r="I60" s="251">
        <f t="shared" si="32"/>
        <v>0</v>
      </c>
      <c r="J60" s="250">
        <f t="shared" si="32"/>
        <v>0.65</v>
      </c>
      <c r="K60" s="251">
        <f t="shared" si="32"/>
        <v>0.65</v>
      </c>
      <c r="L60" s="250">
        <f t="shared" si="32"/>
        <v>0</v>
      </c>
      <c r="M60" s="251">
        <f t="shared" si="32"/>
        <v>0</v>
      </c>
      <c r="N60" s="250">
        <f t="shared" si="32"/>
        <v>0</v>
      </c>
      <c r="O60" s="251">
        <f t="shared" si="32"/>
        <v>0</v>
      </c>
      <c r="P60" s="250">
        <f t="shared" si="32"/>
        <v>0</v>
      </c>
      <c r="Q60" s="251">
        <f t="shared" si="32"/>
        <v>0</v>
      </c>
      <c r="R60" s="250">
        <f t="shared" si="32"/>
        <v>0</v>
      </c>
      <c r="S60" s="250">
        <f t="shared" si="32"/>
        <v>0</v>
      </c>
      <c r="T60" s="250">
        <f t="shared" si="32"/>
        <v>0</v>
      </c>
      <c r="U60" s="250">
        <f t="shared" si="32"/>
        <v>0</v>
      </c>
      <c r="V60" s="250">
        <f t="shared" si="32"/>
        <v>0</v>
      </c>
      <c r="W60" s="250">
        <f t="shared" si="32"/>
        <v>0</v>
      </c>
      <c r="X60" s="250">
        <f t="shared" si="32"/>
        <v>0</v>
      </c>
      <c r="Y60" s="250">
        <f t="shared" si="32"/>
        <v>0</v>
      </c>
      <c r="Z60" s="250">
        <f t="shared" si="32"/>
        <v>0</v>
      </c>
      <c r="AA60" s="250">
        <f t="shared" si="32"/>
        <v>0</v>
      </c>
      <c r="AB60" s="250">
        <f t="shared" si="32"/>
        <v>0</v>
      </c>
      <c r="AC60" s="250">
        <f t="shared" ref="AC60:AD97" si="33">+E60+G60+I60+K60+M60+O60+Q60+S60+U60+W60+Y60+AA60</f>
        <v>0.65</v>
      </c>
      <c r="AD60" s="250">
        <f t="shared" si="33"/>
        <v>0.65</v>
      </c>
    </row>
    <row r="61" spans="1:30">
      <c r="A61" s="43"/>
      <c r="B61" s="43" t="str">
        <f>+'Metas por Proyecto'!B234</f>
        <v>Mejoramiento UF2 - 1  (Zaragoza - Caucasia)</v>
      </c>
      <c r="C61" s="43"/>
      <c r="D61" s="249">
        <f>+'Metas por Proyecto'!AM234</f>
        <v>0.65</v>
      </c>
      <c r="E61" s="249">
        <f>+'Metas por Proyecto'!AN234</f>
        <v>0</v>
      </c>
      <c r="F61" s="215">
        <f>+'Metas por Proyecto'!AO234</f>
        <v>0</v>
      </c>
      <c r="G61" s="249">
        <f>+'Metas por Proyecto'!AR234</f>
        <v>0</v>
      </c>
      <c r="H61" s="215">
        <f>+'Metas por Proyecto'!AS234</f>
        <v>0</v>
      </c>
      <c r="I61" s="249">
        <f>+'Metas por Proyecto'!AY234</f>
        <v>0</v>
      </c>
      <c r="J61" s="215">
        <f>+'Metas por Proyecto'!AZ234</f>
        <v>0.65</v>
      </c>
      <c r="K61" s="249">
        <f>+'Metas por Proyecto'!BF234</f>
        <v>0.65</v>
      </c>
      <c r="L61" s="215">
        <f>+'Metas por Proyecto'!BG234</f>
        <v>0</v>
      </c>
      <c r="M61" s="249">
        <f>+'Metas por Proyecto'!BM234</f>
        <v>0</v>
      </c>
      <c r="N61" s="215">
        <f>+'Metas por Proyecto'!BN234</f>
        <v>0</v>
      </c>
      <c r="O61" s="249">
        <f>+'Metas por Proyecto'!BT234</f>
        <v>0</v>
      </c>
      <c r="P61" s="215">
        <f>+'Metas por Proyecto'!BU234</f>
        <v>0</v>
      </c>
      <c r="Q61" s="249">
        <f>+'Metas por Proyecto'!CA234</f>
        <v>0</v>
      </c>
      <c r="R61" s="215">
        <f>+'Metas por Proyecto'!CB234</f>
        <v>0</v>
      </c>
      <c r="S61" s="249">
        <f>+'Metas por Proyecto'!CH234</f>
        <v>0</v>
      </c>
      <c r="T61" s="215">
        <f>+'Metas por Proyecto'!CI234</f>
        <v>0</v>
      </c>
      <c r="U61" s="249">
        <f>+'Metas por Proyecto'!CO234</f>
        <v>0</v>
      </c>
      <c r="V61" s="215">
        <f>+'Metas por Proyecto'!CP234</f>
        <v>0</v>
      </c>
      <c r="W61" s="249">
        <f>+'Metas por Proyecto'!CV234</f>
        <v>0</v>
      </c>
      <c r="X61" s="215">
        <f>+'Metas por Proyecto'!CW234</f>
        <v>0</v>
      </c>
      <c r="Y61" s="249">
        <f>+'Metas por Proyecto'!DC234</f>
        <v>0</v>
      </c>
      <c r="Z61" s="215">
        <f>+'Metas por Proyecto'!DD234</f>
        <v>0</v>
      </c>
      <c r="AA61" s="249">
        <f>+'Metas por Proyecto'!DJ234</f>
        <v>0</v>
      </c>
      <c r="AB61" s="215">
        <f>+'Metas por Proyecto'!DK234</f>
        <v>0</v>
      </c>
      <c r="AC61" s="43">
        <f t="shared" ref="AC61" si="34">+E61+G61+I61+K61+M61+O61+Q61+S61+U61+W61+Y61+AA61</f>
        <v>0.65</v>
      </c>
      <c r="AD61" s="215">
        <f t="shared" ref="AD61" si="35">+F61+H61+J61+L61+N61+P61+R61+T61+V61+X61+Z61+AB61</f>
        <v>0.65</v>
      </c>
    </row>
    <row r="62" spans="1:30">
      <c r="A62" s="250" t="s">
        <v>1220</v>
      </c>
      <c r="B62" s="250" t="s">
        <v>1243</v>
      </c>
      <c r="C62" s="250" t="s">
        <v>1222</v>
      </c>
      <c r="D62" s="251">
        <f>SUM(D63:D65)</f>
        <v>49.5</v>
      </c>
      <c r="E62" s="251">
        <f t="shared" ref="E62:AB62" si="36">SUM(E63:E65)</f>
        <v>0</v>
      </c>
      <c r="F62" s="250">
        <f t="shared" si="36"/>
        <v>0</v>
      </c>
      <c r="G62" s="251">
        <f t="shared" si="36"/>
        <v>0</v>
      </c>
      <c r="H62" s="250">
        <f t="shared" si="36"/>
        <v>0</v>
      </c>
      <c r="I62" s="251">
        <f t="shared" si="36"/>
        <v>0</v>
      </c>
      <c r="J62" s="250">
        <f t="shared" si="36"/>
        <v>0</v>
      </c>
      <c r="K62" s="251">
        <f t="shared" si="36"/>
        <v>0</v>
      </c>
      <c r="L62" s="250">
        <f t="shared" si="36"/>
        <v>0</v>
      </c>
      <c r="M62" s="251">
        <f t="shared" si="36"/>
        <v>0</v>
      </c>
      <c r="N62" s="250">
        <f t="shared" si="36"/>
        <v>0</v>
      </c>
      <c r="O62" s="251">
        <f t="shared" si="36"/>
        <v>0</v>
      </c>
      <c r="P62" s="250">
        <f t="shared" si="36"/>
        <v>0</v>
      </c>
      <c r="Q62" s="251">
        <f t="shared" si="36"/>
        <v>0</v>
      </c>
      <c r="R62" s="250">
        <f t="shared" si="36"/>
        <v>0</v>
      </c>
      <c r="S62" s="250">
        <f t="shared" si="36"/>
        <v>49.5</v>
      </c>
      <c r="T62" s="250">
        <f t="shared" si="36"/>
        <v>0</v>
      </c>
      <c r="U62" s="250">
        <f t="shared" si="36"/>
        <v>0</v>
      </c>
      <c r="V62" s="250">
        <f t="shared" si="36"/>
        <v>0</v>
      </c>
      <c r="W62" s="250">
        <f t="shared" si="36"/>
        <v>0</v>
      </c>
      <c r="X62" s="250">
        <f t="shared" si="36"/>
        <v>0</v>
      </c>
      <c r="Y62" s="250">
        <f t="shared" si="36"/>
        <v>0</v>
      </c>
      <c r="Z62" s="250">
        <f t="shared" si="36"/>
        <v>0</v>
      </c>
      <c r="AA62" s="250">
        <f t="shared" si="36"/>
        <v>0</v>
      </c>
      <c r="AB62" s="250">
        <f t="shared" si="36"/>
        <v>0</v>
      </c>
      <c r="AC62" s="250">
        <f t="shared" si="33"/>
        <v>49.5</v>
      </c>
      <c r="AD62" s="250">
        <f t="shared" si="33"/>
        <v>0</v>
      </c>
    </row>
    <row r="63" spans="1:30">
      <c r="A63" s="43"/>
      <c r="B63" s="43" t="str">
        <f>+'Metas por Proyecto'!B247</f>
        <v>UF8.2 Mejoramiento  calzada</v>
      </c>
      <c r="C63" s="43"/>
      <c r="D63" s="249">
        <f>+'Metas por Proyecto'!AM247</f>
        <v>11.2</v>
      </c>
      <c r="E63" s="249">
        <f>+'Metas por Proyecto'!AN247</f>
        <v>0</v>
      </c>
      <c r="F63" s="215">
        <f>+'Metas por Proyecto'!AO247</f>
        <v>0</v>
      </c>
      <c r="G63" s="249">
        <f>+'Metas por Proyecto'!AR247</f>
        <v>0</v>
      </c>
      <c r="H63" s="215">
        <f>+'Metas por Proyecto'!AS247</f>
        <v>0</v>
      </c>
      <c r="I63" s="249">
        <f>+'Metas por Proyecto'!AY247</f>
        <v>0</v>
      </c>
      <c r="J63" s="215">
        <f>+'Metas por Proyecto'!AZ247</f>
        <v>0</v>
      </c>
      <c r="K63" s="249">
        <f>+'Metas por Proyecto'!BF247</f>
        <v>0</v>
      </c>
      <c r="L63" s="215">
        <f>+'Metas por Proyecto'!BG247</f>
        <v>0</v>
      </c>
      <c r="M63" s="249">
        <f>+'Metas por Proyecto'!BM247</f>
        <v>0</v>
      </c>
      <c r="N63" s="215">
        <f>+'Metas por Proyecto'!BN247</f>
        <v>0</v>
      </c>
      <c r="O63" s="249">
        <f>+'Metas por Proyecto'!BT247</f>
        <v>0</v>
      </c>
      <c r="P63" s="215">
        <f>+'Metas por Proyecto'!BU247</f>
        <v>0</v>
      </c>
      <c r="Q63" s="249">
        <f>+'Metas por Proyecto'!CA247</f>
        <v>0</v>
      </c>
      <c r="R63" s="215">
        <f>+'Metas por Proyecto'!CB247</f>
        <v>0</v>
      </c>
      <c r="S63" s="249">
        <f>+'Metas por Proyecto'!CH247</f>
        <v>11.2</v>
      </c>
      <c r="T63" s="215">
        <f>+'Metas por Proyecto'!CI247</f>
        <v>0</v>
      </c>
      <c r="U63" s="249">
        <f>+'Metas por Proyecto'!CO247</f>
        <v>0</v>
      </c>
      <c r="V63" s="215">
        <f>+'Metas por Proyecto'!CP247</f>
        <v>0</v>
      </c>
      <c r="W63" s="249">
        <f>+'Metas por Proyecto'!CV247</f>
        <v>0</v>
      </c>
      <c r="X63" s="215">
        <f>+'Metas por Proyecto'!CW247</f>
        <v>0</v>
      </c>
      <c r="Y63" s="249">
        <f>+'Metas por Proyecto'!DC247</f>
        <v>0</v>
      </c>
      <c r="Z63" s="215">
        <f>+'Metas por Proyecto'!DD247</f>
        <v>0</v>
      </c>
      <c r="AA63" s="249">
        <f>+'Metas por Proyecto'!DJ247</f>
        <v>0</v>
      </c>
      <c r="AB63" s="215">
        <f>+'Metas por Proyecto'!DK247</f>
        <v>0</v>
      </c>
      <c r="AC63" s="43">
        <f t="shared" ref="AC63:AC65" si="37">+E63+G63+I63+K63+M63+O63+Q63+S63+U63+W63+Y63+AA63</f>
        <v>11.2</v>
      </c>
      <c r="AD63" s="215">
        <f t="shared" ref="AD63:AD65" si="38">+F63+H63+J63+L63+N63+P63+R63+T63+V63+X63+Z63+AB63</f>
        <v>0</v>
      </c>
    </row>
    <row r="64" spans="1:30">
      <c r="A64" s="43"/>
      <c r="B64" s="43" t="str">
        <f>+'Metas por Proyecto'!B248</f>
        <v>UF8.3 Mejoramiento  calzada</v>
      </c>
      <c r="C64" s="43"/>
      <c r="D64" s="249">
        <f>+'Metas por Proyecto'!AM248</f>
        <v>12.3</v>
      </c>
      <c r="E64" s="249">
        <f>+'Metas por Proyecto'!AN248</f>
        <v>0</v>
      </c>
      <c r="F64" s="215">
        <f>+'Metas por Proyecto'!AO248</f>
        <v>0</v>
      </c>
      <c r="G64" s="249">
        <f>+'Metas por Proyecto'!AR248</f>
        <v>0</v>
      </c>
      <c r="H64" s="215">
        <f>+'Metas por Proyecto'!AS248</f>
        <v>0</v>
      </c>
      <c r="I64" s="249">
        <f>+'Metas por Proyecto'!AY248</f>
        <v>0</v>
      </c>
      <c r="J64" s="215">
        <f>+'Metas por Proyecto'!AZ248</f>
        <v>0</v>
      </c>
      <c r="K64" s="249">
        <f>+'Metas por Proyecto'!BF248</f>
        <v>0</v>
      </c>
      <c r="L64" s="215">
        <f>+'Metas por Proyecto'!BG248</f>
        <v>0</v>
      </c>
      <c r="M64" s="249">
        <f>+'Metas por Proyecto'!BM248</f>
        <v>0</v>
      </c>
      <c r="N64" s="215">
        <f>+'Metas por Proyecto'!BN248</f>
        <v>0</v>
      </c>
      <c r="O64" s="249">
        <f>+'Metas por Proyecto'!BT248</f>
        <v>0</v>
      </c>
      <c r="P64" s="215">
        <f>+'Metas por Proyecto'!BU248</f>
        <v>0</v>
      </c>
      <c r="Q64" s="249">
        <f>+'Metas por Proyecto'!CA248</f>
        <v>0</v>
      </c>
      <c r="R64" s="215">
        <f>+'Metas por Proyecto'!CB248</f>
        <v>0</v>
      </c>
      <c r="S64" s="249">
        <f>+'Metas por Proyecto'!CH248</f>
        <v>12.3</v>
      </c>
      <c r="T64" s="215">
        <f>+'Metas por Proyecto'!CI248</f>
        <v>0</v>
      </c>
      <c r="U64" s="249">
        <f>+'Metas por Proyecto'!CO248</f>
        <v>0</v>
      </c>
      <c r="V64" s="215">
        <f>+'Metas por Proyecto'!CP248</f>
        <v>0</v>
      </c>
      <c r="W64" s="249">
        <f>+'Metas por Proyecto'!CV248</f>
        <v>0</v>
      </c>
      <c r="X64" s="215">
        <f>+'Metas por Proyecto'!CW248</f>
        <v>0</v>
      </c>
      <c r="Y64" s="249">
        <f>+'Metas por Proyecto'!DC248</f>
        <v>0</v>
      </c>
      <c r="Z64" s="215">
        <f>+'Metas por Proyecto'!DD248</f>
        <v>0</v>
      </c>
      <c r="AA64" s="249">
        <f>+'Metas por Proyecto'!DJ248</f>
        <v>0</v>
      </c>
      <c r="AB64" s="215">
        <f>+'Metas por Proyecto'!DK248</f>
        <v>0</v>
      </c>
      <c r="AC64" s="43">
        <f t="shared" si="37"/>
        <v>12.3</v>
      </c>
      <c r="AD64" s="215">
        <f t="shared" si="38"/>
        <v>0</v>
      </c>
    </row>
    <row r="65" spans="1:30">
      <c r="A65" s="43"/>
      <c r="B65" s="43" t="str">
        <f>+'Metas por Proyecto'!B249</f>
        <v>UF8.3 Mejoramiento  calzada</v>
      </c>
      <c r="C65" s="43"/>
      <c r="D65" s="249">
        <f>+'Metas por Proyecto'!AM249</f>
        <v>26</v>
      </c>
      <c r="E65" s="249">
        <f>+'Metas por Proyecto'!AN249</f>
        <v>0</v>
      </c>
      <c r="F65" s="215">
        <f>+'Metas por Proyecto'!AO249</f>
        <v>0</v>
      </c>
      <c r="G65" s="249">
        <f>+'Metas por Proyecto'!AR249</f>
        <v>0</v>
      </c>
      <c r="H65" s="215">
        <f>+'Metas por Proyecto'!AS249</f>
        <v>0</v>
      </c>
      <c r="I65" s="249">
        <f>+'Metas por Proyecto'!AY249</f>
        <v>0</v>
      </c>
      <c r="J65" s="215">
        <f>+'Metas por Proyecto'!AZ249</f>
        <v>0</v>
      </c>
      <c r="K65" s="249">
        <f>+'Metas por Proyecto'!BF249</f>
        <v>0</v>
      </c>
      <c r="L65" s="215">
        <f>+'Metas por Proyecto'!BG249</f>
        <v>0</v>
      </c>
      <c r="M65" s="249">
        <f>+'Metas por Proyecto'!BM249</f>
        <v>0</v>
      </c>
      <c r="N65" s="215">
        <f>+'Metas por Proyecto'!BN249</f>
        <v>0</v>
      </c>
      <c r="O65" s="249">
        <f>+'Metas por Proyecto'!BT249</f>
        <v>0</v>
      </c>
      <c r="P65" s="215">
        <f>+'Metas por Proyecto'!BU249</f>
        <v>0</v>
      </c>
      <c r="Q65" s="249">
        <f>+'Metas por Proyecto'!CA249</f>
        <v>0</v>
      </c>
      <c r="R65" s="215">
        <f>+'Metas por Proyecto'!CB249</f>
        <v>0</v>
      </c>
      <c r="S65" s="249">
        <f>+'Metas por Proyecto'!CH249</f>
        <v>26</v>
      </c>
      <c r="T65" s="215">
        <f>+'Metas por Proyecto'!CI249</f>
        <v>0</v>
      </c>
      <c r="U65" s="249">
        <f>+'Metas por Proyecto'!CO249</f>
        <v>0</v>
      </c>
      <c r="V65" s="215">
        <f>+'Metas por Proyecto'!CP249</f>
        <v>0</v>
      </c>
      <c r="W65" s="249">
        <f>+'Metas por Proyecto'!CV249</f>
        <v>0</v>
      </c>
      <c r="X65" s="215">
        <f>+'Metas por Proyecto'!CW249</f>
        <v>0</v>
      </c>
      <c r="Y65" s="249">
        <f>+'Metas por Proyecto'!DC249</f>
        <v>0</v>
      </c>
      <c r="Z65" s="215">
        <f>+'Metas por Proyecto'!DD249</f>
        <v>0</v>
      </c>
      <c r="AA65" s="249">
        <f>+'Metas por Proyecto'!DJ249</f>
        <v>0</v>
      </c>
      <c r="AB65" s="215">
        <f>+'Metas por Proyecto'!DK249</f>
        <v>0</v>
      </c>
      <c r="AC65" s="43">
        <f t="shared" si="37"/>
        <v>26</v>
      </c>
      <c r="AD65" s="215">
        <f t="shared" si="38"/>
        <v>0</v>
      </c>
    </row>
    <row r="66" spans="1:30">
      <c r="A66" s="250" t="s">
        <v>1220</v>
      </c>
      <c r="B66" s="250" t="s">
        <v>1231</v>
      </c>
      <c r="C66" s="250" t="s">
        <v>1222</v>
      </c>
      <c r="D66" s="251">
        <f>SUM(D67:D69)</f>
        <v>71.59</v>
      </c>
      <c r="E66" s="251">
        <f t="shared" ref="E66:AB66" si="39">SUM(E67:E69)</f>
        <v>0</v>
      </c>
      <c r="F66" s="250">
        <f t="shared" si="39"/>
        <v>0</v>
      </c>
      <c r="G66" s="251">
        <f t="shared" si="39"/>
        <v>0</v>
      </c>
      <c r="H66" s="250">
        <f t="shared" si="39"/>
        <v>0</v>
      </c>
      <c r="I66" s="251">
        <f t="shared" si="39"/>
        <v>54.39</v>
      </c>
      <c r="J66" s="250">
        <f t="shared" si="39"/>
        <v>10.6</v>
      </c>
      <c r="K66" s="251">
        <f t="shared" si="39"/>
        <v>0</v>
      </c>
      <c r="L66" s="250">
        <f t="shared" si="39"/>
        <v>0</v>
      </c>
      <c r="M66" s="251">
        <f t="shared" si="39"/>
        <v>0</v>
      </c>
      <c r="N66" s="250">
        <f t="shared" si="39"/>
        <v>0</v>
      </c>
      <c r="O66" s="251">
        <f t="shared" si="39"/>
        <v>0</v>
      </c>
      <c r="P66" s="250">
        <f t="shared" si="39"/>
        <v>0</v>
      </c>
      <c r="Q66" s="251">
        <f t="shared" si="39"/>
        <v>0</v>
      </c>
      <c r="R66" s="250">
        <f t="shared" si="39"/>
        <v>0</v>
      </c>
      <c r="S66" s="250">
        <f t="shared" si="39"/>
        <v>0</v>
      </c>
      <c r="T66" s="250">
        <f t="shared" si="39"/>
        <v>0</v>
      </c>
      <c r="U66" s="250">
        <f t="shared" si="39"/>
        <v>0</v>
      </c>
      <c r="V66" s="250">
        <f t="shared" si="39"/>
        <v>0</v>
      </c>
      <c r="W66" s="250">
        <f t="shared" si="39"/>
        <v>17.2</v>
      </c>
      <c r="X66" s="250">
        <f t="shared" si="39"/>
        <v>0</v>
      </c>
      <c r="Y66" s="250">
        <f t="shared" si="39"/>
        <v>0</v>
      </c>
      <c r="Z66" s="250">
        <f t="shared" si="39"/>
        <v>0</v>
      </c>
      <c r="AA66" s="250">
        <f t="shared" si="39"/>
        <v>0</v>
      </c>
      <c r="AB66" s="250">
        <f t="shared" si="39"/>
        <v>0</v>
      </c>
      <c r="AC66" s="250">
        <f t="shared" si="33"/>
        <v>71.59</v>
      </c>
      <c r="AD66" s="250">
        <f t="shared" si="33"/>
        <v>10.6</v>
      </c>
    </row>
    <row r="67" spans="1:30">
      <c r="A67" s="43"/>
      <c r="B67" s="43" t="str">
        <f>+'Metas por Proyecto'!B259</f>
        <v>Rehabilitación vía Existente UF3 (Aipe - Saldaña)</v>
      </c>
      <c r="C67" s="43"/>
      <c r="D67" s="249">
        <f>+'Metas por Proyecto'!AM259</f>
        <v>14.13</v>
      </c>
      <c r="E67" s="249">
        <f>+'Metas por Proyecto'!AN259</f>
        <v>0</v>
      </c>
      <c r="F67" s="215">
        <f>+'Metas por Proyecto'!AO259</f>
        <v>0</v>
      </c>
      <c r="G67" s="249">
        <f>+'Metas por Proyecto'!AR259</f>
        <v>0</v>
      </c>
      <c r="H67" s="215">
        <f>+'Metas por Proyecto'!AS259</f>
        <v>0</v>
      </c>
      <c r="I67" s="249">
        <f>+'Metas por Proyecto'!AY259</f>
        <v>14.13</v>
      </c>
      <c r="J67" s="215">
        <f>+'Metas por Proyecto'!AZ259</f>
        <v>5.6</v>
      </c>
      <c r="K67" s="249">
        <f>+'Metas por Proyecto'!BF259</f>
        <v>0</v>
      </c>
      <c r="L67" s="215">
        <f>+'Metas por Proyecto'!BG259</f>
        <v>0</v>
      </c>
      <c r="M67" s="249">
        <f>+'Metas por Proyecto'!BM259</f>
        <v>0</v>
      </c>
      <c r="N67" s="215">
        <f>+'Metas por Proyecto'!BN259</f>
        <v>0</v>
      </c>
      <c r="O67" s="249">
        <f>+'Metas por Proyecto'!BT259</f>
        <v>0</v>
      </c>
      <c r="P67" s="215">
        <f>+'Metas por Proyecto'!BU259</f>
        <v>0</v>
      </c>
      <c r="Q67" s="249">
        <f>+'Metas por Proyecto'!CA259</f>
        <v>0</v>
      </c>
      <c r="R67" s="215">
        <f>+'Metas por Proyecto'!CB259</f>
        <v>0</v>
      </c>
      <c r="S67" s="249">
        <f>+'Metas por Proyecto'!CH259</f>
        <v>0</v>
      </c>
      <c r="T67" s="215">
        <f>+'Metas por Proyecto'!CI259</f>
        <v>0</v>
      </c>
      <c r="U67" s="249">
        <f>+'Metas por Proyecto'!CO259</f>
        <v>0</v>
      </c>
      <c r="V67" s="215">
        <f>+'Metas por Proyecto'!CP259</f>
        <v>0</v>
      </c>
      <c r="W67" s="249">
        <f>+'Metas por Proyecto'!CV259</f>
        <v>0</v>
      </c>
      <c r="X67" s="215">
        <f>+'Metas por Proyecto'!CW259</f>
        <v>0</v>
      </c>
      <c r="Y67" s="249">
        <f>+'Metas por Proyecto'!DC259</f>
        <v>0</v>
      </c>
      <c r="Z67" s="215">
        <f>+'Metas por Proyecto'!DD259</f>
        <v>0</v>
      </c>
      <c r="AA67" s="249">
        <f>+'Metas por Proyecto'!DJ259</f>
        <v>0</v>
      </c>
      <c r="AB67" s="215">
        <f>+'Metas por Proyecto'!DK259</f>
        <v>0</v>
      </c>
      <c r="AC67" s="43">
        <f t="shared" ref="AC67:AC69" si="40">+E67+G67+I67+K67+M67+O67+Q67+S67+U67+W67+Y67+AA67</f>
        <v>14.13</v>
      </c>
      <c r="AD67" s="215">
        <f t="shared" ref="AD67:AD69" si="41">+F67+H67+J67+L67+N67+P67+R67+T67+V67+X67+Z67+AB67</f>
        <v>5.6</v>
      </c>
    </row>
    <row r="68" spans="1:30">
      <c r="A68" s="43"/>
      <c r="B68" s="43" t="str">
        <f>+'Metas por Proyecto'!B260</f>
        <v>Rehabilitación vía Existente UF3 (Aipe - Saldaña)</v>
      </c>
      <c r="C68" s="43"/>
      <c r="D68" s="249">
        <f>+'Metas por Proyecto'!AM260</f>
        <v>40.26</v>
      </c>
      <c r="E68" s="249">
        <f>+'Metas por Proyecto'!AN260</f>
        <v>0</v>
      </c>
      <c r="F68" s="215">
        <f>+'Metas por Proyecto'!AO260</f>
        <v>0</v>
      </c>
      <c r="G68" s="249">
        <f>+'Metas por Proyecto'!AR260</f>
        <v>0</v>
      </c>
      <c r="H68" s="215">
        <f>+'Metas por Proyecto'!AS260</f>
        <v>0</v>
      </c>
      <c r="I68" s="249">
        <f>+'Metas por Proyecto'!AY260</f>
        <v>40.26</v>
      </c>
      <c r="J68" s="215">
        <f>+'Metas por Proyecto'!AZ260</f>
        <v>5</v>
      </c>
      <c r="K68" s="249">
        <f>+'Metas por Proyecto'!BF260</f>
        <v>0</v>
      </c>
      <c r="L68" s="215">
        <f>+'Metas por Proyecto'!BG260</f>
        <v>0</v>
      </c>
      <c r="M68" s="249">
        <f>+'Metas por Proyecto'!BM260</f>
        <v>0</v>
      </c>
      <c r="N68" s="215">
        <f>+'Metas por Proyecto'!BN260</f>
        <v>0</v>
      </c>
      <c r="O68" s="249">
        <f>+'Metas por Proyecto'!BT260</f>
        <v>0</v>
      </c>
      <c r="P68" s="215">
        <f>+'Metas por Proyecto'!BU260</f>
        <v>0</v>
      </c>
      <c r="Q68" s="249">
        <f>+'Metas por Proyecto'!CA260</f>
        <v>0</v>
      </c>
      <c r="R68" s="215">
        <f>+'Metas por Proyecto'!CB260</f>
        <v>0</v>
      </c>
      <c r="S68" s="249">
        <f>+'Metas por Proyecto'!CH260</f>
        <v>0</v>
      </c>
      <c r="T68" s="215">
        <f>+'Metas por Proyecto'!CI260</f>
        <v>0</v>
      </c>
      <c r="U68" s="249">
        <f>+'Metas por Proyecto'!CO260</f>
        <v>0</v>
      </c>
      <c r="V68" s="215">
        <f>+'Metas por Proyecto'!CP260</f>
        <v>0</v>
      </c>
      <c r="W68" s="249">
        <f>+'Metas por Proyecto'!CV260</f>
        <v>0</v>
      </c>
      <c r="X68" s="215">
        <f>+'Metas por Proyecto'!CW260</f>
        <v>0</v>
      </c>
      <c r="Y68" s="249">
        <f>+'Metas por Proyecto'!DC260</f>
        <v>0</v>
      </c>
      <c r="Z68" s="215">
        <f>+'Metas por Proyecto'!DD260</f>
        <v>0</v>
      </c>
      <c r="AA68" s="249">
        <f>+'Metas por Proyecto'!DJ260</f>
        <v>0</v>
      </c>
      <c r="AB68" s="215">
        <f>+'Metas por Proyecto'!DK260</f>
        <v>0</v>
      </c>
      <c r="AC68" s="43">
        <f t="shared" si="40"/>
        <v>40.26</v>
      </c>
      <c r="AD68" s="215">
        <f t="shared" si="41"/>
        <v>5</v>
      </c>
    </row>
    <row r="69" spans="1:30">
      <c r="A69" s="43"/>
      <c r="B69" s="43" t="str">
        <f>+'Metas por Proyecto'!B261</f>
        <v>Rehabilitación vía Existente UF 2B (Campo Dina - Aipe)</v>
      </c>
      <c r="C69" s="43"/>
      <c r="D69" s="249">
        <f>+'Metas por Proyecto'!AM261</f>
        <v>17.2</v>
      </c>
      <c r="E69" s="249">
        <f>+'Metas por Proyecto'!AN261</f>
        <v>0</v>
      </c>
      <c r="F69" s="215">
        <f>+'Metas por Proyecto'!AO261</f>
        <v>0</v>
      </c>
      <c r="G69" s="249">
        <f>+'Metas por Proyecto'!AR261</f>
        <v>0</v>
      </c>
      <c r="H69" s="215">
        <f>+'Metas por Proyecto'!AS261</f>
        <v>0</v>
      </c>
      <c r="I69" s="249">
        <f>+'Metas por Proyecto'!AY261</f>
        <v>0</v>
      </c>
      <c r="J69" s="215">
        <f>+'Metas por Proyecto'!AZ261</f>
        <v>0</v>
      </c>
      <c r="K69" s="249">
        <f>+'Metas por Proyecto'!BF261</f>
        <v>0</v>
      </c>
      <c r="L69" s="215">
        <f>+'Metas por Proyecto'!BG261</f>
        <v>0</v>
      </c>
      <c r="M69" s="249">
        <f>+'Metas por Proyecto'!BM261</f>
        <v>0</v>
      </c>
      <c r="N69" s="215">
        <f>+'Metas por Proyecto'!BN261</f>
        <v>0</v>
      </c>
      <c r="O69" s="249">
        <f>+'Metas por Proyecto'!BT261</f>
        <v>0</v>
      </c>
      <c r="P69" s="215">
        <f>+'Metas por Proyecto'!BU261</f>
        <v>0</v>
      </c>
      <c r="Q69" s="249">
        <f>+'Metas por Proyecto'!CA261</f>
        <v>0</v>
      </c>
      <c r="R69" s="215">
        <f>+'Metas por Proyecto'!CB261</f>
        <v>0</v>
      </c>
      <c r="S69" s="249">
        <f>+'Metas por Proyecto'!CH261</f>
        <v>0</v>
      </c>
      <c r="T69" s="215">
        <f>+'Metas por Proyecto'!CI261</f>
        <v>0</v>
      </c>
      <c r="U69" s="249">
        <f>+'Metas por Proyecto'!CO261</f>
        <v>0</v>
      </c>
      <c r="V69" s="215">
        <f>+'Metas por Proyecto'!CP261</f>
        <v>0</v>
      </c>
      <c r="W69" s="249">
        <f>+'Metas por Proyecto'!CV261</f>
        <v>17.2</v>
      </c>
      <c r="X69" s="215">
        <f>+'Metas por Proyecto'!CW261</f>
        <v>0</v>
      </c>
      <c r="Y69" s="249">
        <f>+'Metas por Proyecto'!DC261</f>
        <v>0</v>
      </c>
      <c r="Z69" s="215">
        <f>+'Metas por Proyecto'!DD261</f>
        <v>0</v>
      </c>
      <c r="AA69" s="249">
        <f>+'Metas por Proyecto'!DJ261</f>
        <v>0</v>
      </c>
      <c r="AB69" s="215">
        <f>+'Metas por Proyecto'!DK261</f>
        <v>0</v>
      </c>
      <c r="AC69" s="43">
        <f t="shared" si="40"/>
        <v>17.2</v>
      </c>
      <c r="AD69" s="215">
        <f t="shared" si="41"/>
        <v>0</v>
      </c>
    </row>
    <row r="70" spans="1:30">
      <c r="A70" s="250" t="s">
        <v>1220</v>
      </c>
      <c r="B70" s="250" t="s">
        <v>1233</v>
      </c>
      <c r="C70" s="250" t="s">
        <v>1222</v>
      </c>
      <c r="D70" s="251">
        <f>SUM(D71:D72)</f>
        <v>44.339999999999996</v>
      </c>
      <c r="E70" s="251">
        <f t="shared" ref="E70:AB70" si="42">SUM(E71:E72)</f>
        <v>0.95000000000000007</v>
      </c>
      <c r="F70" s="250">
        <f t="shared" si="42"/>
        <v>0</v>
      </c>
      <c r="G70" s="251">
        <f t="shared" si="42"/>
        <v>1.1299999999999999</v>
      </c>
      <c r="H70" s="250">
        <f t="shared" si="42"/>
        <v>0</v>
      </c>
      <c r="I70" s="251">
        <f t="shared" si="42"/>
        <v>1.1299999999999999</v>
      </c>
      <c r="J70" s="250">
        <f t="shared" si="42"/>
        <v>0</v>
      </c>
      <c r="K70" s="251">
        <f t="shared" si="42"/>
        <v>4.37</v>
      </c>
      <c r="L70" s="250">
        <f t="shared" si="42"/>
        <v>0</v>
      </c>
      <c r="M70" s="251">
        <f t="shared" si="42"/>
        <v>4.13</v>
      </c>
      <c r="N70" s="250">
        <f t="shared" si="42"/>
        <v>0</v>
      </c>
      <c r="O70" s="251">
        <f t="shared" si="42"/>
        <v>4.13</v>
      </c>
      <c r="P70" s="250">
        <f t="shared" si="42"/>
        <v>0</v>
      </c>
      <c r="Q70" s="251">
        <f t="shared" si="42"/>
        <v>4.37</v>
      </c>
      <c r="R70" s="250">
        <f t="shared" si="42"/>
        <v>0</v>
      </c>
      <c r="S70" s="250">
        <f t="shared" si="42"/>
        <v>4.13</v>
      </c>
      <c r="T70" s="250">
        <f t="shared" si="42"/>
        <v>0</v>
      </c>
      <c r="U70" s="250">
        <f t="shared" si="42"/>
        <v>5.12</v>
      </c>
      <c r="V70" s="250">
        <f t="shared" si="42"/>
        <v>0</v>
      </c>
      <c r="W70" s="250">
        <f t="shared" si="42"/>
        <v>4.88</v>
      </c>
      <c r="X70" s="250">
        <f t="shared" si="42"/>
        <v>0</v>
      </c>
      <c r="Y70" s="250">
        <f t="shared" si="42"/>
        <v>4.88</v>
      </c>
      <c r="Z70" s="250">
        <f t="shared" si="42"/>
        <v>0</v>
      </c>
      <c r="AA70" s="250">
        <f t="shared" si="42"/>
        <v>5.12</v>
      </c>
      <c r="AB70" s="250">
        <f t="shared" si="42"/>
        <v>0</v>
      </c>
      <c r="AC70" s="250">
        <f t="shared" si="33"/>
        <v>44.34</v>
      </c>
      <c r="AD70" s="250">
        <f t="shared" si="33"/>
        <v>0</v>
      </c>
    </row>
    <row r="71" spans="1:30">
      <c r="A71" s="43"/>
      <c r="B71" s="43" t="str">
        <f>+'Metas por Proyecto'!B277</f>
        <v>Mejoramiento de calzada actual UF1</v>
      </c>
      <c r="C71" s="43"/>
      <c r="D71" s="249">
        <f>+'Metas por Proyecto'!AM277</f>
        <v>14.339999999999998</v>
      </c>
      <c r="E71" s="249">
        <f>+'Metas por Proyecto'!AN277</f>
        <v>0.95000000000000007</v>
      </c>
      <c r="F71" s="215">
        <f>+'Metas por Proyecto'!AO277</f>
        <v>0</v>
      </c>
      <c r="G71" s="249">
        <f>+'Metas por Proyecto'!AR277</f>
        <v>1.1299999999999999</v>
      </c>
      <c r="H71" s="215">
        <f>+'Metas por Proyecto'!AS277</f>
        <v>0</v>
      </c>
      <c r="I71" s="249">
        <f>+'Metas por Proyecto'!AY277</f>
        <v>1.1299999999999999</v>
      </c>
      <c r="J71" s="215">
        <f>+'Metas por Proyecto'!AZ277</f>
        <v>0</v>
      </c>
      <c r="K71" s="249">
        <f>+'Metas por Proyecto'!BF277</f>
        <v>1.3699999999999999</v>
      </c>
      <c r="L71" s="215">
        <f>+'Metas por Proyecto'!BG277</f>
        <v>0</v>
      </c>
      <c r="M71" s="249">
        <f>+'Metas por Proyecto'!BM277</f>
        <v>1.1299999999999999</v>
      </c>
      <c r="N71" s="215">
        <f>+'Metas por Proyecto'!BN277</f>
        <v>0</v>
      </c>
      <c r="O71" s="249">
        <f>+'Metas por Proyecto'!BT277</f>
        <v>1.1299999999999999</v>
      </c>
      <c r="P71" s="215">
        <f>+'Metas por Proyecto'!BU277</f>
        <v>0</v>
      </c>
      <c r="Q71" s="249">
        <f>+'Metas por Proyecto'!CA277</f>
        <v>1.3699999999999999</v>
      </c>
      <c r="R71" s="215">
        <f>+'Metas por Proyecto'!CB277</f>
        <v>0</v>
      </c>
      <c r="S71" s="249">
        <f>+'Metas por Proyecto'!CH277</f>
        <v>1.1299999999999999</v>
      </c>
      <c r="T71" s="215">
        <f>+'Metas por Proyecto'!CI277</f>
        <v>0</v>
      </c>
      <c r="U71" s="249">
        <f>+'Metas por Proyecto'!CO277</f>
        <v>1.3699999999999999</v>
      </c>
      <c r="V71" s="215">
        <f>+'Metas por Proyecto'!CP277</f>
        <v>0</v>
      </c>
      <c r="W71" s="249">
        <f>+'Metas por Proyecto'!CV277</f>
        <v>1.1299999999999999</v>
      </c>
      <c r="X71" s="215">
        <f>+'Metas por Proyecto'!CW277</f>
        <v>0</v>
      </c>
      <c r="Y71" s="249">
        <f>+'Metas por Proyecto'!DC277</f>
        <v>1.1299999999999999</v>
      </c>
      <c r="Z71" s="215">
        <f>+'Metas por Proyecto'!DD277</f>
        <v>0</v>
      </c>
      <c r="AA71" s="249">
        <f>+'Metas por Proyecto'!DJ277</f>
        <v>1.3699999999999999</v>
      </c>
      <c r="AB71" s="215">
        <f>+'Metas por Proyecto'!DK277</f>
        <v>0</v>
      </c>
      <c r="AC71" s="43">
        <f t="shared" ref="AC71:AC72" si="43">+E71+G71+I71+K71+M71+O71+Q71+S71+U71+W71+Y71+AA71</f>
        <v>14.339999999999998</v>
      </c>
      <c r="AD71" s="215">
        <f t="shared" ref="AD71:AD72" si="44">+F71+H71+J71+L71+N71+P71+R71+T71+V71+X71+Z71+AB71</f>
        <v>0</v>
      </c>
    </row>
    <row r="72" spans="1:30">
      <c r="A72" s="43"/>
      <c r="B72" s="43" t="str">
        <f>+'Metas por Proyecto'!B278</f>
        <v>Mejoras Puntuales, rehabilitación de calzada UF4</v>
      </c>
      <c r="C72" s="43"/>
      <c r="D72" s="249">
        <f>+'Metas por Proyecto'!AM278</f>
        <v>30</v>
      </c>
      <c r="E72" s="249">
        <f>+'Metas por Proyecto'!AN278</f>
        <v>0</v>
      </c>
      <c r="F72" s="215">
        <f>+'Metas por Proyecto'!AO278</f>
        <v>0</v>
      </c>
      <c r="G72" s="249">
        <f>+'Metas por Proyecto'!AR278</f>
        <v>0</v>
      </c>
      <c r="H72" s="215">
        <f>+'Metas por Proyecto'!AS278</f>
        <v>0</v>
      </c>
      <c r="I72" s="249">
        <f>+'Metas por Proyecto'!AY278</f>
        <v>0</v>
      </c>
      <c r="J72" s="215">
        <f>+'Metas por Proyecto'!AZ278</f>
        <v>0</v>
      </c>
      <c r="K72" s="249">
        <f>+'Metas por Proyecto'!BF278</f>
        <v>3</v>
      </c>
      <c r="L72" s="215">
        <f>+'Metas por Proyecto'!BG278</f>
        <v>0</v>
      </c>
      <c r="M72" s="249">
        <f>+'Metas por Proyecto'!BM278</f>
        <v>3</v>
      </c>
      <c r="N72" s="215">
        <f>+'Metas por Proyecto'!BN278</f>
        <v>0</v>
      </c>
      <c r="O72" s="249">
        <f>+'Metas por Proyecto'!BT278</f>
        <v>3</v>
      </c>
      <c r="P72" s="215">
        <f>+'Metas por Proyecto'!BU278</f>
        <v>0</v>
      </c>
      <c r="Q72" s="249">
        <f>+'Metas por Proyecto'!CA278</f>
        <v>3</v>
      </c>
      <c r="R72" s="215">
        <f>+'Metas por Proyecto'!CB278</f>
        <v>0</v>
      </c>
      <c r="S72" s="249">
        <f>+'Metas por Proyecto'!CH278</f>
        <v>3</v>
      </c>
      <c r="T72" s="215">
        <f>+'Metas por Proyecto'!CI278</f>
        <v>0</v>
      </c>
      <c r="U72" s="249">
        <f>+'Metas por Proyecto'!CO278</f>
        <v>3.75</v>
      </c>
      <c r="V72" s="215">
        <f>+'Metas por Proyecto'!CP278</f>
        <v>0</v>
      </c>
      <c r="W72" s="249">
        <f>+'Metas por Proyecto'!CV278</f>
        <v>3.75</v>
      </c>
      <c r="X72" s="215">
        <f>+'Metas por Proyecto'!CW278</f>
        <v>0</v>
      </c>
      <c r="Y72" s="249">
        <f>+'Metas por Proyecto'!DC278</f>
        <v>3.75</v>
      </c>
      <c r="Z72" s="215">
        <f>+'Metas por Proyecto'!DD278</f>
        <v>0</v>
      </c>
      <c r="AA72" s="249">
        <f>+'Metas por Proyecto'!DJ278</f>
        <v>3.75</v>
      </c>
      <c r="AB72" s="215">
        <f>+'Metas por Proyecto'!DK278</f>
        <v>0</v>
      </c>
      <c r="AC72" s="43">
        <f t="shared" si="43"/>
        <v>30</v>
      </c>
      <c r="AD72" s="215">
        <f t="shared" si="44"/>
        <v>0</v>
      </c>
    </row>
    <row r="73" spans="1:30">
      <c r="A73" s="250" t="s">
        <v>1220</v>
      </c>
      <c r="B73" s="250" t="s">
        <v>1234</v>
      </c>
      <c r="C73" s="250" t="s">
        <v>1222</v>
      </c>
      <c r="D73" s="251">
        <f>SUM(D74:D77)</f>
        <v>70.900000000000006</v>
      </c>
      <c r="E73" s="251">
        <f t="shared" ref="E73:AB73" si="45">SUM(E74:E77)</f>
        <v>4.6900000000000004</v>
      </c>
      <c r="F73" s="250">
        <f t="shared" si="45"/>
        <v>4.6900000000000004</v>
      </c>
      <c r="G73" s="251">
        <f t="shared" si="45"/>
        <v>0</v>
      </c>
      <c r="H73" s="250">
        <f t="shared" si="45"/>
        <v>0</v>
      </c>
      <c r="I73" s="251">
        <f t="shared" si="45"/>
        <v>0</v>
      </c>
      <c r="J73" s="250">
        <f t="shared" si="45"/>
        <v>10.709999999999999</v>
      </c>
      <c r="K73" s="251">
        <f t="shared" si="45"/>
        <v>0</v>
      </c>
      <c r="L73" s="250">
        <f t="shared" si="45"/>
        <v>0</v>
      </c>
      <c r="M73" s="251">
        <f t="shared" si="45"/>
        <v>0</v>
      </c>
      <c r="N73" s="250">
        <f t="shared" si="45"/>
        <v>0</v>
      </c>
      <c r="O73" s="251">
        <f t="shared" si="45"/>
        <v>0</v>
      </c>
      <c r="P73" s="250">
        <f t="shared" si="45"/>
        <v>0</v>
      </c>
      <c r="Q73" s="251">
        <f t="shared" si="45"/>
        <v>36.21</v>
      </c>
      <c r="R73" s="250">
        <f t="shared" si="45"/>
        <v>0</v>
      </c>
      <c r="S73" s="250">
        <f t="shared" si="45"/>
        <v>0</v>
      </c>
      <c r="T73" s="250">
        <f t="shared" si="45"/>
        <v>0</v>
      </c>
      <c r="U73" s="250">
        <f t="shared" si="45"/>
        <v>0</v>
      </c>
      <c r="V73" s="250">
        <f t="shared" si="45"/>
        <v>0</v>
      </c>
      <c r="W73" s="250">
        <f t="shared" si="45"/>
        <v>0</v>
      </c>
      <c r="X73" s="250">
        <f t="shared" si="45"/>
        <v>0</v>
      </c>
      <c r="Y73" s="250">
        <f t="shared" si="45"/>
        <v>0</v>
      </c>
      <c r="Z73" s="250">
        <f t="shared" si="45"/>
        <v>0</v>
      </c>
      <c r="AA73" s="250">
        <f t="shared" si="45"/>
        <v>30</v>
      </c>
      <c r="AB73" s="250">
        <f t="shared" si="45"/>
        <v>0</v>
      </c>
      <c r="AC73" s="250">
        <f t="shared" si="33"/>
        <v>70.900000000000006</v>
      </c>
      <c r="AD73" s="250">
        <f t="shared" si="33"/>
        <v>15.399999999999999</v>
      </c>
    </row>
    <row r="74" spans="1:30">
      <c r="A74" s="43"/>
      <c r="B74" s="43" t="str">
        <f>+'Metas por Proyecto'!B279</f>
        <v>Rehabilitación, construcción, mejoramiento, operación UF 1 (Puerta del Hierro - Variante Carmen de Bolivar)</v>
      </c>
      <c r="C74" s="43"/>
      <c r="D74" s="249">
        <f>+'Metas por Proyecto'!AM279</f>
        <v>20</v>
      </c>
      <c r="E74" s="249">
        <f>+'Metas por Proyecto'!AN279</f>
        <v>0</v>
      </c>
      <c r="F74" s="215">
        <f>+'Metas por Proyecto'!AO279</f>
        <v>0</v>
      </c>
      <c r="G74" s="249">
        <f>+'Metas por Proyecto'!AR279</f>
        <v>0</v>
      </c>
      <c r="H74" s="215">
        <f>+'Metas por Proyecto'!AS279</f>
        <v>0</v>
      </c>
      <c r="I74" s="249">
        <f>+'Metas por Proyecto'!AY279</f>
        <v>0</v>
      </c>
      <c r="J74" s="215">
        <f>+'Metas por Proyecto'!AZ279</f>
        <v>0</v>
      </c>
      <c r="K74" s="249">
        <f>+'Metas por Proyecto'!BF279</f>
        <v>0</v>
      </c>
      <c r="L74" s="215">
        <f>+'Metas por Proyecto'!BG279</f>
        <v>0</v>
      </c>
      <c r="M74" s="249">
        <f>+'Metas por Proyecto'!BM279</f>
        <v>0</v>
      </c>
      <c r="N74" s="215">
        <f>+'Metas por Proyecto'!BN279</f>
        <v>0</v>
      </c>
      <c r="O74" s="249">
        <f>+'Metas por Proyecto'!BT279</f>
        <v>0</v>
      </c>
      <c r="P74" s="215">
        <f>+'Metas por Proyecto'!BU279</f>
        <v>0</v>
      </c>
      <c r="Q74" s="249">
        <f>+'Metas por Proyecto'!CA279</f>
        <v>0</v>
      </c>
      <c r="R74" s="215">
        <f>+'Metas por Proyecto'!CB279</f>
        <v>0</v>
      </c>
      <c r="S74" s="249">
        <f>+'Metas por Proyecto'!CH279</f>
        <v>0</v>
      </c>
      <c r="T74" s="215">
        <f>+'Metas por Proyecto'!CI279</f>
        <v>0</v>
      </c>
      <c r="U74" s="249">
        <f>+'Metas por Proyecto'!CO279</f>
        <v>0</v>
      </c>
      <c r="V74" s="215">
        <f>+'Metas por Proyecto'!CP279</f>
        <v>0</v>
      </c>
      <c r="W74" s="249">
        <f>+'Metas por Proyecto'!CV279</f>
        <v>0</v>
      </c>
      <c r="X74" s="215">
        <f>+'Metas por Proyecto'!CW279</f>
        <v>0</v>
      </c>
      <c r="Y74" s="249">
        <f>+'Metas por Proyecto'!DC279</f>
        <v>0</v>
      </c>
      <c r="Z74" s="215">
        <f>+'Metas por Proyecto'!DD279</f>
        <v>0</v>
      </c>
      <c r="AA74" s="249">
        <f>+'Metas por Proyecto'!DJ279</f>
        <v>20</v>
      </c>
      <c r="AB74" s="215">
        <f>+'Metas por Proyecto'!DK279</f>
        <v>0</v>
      </c>
      <c r="AC74" s="43">
        <f t="shared" ref="AC74:AC77" si="46">+E74+G74+I74+K74+M74+O74+Q74+S74+U74+W74+Y74+AA74</f>
        <v>20</v>
      </c>
      <c r="AD74" s="215">
        <f t="shared" ref="AD74:AD77" si="47">+F74+H74+J74+L74+N74+P74+R74+T74+V74+X74+Z74+AB74</f>
        <v>0</v>
      </c>
    </row>
    <row r="75" spans="1:30">
      <c r="A75" s="43"/>
      <c r="B75" s="43" t="str">
        <f>+'Metas por Proyecto'!B280</f>
        <v>Rehabilitación, construcción, mejoramiento, operación UF 1 (Puerta del Hierro - Variante Carmen de Bolivar)</v>
      </c>
      <c r="C75" s="43"/>
      <c r="D75" s="249">
        <f>+'Metas por Proyecto'!AM280</f>
        <v>10</v>
      </c>
      <c r="E75" s="249">
        <f>+'Metas por Proyecto'!AN280</f>
        <v>0</v>
      </c>
      <c r="F75" s="215">
        <f>+'Metas por Proyecto'!AO280</f>
        <v>0</v>
      </c>
      <c r="G75" s="249">
        <f>+'Metas por Proyecto'!AR280</f>
        <v>0</v>
      </c>
      <c r="H75" s="215">
        <f>+'Metas por Proyecto'!AS280</f>
        <v>0</v>
      </c>
      <c r="I75" s="249">
        <f>+'Metas por Proyecto'!AY280</f>
        <v>0</v>
      </c>
      <c r="J75" s="215">
        <f>+'Metas por Proyecto'!AZ280</f>
        <v>0</v>
      </c>
      <c r="K75" s="249">
        <f>+'Metas por Proyecto'!BF280</f>
        <v>0</v>
      </c>
      <c r="L75" s="215">
        <f>+'Metas por Proyecto'!BG280</f>
        <v>0</v>
      </c>
      <c r="M75" s="249">
        <f>+'Metas por Proyecto'!BM280</f>
        <v>0</v>
      </c>
      <c r="N75" s="215">
        <f>+'Metas por Proyecto'!BN280</f>
        <v>0</v>
      </c>
      <c r="O75" s="249">
        <f>+'Metas por Proyecto'!BT280</f>
        <v>0</v>
      </c>
      <c r="P75" s="215">
        <f>+'Metas por Proyecto'!BU280</f>
        <v>0</v>
      </c>
      <c r="Q75" s="249">
        <f>+'Metas por Proyecto'!CA280</f>
        <v>0</v>
      </c>
      <c r="R75" s="215">
        <f>+'Metas por Proyecto'!CB280</f>
        <v>0</v>
      </c>
      <c r="S75" s="249">
        <f>+'Metas por Proyecto'!CH280</f>
        <v>0</v>
      </c>
      <c r="T75" s="215">
        <f>+'Metas por Proyecto'!CI280</f>
        <v>0</v>
      </c>
      <c r="U75" s="249">
        <f>+'Metas por Proyecto'!CO280</f>
        <v>0</v>
      </c>
      <c r="V75" s="215">
        <f>+'Metas por Proyecto'!CP280</f>
        <v>0</v>
      </c>
      <c r="W75" s="249">
        <f>+'Metas por Proyecto'!CV280</f>
        <v>0</v>
      </c>
      <c r="X75" s="215">
        <f>+'Metas por Proyecto'!CW280</f>
        <v>0</v>
      </c>
      <c r="Y75" s="249">
        <f>+'Metas por Proyecto'!DC280</f>
        <v>0</v>
      </c>
      <c r="Z75" s="215">
        <f>+'Metas por Proyecto'!DD280</f>
        <v>0</v>
      </c>
      <c r="AA75" s="249">
        <f>+'Metas por Proyecto'!DJ280</f>
        <v>10</v>
      </c>
      <c r="AB75" s="215">
        <f>+'Metas por Proyecto'!DK280</f>
        <v>0</v>
      </c>
      <c r="AC75" s="43">
        <f t="shared" si="46"/>
        <v>10</v>
      </c>
      <c r="AD75" s="215">
        <f t="shared" si="47"/>
        <v>0</v>
      </c>
    </row>
    <row r="76" spans="1:30">
      <c r="A76" s="43"/>
      <c r="B76" s="43" t="str">
        <f>+'Metas por Proyecto'!B281</f>
        <v>Rehabilitación, construcción, mejoramiento, operación UF 2 (Carmen de Bolivar - Carreto - Cruz del Viso)</v>
      </c>
      <c r="C76" s="43"/>
      <c r="D76" s="249">
        <f>+'Metas por Proyecto'!AM281</f>
        <v>36.21</v>
      </c>
      <c r="E76" s="249">
        <f>+'Metas por Proyecto'!AN281</f>
        <v>0</v>
      </c>
      <c r="F76" s="215">
        <f>+'Metas por Proyecto'!AO281</f>
        <v>0</v>
      </c>
      <c r="G76" s="249">
        <f>+'Metas por Proyecto'!AR281</f>
        <v>0</v>
      </c>
      <c r="H76" s="215">
        <f>+'Metas por Proyecto'!AS281</f>
        <v>0</v>
      </c>
      <c r="I76" s="249">
        <f>+'Metas por Proyecto'!AY281</f>
        <v>0</v>
      </c>
      <c r="J76" s="215">
        <f>+'Metas por Proyecto'!AZ281</f>
        <v>10.709999999999999</v>
      </c>
      <c r="K76" s="249">
        <f>+'Metas por Proyecto'!BF281</f>
        <v>0</v>
      </c>
      <c r="L76" s="215">
        <f>+'Metas por Proyecto'!BG281</f>
        <v>0</v>
      </c>
      <c r="M76" s="249">
        <f>+'Metas por Proyecto'!BM281</f>
        <v>0</v>
      </c>
      <c r="N76" s="215">
        <f>+'Metas por Proyecto'!BN281</f>
        <v>0</v>
      </c>
      <c r="O76" s="249">
        <f>+'Metas por Proyecto'!BT281</f>
        <v>0</v>
      </c>
      <c r="P76" s="215">
        <f>+'Metas por Proyecto'!BU281</f>
        <v>0</v>
      </c>
      <c r="Q76" s="249">
        <f>+'Metas por Proyecto'!CA281</f>
        <v>36.21</v>
      </c>
      <c r="R76" s="215">
        <f>+'Metas por Proyecto'!CB281</f>
        <v>0</v>
      </c>
      <c r="S76" s="249">
        <f>+'Metas por Proyecto'!CH281</f>
        <v>0</v>
      </c>
      <c r="T76" s="215">
        <f>+'Metas por Proyecto'!CI281</f>
        <v>0</v>
      </c>
      <c r="U76" s="249">
        <f>+'Metas por Proyecto'!CO281</f>
        <v>0</v>
      </c>
      <c r="V76" s="215">
        <f>+'Metas por Proyecto'!CP281</f>
        <v>0</v>
      </c>
      <c r="W76" s="249">
        <f>+'Metas por Proyecto'!CV281</f>
        <v>0</v>
      </c>
      <c r="X76" s="215">
        <f>+'Metas por Proyecto'!CW281</f>
        <v>0</v>
      </c>
      <c r="Y76" s="249">
        <f>+'Metas por Proyecto'!DC281</f>
        <v>0</v>
      </c>
      <c r="Z76" s="215">
        <f>+'Metas por Proyecto'!DD281</f>
        <v>0</v>
      </c>
      <c r="AA76" s="249">
        <f>+'Metas por Proyecto'!DJ281</f>
        <v>0</v>
      </c>
      <c r="AB76" s="215">
        <f>+'Metas por Proyecto'!DK281</f>
        <v>0</v>
      </c>
      <c r="AC76" s="43">
        <f t="shared" si="46"/>
        <v>36.21</v>
      </c>
      <c r="AD76" s="215">
        <f t="shared" si="47"/>
        <v>10.709999999999999</v>
      </c>
    </row>
    <row r="77" spans="1:30">
      <c r="A77" s="43"/>
      <c r="B77" s="43" t="str">
        <f>+'Metas por Proyecto'!B282</f>
        <v>Rehabilitación, construcción, mejoramiento, operación UF 3 (Carreto - Calamar - Palmar de Varela)</v>
      </c>
      <c r="C77" s="43"/>
      <c r="D77" s="249">
        <f>+'Metas por Proyecto'!AM282</f>
        <v>4.6900000000000004</v>
      </c>
      <c r="E77" s="249">
        <f>+'Metas por Proyecto'!AN282</f>
        <v>4.6900000000000004</v>
      </c>
      <c r="F77" s="215">
        <f>+'Metas por Proyecto'!AO282</f>
        <v>4.6900000000000004</v>
      </c>
      <c r="G77" s="249">
        <f>+'Metas por Proyecto'!AR282</f>
        <v>0</v>
      </c>
      <c r="H77" s="215">
        <f>+'Metas por Proyecto'!AS282</f>
        <v>0</v>
      </c>
      <c r="I77" s="249">
        <f>+'Metas por Proyecto'!AY282</f>
        <v>0</v>
      </c>
      <c r="J77" s="215">
        <f>+'Metas por Proyecto'!AZ282</f>
        <v>0</v>
      </c>
      <c r="K77" s="249">
        <f>+'Metas por Proyecto'!BF282</f>
        <v>0</v>
      </c>
      <c r="L77" s="215">
        <f>+'Metas por Proyecto'!BG282</f>
        <v>0</v>
      </c>
      <c r="M77" s="249">
        <f>+'Metas por Proyecto'!BM282</f>
        <v>0</v>
      </c>
      <c r="N77" s="215">
        <f>+'Metas por Proyecto'!BN282</f>
        <v>0</v>
      </c>
      <c r="O77" s="249">
        <f>+'Metas por Proyecto'!BT282</f>
        <v>0</v>
      </c>
      <c r="P77" s="215">
        <f>+'Metas por Proyecto'!BU282</f>
        <v>0</v>
      </c>
      <c r="Q77" s="249">
        <f>+'Metas por Proyecto'!CA282</f>
        <v>0</v>
      </c>
      <c r="R77" s="215">
        <f>+'Metas por Proyecto'!CB282</f>
        <v>0</v>
      </c>
      <c r="S77" s="249">
        <f>+'Metas por Proyecto'!CH282</f>
        <v>0</v>
      </c>
      <c r="T77" s="215">
        <f>+'Metas por Proyecto'!CI282</f>
        <v>0</v>
      </c>
      <c r="U77" s="249">
        <f>+'Metas por Proyecto'!CO282</f>
        <v>0</v>
      </c>
      <c r="V77" s="215">
        <f>+'Metas por Proyecto'!CP282</f>
        <v>0</v>
      </c>
      <c r="W77" s="249">
        <f>+'Metas por Proyecto'!CV282</f>
        <v>0</v>
      </c>
      <c r="X77" s="215">
        <f>+'Metas por Proyecto'!CW282</f>
        <v>0</v>
      </c>
      <c r="Y77" s="249">
        <f>+'Metas por Proyecto'!DC282</f>
        <v>0</v>
      </c>
      <c r="Z77" s="215">
        <f>+'Metas por Proyecto'!DD282</f>
        <v>0</v>
      </c>
      <c r="AA77" s="249">
        <f>+'Metas por Proyecto'!DJ282</f>
        <v>0</v>
      </c>
      <c r="AB77" s="215">
        <f>+'Metas por Proyecto'!DK282</f>
        <v>0</v>
      </c>
      <c r="AC77" s="43">
        <f t="shared" si="46"/>
        <v>4.6900000000000004</v>
      </c>
      <c r="AD77" s="215">
        <f t="shared" si="47"/>
        <v>4.6900000000000004</v>
      </c>
    </row>
    <row r="78" spans="1:30">
      <c r="A78" s="250" t="s">
        <v>1220</v>
      </c>
      <c r="B78" s="250" t="s">
        <v>1235</v>
      </c>
      <c r="C78" s="250" t="s">
        <v>1222</v>
      </c>
      <c r="D78" s="251">
        <f>SUM(D79:D83)</f>
        <v>17.84</v>
      </c>
      <c r="E78" s="251">
        <f t="shared" ref="E78:AB78" si="48">SUM(E79:E83)</f>
        <v>0</v>
      </c>
      <c r="F78" s="250">
        <f t="shared" si="48"/>
        <v>0</v>
      </c>
      <c r="G78" s="251">
        <f t="shared" si="48"/>
        <v>2.5299999999999998</v>
      </c>
      <c r="H78" s="250">
        <f t="shared" si="48"/>
        <v>0</v>
      </c>
      <c r="I78" s="251">
        <f t="shared" si="48"/>
        <v>2.11</v>
      </c>
      <c r="J78" s="250">
        <f t="shared" si="48"/>
        <v>0</v>
      </c>
      <c r="K78" s="251">
        <f t="shared" si="48"/>
        <v>1.9</v>
      </c>
      <c r="L78" s="250">
        <f t="shared" si="48"/>
        <v>0</v>
      </c>
      <c r="M78" s="251">
        <f t="shared" si="48"/>
        <v>0</v>
      </c>
      <c r="N78" s="250">
        <f t="shared" si="48"/>
        <v>0</v>
      </c>
      <c r="O78" s="251">
        <f t="shared" si="48"/>
        <v>0</v>
      </c>
      <c r="P78" s="250">
        <f t="shared" si="48"/>
        <v>0</v>
      </c>
      <c r="Q78" s="251">
        <f t="shared" si="48"/>
        <v>0.96</v>
      </c>
      <c r="R78" s="250">
        <f t="shared" si="48"/>
        <v>0</v>
      </c>
      <c r="S78" s="250">
        <f t="shared" si="48"/>
        <v>0.82000000000000006</v>
      </c>
      <c r="T78" s="250">
        <f t="shared" si="48"/>
        <v>0</v>
      </c>
      <c r="U78" s="250">
        <f t="shared" si="48"/>
        <v>0.4</v>
      </c>
      <c r="V78" s="250">
        <f t="shared" si="48"/>
        <v>0</v>
      </c>
      <c r="W78" s="250">
        <f t="shared" si="48"/>
        <v>2.2000000000000002</v>
      </c>
      <c r="X78" s="250">
        <f t="shared" si="48"/>
        <v>0</v>
      </c>
      <c r="Y78" s="250">
        <f t="shared" si="48"/>
        <v>2.4300000000000002</v>
      </c>
      <c r="Z78" s="250">
        <f t="shared" si="48"/>
        <v>0</v>
      </c>
      <c r="AA78" s="250">
        <f t="shared" si="48"/>
        <v>1.1100000000000001</v>
      </c>
      <c r="AB78" s="250">
        <f t="shared" si="48"/>
        <v>0</v>
      </c>
      <c r="AC78" s="250">
        <f t="shared" si="33"/>
        <v>14.459999999999997</v>
      </c>
      <c r="AD78" s="250">
        <f t="shared" si="33"/>
        <v>0</v>
      </c>
    </row>
    <row r="79" spans="1:30">
      <c r="A79" s="43"/>
      <c r="B79" s="43" t="str">
        <f>+'Metas por Proyecto'!B300</f>
        <v>Mejoramiento Calzada Existente UF 1,3 (Rumichaca - La Josefina)</v>
      </c>
      <c r="C79" s="43"/>
      <c r="D79" s="249">
        <f>+'Metas por Proyecto'!AM300</f>
        <v>1.05</v>
      </c>
      <c r="E79" s="249">
        <f>+'Metas por Proyecto'!AN300</f>
        <v>0</v>
      </c>
      <c r="F79" s="215">
        <f>+'Metas por Proyecto'!AO300</f>
        <v>0</v>
      </c>
      <c r="G79" s="249">
        <f>+'Metas por Proyecto'!AR300</f>
        <v>0</v>
      </c>
      <c r="H79" s="215">
        <f>+'Metas por Proyecto'!AS300</f>
        <v>0</v>
      </c>
      <c r="I79" s="249">
        <f>+'Metas por Proyecto'!AY300</f>
        <v>0</v>
      </c>
      <c r="J79" s="215">
        <f>+'Metas por Proyecto'!AZ300</f>
        <v>0</v>
      </c>
      <c r="K79" s="249">
        <f>+'Metas por Proyecto'!BF300</f>
        <v>0</v>
      </c>
      <c r="L79" s="215">
        <f>+'Metas por Proyecto'!BG300</f>
        <v>0</v>
      </c>
      <c r="M79" s="249">
        <f>+'Metas por Proyecto'!BM300</f>
        <v>0</v>
      </c>
      <c r="N79" s="215">
        <f>+'Metas por Proyecto'!BN300</f>
        <v>0</v>
      </c>
      <c r="O79" s="249">
        <f>+'Metas por Proyecto'!BT300</f>
        <v>0</v>
      </c>
      <c r="P79" s="215">
        <f>+'Metas por Proyecto'!BU300</f>
        <v>0</v>
      </c>
      <c r="Q79" s="249">
        <f>+'Metas por Proyecto'!CA300</f>
        <v>0</v>
      </c>
      <c r="R79" s="215">
        <f>+'Metas por Proyecto'!CB300</f>
        <v>0</v>
      </c>
      <c r="S79" s="249">
        <f>+'Metas por Proyecto'!CH300</f>
        <v>0</v>
      </c>
      <c r="T79" s="215">
        <f>+'Metas por Proyecto'!CI300</f>
        <v>0</v>
      </c>
      <c r="U79" s="249">
        <f>+'Metas por Proyecto'!CO300</f>
        <v>0</v>
      </c>
      <c r="V79" s="215">
        <f>+'Metas por Proyecto'!CP300</f>
        <v>0</v>
      </c>
      <c r="W79" s="249">
        <f>+'Metas por Proyecto'!CV300</f>
        <v>1.03</v>
      </c>
      <c r="X79" s="215">
        <f>+'Metas por Proyecto'!CW300</f>
        <v>0</v>
      </c>
      <c r="Y79" s="249">
        <f>+'Metas por Proyecto'!DC300</f>
        <v>0.02</v>
      </c>
      <c r="Z79" s="215">
        <f>+'Metas por Proyecto'!DD300</f>
        <v>0</v>
      </c>
      <c r="AA79" s="249">
        <f>+'Metas por Proyecto'!DJ300</f>
        <v>0</v>
      </c>
      <c r="AB79" s="215">
        <f>+'Metas por Proyecto'!DK300</f>
        <v>0</v>
      </c>
      <c r="AC79" s="43">
        <f t="shared" ref="AC79:AC83" si="49">+E79+G79+I79+K79+M79+O79+Q79+S79+U79+W79+Y79+AA79</f>
        <v>1.05</v>
      </c>
      <c r="AD79" s="215">
        <f t="shared" ref="AD79:AD83" si="50">+F79+H79+J79+L79+N79+P79+R79+T79+V79+X79+Z79+AB79</f>
        <v>0</v>
      </c>
    </row>
    <row r="80" spans="1:30">
      <c r="A80" s="43"/>
      <c r="B80" s="43" t="str">
        <f>+'Metas por Proyecto'!B301</f>
        <v>Mejoramiento Calzada Existente UF 3 (Pilcuán - Pedregal)</v>
      </c>
      <c r="C80" s="43"/>
      <c r="D80" s="249">
        <f>+'Metas por Proyecto'!AM301</f>
        <v>1.1499999999999999</v>
      </c>
      <c r="E80" s="249">
        <f>+'Metas por Proyecto'!AN301</f>
        <v>0</v>
      </c>
      <c r="F80" s="215">
        <f>+'Metas por Proyecto'!AO301</f>
        <v>0</v>
      </c>
      <c r="G80" s="249">
        <f>+'Metas por Proyecto'!AR301</f>
        <v>0</v>
      </c>
      <c r="H80" s="215">
        <f>+'Metas por Proyecto'!AS301</f>
        <v>0</v>
      </c>
      <c r="I80" s="249">
        <f>+'Metas por Proyecto'!AY301</f>
        <v>0</v>
      </c>
      <c r="J80" s="215">
        <f>+'Metas por Proyecto'!AZ301</f>
        <v>0</v>
      </c>
      <c r="K80" s="249">
        <f>+'Metas por Proyecto'!BF301</f>
        <v>0</v>
      </c>
      <c r="L80" s="215">
        <f>+'Metas por Proyecto'!BG301</f>
        <v>0</v>
      </c>
      <c r="M80" s="249">
        <f>+'Metas por Proyecto'!BM301</f>
        <v>0</v>
      </c>
      <c r="N80" s="215">
        <f>+'Metas por Proyecto'!BN301</f>
        <v>0</v>
      </c>
      <c r="O80" s="249">
        <f>+'Metas por Proyecto'!BT301</f>
        <v>0</v>
      </c>
      <c r="P80" s="215">
        <f>+'Metas por Proyecto'!BU301</f>
        <v>0</v>
      </c>
      <c r="Q80" s="249">
        <f>+'Metas por Proyecto'!CA301</f>
        <v>0.32</v>
      </c>
      <c r="R80" s="215">
        <f>+'Metas por Proyecto'!CB301</f>
        <v>0</v>
      </c>
      <c r="S80" s="249">
        <f>+'Metas por Proyecto'!CH301</f>
        <v>0.43</v>
      </c>
      <c r="T80" s="215">
        <f>+'Metas por Proyecto'!CI301</f>
        <v>0</v>
      </c>
      <c r="U80" s="249">
        <f>+'Metas por Proyecto'!CO301</f>
        <v>0.4</v>
      </c>
      <c r="V80" s="215">
        <f>+'Metas por Proyecto'!CP301</f>
        <v>0</v>
      </c>
      <c r="W80" s="249">
        <f>+'Metas por Proyecto'!CV301</f>
        <v>0</v>
      </c>
      <c r="X80" s="215">
        <f>+'Metas por Proyecto'!CW301</f>
        <v>0</v>
      </c>
      <c r="Y80" s="249">
        <f>+'Metas por Proyecto'!DC301</f>
        <v>0</v>
      </c>
      <c r="Z80" s="215">
        <f>+'Metas por Proyecto'!DD301</f>
        <v>0</v>
      </c>
      <c r="AA80" s="249">
        <f>+'Metas por Proyecto'!DJ301</f>
        <v>0</v>
      </c>
      <c r="AB80" s="215">
        <f>+'Metas por Proyecto'!DK301</f>
        <v>0</v>
      </c>
      <c r="AC80" s="43">
        <f t="shared" si="49"/>
        <v>1.1499999999999999</v>
      </c>
      <c r="AD80" s="215">
        <f t="shared" si="50"/>
        <v>0</v>
      </c>
    </row>
    <row r="81" spans="1:30">
      <c r="A81" s="43"/>
      <c r="B81" s="43" t="str">
        <f>+'Metas por Proyecto'!B302</f>
        <v>Mejoramiento Calzada Existente UF 4 (Pedregal - Tangua)</v>
      </c>
      <c r="C81" s="43"/>
      <c r="D81" s="249">
        <f>+'Metas por Proyecto'!AM302</f>
        <v>5.7200000000000006</v>
      </c>
      <c r="E81" s="249">
        <f>+'Metas por Proyecto'!AN302</f>
        <v>0</v>
      </c>
      <c r="F81" s="215">
        <f>+'Metas por Proyecto'!AO302</f>
        <v>0</v>
      </c>
      <c r="G81" s="249">
        <f>+'Metas por Proyecto'!AR302</f>
        <v>0</v>
      </c>
      <c r="H81" s="215">
        <f>+'Metas por Proyecto'!AS302</f>
        <v>0</v>
      </c>
      <c r="I81" s="249">
        <f>+'Metas por Proyecto'!AY302</f>
        <v>0</v>
      </c>
      <c r="J81" s="215">
        <f>+'Metas por Proyecto'!AZ302</f>
        <v>0</v>
      </c>
      <c r="K81" s="249">
        <f>+'Metas por Proyecto'!BF302</f>
        <v>0</v>
      </c>
      <c r="L81" s="215">
        <f>+'Metas por Proyecto'!BG302</f>
        <v>0</v>
      </c>
      <c r="M81" s="249">
        <f>+'Metas por Proyecto'!BM302</f>
        <v>0</v>
      </c>
      <c r="N81" s="215">
        <f>+'Metas por Proyecto'!BN302</f>
        <v>0</v>
      </c>
      <c r="O81" s="249">
        <f>+'Metas por Proyecto'!BT302</f>
        <v>0</v>
      </c>
      <c r="P81" s="215">
        <f>+'Metas por Proyecto'!BU302</f>
        <v>0</v>
      </c>
      <c r="Q81" s="249">
        <f>+'Metas por Proyecto'!CA302</f>
        <v>0.64</v>
      </c>
      <c r="R81" s="215">
        <f>+'Metas por Proyecto'!CB302</f>
        <v>0</v>
      </c>
      <c r="S81" s="249">
        <f>+'Metas por Proyecto'!CH302</f>
        <v>0.39</v>
      </c>
      <c r="T81" s="215">
        <f>+'Metas por Proyecto'!CI302</f>
        <v>0</v>
      </c>
      <c r="U81" s="249">
        <f>+'Metas por Proyecto'!CO302</f>
        <v>0</v>
      </c>
      <c r="V81" s="215">
        <f>+'Metas por Proyecto'!CP302</f>
        <v>0</v>
      </c>
      <c r="W81" s="249">
        <f>+'Metas por Proyecto'!CV302</f>
        <v>1.17</v>
      </c>
      <c r="X81" s="215">
        <f>+'Metas por Proyecto'!CW302</f>
        <v>0</v>
      </c>
      <c r="Y81" s="249">
        <f>+'Metas por Proyecto'!DC302</f>
        <v>2.41</v>
      </c>
      <c r="Z81" s="215">
        <f>+'Metas por Proyecto'!DD302</f>
        <v>0</v>
      </c>
      <c r="AA81" s="249">
        <f>+'Metas por Proyecto'!DJ302</f>
        <v>1.1100000000000001</v>
      </c>
      <c r="AB81" s="215">
        <f>+'Metas por Proyecto'!DK302</f>
        <v>0</v>
      </c>
      <c r="AC81" s="43">
        <f t="shared" si="49"/>
        <v>5.7200000000000006</v>
      </c>
      <c r="AD81" s="215">
        <f t="shared" si="50"/>
        <v>0</v>
      </c>
    </row>
    <row r="82" spans="1:30">
      <c r="A82" s="43"/>
      <c r="B82" s="43" t="str">
        <f>+'Metas por Proyecto'!B303</f>
        <v>Mejoramiento Calzada Existente UF 5,1 8Tangua - Catambuco - Pasto)</v>
      </c>
      <c r="C82" s="43"/>
      <c r="D82" s="249">
        <f>+'Metas por Proyecto'!AM303</f>
        <v>6.12</v>
      </c>
      <c r="E82" s="249">
        <f>+'Metas por Proyecto'!AN303</f>
        <v>0</v>
      </c>
      <c r="F82" s="215">
        <f>+'Metas por Proyecto'!AO303</f>
        <v>0</v>
      </c>
      <c r="G82" s="249">
        <f>+'Metas por Proyecto'!AR303</f>
        <v>2.5299999999999998</v>
      </c>
      <c r="H82" s="215">
        <f>+'Metas por Proyecto'!AS303</f>
        <v>0</v>
      </c>
      <c r="I82" s="249">
        <f>+'Metas por Proyecto'!AY303</f>
        <v>0.21</v>
      </c>
      <c r="J82" s="215">
        <f>+'Metas por Proyecto'!AZ303</f>
        <v>0</v>
      </c>
      <c r="K82" s="249">
        <f>+'Metas por Proyecto'!BF303</f>
        <v>0</v>
      </c>
      <c r="L82" s="215">
        <f>+'Metas por Proyecto'!BG303</f>
        <v>0</v>
      </c>
      <c r="M82" s="249">
        <f>+'Metas por Proyecto'!BM303</f>
        <v>0</v>
      </c>
      <c r="N82" s="215">
        <f>+'Metas por Proyecto'!BN303</f>
        <v>0</v>
      </c>
      <c r="O82" s="249">
        <f>+'Metas por Proyecto'!BT303</f>
        <v>0</v>
      </c>
      <c r="P82" s="215">
        <f>+'Metas por Proyecto'!BU303</f>
        <v>0</v>
      </c>
      <c r="Q82" s="249">
        <f>+'Metas por Proyecto'!CA303</f>
        <v>0</v>
      </c>
      <c r="R82" s="215">
        <f>+'Metas por Proyecto'!CB303</f>
        <v>0</v>
      </c>
      <c r="S82" s="249">
        <f>+'Metas por Proyecto'!CH303</f>
        <v>0</v>
      </c>
      <c r="T82" s="215">
        <f>+'Metas por Proyecto'!CI303</f>
        <v>0</v>
      </c>
      <c r="U82" s="249">
        <f>+'Metas por Proyecto'!CO303</f>
        <v>0</v>
      </c>
      <c r="V82" s="215">
        <f>+'Metas por Proyecto'!CP303</f>
        <v>0</v>
      </c>
      <c r="W82" s="249">
        <f>+'Metas por Proyecto'!CV303</f>
        <v>0</v>
      </c>
      <c r="X82" s="215">
        <f>+'Metas por Proyecto'!CW303</f>
        <v>0</v>
      </c>
      <c r="Y82" s="249">
        <f>+'Metas por Proyecto'!DC303</f>
        <v>0</v>
      </c>
      <c r="Z82" s="215">
        <f>+'Metas por Proyecto'!DD303</f>
        <v>0</v>
      </c>
      <c r="AA82" s="249">
        <f>+'Metas por Proyecto'!DJ303</f>
        <v>0</v>
      </c>
      <c r="AB82" s="215">
        <f>+'Metas por Proyecto'!DK303</f>
        <v>0</v>
      </c>
      <c r="AC82" s="43">
        <f t="shared" si="49"/>
        <v>2.7399999999999998</v>
      </c>
      <c r="AD82" s="215">
        <f t="shared" si="50"/>
        <v>0</v>
      </c>
    </row>
    <row r="83" spans="1:30">
      <c r="A83" s="43"/>
      <c r="B83" s="43" t="str">
        <f>+'Metas por Proyecto'!B304</f>
        <v>Mejoramiento Calzada Existente UF 5,2 (Tangua - Catambuco - Pasto)</v>
      </c>
      <c r="C83" s="43"/>
      <c r="D83" s="249">
        <f>+'Metas por Proyecto'!AM304</f>
        <v>3.8</v>
      </c>
      <c r="E83" s="249">
        <f>+'Metas por Proyecto'!AN304</f>
        <v>0</v>
      </c>
      <c r="F83" s="215">
        <f>+'Metas por Proyecto'!AO304</f>
        <v>0</v>
      </c>
      <c r="G83" s="249">
        <f>+'Metas por Proyecto'!AR304</f>
        <v>0</v>
      </c>
      <c r="H83" s="215">
        <f>+'Metas por Proyecto'!AS304</f>
        <v>0</v>
      </c>
      <c r="I83" s="249">
        <f>+'Metas por Proyecto'!AY304</f>
        <v>1.9</v>
      </c>
      <c r="J83" s="215">
        <f>+'Metas por Proyecto'!AZ304</f>
        <v>0</v>
      </c>
      <c r="K83" s="249">
        <f>+'Metas por Proyecto'!BF304</f>
        <v>1.9</v>
      </c>
      <c r="L83" s="215">
        <f>+'Metas por Proyecto'!BG304</f>
        <v>0</v>
      </c>
      <c r="M83" s="249">
        <f>+'Metas por Proyecto'!BM304</f>
        <v>0</v>
      </c>
      <c r="N83" s="215">
        <f>+'Metas por Proyecto'!BN304</f>
        <v>0</v>
      </c>
      <c r="O83" s="249">
        <f>+'Metas por Proyecto'!BT304</f>
        <v>0</v>
      </c>
      <c r="P83" s="215">
        <f>+'Metas por Proyecto'!BU304</f>
        <v>0</v>
      </c>
      <c r="Q83" s="249">
        <f>+'Metas por Proyecto'!CA304</f>
        <v>0</v>
      </c>
      <c r="R83" s="215">
        <f>+'Metas por Proyecto'!CB304</f>
        <v>0</v>
      </c>
      <c r="S83" s="249">
        <f>+'Metas por Proyecto'!CH304</f>
        <v>0</v>
      </c>
      <c r="T83" s="215">
        <f>+'Metas por Proyecto'!CI304</f>
        <v>0</v>
      </c>
      <c r="U83" s="249">
        <f>+'Metas por Proyecto'!CO304</f>
        <v>0</v>
      </c>
      <c r="V83" s="215">
        <f>+'Metas por Proyecto'!CP304</f>
        <v>0</v>
      </c>
      <c r="W83" s="249">
        <f>+'Metas por Proyecto'!CV304</f>
        <v>0</v>
      </c>
      <c r="X83" s="215">
        <f>+'Metas por Proyecto'!CW304</f>
        <v>0</v>
      </c>
      <c r="Y83" s="249">
        <f>+'Metas por Proyecto'!DC304</f>
        <v>0</v>
      </c>
      <c r="Z83" s="215">
        <f>+'Metas por Proyecto'!DD304</f>
        <v>0</v>
      </c>
      <c r="AA83" s="249">
        <f>+'Metas por Proyecto'!DJ304</f>
        <v>0</v>
      </c>
      <c r="AB83" s="215">
        <f>+'Metas por Proyecto'!DK304</f>
        <v>0</v>
      </c>
      <c r="AC83" s="43">
        <f t="shared" si="49"/>
        <v>3.8</v>
      </c>
      <c r="AD83" s="215">
        <f t="shared" si="50"/>
        <v>0</v>
      </c>
    </row>
    <row r="84" spans="1:30">
      <c r="A84" s="250" t="s">
        <v>1225</v>
      </c>
      <c r="B84" s="250" t="s">
        <v>1244</v>
      </c>
      <c r="C84" s="250" t="s">
        <v>1222</v>
      </c>
      <c r="D84" s="251">
        <f>SUM(D85:D88)</f>
        <v>52.29</v>
      </c>
      <c r="E84" s="251">
        <f t="shared" ref="E84:AB84" si="51">SUM(E85:E88)</f>
        <v>0</v>
      </c>
      <c r="F84" s="250">
        <f t="shared" si="51"/>
        <v>2.0700000000000003</v>
      </c>
      <c r="G84" s="251">
        <f t="shared" si="51"/>
        <v>0</v>
      </c>
      <c r="H84" s="250">
        <f t="shared" si="51"/>
        <v>7.2200000000000006</v>
      </c>
      <c r="I84" s="251">
        <f t="shared" si="51"/>
        <v>0</v>
      </c>
      <c r="J84" s="250">
        <f t="shared" si="51"/>
        <v>5.16</v>
      </c>
      <c r="K84" s="251">
        <f t="shared" si="51"/>
        <v>0</v>
      </c>
      <c r="L84" s="250">
        <f t="shared" si="51"/>
        <v>0</v>
      </c>
      <c r="M84" s="251">
        <f t="shared" si="51"/>
        <v>0</v>
      </c>
      <c r="N84" s="250">
        <f t="shared" si="51"/>
        <v>0</v>
      </c>
      <c r="O84" s="251">
        <f t="shared" si="51"/>
        <v>0</v>
      </c>
      <c r="P84" s="250">
        <f t="shared" si="51"/>
        <v>0</v>
      </c>
      <c r="Q84" s="251">
        <f t="shared" si="51"/>
        <v>0</v>
      </c>
      <c r="R84" s="250">
        <f t="shared" si="51"/>
        <v>0</v>
      </c>
      <c r="S84" s="250">
        <f t="shared" si="51"/>
        <v>0</v>
      </c>
      <c r="T84" s="250">
        <f t="shared" si="51"/>
        <v>0</v>
      </c>
      <c r="U84" s="250">
        <f t="shared" si="51"/>
        <v>0</v>
      </c>
      <c r="V84" s="250">
        <f t="shared" si="51"/>
        <v>0</v>
      </c>
      <c r="W84" s="250">
        <f t="shared" si="51"/>
        <v>22.544999999999998</v>
      </c>
      <c r="X84" s="250">
        <f t="shared" si="51"/>
        <v>0</v>
      </c>
      <c r="Y84" s="250">
        <f t="shared" si="51"/>
        <v>0</v>
      </c>
      <c r="Z84" s="250">
        <f t="shared" si="51"/>
        <v>0</v>
      </c>
      <c r="AA84" s="250">
        <f t="shared" si="51"/>
        <v>29.744999999999997</v>
      </c>
      <c r="AB84" s="250">
        <f t="shared" si="51"/>
        <v>0</v>
      </c>
      <c r="AC84" s="250">
        <f t="shared" si="33"/>
        <v>52.289999999999992</v>
      </c>
      <c r="AD84" s="250">
        <f t="shared" si="33"/>
        <v>14.450000000000001</v>
      </c>
    </row>
    <row r="85" spans="1:30">
      <c r="A85" s="43"/>
      <c r="B85" s="43" t="str">
        <f>+'Metas por Proyecto'!B344</f>
        <v>Rehabilitación y reconstrucción de pavimento UF2 (Guateque - Macanal)  - Boyacá</v>
      </c>
      <c r="C85" s="43"/>
      <c r="D85" s="249">
        <f>+'Metas por Proyecto'!AM344</f>
        <v>10.574999999999999</v>
      </c>
      <c r="E85" s="249">
        <f>+'Metas por Proyecto'!AN344</f>
        <v>0</v>
      </c>
      <c r="F85" s="215">
        <f>+'Metas por Proyecto'!AO344</f>
        <v>1.6</v>
      </c>
      <c r="G85" s="249">
        <f>+'Metas por Proyecto'!AR344</f>
        <v>0</v>
      </c>
      <c r="H85" s="215">
        <f>+'Metas por Proyecto'!AS344</f>
        <v>4.4400000000000004</v>
      </c>
      <c r="I85" s="249">
        <f>+'Metas por Proyecto'!AY344</f>
        <v>0</v>
      </c>
      <c r="J85" s="215">
        <f>+'Metas por Proyecto'!AZ344</f>
        <v>1</v>
      </c>
      <c r="K85" s="249">
        <f>+'Metas por Proyecto'!BF344</f>
        <v>0</v>
      </c>
      <c r="L85" s="215">
        <f>+'Metas por Proyecto'!BG344</f>
        <v>0</v>
      </c>
      <c r="M85" s="249">
        <f>+'Metas por Proyecto'!BM344</f>
        <v>0</v>
      </c>
      <c r="N85" s="215">
        <f>+'Metas por Proyecto'!BN344</f>
        <v>0</v>
      </c>
      <c r="O85" s="249">
        <f>+'Metas por Proyecto'!BT344</f>
        <v>0</v>
      </c>
      <c r="P85" s="215">
        <f>+'Metas por Proyecto'!BU344</f>
        <v>0</v>
      </c>
      <c r="Q85" s="249">
        <f>+'Metas por Proyecto'!CA344</f>
        <v>0</v>
      </c>
      <c r="R85" s="215">
        <f>+'Metas por Proyecto'!CB344</f>
        <v>0</v>
      </c>
      <c r="S85" s="249">
        <f>+'Metas por Proyecto'!CH344</f>
        <v>0</v>
      </c>
      <c r="T85" s="215">
        <f>+'Metas por Proyecto'!CI344</f>
        <v>0</v>
      </c>
      <c r="U85" s="249">
        <f>+'Metas por Proyecto'!CO344</f>
        <v>0</v>
      </c>
      <c r="V85" s="215">
        <f>+'Metas por Proyecto'!CP344</f>
        <v>0</v>
      </c>
      <c r="W85" s="249">
        <f>+'Metas por Proyecto'!CV344</f>
        <v>10.574999999999999</v>
      </c>
      <c r="X85" s="215">
        <f>+'Metas por Proyecto'!CW344</f>
        <v>0</v>
      </c>
      <c r="Y85" s="249">
        <f>+'Metas por Proyecto'!DC344</f>
        <v>0</v>
      </c>
      <c r="Z85" s="215">
        <f>+'Metas por Proyecto'!DD344</f>
        <v>0</v>
      </c>
      <c r="AA85" s="249">
        <f>+'Metas por Proyecto'!DJ344</f>
        <v>0</v>
      </c>
      <c r="AB85" s="215">
        <f>+'Metas por Proyecto'!DK344</f>
        <v>0</v>
      </c>
      <c r="AC85" s="98">
        <f t="shared" ref="AC85:AC88" si="52">+E85+G85+I85+K85+M85+O85+Q85+S85+U85+W85+Y85+AA85</f>
        <v>10.574999999999999</v>
      </c>
      <c r="AD85" s="215">
        <f t="shared" ref="AD85:AD88" si="53">+F85+H85+J85+L85+N85+P85+R85+T85+V85+X85+Z85+AB85</f>
        <v>7.0400000000000009</v>
      </c>
    </row>
    <row r="86" spans="1:30">
      <c r="A86" s="43"/>
      <c r="B86" s="43" t="str">
        <f>+'Metas por Proyecto'!B345</f>
        <v>Rehabilitación y reconstrucción de pavimento UF3 (Macanal - Santa María)  - Boyacá</v>
      </c>
      <c r="C86" s="43"/>
      <c r="D86" s="249">
        <f>+'Metas por Proyecto'!AM345</f>
        <v>11.969999999999999</v>
      </c>
      <c r="E86" s="249">
        <f>+'Metas por Proyecto'!AN345</f>
        <v>0</v>
      </c>
      <c r="F86" s="215">
        <f>+'Metas por Proyecto'!AO345</f>
        <v>0.1</v>
      </c>
      <c r="G86" s="249">
        <f>+'Metas por Proyecto'!AR345</f>
        <v>0</v>
      </c>
      <c r="H86" s="215">
        <f>+'Metas por Proyecto'!AS345</f>
        <v>2.25</v>
      </c>
      <c r="I86" s="249">
        <f>+'Metas por Proyecto'!AY345</f>
        <v>0</v>
      </c>
      <c r="J86" s="215">
        <f>+'Metas por Proyecto'!AZ345</f>
        <v>0</v>
      </c>
      <c r="K86" s="249">
        <f>+'Metas por Proyecto'!BF345</f>
        <v>0</v>
      </c>
      <c r="L86" s="215">
        <f>+'Metas por Proyecto'!BG345</f>
        <v>0</v>
      </c>
      <c r="M86" s="249">
        <f>+'Metas por Proyecto'!BM345</f>
        <v>0</v>
      </c>
      <c r="N86" s="215">
        <f>+'Metas por Proyecto'!BN345</f>
        <v>0</v>
      </c>
      <c r="O86" s="249">
        <f>+'Metas por Proyecto'!BT345</f>
        <v>0</v>
      </c>
      <c r="P86" s="215">
        <f>+'Metas por Proyecto'!BU345</f>
        <v>0</v>
      </c>
      <c r="Q86" s="249">
        <f>+'Metas por Proyecto'!CA345</f>
        <v>0</v>
      </c>
      <c r="R86" s="215">
        <f>+'Metas por Proyecto'!CB345</f>
        <v>0</v>
      </c>
      <c r="S86" s="249">
        <f>+'Metas por Proyecto'!CH345</f>
        <v>0</v>
      </c>
      <c r="T86" s="215">
        <f>+'Metas por Proyecto'!CI345</f>
        <v>0</v>
      </c>
      <c r="U86" s="249">
        <f>+'Metas por Proyecto'!CO345</f>
        <v>0</v>
      </c>
      <c r="V86" s="215">
        <f>+'Metas por Proyecto'!CP345</f>
        <v>0</v>
      </c>
      <c r="W86" s="249">
        <f>+'Metas por Proyecto'!CV345</f>
        <v>11.969999999999999</v>
      </c>
      <c r="X86" s="215">
        <f>+'Metas por Proyecto'!CW345</f>
        <v>0</v>
      </c>
      <c r="Y86" s="249">
        <f>+'Metas por Proyecto'!DC345</f>
        <v>0</v>
      </c>
      <c r="Z86" s="215">
        <f>+'Metas por Proyecto'!DD345</f>
        <v>0</v>
      </c>
      <c r="AA86" s="249">
        <f>+'Metas por Proyecto'!DJ345</f>
        <v>0</v>
      </c>
      <c r="AB86" s="215">
        <f>+'Metas por Proyecto'!DK345</f>
        <v>0</v>
      </c>
      <c r="AC86" s="98">
        <f t="shared" si="52"/>
        <v>11.969999999999999</v>
      </c>
      <c r="AD86" s="215">
        <f t="shared" si="53"/>
        <v>2.35</v>
      </c>
    </row>
    <row r="87" spans="1:30">
      <c r="A87" s="43"/>
      <c r="B87" s="43" t="str">
        <f>+'Metas por Proyecto'!B346</f>
        <v>Rehabilitación UF4 (Santa María - Aguaclara - San Luis de Gaceno) - Boyacá</v>
      </c>
      <c r="C87" s="43"/>
      <c r="D87" s="249">
        <f>+'Metas por Proyecto'!AM346</f>
        <v>17.631499999999999</v>
      </c>
      <c r="E87" s="249">
        <f>+'Metas por Proyecto'!AN346</f>
        <v>0</v>
      </c>
      <c r="F87" s="215">
        <f>+'Metas por Proyecto'!AO346</f>
        <v>0</v>
      </c>
      <c r="G87" s="249">
        <f>+'Metas por Proyecto'!AR346</f>
        <v>0</v>
      </c>
      <c r="H87" s="215">
        <f>+'Metas por Proyecto'!AS346</f>
        <v>0</v>
      </c>
      <c r="I87" s="249">
        <f>+'Metas por Proyecto'!AY346</f>
        <v>0</v>
      </c>
      <c r="J87" s="215">
        <f>+'Metas por Proyecto'!AZ346</f>
        <v>2.44</v>
      </c>
      <c r="K87" s="249">
        <f>+'Metas por Proyecto'!BF346</f>
        <v>0</v>
      </c>
      <c r="L87" s="215">
        <f>+'Metas por Proyecto'!BG346</f>
        <v>0</v>
      </c>
      <c r="M87" s="249">
        <f>+'Metas por Proyecto'!BM346</f>
        <v>0</v>
      </c>
      <c r="N87" s="215">
        <f>+'Metas por Proyecto'!BN346</f>
        <v>0</v>
      </c>
      <c r="O87" s="249">
        <f>+'Metas por Proyecto'!BT346</f>
        <v>0</v>
      </c>
      <c r="P87" s="215">
        <f>+'Metas por Proyecto'!BU346</f>
        <v>0</v>
      </c>
      <c r="Q87" s="249">
        <f>+'Metas por Proyecto'!CA346</f>
        <v>0</v>
      </c>
      <c r="R87" s="215">
        <f>+'Metas por Proyecto'!CB346</f>
        <v>0</v>
      </c>
      <c r="S87" s="249">
        <f>+'Metas por Proyecto'!CH346</f>
        <v>0</v>
      </c>
      <c r="T87" s="215">
        <f>+'Metas por Proyecto'!CI346</f>
        <v>0</v>
      </c>
      <c r="U87" s="249">
        <f>+'Metas por Proyecto'!CO346</f>
        <v>0</v>
      </c>
      <c r="V87" s="215">
        <f>+'Metas por Proyecto'!CP346</f>
        <v>0</v>
      </c>
      <c r="W87" s="249">
        <f>+'Metas por Proyecto'!CV346</f>
        <v>0</v>
      </c>
      <c r="X87" s="215">
        <f>+'Metas por Proyecto'!CW346</f>
        <v>0</v>
      </c>
      <c r="Y87" s="249">
        <f>+'Metas por Proyecto'!DC346</f>
        <v>0</v>
      </c>
      <c r="Z87" s="215">
        <f>+'Metas por Proyecto'!DD346</f>
        <v>0</v>
      </c>
      <c r="AA87" s="249">
        <f>+'Metas por Proyecto'!DJ346</f>
        <v>17.631499999999999</v>
      </c>
      <c r="AB87" s="215">
        <f>+'Metas por Proyecto'!DK346</f>
        <v>0</v>
      </c>
      <c r="AC87" s="98">
        <f t="shared" si="52"/>
        <v>17.631499999999999</v>
      </c>
      <c r="AD87" s="215">
        <f t="shared" si="53"/>
        <v>2.44</v>
      </c>
    </row>
    <row r="88" spans="1:30">
      <c r="A88" s="43"/>
      <c r="B88" s="43" t="str">
        <f>+'Metas por Proyecto'!B347</f>
        <v>Rehabilitación UF4 (Santa María - Aguaclara - San Luis de Gaceno) - Casanare</v>
      </c>
      <c r="C88" s="43"/>
      <c r="D88" s="249">
        <f>+'Metas por Proyecto'!AM347</f>
        <v>12.1135</v>
      </c>
      <c r="E88" s="249">
        <f>+'Metas por Proyecto'!AN347</f>
        <v>0</v>
      </c>
      <c r="F88" s="215">
        <f>+'Metas por Proyecto'!AO347</f>
        <v>0.37</v>
      </c>
      <c r="G88" s="249">
        <f>+'Metas por Proyecto'!AR347</f>
        <v>0</v>
      </c>
      <c r="H88" s="215">
        <f>+'Metas por Proyecto'!AS347</f>
        <v>0.53</v>
      </c>
      <c r="I88" s="249">
        <f>+'Metas por Proyecto'!AY347</f>
        <v>0</v>
      </c>
      <c r="J88" s="215">
        <f>+'Metas por Proyecto'!AZ347</f>
        <v>1.72</v>
      </c>
      <c r="K88" s="249">
        <f>+'Metas por Proyecto'!BF347</f>
        <v>0</v>
      </c>
      <c r="L88" s="215">
        <f>+'Metas por Proyecto'!BG347</f>
        <v>0</v>
      </c>
      <c r="M88" s="249">
        <f>+'Metas por Proyecto'!BM347</f>
        <v>0</v>
      </c>
      <c r="N88" s="215">
        <f>+'Metas por Proyecto'!BN347</f>
        <v>0</v>
      </c>
      <c r="O88" s="249">
        <f>+'Metas por Proyecto'!BT347</f>
        <v>0</v>
      </c>
      <c r="P88" s="215">
        <f>+'Metas por Proyecto'!BU347</f>
        <v>0</v>
      </c>
      <c r="Q88" s="249">
        <f>+'Metas por Proyecto'!CA347</f>
        <v>0</v>
      </c>
      <c r="R88" s="215">
        <f>+'Metas por Proyecto'!CB347</f>
        <v>0</v>
      </c>
      <c r="S88" s="249">
        <f>+'Metas por Proyecto'!CH347</f>
        <v>0</v>
      </c>
      <c r="T88" s="215">
        <f>+'Metas por Proyecto'!CI347</f>
        <v>0</v>
      </c>
      <c r="U88" s="249">
        <f>+'Metas por Proyecto'!CO347</f>
        <v>0</v>
      </c>
      <c r="V88" s="215">
        <f>+'Metas por Proyecto'!CP347</f>
        <v>0</v>
      </c>
      <c r="W88" s="249">
        <f>+'Metas por Proyecto'!CV347</f>
        <v>0</v>
      </c>
      <c r="X88" s="215">
        <f>+'Metas por Proyecto'!CW347</f>
        <v>0</v>
      </c>
      <c r="Y88" s="249">
        <f>+'Metas por Proyecto'!DC347</f>
        <v>0</v>
      </c>
      <c r="Z88" s="215">
        <f>+'Metas por Proyecto'!DD347</f>
        <v>0</v>
      </c>
      <c r="AA88" s="249">
        <f>+'Metas por Proyecto'!DJ347</f>
        <v>12.1135</v>
      </c>
      <c r="AB88" s="215">
        <f>+'Metas por Proyecto'!DK347</f>
        <v>0</v>
      </c>
      <c r="AC88" s="98">
        <f t="shared" si="52"/>
        <v>12.1135</v>
      </c>
      <c r="AD88" s="215">
        <f t="shared" si="53"/>
        <v>2.62</v>
      </c>
    </row>
    <row r="89" spans="1:30">
      <c r="A89" s="250" t="s">
        <v>1225</v>
      </c>
      <c r="B89" s="250" t="s">
        <v>1237</v>
      </c>
      <c r="C89" s="250" t="s">
        <v>1222</v>
      </c>
      <c r="D89" s="251">
        <f>+D90</f>
        <v>7</v>
      </c>
      <c r="E89" s="251">
        <f t="shared" ref="E89:AB89" si="54">+E90</f>
        <v>0</v>
      </c>
      <c r="F89" s="250">
        <f t="shared" si="54"/>
        <v>0</v>
      </c>
      <c r="G89" s="251">
        <f t="shared" si="54"/>
        <v>0</v>
      </c>
      <c r="H89" s="250">
        <f t="shared" si="54"/>
        <v>0</v>
      </c>
      <c r="I89" s="251">
        <f t="shared" si="54"/>
        <v>0</v>
      </c>
      <c r="J89" s="250">
        <f t="shared" si="54"/>
        <v>0</v>
      </c>
      <c r="K89" s="251">
        <f t="shared" si="54"/>
        <v>0</v>
      </c>
      <c r="L89" s="250">
        <f t="shared" si="54"/>
        <v>0</v>
      </c>
      <c r="M89" s="251">
        <f t="shared" si="54"/>
        <v>0</v>
      </c>
      <c r="N89" s="250">
        <f t="shared" si="54"/>
        <v>0</v>
      </c>
      <c r="O89" s="251">
        <f t="shared" si="54"/>
        <v>0</v>
      </c>
      <c r="P89" s="250">
        <f t="shared" si="54"/>
        <v>0</v>
      </c>
      <c r="Q89" s="251">
        <f t="shared" si="54"/>
        <v>0</v>
      </c>
      <c r="R89" s="250">
        <f t="shared" si="54"/>
        <v>0</v>
      </c>
      <c r="S89" s="250">
        <f t="shared" si="54"/>
        <v>0</v>
      </c>
      <c r="T89" s="250">
        <f t="shared" si="54"/>
        <v>0</v>
      </c>
      <c r="U89" s="250">
        <f t="shared" si="54"/>
        <v>0</v>
      </c>
      <c r="V89" s="250">
        <f t="shared" si="54"/>
        <v>0</v>
      </c>
      <c r="W89" s="250">
        <f t="shared" si="54"/>
        <v>0</v>
      </c>
      <c r="X89" s="250">
        <f t="shared" si="54"/>
        <v>0</v>
      </c>
      <c r="Y89" s="250">
        <f t="shared" si="54"/>
        <v>0</v>
      </c>
      <c r="Z89" s="250">
        <f t="shared" si="54"/>
        <v>0</v>
      </c>
      <c r="AA89" s="250">
        <f t="shared" si="54"/>
        <v>7</v>
      </c>
      <c r="AB89" s="250">
        <f t="shared" si="54"/>
        <v>0</v>
      </c>
      <c r="AC89" s="250">
        <f t="shared" si="33"/>
        <v>7</v>
      </c>
      <c r="AD89" s="250">
        <f t="shared" si="33"/>
        <v>0</v>
      </c>
    </row>
    <row r="90" spans="1:30">
      <c r="A90" s="43"/>
      <c r="B90" s="43" t="str">
        <f>+'Metas por Proyecto'!B350</f>
        <v xml:space="preserve">Mejoramiento de 7 Km en la UF3.2 (Tres Puertas - La Manuela) </v>
      </c>
      <c r="C90" s="43"/>
      <c r="D90" s="249">
        <f>+'Metas por Proyecto'!AM350</f>
        <v>7</v>
      </c>
      <c r="E90" s="249">
        <f>+'Metas por Proyecto'!AN350</f>
        <v>0</v>
      </c>
      <c r="F90" s="215">
        <v>0</v>
      </c>
      <c r="G90" s="249">
        <f>+'Metas por Proyecto'!AR350</f>
        <v>0</v>
      </c>
      <c r="H90" s="215">
        <v>0</v>
      </c>
      <c r="I90" s="249">
        <f>+'Metas por Proyecto'!AY350</f>
        <v>0</v>
      </c>
      <c r="J90" s="215">
        <v>0</v>
      </c>
      <c r="K90" s="249">
        <f>+'Metas por Proyecto'!BF350</f>
        <v>0</v>
      </c>
      <c r="L90" s="215"/>
      <c r="M90" s="249">
        <f>+'Metas por Proyecto'!BM350</f>
        <v>0</v>
      </c>
      <c r="N90" s="215"/>
      <c r="O90" s="249">
        <f>+'Metas por Proyecto'!BT350</f>
        <v>0</v>
      </c>
      <c r="P90" s="215"/>
      <c r="Q90" s="249">
        <f>+'Metas por Proyecto'!CA350</f>
        <v>0</v>
      </c>
      <c r="R90" s="215"/>
      <c r="S90" s="249">
        <f>+'Metas por Proyecto'!CH350</f>
        <v>0</v>
      </c>
      <c r="T90" s="215"/>
      <c r="U90" s="249">
        <f>+'Metas por Proyecto'!CO350</f>
        <v>0</v>
      </c>
      <c r="V90" s="215"/>
      <c r="W90" s="249">
        <f>+'Metas por Proyecto'!CV350</f>
        <v>0</v>
      </c>
      <c r="X90" s="215"/>
      <c r="Y90" s="249">
        <f>+'Metas por Proyecto'!DC350</f>
        <v>0</v>
      </c>
      <c r="Z90" s="215"/>
      <c r="AA90" s="249">
        <f>+'Metas por Proyecto'!DJ350</f>
        <v>7</v>
      </c>
      <c r="AB90" s="215"/>
      <c r="AC90" s="43">
        <f t="shared" ref="AC90" si="55">+E90+G90+I90+K90+M90+O90+Q90+S90+U90+W90+Y90+AA90</f>
        <v>7</v>
      </c>
      <c r="AD90" s="215">
        <f t="shared" ref="AD90" si="56">+F90+H90+J90+L90+N90+P90+R90+T90+V90+X90+Z90+AB90</f>
        <v>0</v>
      </c>
    </row>
    <row r="91" spans="1:30">
      <c r="A91" s="250" t="s">
        <v>1225</v>
      </c>
      <c r="B91" s="250" t="s">
        <v>1245</v>
      </c>
      <c r="C91" s="250" t="s">
        <v>1222</v>
      </c>
      <c r="D91" s="251">
        <f>+D92</f>
        <v>39.799999999999997</v>
      </c>
      <c r="E91" s="251">
        <f t="shared" ref="E91:AB91" si="57">+E92</f>
        <v>0</v>
      </c>
      <c r="F91" s="250">
        <f t="shared" si="57"/>
        <v>23.88</v>
      </c>
      <c r="G91" s="251">
        <f t="shared" si="57"/>
        <v>0</v>
      </c>
      <c r="H91" s="250">
        <f t="shared" si="57"/>
        <v>11.94</v>
      </c>
      <c r="I91" s="251">
        <f t="shared" si="57"/>
        <v>0</v>
      </c>
      <c r="J91" s="250">
        <f t="shared" si="57"/>
        <v>0</v>
      </c>
      <c r="K91" s="251">
        <f t="shared" si="57"/>
        <v>39.799999999999997</v>
      </c>
      <c r="L91" s="250">
        <f t="shared" si="57"/>
        <v>0</v>
      </c>
      <c r="M91" s="251">
        <f t="shared" si="57"/>
        <v>0</v>
      </c>
      <c r="N91" s="250">
        <f t="shared" si="57"/>
        <v>0</v>
      </c>
      <c r="O91" s="251">
        <f t="shared" si="57"/>
        <v>0</v>
      </c>
      <c r="P91" s="250">
        <f t="shared" si="57"/>
        <v>0</v>
      </c>
      <c r="Q91" s="251">
        <f t="shared" si="57"/>
        <v>0</v>
      </c>
      <c r="R91" s="250">
        <f t="shared" si="57"/>
        <v>0</v>
      </c>
      <c r="S91" s="250">
        <f t="shared" si="57"/>
        <v>0</v>
      </c>
      <c r="T91" s="250">
        <f t="shared" si="57"/>
        <v>0</v>
      </c>
      <c r="U91" s="250">
        <f t="shared" si="57"/>
        <v>0</v>
      </c>
      <c r="V91" s="250">
        <f t="shared" si="57"/>
        <v>0</v>
      </c>
      <c r="W91" s="250">
        <f t="shared" si="57"/>
        <v>0</v>
      </c>
      <c r="X91" s="250">
        <f t="shared" si="57"/>
        <v>0</v>
      </c>
      <c r="Y91" s="250">
        <f t="shared" si="57"/>
        <v>0</v>
      </c>
      <c r="Z91" s="250">
        <f t="shared" si="57"/>
        <v>0</v>
      </c>
      <c r="AA91" s="250">
        <f t="shared" si="57"/>
        <v>0</v>
      </c>
      <c r="AB91" s="250">
        <f t="shared" si="57"/>
        <v>0</v>
      </c>
      <c r="AC91" s="250">
        <f t="shared" si="33"/>
        <v>39.799999999999997</v>
      </c>
      <c r="AD91" s="250">
        <f t="shared" si="33"/>
        <v>35.82</v>
      </c>
    </row>
    <row r="92" spans="1:30">
      <c r="A92" s="43"/>
      <c r="B92" s="219" t="str">
        <f>+'Metas por Proyecto'!B368</f>
        <v xml:space="preserve">Rehabilitación  de 39,8 Km en la UF4 (Santafe de Antioquia - Bolombolo) </v>
      </c>
      <c r="C92" s="43"/>
      <c r="D92" s="249">
        <f>+'Metas por Proyecto'!AM368</f>
        <v>39.799999999999997</v>
      </c>
      <c r="E92" s="249">
        <f>+'Metas por Proyecto'!AN368</f>
        <v>0</v>
      </c>
      <c r="F92" s="215">
        <f>+'Metas por Proyecto'!AO368</f>
        <v>23.88</v>
      </c>
      <c r="G92" s="249">
        <f>+'Metas por Proyecto'!AR368</f>
        <v>0</v>
      </c>
      <c r="H92" s="215">
        <f>+'Metas por Proyecto'!AS368</f>
        <v>11.94</v>
      </c>
      <c r="I92" s="249">
        <f>+'Metas por Proyecto'!AY368</f>
        <v>0</v>
      </c>
      <c r="J92" s="215">
        <f>+'Metas por Proyecto'!AZ368</f>
        <v>0</v>
      </c>
      <c r="K92" s="249">
        <f>+'Metas por Proyecto'!BF368</f>
        <v>39.799999999999997</v>
      </c>
      <c r="L92" s="215">
        <f>+'Metas por Proyecto'!BG368</f>
        <v>0</v>
      </c>
      <c r="M92" s="249">
        <f>+'Metas por Proyecto'!BM368</f>
        <v>0</v>
      </c>
      <c r="N92" s="215">
        <f>+'Metas por Proyecto'!BN368</f>
        <v>0</v>
      </c>
      <c r="O92" s="249">
        <f>+'Metas por Proyecto'!BT368</f>
        <v>0</v>
      </c>
      <c r="P92" s="215">
        <f>+'Metas por Proyecto'!BU368</f>
        <v>0</v>
      </c>
      <c r="Q92" s="249">
        <f>+'Metas por Proyecto'!CA368</f>
        <v>0</v>
      </c>
      <c r="R92" s="215">
        <f>+'Metas por Proyecto'!CB368</f>
        <v>0</v>
      </c>
      <c r="S92" s="249">
        <f>+'Metas por Proyecto'!CH368</f>
        <v>0</v>
      </c>
      <c r="T92" s="215">
        <f>+'Metas por Proyecto'!CI368</f>
        <v>0</v>
      </c>
      <c r="U92" s="249">
        <f>+'Metas por Proyecto'!CO368</f>
        <v>0</v>
      </c>
      <c r="V92" s="215">
        <f>+'Metas por Proyecto'!CP368</f>
        <v>0</v>
      </c>
      <c r="W92" s="249">
        <f>+'Metas por Proyecto'!CV368</f>
        <v>0</v>
      </c>
      <c r="X92" s="215">
        <f>+'Metas por Proyecto'!CW368</f>
        <v>0</v>
      </c>
      <c r="Y92" s="249">
        <f>+'Metas por Proyecto'!DC368</f>
        <v>0</v>
      </c>
      <c r="Z92" s="215">
        <f>+'Metas por Proyecto'!DD368</f>
        <v>0</v>
      </c>
      <c r="AA92" s="249">
        <f>+'Metas por Proyecto'!DJ368</f>
        <v>0</v>
      </c>
      <c r="AB92" s="215">
        <f>+'Metas por Proyecto'!DK368</f>
        <v>0</v>
      </c>
      <c r="AC92" s="43">
        <f t="shared" ref="AC92" si="58">+E92+G92+I92+K92+M92+O92+Q92+S92+U92+W92+Y92+AA92</f>
        <v>39.799999999999997</v>
      </c>
      <c r="AD92" s="215">
        <f t="shared" ref="AD92" si="59">+F92+H92+J92+L92+N92+P92+R92+T92+V92+X92+Z92+AB92</f>
        <v>35.82</v>
      </c>
    </row>
    <row r="93" spans="1:30">
      <c r="A93" s="250" t="s">
        <v>1225</v>
      </c>
      <c r="B93" s="250" t="s">
        <v>1239</v>
      </c>
      <c r="C93" s="250" t="s">
        <v>1222</v>
      </c>
      <c r="D93" s="251">
        <f>+D94</f>
        <v>11</v>
      </c>
      <c r="E93" s="251">
        <f t="shared" ref="E93:AB93" si="60">+E94</f>
        <v>0</v>
      </c>
      <c r="F93" s="250">
        <f t="shared" si="60"/>
        <v>0</v>
      </c>
      <c r="G93" s="251">
        <f t="shared" si="60"/>
        <v>0</v>
      </c>
      <c r="H93" s="250">
        <f t="shared" si="60"/>
        <v>0</v>
      </c>
      <c r="I93" s="251">
        <f t="shared" si="60"/>
        <v>0</v>
      </c>
      <c r="J93" s="250">
        <f t="shared" si="60"/>
        <v>0</v>
      </c>
      <c r="K93" s="251">
        <f t="shared" si="60"/>
        <v>0</v>
      </c>
      <c r="L93" s="250">
        <f t="shared" si="60"/>
        <v>0</v>
      </c>
      <c r="M93" s="251">
        <f t="shared" si="60"/>
        <v>0</v>
      </c>
      <c r="N93" s="250">
        <f t="shared" si="60"/>
        <v>0</v>
      </c>
      <c r="O93" s="251">
        <f t="shared" si="60"/>
        <v>0</v>
      </c>
      <c r="P93" s="250">
        <f t="shared" si="60"/>
        <v>0</v>
      </c>
      <c r="Q93" s="251">
        <f t="shared" si="60"/>
        <v>11</v>
      </c>
      <c r="R93" s="250">
        <f t="shared" si="60"/>
        <v>0</v>
      </c>
      <c r="S93" s="250">
        <f t="shared" si="60"/>
        <v>0</v>
      </c>
      <c r="T93" s="250">
        <f t="shared" si="60"/>
        <v>0</v>
      </c>
      <c r="U93" s="250">
        <f t="shared" si="60"/>
        <v>0</v>
      </c>
      <c r="V93" s="250">
        <f t="shared" si="60"/>
        <v>0</v>
      </c>
      <c r="W93" s="250">
        <f t="shared" si="60"/>
        <v>0</v>
      </c>
      <c r="X93" s="250">
        <f t="shared" si="60"/>
        <v>0</v>
      </c>
      <c r="Y93" s="250">
        <f t="shared" si="60"/>
        <v>0</v>
      </c>
      <c r="Z93" s="250">
        <f t="shared" si="60"/>
        <v>0</v>
      </c>
      <c r="AA93" s="250">
        <f t="shared" si="60"/>
        <v>0</v>
      </c>
      <c r="AB93" s="250">
        <f t="shared" si="60"/>
        <v>0</v>
      </c>
      <c r="AC93" s="250">
        <f t="shared" si="33"/>
        <v>11</v>
      </c>
      <c r="AD93" s="250">
        <f t="shared" si="33"/>
        <v>0</v>
      </c>
    </row>
    <row r="94" spans="1:30">
      <c r="A94" s="43"/>
      <c r="B94" s="43" t="str">
        <f>+'Metas por Proyecto'!B375</f>
        <v xml:space="preserve"> Rehabilitación 11 km Calzada doble - Unidad funcional 6</v>
      </c>
      <c r="C94" s="43"/>
      <c r="D94" s="249">
        <f>+'Metas por Proyecto'!AM375</f>
        <v>11</v>
      </c>
      <c r="E94" s="249">
        <f>+'Metas por Proyecto'!AN375</f>
        <v>0</v>
      </c>
      <c r="F94" s="215">
        <f>+'Metas por Proyecto'!AN375</f>
        <v>0</v>
      </c>
      <c r="G94" s="249">
        <f>+'Metas por Proyecto'!AR375</f>
        <v>0</v>
      </c>
      <c r="H94" s="215">
        <f>+'Metas por Proyecto'!AS375</f>
        <v>0</v>
      </c>
      <c r="I94" s="249">
        <f>+'Metas por Proyecto'!AY375</f>
        <v>0</v>
      </c>
      <c r="J94" s="215">
        <f>+'Metas por Proyecto'!AZ375</f>
        <v>0</v>
      </c>
      <c r="K94" s="249">
        <f>+'Metas por Proyecto'!BF375</f>
        <v>0</v>
      </c>
      <c r="L94" s="215">
        <f>+'Metas por Proyecto'!BG375</f>
        <v>0</v>
      </c>
      <c r="M94" s="249">
        <f>+'Metas por Proyecto'!BM375</f>
        <v>0</v>
      </c>
      <c r="N94" s="215">
        <f>+'Metas por Proyecto'!BN375</f>
        <v>0</v>
      </c>
      <c r="O94" s="249">
        <f>+'Metas por Proyecto'!BT375</f>
        <v>0</v>
      </c>
      <c r="P94" s="215">
        <f>+'Metas por Proyecto'!BU375</f>
        <v>0</v>
      </c>
      <c r="Q94" s="249">
        <f>+'Metas por Proyecto'!CA375</f>
        <v>11</v>
      </c>
      <c r="R94" s="215">
        <f>+'Metas por Proyecto'!CB375</f>
        <v>0</v>
      </c>
      <c r="S94" s="249">
        <f>+'Metas por Proyecto'!CH375</f>
        <v>0</v>
      </c>
      <c r="T94" s="215">
        <f>+'Metas por Proyecto'!CI375</f>
        <v>0</v>
      </c>
      <c r="U94" s="249">
        <f>+'Metas por Proyecto'!CO375</f>
        <v>0</v>
      </c>
      <c r="V94" s="215">
        <f>+'Metas por Proyecto'!CP375</f>
        <v>0</v>
      </c>
      <c r="W94" s="249">
        <f>+'Metas por Proyecto'!CV375</f>
        <v>0</v>
      </c>
      <c r="X94" s="215">
        <f>+'Metas por Proyecto'!CW375</f>
        <v>0</v>
      </c>
      <c r="Y94" s="249">
        <f>+'Metas por Proyecto'!DC375</f>
        <v>0</v>
      </c>
      <c r="Z94" s="215">
        <f>+'Metas por Proyecto'!DD375</f>
        <v>0</v>
      </c>
      <c r="AA94" s="249">
        <f>+'Metas por Proyecto'!DJ375</f>
        <v>0</v>
      </c>
      <c r="AB94" s="215">
        <f>+'Metas por Proyecto'!DK375</f>
        <v>0</v>
      </c>
      <c r="AC94" s="43">
        <f t="shared" ref="AC94" si="61">+E94+G94+I94+K94+M94+O94+Q94+S94+U94+W94+Y94+AA94</f>
        <v>11</v>
      </c>
      <c r="AD94" s="215">
        <f t="shared" ref="AD94" si="62">+F94+H94+J94+L94+N94+P94+R94+T94+V94+X94+Z94+AB94</f>
        <v>0</v>
      </c>
    </row>
    <row r="95" spans="1:30">
      <c r="A95" s="250" t="s">
        <v>1225</v>
      </c>
      <c r="B95" s="250" t="s">
        <v>1240</v>
      </c>
      <c r="C95" s="250" t="s">
        <v>1222</v>
      </c>
      <c r="D95" s="251">
        <f>+D96</f>
        <v>0</v>
      </c>
      <c r="E95" s="251">
        <f t="shared" ref="E95:AB95" si="63">+E96</f>
        <v>0</v>
      </c>
      <c r="F95" s="250">
        <f t="shared" si="63"/>
        <v>0</v>
      </c>
      <c r="G95" s="251">
        <f t="shared" si="63"/>
        <v>0</v>
      </c>
      <c r="H95" s="250">
        <f t="shared" si="63"/>
        <v>0</v>
      </c>
      <c r="I95" s="251">
        <f t="shared" si="63"/>
        <v>0</v>
      </c>
      <c r="J95" s="250">
        <f t="shared" si="63"/>
        <v>0</v>
      </c>
      <c r="K95" s="251">
        <f t="shared" si="63"/>
        <v>0</v>
      </c>
      <c r="L95" s="250">
        <f t="shared" si="63"/>
        <v>0</v>
      </c>
      <c r="M95" s="251">
        <f t="shared" si="63"/>
        <v>0</v>
      </c>
      <c r="N95" s="250">
        <f t="shared" si="63"/>
        <v>0</v>
      </c>
      <c r="O95" s="251">
        <f t="shared" si="63"/>
        <v>0</v>
      </c>
      <c r="P95" s="250">
        <f t="shared" si="63"/>
        <v>0</v>
      </c>
      <c r="Q95" s="251">
        <f t="shared" si="63"/>
        <v>0</v>
      </c>
      <c r="R95" s="250">
        <f t="shared" si="63"/>
        <v>0</v>
      </c>
      <c r="S95" s="250">
        <f t="shared" si="63"/>
        <v>0</v>
      </c>
      <c r="T95" s="250">
        <f t="shared" si="63"/>
        <v>0</v>
      </c>
      <c r="U95" s="250">
        <f t="shared" si="63"/>
        <v>0</v>
      </c>
      <c r="V95" s="250">
        <f t="shared" si="63"/>
        <v>0</v>
      </c>
      <c r="W95" s="250">
        <f t="shared" si="63"/>
        <v>0</v>
      </c>
      <c r="X95" s="250">
        <f t="shared" si="63"/>
        <v>0</v>
      </c>
      <c r="Y95" s="250">
        <f t="shared" si="63"/>
        <v>0</v>
      </c>
      <c r="Z95" s="250">
        <f t="shared" si="63"/>
        <v>0</v>
      </c>
      <c r="AA95" s="250">
        <f t="shared" si="63"/>
        <v>0</v>
      </c>
      <c r="AB95" s="250">
        <f t="shared" si="63"/>
        <v>0</v>
      </c>
      <c r="AC95" s="250">
        <f t="shared" si="33"/>
        <v>0</v>
      </c>
      <c r="AD95" s="250">
        <f t="shared" si="33"/>
        <v>0</v>
      </c>
    </row>
    <row r="96" spans="1:30">
      <c r="A96" s="43"/>
      <c r="B96" s="43" t="str">
        <f>+'Metas por Proyecto'!B381</f>
        <v>2,69 Kilometros mejorados</v>
      </c>
      <c r="C96" s="43"/>
      <c r="D96" s="249">
        <f>+'Metas por Proyecto'!AM381</f>
        <v>0</v>
      </c>
      <c r="E96" s="249">
        <f>+'Metas por Proyecto'!AN381</f>
        <v>0</v>
      </c>
      <c r="F96" s="215">
        <f>+'Metas por Proyecto'!AO381</f>
        <v>0</v>
      </c>
      <c r="G96" s="249">
        <f>+'Metas por Proyecto'!AR381</f>
        <v>0</v>
      </c>
      <c r="H96" s="215">
        <f>+'Metas por Proyecto'!AS381</f>
        <v>0</v>
      </c>
      <c r="I96" s="249">
        <f>+'Metas por Proyecto'!AY381</f>
        <v>0</v>
      </c>
      <c r="J96" s="215">
        <f>+'Metas por Proyecto'!AZ381</f>
        <v>0</v>
      </c>
      <c r="K96" s="249">
        <f>+'Metas por Proyecto'!BF381</f>
        <v>0</v>
      </c>
      <c r="L96" s="215">
        <f>+'Metas por Proyecto'!BG381</f>
        <v>0</v>
      </c>
      <c r="M96" s="249">
        <f>+'Metas por Proyecto'!BM381</f>
        <v>0</v>
      </c>
      <c r="N96" s="215">
        <f>+'Metas por Proyecto'!BN381</f>
        <v>0</v>
      </c>
      <c r="O96" s="249">
        <f>+'Metas por Proyecto'!BT381</f>
        <v>0</v>
      </c>
      <c r="P96" s="215">
        <f>+'Metas por Proyecto'!BU381</f>
        <v>0</v>
      </c>
      <c r="Q96" s="249">
        <f>+'Metas por Proyecto'!CA381</f>
        <v>0</v>
      </c>
      <c r="R96" s="215">
        <f>+'Metas por Proyecto'!CB381</f>
        <v>0</v>
      </c>
      <c r="S96" s="249">
        <f>+'Metas por Proyecto'!CH381</f>
        <v>0</v>
      </c>
      <c r="T96" s="215">
        <f>+'Metas por Proyecto'!CI381</f>
        <v>0</v>
      </c>
      <c r="U96" s="249">
        <f>+'Metas por Proyecto'!CO381</f>
        <v>0</v>
      </c>
      <c r="V96" s="215">
        <f>+'Metas por Proyecto'!CP381</f>
        <v>0</v>
      </c>
      <c r="W96" s="249">
        <f>+'Metas por Proyecto'!CV381</f>
        <v>0</v>
      </c>
      <c r="X96" s="215">
        <f>+'Metas por Proyecto'!CW381</f>
        <v>0</v>
      </c>
      <c r="Y96" s="249">
        <f>+'Metas por Proyecto'!DC381</f>
        <v>0</v>
      </c>
      <c r="Z96" s="215">
        <f>+'Metas por Proyecto'!DD381</f>
        <v>0</v>
      </c>
      <c r="AA96" s="249">
        <f>+'Metas por Proyecto'!DJ381</f>
        <v>0</v>
      </c>
      <c r="AB96" s="215">
        <f>+'Metas por Proyecto'!DK381</f>
        <v>0</v>
      </c>
      <c r="AC96" s="43">
        <f t="shared" ref="AC96" si="64">+E96+G96+I96+K96+M96+O96+Q96+S96+U96+W96+Y96+AA96</f>
        <v>0</v>
      </c>
      <c r="AD96" s="215">
        <f t="shared" ref="AD96" si="65">+F96+H96+J96+L96+N96+P96+R96+T96+V96+X96+Z96+AB96</f>
        <v>0</v>
      </c>
    </row>
    <row r="97" spans="1:30">
      <c r="A97" s="250" t="s">
        <v>1225</v>
      </c>
      <c r="B97" s="250" t="s">
        <v>1246</v>
      </c>
      <c r="C97" s="250" t="s">
        <v>1222</v>
      </c>
      <c r="D97" s="251">
        <f>SUM(D98:D99)</f>
        <v>6</v>
      </c>
      <c r="E97" s="251">
        <f t="shared" ref="E97:AB97" si="66">SUM(E98:E99)</f>
        <v>0</v>
      </c>
      <c r="F97" s="250">
        <f t="shared" si="66"/>
        <v>0</v>
      </c>
      <c r="G97" s="251">
        <f t="shared" si="66"/>
        <v>0</v>
      </c>
      <c r="H97" s="250">
        <f t="shared" si="66"/>
        <v>0</v>
      </c>
      <c r="I97" s="251">
        <f t="shared" si="66"/>
        <v>0</v>
      </c>
      <c r="J97" s="250">
        <f t="shared" si="66"/>
        <v>0</v>
      </c>
      <c r="K97" s="251">
        <f t="shared" si="66"/>
        <v>0</v>
      </c>
      <c r="L97" s="250">
        <f t="shared" si="66"/>
        <v>0</v>
      </c>
      <c r="M97" s="251">
        <f t="shared" si="66"/>
        <v>0</v>
      </c>
      <c r="N97" s="250">
        <f t="shared" si="66"/>
        <v>0</v>
      </c>
      <c r="O97" s="251">
        <f t="shared" si="66"/>
        <v>0</v>
      </c>
      <c r="P97" s="250">
        <f t="shared" si="66"/>
        <v>0</v>
      </c>
      <c r="Q97" s="251">
        <f t="shared" si="66"/>
        <v>0</v>
      </c>
      <c r="R97" s="250">
        <f t="shared" si="66"/>
        <v>0</v>
      </c>
      <c r="S97" s="250">
        <f t="shared" si="66"/>
        <v>0</v>
      </c>
      <c r="T97" s="250">
        <f t="shared" si="66"/>
        <v>0</v>
      </c>
      <c r="U97" s="250">
        <f t="shared" si="66"/>
        <v>0</v>
      </c>
      <c r="V97" s="250">
        <f t="shared" si="66"/>
        <v>0</v>
      </c>
      <c r="W97" s="250">
        <f t="shared" si="66"/>
        <v>0</v>
      </c>
      <c r="X97" s="250">
        <f t="shared" si="66"/>
        <v>0</v>
      </c>
      <c r="Y97" s="250">
        <f t="shared" si="66"/>
        <v>3</v>
      </c>
      <c r="Z97" s="250">
        <f t="shared" si="66"/>
        <v>0</v>
      </c>
      <c r="AA97" s="250">
        <f t="shared" si="66"/>
        <v>3</v>
      </c>
      <c r="AB97" s="250">
        <f t="shared" si="66"/>
        <v>0</v>
      </c>
      <c r="AC97" s="250">
        <f t="shared" si="33"/>
        <v>6</v>
      </c>
      <c r="AD97" s="250">
        <f t="shared" si="33"/>
        <v>0</v>
      </c>
    </row>
    <row r="98" spans="1:30">
      <c r="A98" s="43"/>
      <c r="B98" s="43" t="str">
        <f>+'Metas por Proyecto'!B435</f>
        <v xml:space="preserve">Rehabilitación  de 4 Km en la UF2 (Bucaramanga-Cuestaboba) </v>
      </c>
      <c r="C98" s="43"/>
      <c r="D98" s="249">
        <f>+'Metas por Proyecto'!AM435</f>
        <v>4</v>
      </c>
      <c r="E98" s="249">
        <f>+'Metas por Proyecto'!AN435</f>
        <v>0</v>
      </c>
      <c r="F98" s="215">
        <f>+'Metas por Proyecto'!AO435</f>
        <v>0</v>
      </c>
      <c r="G98" s="249">
        <f>+'Metas por Proyecto'!AR435</f>
        <v>0</v>
      </c>
      <c r="H98" s="215">
        <f>+'Metas por Proyecto'!AS435</f>
        <v>0</v>
      </c>
      <c r="I98" s="249">
        <f>+'Metas por Proyecto'!AY435</f>
        <v>0</v>
      </c>
      <c r="J98" s="215">
        <f>+'Metas por Proyecto'!AZ435</f>
        <v>0</v>
      </c>
      <c r="K98" s="249">
        <f>+'Metas por Proyecto'!BF435</f>
        <v>0</v>
      </c>
      <c r="L98" s="215">
        <f>+'Metas por Proyecto'!BG435</f>
        <v>0</v>
      </c>
      <c r="M98" s="249">
        <f>+'Metas por Proyecto'!BM435</f>
        <v>0</v>
      </c>
      <c r="N98" s="215">
        <f>+'Metas por Proyecto'!BN435</f>
        <v>0</v>
      </c>
      <c r="O98" s="249">
        <f>+'Metas por Proyecto'!BT435</f>
        <v>0</v>
      </c>
      <c r="P98" s="215">
        <f>+'Metas por Proyecto'!BU435</f>
        <v>0</v>
      </c>
      <c r="Q98" s="249">
        <f>+'Metas por Proyecto'!CA435</f>
        <v>0</v>
      </c>
      <c r="R98" s="215">
        <f>+'Metas por Proyecto'!CB435</f>
        <v>0</v>
      </c>
      <c r="S98" s="249">
        <f>+'Metas por Proyecto'!CH435</f>
        <v>0</v>
      </c>
      <c r="T98" s="215">
        <f>+'Metas por Proyecto'!CI435</f>
        <v>0</v>
      </c>
      <c r="U98" s="249">
        <f>+'Metas por Proyecto'!CO435</f>
        <v>0</v>
      </c>
      <c r="V98" s="215">
        <f>+'Metas por Proyecto'!CP435</f>
        <v>0</v>
      </c>
      <c r="W98" s="249">
        <f>+'Metas por Proyecto'!CV435</f>
        <v>0</v>
      </c>
      <c r="X98" s="215">
        <f>+'Metas por Proyecto'!CW435</f>
        <v>0</v>
      </c>
      <c r="Y98" s="249">
        <f>+'Metas por Proyecto'!DC435</f>
        <v>2</v>
      </c>
      <c r="Z98" s="215">
        <f>+'Metas por Proyecto'!DD435</f>
        <v>0</v>
      </c>
      <c r="AA98" s="249">
        <f>+'Metas por Proyecto'!DJ435</f>
        <v>2</v>
      </c>
      <c r="AB98" s="215">
        <f>+'Metas por Proyecto'!DK435</f>
        <v>0</v>
      </c>
      <c r="AC98" s="43">
        <f t="shared" ref="AC98:AC99" si="67">+E98+G98+I98+K98+M98+O98+Q98+S98+U98+W98+Y98+AA98</f>
        <v>4</v>
      </c>
      <c r="AD98" s="215">
        <f t="shared" ref="AD98:AD99" si="68">+F98+H98+J98+L98+N98+P98+R98+T98+V98+X98+Z98+AB98</f>
        <v>0</v>
      </c>
    </row>
    <row r="99" spans="1:30">
      <c r="A99" s="43"/>
      <c r="B99" s="43" t="str">
        <f>+'Metas por Proyecto'!B436</f>
        <v xml:space="preserve">Mejoramiento 2KM UF3 (Cuestaboba - Mutiscua)- Tercer Carril. 
</v>
      </c>
      <c r="C99" s="43"/>
      <c r="D99" s="249">
        <f>+'Metas por Proyecto'!AM436</f>
        <v>2</v>
      </c>
      <c r="E99" s="249">
        <f>+'Metas por Proyecto'!AN436</f>
        <v>0</v>
      </c>
      <c r="F99" s="215">
        <f>+'Metas por Proyecto'!AO436</f>
        <v>0</v>
      </c>
      <c r="G99" s="249">
        <f>+'Metas por Proyecto'!AR436</f>
        <v>0</v>
      </c>
      <c r="H99" s="215">
        <f>+'Metas por Proyecto'!AS436</f>
        <v>0</v>
      </c>
      <c r="I99" s="249">
        <f>+'Metas por Proyecto'!AY436</f>
        <v>0</v>
      </c>
      <c r="J99" s="215">
        <f>+'Metas por Proyecto'!AZ436</f>
        <v>0</v>
      </c>
      <c r="K99" s="249">
        <f>+'Metas por Proyecto'!BF436</f>
        <v>0</v>
      </c>
      <c r="L99" s="215">
        <f>+'Metas por Proyecto'!BG436</f>
        <v>0</v>
      </c>
      <c r="M99" s="249">
        <f>+'Metas por Proyecto'!BM436</f>
        <v>0</v>
      </c>
      <c r="N99" s="215">
        <f>+'Metas por Proyecto'!BN436</f>
        <v>0</v>
      </c>
      <c r="O99" s="249">
        <f>+'Metas por Proyecto'!BT436</f>
        <v>0</v>
      </c>
      <c r="P99" s="215">
        <f>+'Metas por Proyecto'!BU436</f>
        <v>0</v>
      </c>
      <c r="Q99" s="249">
        <f>+'Metas por Proyecto'!CA436</f>
        <v>0</v>
      </c>
      <c r="R99" s="215">
        <f>+'Metas por Proyecto'!CB436</f>
        <v>0</v>
      </c>
      <c r="S99" s="249">
        <f>+'Metas por Proyecto'!CH436</f>
        <v>0</v>
      </c>
      <c r="T99" s="215">
        <f>+'Metas por Proyecto'!CI436</f>
        <v>0</v>
      </c>
      <c r="U99" s="249">
        <f>+'Metas por Proyecto'!CO436</f>
        <v>0</v>
      </c>
      <c r="V99" s="215">
        <f>+'Metas por Proyecto'!CP436</f>
        <v>0</v>
      </c>
      <c r="W99" s="249">
        <f>+'Metas por Proyecto'!CV436</f>
        <v>0</v>
      </c>
      <c r="X99" s="215">
        <f>+'Metas por Proyecto'!CW436</f>
        <v>0</v>
      </c>
      <c r="Y99" s="249">
        <f>+'Metas por Proyecto'!DC436</f>
        <v>1</v>
      </c>
      <c r="Z99" s="215">
        <f>+'Metas por Proyecto'!DD436</f>
        <v>0</v>
      </c>
      <c r="AA99" s="249">
        <f>+'Metas por Proyecto'!DJ436</f>
        <v>1</v>
      </c>
      <c r="AB99" s="215">
        <f>+'Metas por Proyecto'!DK436</f>
        <v>0</v>
      </c>
      <c r="AC99" s="43">
        <f t="shared" si="67"/>
        <v>2</v>
      </c>
      <c r="AD99" s="215">
        <f t="shared" si="68"/>
        <v>0</v>
      </c>
    </row>
    <row r="100" spans="1:30">
      <c r="A100" s="401" t="s">
        <v>1446</v>
      </c>
      <c r="B100" s="402"/>
      <c r="C100" s="402"/>
      <c r="D100" s="253">
        <f>+D101+D103+D107+D111+D114+D119+D125+D130+D132+D134+D136+D138</f>
        <v>0</v>
      </c>
      <c r="E100" s="216">
        <f t="shared" ref="E100:AD100" si="69">+E101+E103+E107+E111+E114+E119+E125+E130+E132+E134+E136+E138</f>
        <v>0</v>
      </c>
      <c r="F100" s="216">
        <f t="shared" si="69"/>
        <v>0</v>
      </c>
      <c r="G100" s="216">
        <f t="shared" si="69"/>
        <v>0</v>
      </c>
      <c r="H100" s="216">
        <f t="shared" si="69"/>
        <v>0</v>
      </c>
      <c r="I100" s="216">
        <f t="shared" si="69"/>
        <v>0</v>
      </c>
      <c r="J100" s="216">
        <f t="shared" si="69"/>
        <v>0</v>
      </c>
      <c r="K100" s="216">
        <f t="shared" si="69"/>
        <v>0</v>
      </c>
      <c r="L100" s="216">
        <f t="shared" si="69"/>
        <v>0</v>
      </c>
      <c r="M100" s="216">
        <f t="shared" si="69"/>
        <v>0</v>
      </c>
      <c r="N100" s="216">
        <f t="shared" si="69"/>
        <v>0</v>
      </c>
      <c r="O100" s="216">
        <f t="shared" si="69"/>
        <v>0</v>
      </c>
      <c r="P100" s="216">
        <f t="shared" si="69"/>
        <v>0</v>
      </c>
      <c r="Q100" s="216">
        <f t="shared" si="69"/>
        <v>0</v>
      </c>
      <c r="R100" s="216">
        <f t="shared" si="69"/>
        <v>0</v>
      </c>
      <c r="S100" s="216">
        <f t="shared" si="69"/>
        <v>0</v>
      </c>
      <c r="T100" s="216">
        <f t="shared" si="69"/>
        <v>0</v>
      </c>
      <c r="U100" s="216">
        <f t="shared" si="69"/>
        <v>0</v>
      </c>
      <c r="V100" s="216">
        <f t="shared" si="69"/>
        <v>0</v>
      </c>
      <c r="W100" s="216">
        <f t="shared" si="69"/>
        <v>0</v>
      </c>
      <c r="X100" s="216">
        <f t="shared" si="69"/>
        <v>0</v>
      </c>
      <c r="Y100" s="216">
        <f t="shared" si="69"/>
        <v>0</v>
      </c>
      <c r="Z100" s="216">
        <f t="shared" si="69"/>
        <v>0</v>
      </c>
      <c r="AA100" s="216">
        <f t="shared" si="69"/>
        <v>0</v>
      </c>
      <c r="AB100" s="217">
        <f t="shared" si="69"/>
        <v>0</v>
      </c>
      <c r="AC100" s="218">
        <f t="shared" si="69"/>
        <v>0</v>
      </c>
      <c r="AD100" s="218">
        <f t="shared" si="69"/>
        <v>0</v>
      </c>
    </row>
  </sheetData>
  <mergeCells count="18">
    <mergeCell ref="B28:C28"/>
    <mergeCell ref="O2:P2"/>
    <mergeCell ref="A13:C13"/>
    <mergeCell ref="A59:C59"/>
    <mergeCell ref="A100:C100"/>
    <mergeCell ref="AC2:AD2"/>
    <mergeCell ref="A3:D3"/>
    <mergeCell ref="Q2:R2"/>
    <mergeCell ref="S2:T2"/>
    <mergeCell ref="U2:V2"/>
    <mergeCell ref="W2:X2"/>
    <mergeCell ref="Y2:Z2"/>
    <mergeCell ref="AA2:AB2"/>
    <mergeCell ref="E2:F2"/>
    <mergeCell ref="G2:H2"/>
    <mergeCell ref="I2:J2"/>
    <mergeCell ref="K2:L2"/>
    <mergeCell ref="M2:N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C2EC3-0E02-4C94-ADB5-5E38A627AA96}">
  <sheetPr>
    <tabColor rgb="FF3333CC"/>
    <pageSetUpPr fitToPage="1"/>
  </sheetPr>
  <dimension ref="A1:AP50"/>
  <sheetViews>
    <sheetView showGridLines="0" tabSelected="1" zoomScale="40" zoomScaleNormal="40" workbookViewId="0"/>
  </sheetViews>
  <sheetFormatPr baseColWidth="10" defaultColWidth="11.42578125" defaultRowHeight="26.25"/>
  <cols>
    <col min="1" max="1" width="11.42578125" style="99"/>
    <col min="2" max="2" width="73.85546875" style="99" customWidth="1"/>
    <col min="3" max="3" width="27.140625" style="99" customWidth="1"/>
    <col min="4" max="4" width="37.7109375" style="99" hidden="1" customWidth="1"/>
    <col min="5" max="6" width="27.7109375" style="99" hidden="1" customWidth="1"/>
    <col min="7" max="7" width="34.140625" style="99" customWidth="1"/>
    <col min="8" max="9" width="27.7109375" style="99" customWidth="1"/>
    <col min="10" max="10" width="39.42578125" style="100" hidden="1" customWidth="1"/>
    <col min="11" max="11" width="37.7109375" style="100" hidden="1" customWidth="1"/>
    <col min="12" max="12" width="40.140625" style="100" hidden="1" customWidth="1"/>
    <col min="13" max="15" width="31.28515625" style="100" customWidth="1"/>
    <col min="16" max="16" width="29.85546875" style="100" hidden="1" customWidth="1"/>
    <col min="17" max="18" width="27.7109375" style="100" hidden="1" customWidth="1"/>
    <col min="19" max="19" width="80.7109375" style="99" customWidth="1"/>
    <col min="20" max="20" width="39.140625" style="99" bestFit="1" customWidth="1"/>
    <col min="21" max="22" width="27.7109375" style="99" hidden="1" customWidth="1"/>
    <col min="23" max="23" width="33.140625" style="99" hidden="1" customWidth="1"/>
    <col min="24" max="24" width="27.7109375" style="99" hidden="1" customWidth="1"/>
    <col min="25" max="25" width="45.42578125" style="99" customWidth="1"/>
    <col min="26" max="26" width="76.5703125" style="99" customWidth="1"/>
    <col min="27" max="27" width="27.42578125" style="99" bestFit="1" customWidth="1"/>
    <col min="28" max="28" width="17" style="99" customWidth="1"/>
    <col min="29" max="29" width="26.42578125" style="99" customWidth="1"/>
    <col min="30" max="30" width="33.7109375" style="99" bestFit="1" customWidth="1"/>
    <col min="31" max="31" width="24.140625" style="99" hidden="1" customWidth="1"/>
    <col min="32" max="32" width="29.28515625" style="99" customWidth="1"/>
    <col min="33" max="34" width="15.5703125" style="99" hidden="1" customWidth="1"/>
    <col min="35" max="35" width="34.140625" style="99" hidden="1" customWidth="1"/>
    <col min="36" max="36" width="25.85546875" style="99" customWidth="1"/>
    <col min="37" max="38" width="80.140625" style="99" customWidth="1"/>
    <col min="39" max="39" width="14.42578125" style="99" customWidth="1"/>
    <col min="40" max="41" width="11.42578125" style="99"/>
    <col min="42" max="42" width="19" style="99" bestFit="1" customWidth="1"/>
    <col min="43" max="16384" width="11.42578125" style="99"/>
  </cols>
  <sheetData>
    <row r="1" spans="1:38">
      <c r="A1" s="99" t="s">
        <v>1350</v>
      </c>
    </row>
    <row r="14" spans="1:38">
      <c r="S14" s="101"/>
    </row>
    <row r="15" spans="1:38" ht="61.5">
      <c r="B15" s="101"/>
      <c r="H15" s="101"/>
      <c r="I15" s="101"/>
      <c r="J15" s="101"/>
      <c r="K15" s="101"/>
      <c r="L15" s="101"/>
      <c r="M15" s="101"/>
      <c r="N15" s="101"/>
      <c r="O15" s="101"/>
      <c r="P15" s="101"/>
      <c r="Q15" s="101"/>
      <c r="R15" s="101"/>
      <c r="U15" s="102"/>
      <c r="V15" s="101"/>
      <c r="W15" s="101"/>
      <c r="X15" s="102"/>
      <c r="Y15" s="101"/>
      <c r="Z15" s="101"/>
      <c r="AA15" s="101"/>
      <c r="AB15" s="101"/>
      <c r="AC15" s="101"/>
      <c r="AD15" s="101"/>
      <c r="AE15" s="101"/>
      <c r="AF15" s="101"/>
      <c r="AG15" s="101"/>
      <c r="AH15" s="101"/>
      <c r="AI15" s="101"/>
      <c r="AJ15" s="101"/>
      <c r="AK15" s="101"/>
      <c r="AL15" s="101"/>
    </row>
    <row r="16" spans="1:38" ht="46.5">
      <c r="I16" s="101"/>
      <c r="J16" s="101"/>
      <c r="K16" s="101"/>
      <c r="L16" s="101"/>
      <c r="M16" s="101"/>
      <c r="N16" s="101"/>
      <c r="O16" s="101"/>
      <c r="P16" s="101"/>
      <c r="Q16" s="101"/>
      <c r="R16" s="101"/>
      <c r="U16" s="103"/>
      <c r="V16" s="101"/>
      <c r="W16" s="101"/>
      <c r="X16" s="103"/>
      <c r="Y16" s="101"/>
      <c r="Z16" s="101"/>
      <c r="AA16" s="101"/>
      <c r="AB16" s="101"/>
      <c r="AC16" s="101"/>
      <c r="AD16" s="101"/>
      <c r="AE16" s="104"/>
      <c r="AF16" s="104"/>
      <c r="AG16" s="101"/>
      <c r="AH16" s="101"/>
      <c r="AI16" s="101"/>
      <c r="AJ16" s="101"/>
      <c r="AK16" s="101"/>
      <c r="AL16" s="101"/>
    </row>
    <row r="17" spans="2:42" ht="46.5">
      <c r="I17" s="101"/>
      <c r="J17" s="101"/>
      <c r="K17" s="101"/>
      <c r="L17" s="101"/>
      <c r="M17" s="101"/>
      <c r="N17" s="101"/>
      <c r="O17" s="101"/>
      <c r="P17" s="101"/>
      <c r="Q17" s="101"/>
      <c r="R17" s="101"/>
      <c r="S17" s="103"/>
      <c r="T17" s="101"/>
      <c r="U17" s="101"/>
      <c r="V17" s="101"/>
      <c r="W17" s="101"/>
      <c r="X17" s="101"/>
      <c r="Y17" s="101"/>
      <c r="Z17" s="101"/>
      <c r="AA17" s="101"/>
      <c r="AB17" s="101"/>
      <c r="AC17" s="101"/>
      <c r="AD17" s="105"/>
      <c r="AE17" s="106"/>
      <c r="AF17" s="106"/>
      <c r="AG17" s="101"/>
      <c r="AH17" s="101"/>
      <c r="AI17" s="101"/>
      <c r="AJ17" s="101"/>
      <c r="AK17" s="101"/>
      <c r="AL17" s="101"/>
    </row>
    <row r="18" spans="2:42" ht="46.5">
      <c r="I18" s="101"/>
      <c r="J18" s="101"/>
      <c r="K18" s="101"/>
      <c r="L18" s="101"/>
      <c r="M18" s="101"/>
      <c r="N18" s="101"/>
      <c r="O18" s="101"/>
      <c r="P18" s="101"/>
      <c r="Q18" s="101"/>
      <c r="R18" s="101"/>
      <c r="S18" s="103"/>
      <c r="T18" s="101"/>
      <c r="U18" s="101"/>
      <c r="V18" s="101"/>
      <c r="W18" s="101"/>
      <c r="X18" s="101"/>
      <c r="Y18" s="101"/>
      <c r="Z18" s="101"/>
      <c r="AA18" s="101"/>
      <c r="AB18" s="101"/>
      <c r="AC18" s="101"/>
      <c r="AD18" s="105"/>
      <c r="AE18" s="106"/>
      <c r="AF18" s="106"/>
      <c r="AG18" s="101"/>
      <c r="AH18" s="101"/>
      <c r="AJ18" s="107"/>
      <c r="AK18" s="108"/>
      <c r="AL18" s="108"/>
    </row>
    <row r="19" spans="2:42" ht="46.5">
      <c r="I19" s="101"/>
      <c r="J19" s="101"/>
      <c r="K19" s="101"/>
      <c r="L19" s="101"/>
      <c r="M19" s="101"/>
      <c r="N19" s="101"/>
      <c r="O19" s="101"/>
      <c r="P19" s="101"/>
      <c r="Q19" s="101"/>
      <c r="R19" s="101"/>
      <c r="S19" s="103"/>
      <c r="T19" s="101"/>
      <c r="U19" s="101"/>
      <c r="V19" s="101"/>
      <c r="W19" s="101"/>
      <c r="X19" s="101"/>
      <c r="Y19" s="101"/>
      <c r="Z19" s="103" t="s">
        <v>1331</v>
      </c>
      <c r="AA19" s="101"/>
      <c r="AB19" s="101"/>
      <c r="AC19" s="101"/>
      <c r="AD19" s="101"/>
      <c r="AE19" s="101"/>
      <c r="AF19" s="101"/>
      <c r="AG19" s="101"/>
      <c r="AH19" s="101"/>
      <c r="AJ19" s="109"/>
      <c r="AK19" s="108"/>
      <c r="AL19" s="108"/>
    </row>
    <row r="20" spans="2:42" ht="46.5">
      <c r="I20" s="101"/>
      <c r="J20" s="101"/>
      <c r="K20" s="101"/>
      <c r="L20" s="101"/>
      <c r="M20" s="101"/>
      <c r="N20" s="101"/>
      <c r="O20" s="101"/>
      <c r="P20" s="101"/>
      <c r="Q20" s="101"/>
      <c r="R20" s="101"/>
      <c r="S20" s="101"/>
      <c r="T20" s="101"/>
      <c r="U20" s="101"/>
      <c r="V20" s="101"/>
      <c r="W20" s="101"/>
      <c r="X20" s="101"/>
      <c r="Y20" s="101"/>
      <c r="Z20" s="103"/>
      <c r="AA20" s="101"/>
      <c r="AB20" s="101"/>
      <c r="AC20" s="101"/>
      <c r="AD20" s="101"/>
      <c r="AE20" s="101"/>
      <c r="AF20" s="101"/>
      <c r="AG20" s="101"/>
      <c r="AH20" s="101"/>
      <c r="AJ20" s="109"/>
      <c r="AK20" s="108"/>
      <c r="AL20" s="108"/>
    </row>
    <row r="21" spans="2:42" ht="109.5">
      <c r="B21" s="110" t="s">
        <v>1139</v>
      </c>
      <c r="C21" s="111">
        <f>+Hoja1!D27</f>
        <v>0.50485342494175023</v>
      </c>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J21" s="109"/>
      <c r="AK21" s="112"/>
      <c r="AL21" s="112"/>
    </row>
    <row r="22" spans="2:42" ht="78">
      <c r="B22" s="110" t="s">
        <v>1140</v>
      </c>
      <c r="C22" s="111">
        <f>+Hoja1!D28</f>
        <v>0.27305707007793301</v>
      </c>
      <c r="G22" s="109"/>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J22" s="109"/>
      <c r="AK22" s="113"/>
      <c r="AL22" s="113"/>
    </row>
    <row r="23" spans="2:42" ht="27" thickBot="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row>
    <row r="24" spans="2:42" ht="47.25" thickBot="1">
      <c r="D24" s="114" t="s">
        <v>1141</v>
      </c>
      <c r="E24" s="115" t="s">
        <v>1141</v>
      </c>
      <c r="F24" s="116" t="s">
        <v>1141</v>
      </c>
      <c r="G24" s="117"/>
      <c r="J24" s="114" t="s">
        <v>1141</v>
      </c>
      <c r="K24" s="115" t="s">
        <v>1141</v>
      </c>
      <c r="L24" s="116" t="s">
        <v>1141</v>
      </c>
      <c r="P24" s="114"/>
      <c r="Q24" s="115"/>
      <c r="R24" s="116"/>
      <c r="U24" s="114" t="s">
        <v>1141</v>
      </c>
      <c r="V24" s="115" t="s">
        <v>1141</v>
      </c>
      <c r="W24" s="116" t="s">
        <v>1141</v>
      </c>
      <c r="X24" s="118" t="s">
        <v>1141</v>
      </c>
      <c r="AC24" s="119"/>
      <c r="AE24" s="120" t="s">
        <v>1141</v>
      </c>
      <c r="AF24" s="121"/>
      <c r="AG24" s="120" t="s">
        <v>1141</v>
      </c>
      <c r="AH24" s="122"/>
      <c r="AI24" s="120" t="s">
        <v>1141</v>
      </c>
    </row>
    <row r="25" spans="2:42" ht="189.75" thickBot="1">
      <c r="B25" s="123" t="s">
        <v>1142</v>
      </c>
      <c r="C25" s="124" t="s">
        <v>1143</v>
      </c>
      <c r="D25" s="125" t="s">
        <v>1144</v>
      </c>
      <c r="E25" s="126" t="s">
        <v>1145</v>
      </c>
      <c r="F25" s="127" t="s">
        <v>1146</v>
      </c>
      <c r="G25" s="124" t="s">
        <v>1147</v>
      </c>
      <c r="H25" s="124" t="s">
        <v>1148</v>
      </c>
      <c r="I25" s="124" t="s">
        <v>1143</v>
      </c>
      <c r="J25" s="125" t="s">
        <v>1149</v>
      </c>
      <c r="K25" s="126" t="s">
        <v>1145</v>
      </c>
      <c r="L25" s="127" t="s">
        <v>1146</v>
      </c>
      <c r="M25" s="124" t="s">
        <v>1150</v>
      </c>
      <c r="N25" s="124" t="s">
        <v>1151</v>
      </c>
      <c r="O25" s="124" t="s">
        <v>1152</v>
      </c>
      <c r="P25" s="125" t="s">
        <v>1153</v>
      </c>
      <c r="Q25" s="126" t="s">
        <v>1145</v>
      </c>
      <c r="R25" s="127" t="s">
        <v>1146</v>
      </c>
      <c r="S25" s="124" t="s">
        <v>1154</v>
      </c>
      <c r="T25" s="124" t="s">
        <v>1152</v>
      </c>
      <c r="U25" s="125" t="s">
        <v>1155</v>
      </c>
      <c r="V25" s="126" t="s">
        <v>1145</v>
      </c>
      <c r="W25" s="127" t="s">
        <v>1146</v>
      </c>
      <c r="X25" s="124" t="s">
        <v>1156</v>
      </c>
      <c r="Y25" s="124" t="s">
        <v>1157</v>
      </c>
      <c r="Z25" s="124" t="s">
        <v>1158</v>
      </c>
      <c r="AA25" s="124" t="s">
        <v>74</v>
      </c>
      <c r="AB25" s="124" t="s">
        <v>1159</v>
      </c>
      <c r="AC25" s="124" t="s">
        <v>1160</v>
      </c>
      <c r="AD25" s="124" t="s">
        <v>1161</v>
      </c>
      <c r="AE25" s="469" t="s">
        <v>1162</v>
      </c>
      <c r="AF25" s="470"/>
      <c r="AG25" s="470"/>
      <c r="AH25" s="471"/>
      <c r="AI25" s="128" t="s">
        <v>1351</v>
      </c>
      <c r="AJ25" s="124" t="s">
        <v>1163</v>
      </c>
      <c r="AK25" s="129" t="s">
        <v>72</v>
      </c>
      <c r="AL25" s="129" t="s">
        <v>557</v>
      </c>
    </row>
    <row r="26" spans="2:42" ht="183.75">
      <c r="B26" s="472" t="s">
        <v>1164</v>
      </c>
      <c r="C26" s="475">
        <v>0.4</v>
      </c>
      <c r="D26" s="476">
        <f>+SUM(J26:J37)*C26</f>
        <v>0.17570491612903225</v>
      </c>
      <c r="E26" s="479">
        <f>+D26/C26</f>
        <v>0.43926229032258057</v>
      </c>
      <c r="F26" s="482">
        <f>+SUM(L26:L37)*C26</f>
        <v>0.52240000000000009</v>
      </c>
      <c r="G26" s="485"/>
      <c r="H26" s="488" t="s">
        <v>1165</v>
      </c>
      <c r="I26" s="475">
        <v>0.49</v>
      </c>
      <c r="J26" s="489">
        <f>+SUM(U26:U33)*I26</f>
        <v>6.7570999999999992E-2</v>
      </c>
      <c r="K26" s="491">
        <f>+J26/I26</f>
        <v>0.13789999999999999</v>
      </c>
      <c r="L26" s="493">
        <f>+SUM(W26:W33)*I26</f>
        <v>0.49</v>
      </c>
      <c r="M26" s="495"/>
      <c r="N26" s="130" t="s">
        <v>480</v>
      </c>
      <c r="O26" s="130">
        <v>0.4</v>
      </c>
      <c r="P26" s="131">
        <f>+U26*O26</f>
        <v>0</v>
      </c>
      <c r="Q26" s="132">
        <f>+P26/O26</f>
        <v>0</v>
      </c>
      <c r="R26" s="133">
        <f>+W26/O26</f>
        <v>0</v>
      </c>
      <c r="S26" s="134" t="s">
        <v>1166</v>
      </c>
      <c r="T26" s="135">
        <v>1</v>
      </c>
      <c r="U26" s="136">
        <f>+$T$26*AI26</f>
        <v>0</v>
      </c>
      <c r="V26" s="137">
        <f>+U26/T26</f>
        <v>0</v>
      </c>
      <c r="W26" s="138">
        <f>+T26*AE26</f>
        <v>0</v>
      </c>
      <c r="X26" s="139">
        <f>+W26/T26</f>
        <v>0</v>
      </c>
      <c r="Y26" s="140" t="s">
        <v>296</v>
      </c>
      <c r="Z26" s="134" t="s">
        <v>1167</v>
      </c>
      <c r="AA26" s="141" t="s">
        <v>79</v>
      </c>
      <c r="AB26" s="142">
        <v>1</v>
      </c>
      <c r="AC26" s="143">
        <v>0</v>
      </c>
      <c r="AD26" s="143">
        <v>0</v>
      </c>
      <c r="AE26" s="144"/>
      <c r="AF26" s="145">
        <v>0</v>
      </c>
      <c r="AG26" s="146" t="s">
        <v>1168</v>
      </c>
      <c r="AH26" s="147" t="s">
        <v>1168</v>
      </c>
      <c r="AI26" s="148">
        <f>+AD26/AB26</f>
        <v>0</v>
      </c>
      <c r="AJ26" s="149"/>
      <c r="AK26" s="150" t="s">
        <v>1329</v>
      </c>
      <c r="AL26" s="150"/>
    </row>
    <row r="27" spans="2:42" ht="285.75" customHeight="1">
      <c r="B27" s="473"/>
      <c r="C27" s="449"/>
      <c r="D27" s="477"/>
      <c r="E27" s="480"/>
      <c r="F27" s="483"/>
      <c r="G27" s="486"/>
      <c r="H27" s="447"/>
      <c r="I27" s="449"/>
      <c r="J27" s="490"/>
      <c r="K27" s="492"/>
      <c r="L27" s="494"/>
      <c r="M27" s="496"/>
      <c r="N27" s="460" t="s">
        <v>481</v>
      </c>
      <c r="O27" s="460">
        <v>0.3</v>
      </c>
      <c r="P27" s="463">
        <f>SUM(U27:U30)*O27</f>
        <v>1.2E-4</v>
      </c>
      <c r="Q27" s="466">
        <f>+P27/O27</f>
        <v>4.0000000000000002E-4</v>
      </c>
      <c r="R27" s="457">
        <f>SUM(W27:W30)/O27</f>
        <v>0.66666666666666663</v>
      </c>
      <c r="S27" s="151" t="s">
        <v>1169</v>
      </c>
      <c r="T27" s="152">
        <v>0.25</v>
      </c>
      <c r="U27" s="153">
        <f t="shared" ref="U27:U47" si="0">+T27*AI27</f>
        <v>4.0000000000000002E-4</v>
      </c>
      <c r="V27" s="154">
        <f t="shared" ref="V27:V47" si="1">+U27/T27</f>
        <v>1.6000000000000001E-3</v>
      </c>
      <c r="W27" s="155">
        <f t="shared" ref="W27:W32" si="2">+T27*AE27</f>
        <v>0.19999999999999998</v>
      </c>
      <c r="X27" s="156">
        <f t="shared" ref="X27:X47" si="3">+W27/T27</f>
        <v>0.79999999999999993</v>
      </c>
      <c r="Y27" s="157" t="s">
        <v>296</v>
      </c>
      <c r="Z27" s="151" t="s">
        <v>1170</v>
      </c>
      <c r="AA27" s="151" t="s">
        <v>80</v>
      </c>
      <c r="AB27" s="158">
        <v>100</v>
      </c>
      <c r="AC27" s="159">
        <v>0.2</v>
      </c>
      <c r="AD27" s="159">
        <v>0.16</v>
      </c>
      <c r="AE27" s="160">
        <f t="shared" ref="AE27:AE47" si="4">+IF(AD27/AC27&lt;120%,(AD27/AC27),120%)</f>
        <v>0.79999999999999993</v>
      </c>
      <c r="AF27" s="160">
        <f>+AD27/AC27</f>
        <v>0.79999999999999993</v>
      </c>
      <c r="AG27" s="161" t="s">
        <v>1168</v>
      </c>
      <c r="AH27" s="147" t="s">
        <v>1168</v>
      </c>
      <c r="AI27" s="162">
        <f t="shared" ref="AI27:AI30" si="5">+AD27/AB27</f>
        <v>1.6000000000000001E-3</v>
      </c>
      <c r="AJ27" s="163"/>
      <c r="AK27" s="164" t="s">
        <v>1330</v>
      </c>
      <c r="AL27" s="164"/>
      <c r="AO27" s="270"/>
      <c r="AP27" s="269"/>
    </row>
    <row r="28" spans="2:42" ht="409.5">
      <c r="B28" s="473"/>
      <c r="C28" s="449"/>
      <c r="D28" s="477"/>
      <c r="E28" s="480"/>
      <c r="F28" s="483"/>
      <c r="G28" s="486"/>
      <c r="H28" s="447"/>
      <c r="I28" s="449"/>
      <c r="J28" s="490"/>
      <c r="K28" s="492"/>
      <c r="L28" s="494"/>
      <c r="M28" s="496"/>
      <c r="N28" s="461"/>
      <c r="O28" s="461"/>
      <c r="P28" s="464"/>
      <c r="Q28" s="467"/>
      <c r="R28" s="458"/>
      <c r="S28" s="151" t="s">
        <v>1441</v>
      </c>
      <c r="T28" s="152">
        <v>0.25</v>
      </c>
      <c r="U28" s="153">
        <f t="shared" si="0"/>
        <v>0</v>
      </c>
      <c r="V28" s="154">
        <f t="shared" si="1"/>
        <v>0</v>
      </c>
      <c r="W28" s="155">
        <f t="shared" si="2"/>
        <v>0</v>
      </c>
      <c r="X28" s="156">
        <f t="shared" si="3"/>
        <v>0</v>
      </c>
      <c r="Y28" s="157" t="s">
        <v>1171</v>
      </c>
      <c r="Z28" s="151" t="s">
        <v>1193</v>
      </c>
      <c r="AA28" s="151" t="s">
        <v>79</v>
      </c>
      <c r="AB28" s="166">
        <v>100</v>
      </c>
      <c r="AC28" s="159">
        <v>0</v>
      </c>
      <c r="AD28" s="159">
        <v>0</v>
      </c>
      <c r="AE28" s="160"/>
      <c r="AF28" s="160">
        <v>1</v>
      </c>
      <c r="AG28" s="161" t="s">
        <v>1168</v>
      </c>
      <c r="AH28" s="147" t="s">
        <v>1168</v>
      </c>
      <c r="AI28" s="162">
        <f t="shared" si="5"/>
        <v>0</v>
      </c>
      <c r="AJ28" s="163"/>
      <c r="AK28" s="164" t="s">
        <v>1341</v>
      </c>
      <c r="AL28" s="164"/>
    </row>
    <row r="29" spans="2:42" ht="236.25">
      <c r="B29" s="473"/>
      <c r="C29" s="449"/>
      <c r="D29" s="477"/>
      <c r="E29" s="480"/>
      <c r="F29" s="483"/>
      <c r="G29" s="486"/>
      <c r="H29" s="447"/>
      <c r="I29" s="449"/>
      <c r="J29" s="490"/>
      <c r="K29" s="492"/>
      <c r="L29" s="494"/>
      <c r="M29" s="496"/>
      <c r="N29" s="461"/>
      <c r="O29" s="461"/>
      <c r="P29" s="464"/>
      <c r="Q29" s="467"/>
      <c r="R29" s="458"/>
      <c r="S29" s="151" t="s">
        <v>1442</v>
      </c>
      <c r="T29" s="152">
        <v>0.25</v>
      </c>
      <c r="U29" s="153">
        <f t="shared" si="0"/>
        <v>0</v>
      </c>
      <c r="V29" s="154">
        <f t="shared" si="1"/>
        <v>0</v>
      </c>
      <c r="W29" s="155">
        <f t="shared" si="2"/>
        <v>0</v>
      </c>
      <c r="X29" s="156">
        <f t="shared" si="3"/>
        <v>0</v>
      </c>
      <c r="Y29" s="157" t="s">
        <v>1171</v>
      </c>
      <c r="Z29" s="151" t="s">
        <v>1443</v>
      </c>
      <c r="AA29" s="151" t="s">
        <v>79</v>
      </c>
      <c r="AB29" s="158">
        <v>2</v>
      </c>
      <c r="AC29" s="170">
        <v>0</v>
      </c>
      <c r="AD29" s="170">
        <v>0</v>
      </c>
      <c r="AE29" s="160"/>
      <c r="AF29" s="160">
        <v>1</v>
      </c>
      <c r="AG29" s="161" t="s">
        <v>1168</v>
      </c>
      <c r="AH29" s="147" t="s">
        <v>1168</v>
      </c>
      <c r="AI29" s="162">
        <f t="shared" si="5"/>
        <v>0</v>
      </c>
      <c r="AJ29" s="163"/>
      <c r="AK29" s="164" t="s">
        <v>1372</v>
      </c>
      <c r="AL29" s="164"/>
    </row>
    <row r="30" spans="2:42" ht="78.75">
      <c r="B30" s="473"/>
      <c r="C30" s="449"/>
      <c r="D30" s="477"/>
      <c r="E30" s="480"/>
      <c r="F30" s="483"/>
      <c r="G30" s="486"/>
      <c r="H30" s="447"/>
      <c r="I30" s="449"/>
      <c r="J30" s="490"/>
      <c r="K30" s="492"/>
      <c r="L30" s="494"/>
      <c r="M30" s="496"/>
      <c r="N30" s="462"/>
      <c r="O30" s="462"/>
      <c r="P30" s="465"/>
      <c r="Q30" s="468"/>
      <c r="R30" s="459"/>
      <c r="S30" s="151" t="s">
        <v>1490</v>
      </c>
      <c r="T30" s="152">
        <v>0.25</v>
      </c>
      <c r="U30" s="153">
        <f t="shared" si="0"/>
        <v>0</v>
      </c>
      <c r="V30" s="154">
        <f t="shared" si="1"/>
        <v>0</v>
      </c>
      <c r="W30" s="155">
        <f t="shared" si="2"/>
        <v>0</v>
      </c>
      <c r="X30" s="156">
        <f t="shared" si="3"/>
        <v>0</v>
      </c>
      <c r="Y30" s="157" t="s">
        <v>1171</v>
      </c>
      <c r="Z30" s="151" t="s">
        <v>1172</v>
      </c>
      <c r="AA30" s="151" t="s">
        <v>79</v>
      </c>
      <c r="AB30" s="158">
        <v>1</v>
      </c>
      <c r="AC30" s="167">
        <v>0</v>
      </c>
      <c r="AD30" s="167">
        <v>0</v>
      </c>
      <c r="AE30" s="160"/>
      <c r="AF30" s="160">
        <v>1</v>
      </c>
      <c r="AG30" s="161" t="s">
        <v>1168</v>
      </c>
      <c r="AH30" s="147" t="s">
        <v>1168</v>
      </c>
      <c r="AI30" s="162">
        <f t="shared" si="5"/>
        <v>0</v>
      </c>
      <c r="AJ30" s="163"/>
      <c r="AK30" s="164" t="s">
        <v>1342</v>
      </c>
      <c r="AL30" s="164"/>
      <c r="AP30" s="270"/>
    </row>
    <row r="31" spans="2:42" ht="131.25">
      <c r="B31" s="473"/>
      <c r="C31" s="449"/>
      <c r="D31" s="477"/>
      <c r="E31" s="480"/>
      <c r="F31" s="483"/>
      <c r="G31" s="486"/>
      <c r="H31" s="447"/>
      <c r="I31" s="449"/>
      <c r="J31" s="490"/>
      <c r="K31" s="492"/>
      <c r="L31" s="494"/>
      <c r="M31" s="496"/>
      <c r="N31" s="460" t="s">
        <v>482</v>
      </c>
      <c r="O31" s="460">
        <v>0.3</v>
      </c>
      <c r="P31" s="463">
        <f>SUM(U31:U33)*O31</f>
        <v>4.1250000000000002E-2</v>
      </c>
      <c r="Q31" s="466">
        <f>+P31/O31</f>
        <v>0.13750000000000001</v>
      </c>
      <c r="R31" s="422" cm="1">
        <f t="array" ref="R31">SUM(W31:W33/O31)</f>
        <v>2.666666666666667</v>
      </c>
      <c r="S31" s="151" t="s">
        <v>1173</v>
      </c>
      <c r="T31" s="152">
        <v>0.5</v>
      </c>
      <c r="U31" s="153">
        <f t="shared" si="0"/>
        <v>6.25E-2</v>
      </c>
      <c r="V31" s="154">
        <f t="shared" si="1"/>
        <v>0.125</v>
      </c>
      <c r="W31" s="155">
        <f t="shared" si="2"/>
        <v>0.5</v>
      </c>
      <c r="X31" s="156">
        <f t="shared" si="3"/>
        <v>1</v>
      </c>
      <c r="Y31" s="157" t="s">
        <v>1171</v>
      </c>
      <c r="Z31" s="151" t="s">
        <v>1174</v>
      </c>
      <c r="AA31" s="151" t="s">
        <v>1175</v>
      </c>
      <c r="AB31" s="158">
        <v>8</v>
      </c>
      <c r="AC31" s="167">
        <v>1</v>
      </c>
      <c r="AD31" s="167">
        <v>1</v>
      </c>
      <c r="AE31" s="160">
        <f t="shared" si="4"/>
        <v>1</v>
      </c>
      <c r="AF31" s="160">
        <v>1</v>
      </c>
      <c r="AG31" s="161" t="s">
        <v>1168</v>
      </c>
      <c r="AH31" s="147" t="s">
        <v>1168</v>
      </c>
      <c r="AI31" s="162">
        <f t="shared" ref="AI31:AI32" si="6">+AD31/AB31</f>
        <v>0.125</v>
      </c>
      <c r="AJ31" s="163"/>
      <c r="AK31" s="164" t="s">
        <v>1338</v>
      </c>
      <c r="AL31" s="164"/>
    </row>
    <row r="32" spans="2:42" ht="78.75">
      <c r="B32" s="473"/>
      <c r="C32" s="449"/>
      <c r="D32" s="477"/>
      <c r="E32" s="480"/>
      <c r="F32" s="483"/>
      <c r="G32" s="486"/>
      <c r="H32" s="447"/>
      <c r="I32" s="449"/>
      <c r="J32" s="490"/>
      <c r="K32" s="492"/>
      <c r="L32" s="494"/>
      <c r="M32" s="496"/>
      <c r="N32" s="461"/>
      <c r="O32" s="461"/>
      <c r="P32" s="464"/>
      <c r="Q32" s="467"/>
      <c r="R32" s="458"/>
      <c r="S32" s="151" t="s">
        <v>1176</v>
      </c>
      <c r="T32" s="152">
        <v>0.2</v>
      </c>
      <c r="U32" s="153">
        <f t="shared" si="0"/>
        <v>0</v>
      </c>
      <c r="V32" s="154">
        <f t="shared" si="1"/>
        <v>0</v>
      </c>
      <c r="W32" s="155">
        <f t="shared" si="2"/>
        <v>0</v>
      </c>
      <c r="X32" s="156">
        <f t="shared" si="3"/>
        <v>0</v>
      </c>
      <c r="Y32" s="157" t="s">
        <v>1171</v>
      </c>
      <c r="Z32" s="151" t="s">
        <v>1177</v>
      </c>
      <c r="AA32" s="151" t="s">
        <v>609</v>
      </c>
      <c r="AB32" s="158">
        <v>1</v>
      </c>
      <c r="AC32" s="167">
        <v>0</v>
      </c>
      <c r="AD32" s="167">
        <v>0</v>
      </c>
      <c r="AE32" s="160"/>
      <c r="AF32" s="160">
        <v>0</v>
      </c>
      <c r="AG32" s="161" t="s">
        <v>1168</v>
      </c>
      <c r="AH32" s="147" t="s">
        <v>1168</v>
      </c>
      <c r="AI32" s="162">
        <f t="shared" si="6"/>
        <v>0</v>
      </c>
      <c r="AJ32" s="163"/>
      <c r="AK32" s="164" t="s">
        <v>1339</v>
      </c>
      <c r="AL32" s="164"/>
    </row>
    <row r="33" spans="2:40" ht="409.5">
      <c r="B33" s="473"/>
      <c r="C33" s="449"/>
      <c r="D33" s="477"/>
      <c r="E33" s="480"/>
      <c r="F33" s="483"/>
      <c r="G33" s="486"/>
      <c r="H33" s="447"/>
      <c r="I33" s="449"/>
      <c r="J33" s="490"/>
      <c r="K33" s="492"/>
      <c r="L33" s="494"/>
      <c r="M33" s="496"/>
      <c r="N33" s="462"/>
      <c r="O33" s="462"/>
      <c r="P33" s="465"/>
      <c r="Q33" s="468"/>
      <c r="R33" s="459"/>
      <c r="S33" s="151" t="s">
        <v>1178</v>
      </c>
      <c r="T33" s="152">
        <v>0.3</v>
      </c>
      <c r="U33" s="153">
        <f t="shared" si="0"/>
        <v>7.4999999999999997E-2</v>
      </c>
      <c r="V33" s="154">
        <f t="shared" si="1"/>
        <v>0.25</v>
      </c>
      <c r="W33" s="155">
        <f>+T33*AE33</f>
        <v>0.3</v>
      </c>
      <c r="X33" s="156">
        <f t="shared" si="3"/>
        <v>1</v>
      </c>
      <c r="Y33" s="157" t="s">
        <v>1171</v>
      </c>
      <c r="Z33" s="151" t="s">
        <v>1174</v>
      </c>
      <c r="AA33" s="151" t="s">
        <v>1175</v>
      </c>
      <c r="AB33" s="158">
        <v>4</v>
      </c>
      <c r="AC33" s="167">
        <v>1</v>
      </c>
      <c r="AD33" s="167">
        <v>1</v>
      </c>
      <c r="AE33" s="160">
        <f t="shared" si="4"/>
        <v>1</v>
      </c>
      <c r="AF33" s="160">
        <v>1</v>
      </c>
      <c r="AG33" s="161" t="s">
        <v>1168</v>
      </c>
      <c r="AH33" s="147" t="s">
        <v>1168</v>
      </c>
      <c r="AI33" s="162">
        <f t="shared" ref="AI33:AI37" si="7">+AD33/AB33</f>
        <v>0.25</v>
      </c>
      <c r="AJ33" s="163"/>
      <c r="AK33" s="164" t="s">
        <v>1340</v>
      </c>
      <c r="AL33" s="164"/>
    </row>
    <row r="34" spans="2:40" ht="288.75">
      <c r="B34" s="473"/>
      <c r="C34" s="449"/>
      <c r="D34" s="477"/>
      <c r="E34" s="480"/>
      <c r="F34" s="483"/>
      <c r="G34" s="486"/>
      <c r="H34" s="447" t="s">
        <v>1179</v>
      </c>
      <c r="I34" s="449">
        <v>0.51</v>
      </c>
      <c r="J34" s="451">
        <f>+SUM(U34:U37)*I34</f>
        <v>0.37169129032258058</v>
      </c>
      <c r="K34" s="454">
        <f>+J34/I34</f>
        <v>0.72880645161290314</v>
      </c>
      <c r="L34" s="455">
        <f>+SUM(W34:W37)*I34</f>
        <v>0.81600000000000006</v>
      </c>
      <c r="M34" s="433"/>
      <c r="N34" s="425" t="s">
        <v>1135</v>
      </c>
      <c r="O34" s="425">
        <v>0.49</v>
      </c>
      <c r="P34" s="427">
        <f>SUM(U34:U36)*O34</f>
        <v>0.35368516129032251</v>
      </c>
      <c r="Q34" s="430">
        <f>+P34/O34</f>
        <v>0.72180645161290313</v>
      </c>
      <c r="R34" s="422" cm="1">
        <f t="array" ref="R34">SUM(W34:W36/O34)</f>
        <v>1.2244897959183674</v>
      </c>
      <c r="S34" s="151" t="s">
        <v>1180</v>
      </c>
      <c r="T34" s="168">
        <v>0.4</v>
      </c>
      <c r="U34" s="153">
        <f t="shared" si="0"/>
        <v>0.4</v>
      </c>
      <c r="V34" s="154">
        <f t="shared" si="1"/>
        <v>1</v>
      </c>
      <c r="W34" s="155">
        <f t="shared" ref="W34:W47" si="8">+T34*AE34</f>
        <v>0</v>
      </c>
      <c r="X34" s="156">
        <f t="shared" si="3"/>
        <v>0</v>
      </c>
      <c r="Y34" s="157" t="s">
        <v>293</v>
      </c>
      <c r="Z34" s="151" t="s">
        <v>1181</v>
      </c>
      <c r="AA34" s="151" t="s">
        <v>78</v>
      </c>
      <c r="AB34" s="166">
        <v>2</v>
      </c>
      <c r="AC34" s="167">
        <v>0</v>
      </c>
      <c r="AD34" s="167">
        <v>2</v>
      </c>
      <c r="AE34" s="160"/>
      <c r="AF34" s="160">
        <v>1.2</v>
      </c>
      <c r="AG34" s="161" t="s">
        <v>1168</v>
      </c>
      <c r="AH34" s="147" t="s">
        <v>1168</v>
      </c>
      <c r="AI34" s="162">
        <f t="shared" si="7"/>
        <v>1</v>
      </c>
      <c r="AJ34" s="163"/>
      <c r="AK34" s="164" t="s">
        <v>1332</v>
      </c>
      <c r="AL34" s="415"/>
    </row>
    <row r="35" spans="2:40" ht="262.5">
      <c r="B35" s="473"/>
      <c r="C35" s="449"/>
      <c r="D35" s="477"/>
      <c r="E35" s="480"/>
      <c r="F35" s="483"/>
      <c r="G35" s="486"/>
      <c r="H35" s="447"/>
      <c r="I35" s="449"/>
      <c r="J35" s="452"/>
      <c r="K35" s="454"/>
      <c r="L35" s="455"/>
      <c r="M35" s="434"/>
      <c r="N35" s="414"/>
      <c r="O35" s="414"/>
      <c r="P35" s="428"/>
      <c r="Q35" s="431"/>
      <c r="R35" s="423"/>
      <c r="S35" s="151" t="s">
        <v>1182</v>
      </c>
      <c r="T35" s="168">
        <v>0.4</v>
      </c>
      <c r="U35" s="153">
        <f t="shared" si="0"/>
        <v>0.29599999999999999</v>
      </c>
      <c r="V35" s="154">
        <f t="shared" si="1"/>
        <v>0.73999999999999988</v>
      </c>
      <c r="W35" s="155">
        <f t="shared" si="8"/>
        <v>0.4</v>
      </c>
      <c r="X35" s="156">
        <f t="shared" si="3"/>
        <v>1</v>
      </c>
      <c r="Y35" s="169" t="s">
        <v>1171</v>
      </c>
      <c r="Z35" s="151" t="s">
        <v>1183</v>
      </c>
      <c r="AA35" s="151" t="s">
        <v>78</v>
      </c>
      <c r="AB35" s="158">
        <v>50</v>
      </c>
      <c r="AC35" s="170">
        <v>37</v>
      </c>
      <c r="AD35" s="170">
        <v>37</v>
      </c>
      <c r="AE35" s="160">
        <f>+AD35/AC35</f>
        <v>1</v>
      </c>
      <c r="AF35" s="160">
        <v>1</v>
      </c>
      <c r="AG35" s="161" t="s">
        <v>1168</v>
      </c>
      <c r="AH35" s="147" t="s">
        <v>1168</v>
      </c>
      <c r="AI35" s="162">
        <f t="shared" si="7"/>
        <v>0.74</v>
      </c>
      <c r="AJ35" s="163"/>
      <c r="AK35" s="164" t="s">
        <v>1333</v>
      </c>
      <c r="AL35" s="416"/>
    </row>
    <row r="36" spans="2:40" ht="236.25">
      <c r="B36" s="474"/>
      <c r="C36" s="450"/>
      <c r="D36" s="478"/>
      <c r="E36" s="481"/>
      <c r="F36" s="484"/>
      <c r="G36" s="487"/>
      <c r="H36" s="448"/>
      <c r="I36" s="450"/>
      <c r="J36" s="453"/>
      <c r="K36" s="430"/>
      <c r="L36" s="456"/>
      <c r="M36" s="435"/>
      <c r="N36" s="426"/>
      <c r="O36" s="426"/>
      <c r="P36" s="429"/>
      <c r="Q36" s="432"/>
      <c r="R36" s="424"/>
      <c r="S36" s="171" t="s">
        <v>1184</v>
      </c>
      <c r="T36" s="172">
        <v>0.2</v>
      </c>
      <c r="U36" s="153">
        <f t="shared" si="0"/>
        <v>2.5806451612903226E-2</v>
      </c>
      <c r="V36" s="154">
        <f t="shared" si="1"/>
        <v>0.12903225806451613</v>
      </c>
      <c r="W36" s="155">
        <f t="shared" si="8"/>
        <v>0.2</v>
      </c>
      <c r="X36" s="156">
        <f t="shared" si="3"/>
        <v>1</v>
      </c>
      <c r="Y36" s="173" t="s">
        <v>40</v>
      </c>
      <c r="Z36" s="171" t="s">
        <v>1185</v>
      </c>
      <c r="AA36" s="171" t="s">
        <v>78</v>
      </c>
      <c r="AB36" s="174">
        <v>31</v>
      </c>
      <c r="AC36" s="175">
        <v>4</v>
      </c>
      <c r="AD36" s="175">
        <v>4</v>
      </c>
      <c r="AE36" s="144">
        <f t="shared" si="4"/>
        <v>1</v>
      </c>
      <c r="AF36" s="144">
        <v>1</v>
      </c>
      <c r="AG36" s="176" t="s">
        <v>1168</v>
      </c>
      <c r="AH36" s="177" t="s">
        <v>1168</v>
      </c>
      <c r="AI36" s="178">
        <f t="shared" si="7"/>
        <v>0.12903225806451613</v>
      </c>
      <c r="AJ36" s="179"/>
      <c r="AK36" s="180" t="s">
        <v>1250</v>
      </c>
      <c r="AL36" s="417"/>
    </row>
    <row r="37" spans="2:40" ht="184.5" thickBot="1">
      <c r="B37" s="474"/>
      <c r="C37" s="450"/>
      <c r="D37" s="478"/>
      <c r="E37" s="481"/>
      <c r="F37" s="484"/>
      <c r="G37" s="487"/>
      <c r="H37" s="448"/>
      <c r="I37" s="450"/>
      <c r="J37" s="453"/>
      <c r="K37" s="430"/>
      <c r="L37" s="456"/>
      <c r="M37" s="435"/>
      <c r="N37" s="264" t="s">
        <v>484</v>
      </c>
      <c r="O37" s="264">
        <v>0.51</v>
      </c>
      <c r="P37" s="265">
        <f>SUM(U37:U37)*O37</f>
        <v>3.5699999999999998E-3</v>
      </c>
      <c r="Q37" s="266">
        <f>+P37/O37</f>
        <v>6.9999999999999993E-3</v>
      </c>
      <c r="R37" s="263" cm="1">
        <f t="array" ref="R37">SUM(W37:W37/O37)</f>
        <v>1.9607843137254901</v>
      </c>
      <c r="S37" s="171" t="s">
        <v>1445</v>
      </c>
      <c r="T37" s="172">
        <v>1</v>
      </c>
      <c r="U37" s="314">
        <f t="shared" si="0"/>
        <v>6.9999999999999993E-3</v>
      </c>
      <c r="V37" s="315">
        <f t="shared" si="1"/>
        <v>6.9999999999999993E-3</v>
      </c>
      <c r="W37" s="316">
        <f t="shared" si="8"/>
        <v>1</v>
      </c>
      <c r="X37" s="317">
        <f t="shared" si="3"/>
        <v>1</v>
      </c>
      <c r="Y37" s="173" t="s">
        <v>1171</v>
      </c>
      <c r="Z37" s="171" t="s">
        <v>1186</v>
      </c>
      <c r="AA37" s="171" t="s">
        <v>80</v>
      </c>
      <c r="AB37" s="174">
        <v>100</v>
      </c>
      <c r="AC37" s="181">
        <v>0.7</v>
      </c>
      <c r="AD37" s="181">
        <v>0.7</v>
      </c>
      <c r="AE37" s="144">
        <f t="shared" si="4"/>
        <v>1</v>
      </c>
      <c r="AF37" s="144">
        <v>1</v>
      </c>
      <c r="AG37" s="176" t="s">
        <v>1168</v>
      </c>
      <c r="AH37" s="177" t="s">
        <v>1168</v>
      </c>
      <c r="AI37" s="178">
        <f t="shared" si="7"/>
        <v>6.9999999999999993E-3</v>
      </c>
      <c r="AJ37" s="179"/>
      <c r="AK37" s="180" t="s">
        <v>1444</v>
      </c>
      <c r="AL37" s="267"/>
    </row>
    <row r="38" spans="2:40" ht="173.25" customHeight="1">
      <c r="B38" s="441" t="s">
        <v>1187</v>
      </c>
      <c r="C38" s="410">
        <v>0.6</v>
      </c>
      <c r="D38" s="295">
        <f>+SUM(J38:J47)*C38</f>
        <v>0.32149218749999997</v>
      </c>
      <c r="E38" s="298">
        <f>+D38/C38</f>
        <v>0.53582031249999995</v>
      </c>
      <c r="F38" s="301">
        <f>+SUM(L38:L47)*C38</f>
        <v>0.56900900900900897</v>
      </c>
      <c r="G38" s="444"/>
      <c r="H38" s="407" t="s">
        <v>1188</v>
      </c>
      <c r="I38" s="410">
        <v>0.25</v>
      </c>
      <c r="J38" s="304">
        <f>+SUM(U38:U41)*I38</f>
        <v>6.25E-2</v>
      </c>
      <c r="K38" s="306">
        <f>+J38/I38</f>
        <v>0.25</v>
      </c>
      <c r="L38" s="291">
        <f>+SUM(W38:W41)*I38</f>
        <v>0.15</v>
      </c>
      <c r="M38" s="413"/>
      <c r="N38" s="436" t="s">
        <v>1491</v>
      </c>
      <c r="O38" s="413">
        <v>0.8</v>
      </c>
      <c r="P38" s="438">
        <f>SUM(U38:U39)*O38</f>
        <v>0.2</v>
      </c>
      <c r="Q38" s="418">
        <f>+P38/O38</f>
        <v>0.25</v>
      </c>
      <c r="R38" s="420" cm="1">
        <f t="array" ref="R38">SUM(W38:W39/O38)</f>
        <v>0.74999999999999989</v>
      </c>
      <c r="S38" s="134" t="s">
        <v>1189</v>
      </c>
      <c r="T38" s="286">
        <v>0.5</v>
      </c>
      <c r="U38" s="136">
        <f t="shared" si="0"/>
        <v>0.25</v>
      </c>
      <c r="V38" s="137">
        <f t="shared" si="1"/>
        <v>0.5</v>
      </c>
      <c r="W38" s="138">
        <f t="shared" si="8"/>
        <v>0.6</v>
      </c>
      <c r="X38" s="139">
        <f t="shared" si="3"/>
        <v>1.2</v>
      </c>
      <c r="Y38" s="184" t="s">
        <v>293</v>
      </c>
      <c r="Z38" s="134" t="s">
        <v>1190</v>
      </c>
      <c r="AA38" s="134" t="s">
        <v>73</v>
      </c>
      <c r="AB38" s="185">
        <v>4</v>
      </c>
      <c r="AC38" s="143">
        <v>0</v>
      </c>
      <c r="AD38" s="143">
        <v>2</v>
      </c>
      <c r="AE38" s="145">
        <v>1.2</v>
      </c>
      <c r="AF38" s="145">
        <v>1.2</v>
      </c>
      <c r="AG38" s="146" t="s">
        <v>1168</v>
      </c>
      <c r="AH38" s="309" t="s">
        <v>1168</v>
      </c>
      <c r="AI38" s="148">
        <f t="shared" ref="AI38:AI39" si="9">+AD38/AB38</f>
        <v>0.5</v>
      </c>
      <c r="AJ38" s="149"/>
      <c r="AK38" s="150" t="s">
        <v>1343</v>
      </c>
      <c r="AL38" s="416"/>
    </row>
    <row r="39" spans="2:40" ht="105">
      <c r="B39" s="442"/>
      <c r="C39" s="411"/>
      <c r="D39" s="296"/>
      <c r="E39" s="299"/>
      <c r="F39" s="302"/>
      <c r="G39" s="445"/>
      <c r="H39" s="408"/>
      <c r="I39" s="411"/>
      <c r="J39" s="305"/>
      <c r="K39" s="307"/>
      <c r="L39" s="292"/>
      <c r="M39" s="414"/>
      <c r="N39" s="437"/>
      <c r="O39" s="426"/>
      <c r="P39" s="429"/>
      <c r="Q39" s="419"/>
      <c r="R39" s="421"/>
      <c r="S39" s="151" t="s">
        <v>1191</v>
      </c>
      <c r="T39" s="276">
        <v>0.5</v>
      </c>
      <c r="U39" s="153">
        <f t="shared" si="0"/>
        <v>0</v>
      </c>
      <c r="V39" s="154">
        <f t="shared" si="1"/>
        <v>0</v>
      </c>
      <c r="W39" s="155">
        <f t="shared" si="8"/>
        <v>0</v>
      </c>
      <c r="X39" s="156">
        <f t="shared" si="3"/>
        <v>0</v>
      </c>
      <c r="Y39" s="169" t="s">
        <v>292</v>
      </c>
      <c r="Z39" s="165" t="s">
        <v>1192</v>
      </c>
      <c r="AA39" s="151" t="s">
        <v>73</v>
      </c>
      <c r="AB39" s="166">
        <v>2</v>
      </c>
      <c r="AC39" s="167">
        <v>0</v>
      </c>
      <c r="AD39" s="167">
        <v>0</v>
      </c>
      <c r="AE39" s="160"/>
      <c r="AF39" s="160">
        <v>1</v>
      </c>
      <c r="AG39" s="161" t="s">
        <v>1168</v>
      </c>
      <c r="AH39" s="186" t="s">
        <v>1168</v>
      </c>
      <c r="AI39" s="162">
        <f t="shared" si="9"/>
        <v>0</v>
      </c>
      <c r="AJ39" s="163"/>
      <c r="AK39" s="164" t="s">
        <v>1337</v>
      </c>
      <c r="AL39" s="416"/>
    </row>
    <row r="40" spans="2:40" ht="159.75" customHeight="1" thickBot="1">
      <c r="B40" s="442"/>
      <c r="C40" s="411"/>
      <c r="D40" s="296"/>
      <c r="E40" s="299"/>
      <c r="F40" s="302"/>
      <c r="G40" s="445"/>
      <c r="H40" s="408"/>
      <c r="I40" s="411"/>
      <c r="J40" s="305"/>
      <c r="K40" s="307"/>
      <c r="L40" s="292"/>
      <c r="M40" s="414"/>
      <c r="N40" s="308" t="s">
        <v>1492</v>
      </c>
      <c r="O40" s="283">
        <v>0.2</v>
      </c>
      <c r="P40" s="282">
        <f>SUM(U40:U40)*O40</f>
        <v>0</v>
      </c>
      <c r="Q40" s="274">
        <f>+P40/O40</f>
        <v>0</v>
      </c>
      <c r="R40" s="275" cm="1">
        <f t="array" ref="R40">SUM(W40:W40/O40)</f>
        <v>0</v>
      </c>
      <c r="S40" s="171" t="s">
        <v>1493</v>
      </c>
      <c r="T40" s="289">
        <v>1</v>
      </c>
      <c r="U40" s="314">
        <f t="shared" si="0"/>
        <v>0</v>
      </c>
      <c r="V40" s="315">
        <f t="shared" si="1"/>
        <v>0</v>
      </c>
      <c r="W40" s="316">
        <f t="shared" si="8"/>
        <v>0</v>
      </c>
      <c r="X40" s="317">
        <f t="shared" si="3"/>
        <v>0</v>
      </c>
      <c r="Y40" s="318" t="s">
        <v>87</v>
      </c>
      <c r="Z40" s="171" t="s">
        <v>1193</v>
      </c>
      <c r="AA40" s="171" t="s">
        <v>79</v>
      </c>
      <c r="AB40" s="174">
        <v>1</v>
      </c>
      <c r="AC40" s="175">
        <v>0</v>
      </c>
      <c r="AD40" s="175">
        <v>0</v>
      </c>
      <c r="AE40" s="144"/>
      <c r="AF40" s="144">
        <v>1</v>
      </c>
      <c r="AG40" s="176" t="s">
        <v>1168</v>
      </c>
      <c r="AH40" s="319" t="s">
        <v>1168</v>
      </c>
      <c r="AI40" s="178">
        <f t="shared" ref="AI40:AI47" si="10">+AD40/AB40</f>
        <v>0</v>
      </c>
      <c r="AJ40" s="179"/>
      <c r="AK40" s="180" t="s">
        <v>1344</v>
      </c>
      <c r="AL40" s="272"/>
    </row>
    <row r="41" spans="2:40" ht="236.25">
      <c r="B41" s="442"/>
      <c r="C41" s="411"/>
      <c r="D41" s="296"/>
      <c r="E41" s="299"/>
      <c r="F41" s="302"/>
      <c r="G41" s="445"/>
      <c r="H41" s="407" t="s">
        <v>1502</v>
      </c>
      <c r="I41" s="410">
        <v>0.35</v>
      </c>
      <c r="J41" s="183">
        <f>+SUM(U41:U47)*I41</f>
        <v>0.47332031249999995</v>
      </c>
      <c r="K41" s="311">
        <f>+J41/I41</f>
        <v>1.35234375</v>
      </c>
      <c r="L41" s="312">
        <f>+SUM(W41:W47)*I41</f>
        <v>0.79834834834834834</v>
      </c>
      <c r="M41" s="413"/>
      <c r="N41" s="182" t="s">
        <v>1498</v>
      </c>
      <c r="O41" s="182">
        <v>0.1</v>
      </c>
      <c r="P41" s="320"/>
      <c r="Q41" s="321"/>
      <c r="R41" s="322"/>
      <c r="S41" s="134" t="s">
        <v>1499</v>
      </c>
      <c r="T41" s="286">
        <v>1</v>
      </c>
      <c r="U41" s="136"/>
      <c r="V41" s="137"/>
      <c r="W41" s="138"/>
      <c r="X41" s="139"/>
      <c r="Y41" s="184" t="s">
        <v>1199</v>
      </c>
      <c r="Z41" s="134" t="s">
        <v>1200</v>
      </c>
      <c r="AA41" s="134" t="s">
        <v>789</v>
      </c>
      <c r="AB41" s="323">
        <v>2</v>
      </c>
      <c r="AC41" s="324">
        <v>0</v>
      </c>
      <c r="AD41" s="143">
        <v>0</v>
      </c>
      <c r="AE41" s="145"/>
      <c r="AF41" s="145">
        <v>0</v>
      </c>
      <c r="AG41" s="146"/>
      <c r="AH41" s="325"/>
      <c r="AI41" s="148"/>
      <c r="AJ41" s="149"/>
      <c r="AK41" s="150" t="s">
        <v>1347</v>
      </c>
      <c r="AL41" s="150"/>
      <c r="AN41" s="191"/>
    </row>
    <row r="42" spans="2:40" ht="288.75">
      <c r="B42" s="442"/>
      <c r="C42" s="411"/>
      <c r="D42" s="296"/>
      <c r="E42" s="299"/>
      <c r="F42" s="302"/>
      <c r="G42" s="445"/>
      <c r="H42" s="408"/>
      <c r="I42" s="411"/>
      <c r="J42" s="293"/>
      <c r="K42" s="187"/>
      <c r="L42" s="188"/>
      <c r="M42" s="414"/>
      <c r="N42" s="280" t="s">
        <v>1500</v>
      </c>
      <c r="O42" s="280">
        <v>0.1</v>
      </c>
      <c r="P42" s="285"/>
      <c r="Q42" s="278"/>
      <c r="R42" s="279"/>
      <c r="S42" s="151" t="s">
        <v>1501</v>
      </c>
      <c r="T42" s="276">
        <v>1</v>
      </c>
      <c r="U42" s="153">
        <f t="shared" ref="U42" si="11">+T42*AI42</f>
        <v>0.10234375</v>
      </c>
      <c r="V42" s="154">
        <f t="shared" ref="V42" si="12">+U42/T42</f>
        <v>0.10234375</v>
      </c>
      <c r="W42" s="155">
        <f t="shared" ref="W42" si="13">+T42*AE42</f>
        <v>0.28099528099528098</v>
      </c>
      <c r="X42" s="156">
        <f t="shared" ref="X42" si="14">+W42/T42</f>
        <v>0.28099528099528098</v>
      </c>
      <c r="Y42" s="169" t="s">
        <v>294</v>
      </c>
      <c r="Z42" s="151" t="s">
        <v>946</v>
      </c>
      <c r="AA42" s="151" t="s">
        <v>1194</v>
      </c>
      <c r="AB42" s="189">
        <v>38.4</v>
      </c>
      <c r="AC42" s="259">
        <f>+Proyectos!$E$4+Proyectos!$G$4+Proyectos!$I$4</f>
        <v>13.986000000000001</v>
      </c>
      <c r="AD42" s="167">
        <f>+Proyectos!$F$4+Proyectos!$H$4+Proyectos!$J$4</f>
        <v>3.9299999999999997</v>
      </c>
      <c r="AE42" s="160">
        <f t="shared" ref="AE42" si="15">+IF(AD42/AC42&lt;120%,(AD42/AC42),120%)</f>
        <v>0.28099528099528098</v>
      </c>
      <c r="AF42" s="160">
        <f>+AD42/AC42</f>
        <v>0.28099528099528098</v>
      </c>
      <c r="AG42" s="161" t="s">
        <v>1168</v>
      </c>
      <c r="AH42" s="190" t="s">
        <v>1168</v>
      </c>
      <c r="AI42" s="162">
        <f t="shared" ref="AI42" si="16">+AD42/AB42</f>
        <v>0.10234375</v>
      </c>
      <c r="AJ42" s="163"/>
      <c r="AK42" s="164" t="s">
        <v>1345</v>
      </c>
      <c r="AL42" s="164"/>
      <c r="AN42" s="191"/>
    </row>
    <row r="43" spans="2:40" ht="409.5">
      <c r="B43" s="442"/>
      <c r="C43" s="411"/>
      <c r="D43" s="296"/>
      <c r="E43" s="299"/>
      <c r="F43" s="302"/>
      <c r="G43" s="445"/>
      <c r="H43" s="408"/>
      <c r="I43" s="411"/>
      <c r="J43" s="293"/>
      <c r="K43" s="187"/>
      <c r="L43" s="188"/>
      <c r="M43" s="414"/>
      <c r="N43" s="280" t="s">
        <v>1494</v>
      </c>
      <c r="O43" s="280">
        <v>0.4</v>
      </c>
      <c r="P43" s="285"/>
      <c r="Q43" s="278"/>
      <c r="R43" s="279"/>
      <c r="S43" s="151" t="s">
        <v>1495</v>
      </c>
      <c r="T43" s="276">
        <v>1</v>
      </c>
      <c r="U43" s="153"/>
      <c r="V43" s="154"/>
      <c r="W43" s="155"/>
      <c r="X43" s="156"/>
      <c r="Y43" s="169" t="s">
        <v>1201</v>
      </c>
      <c r="Z43" s="151" t="s">
        <v>1202</v>
      </c>
      <c r="AA43" s="151" t="s">
        <v>1194</v>
      </c>
      <c r="AB43" s="189">
        <v>122.19949999999999</v>
      </c>
      <c r="AC43" s="259">
        <f>+Proyectos!$E$13+Proyectos!$G$13+Proyectos!$I$13</f>
        <v>14.800000000000002</v>
      </c>
      <c r="AD43" s="167">
        <f>+Proyectos!$F$13+Proyectos!$H$13+Proyectos!$J$13</f>
        <v>15.500999999999999</v>
      </c>
      <c r="AE43" s="160"/>
      <c r="AF43" s="160">
        <f>+AD43/AC43</f>
        <v>1.0473648648648646</v>
      </c>
      <c r="AG43" s="161"/>
      <c r="AH43" s="190"/>
      <c r="AI43" s="162"/>
      <c r="AJ43" s="163"/>
      <c r="AK43" s="164" t="s">
        <v>1348</v>
      </c>
      <c r="AL43" s="164"/>
      <c r="AN43" s="191"/>
    </row>
    <row r="44" spans="2:40" ht="409.6" thickBot="1">
      <c r="B44" s="442"/>
      <c r="C44" s="411"/>
      <c r="D44" s="296"/>
      <c r="E44" s="299"/>
      <c r="F44" s="302"/>
      <c r="G44" s="445"/>
      <c r="H44" s="408"/>
      <c r="I44" s="411"/>
      <c r="J44" s="326"/>
      <c r="K44" s="327"/>
      <c r="L44" s="328"/>
      <c r="M44" s="414"/>
      <c r="N44" s="287" t="s">
        <v>1496</v>
      </c>
      <c r="O44" s="287">
        <v>0.4</v>
      </c>
      <c r="P44" s="282"/>
      <c r="Q44" s="288"/>
      <c r="R44" s="290"/>
      <c r="S44" s="171" t="s">
        <v>1497</v>
      </c>
      <c r="T44" s="289">
        <v>1</v>
      </c>
      <c r="U44" s="314"/>
      <c r="V44" s="315"/>
      <c r="W44" s="316"/>
      <c r="X44" s="317"/>
      <c r="Y44" s="173" t="s">
        <v>1201</v>
      </c>
      <c r="Z44" s="171" t="s">
        <v>1203</v>
      </c>
      <c r="AA44" s="171" t="s">
        <v>1194</v>
      </c>
      <c r="AB44" s="329">
        <v>514.61</v>
      </c>
      <c r="AC44" s="330">
        <f>+Proyectos!$E$59+Proyectos!$G$59+Proyectos!$I$59</f>
        <v>66.930000000000007</v>
      </c>
      <c r="AD44" s="331">
        <f>+Proyectos!$F$59+Proyectos!$H$59+Proyectos!$J$59</f>
        <v>76.92</v>
      </c>
      <c r="AE44" s="144"/>
      <c r="AF44" s="144">
        <f>+AD44/AC44</f>
        <v>1.1492604213357238</v>
      </c>
      <c r="AG44" s="176"/>
      <c r="AH44" s="332"/>
      <c r="AI44" s="178"/>
      <c r="AJ44" s="179"/>
      <c r="AK44" s="180" t="s">
        <v>1349</v>
      </c>
      <c r="AL44" s="180"/>
      <c r="AN44" s="191"/>
    </row>
    <row r="45" spans="2:40" ht="409.5">
      <c r="B45" s="442"/>
      <c r="C45" s="411"/>
      <c r="D45" s="296"/>
      <c r="E45" s="299"/>
      <c r="F45" s="302"/>
      <c r="G45" s="445"/>
      <c r="H45" s="407" t="s">
        <v>1503</v>
      </c>
      <c r="I45" s="410">
        <v>0.25</v>
      </c>
      <c r="J45" s="310"/>
      <c r="K45" s="311"/>
      <c r="L45" s="312"/>
      <c r="M45" s="436"/>
      <c r="N45" s="333" t="s">
        <v>1507</v>
      </c>
      <c r="O45" s="182">
        <v>0.35</v>
      </c>
      <c r="P45" s="334">
        <f t="shared" ref="P45:P47" si="17">+U45*O45</f>
        <v>0.35</v>
      </c>
      <c r="Q45" s="321">
        <f t="shared" ref="Q45:Q47" si="18">+P45/O45</f>
        <v>1</v>
      </c>
      <c r="R45" s="322">
        <f t="shared" ref="R45:R47" si="19">+W45/O45</f>
        <v>2.8571428571428572</v>
      </c>
      <c r="S45" s="134" t="s">
        <v>1508</v>
      </c>
      <c r="T45" s="286">
        <v>1</v>
      </c>
      <c r="U45" s="136">
        <f t="shared" si="0"/>
        <v>1</v>
      </c>
      <c r="V45" s="137">
        <f t="shared" si="1"/>
        <v>1</v>
      </c>
      <c r="W45" s="138">
        <f t="shared" si="8"/>
        <v>1</v>
      </c>
      <c r="X45" s="139">
        <f t="shared" si="3"/>
        <v>1</v>
      </c>
      <c r="Y45" s="184" t="s">
        <v>291</v>
      </c>
      <c r="Z45" s="134" t="s">
        <v>1195</v>
      </c>
      <c r="AA45" s="134" t="s">
        <v>1194</v>
      </c>
      <c r="AB45" s="185">
        <v>623</v>
      </c>
      <c r="AC45" s="143">
        <v>623</v>
      </c>
      <c r="AD45" s="143">
        <v>623</v>
      </c>
      <c r="AE45" s="145">
        <f t="shared" si="4"/>
        <v>1</v>
      </c>
      <c r="AF45" s="145">
        <v>1</v>
      </c>
      <c r="AG45" s="146" t="s">
        <v>1168</v>
      </c>
      <c r="AH45" s="309" t="s">
        <v>1168</v>
      </c>
      <c r="AI45" s="148">
        <f t="shared" si="10"/>
        <v>1</v>
      </c>
      <c r="AJ45" s="149"/>
      <c r="AK45" s="150" t="s">
        <v>1336</v>
      </c>
      <c r="AL45" s="150"/>
    </row>
    <row r="46" spans="2:40" ht="393.75">
      <c r="B46" s="442"/>
      <c r="C46" s="411"/>
      <c r="D46" s="296"/>
      <c r="E46" s="299"/>
      <c r="F46" s="302"/>
      <c r="G46" s="445"/>
      <c r="H46" s="408"/>
      <c r="I46" s="411"/>
      <c r="J46" s="294"/>
      <c r="K46" s="187"/>
      <c r="L46" s="188"/>
      <c r="M46" s="439"/>
      <c r="N46" s="273" t="s">
        <v>1509</v>
      </c>
      <c r="O46" s="280">
        <v>0.35</v>
      </c>
      <c r="P46" s="277">
        <f t="shared" si="17"/>
        <v>0</v>
      </c>
      <c r="Q46" s="278">
        <f t="shared" si="18"/>
        <v>0</v>
      </c>
      <c r="R46" s="279">
        <f t="shared" si="19"/>
        <v>0</v>
      </c>
      <c r="S46" s="151" t="s">
        <v>1510</v>
      </c>
      <c r="T46" s="276">
        <v>1</v>
      </c>
      <c r="U46" s="153">
        <f t="shared" si="0"/>
        <v>0</v>
      </c>
      <c r="V46" s="154">
        <f t="shared" si="1"/>
        <v>0</v>
      </c>
      <c r="W46" s="155">
        <f t="shared" si="8"/>
        <v>0</v>
      </c>
      <c r="X46" s="156">
        <f t="shared" si="3"/>
        <v>0</v>
      </c>
      <c r="Y46" s="169" t="s">
        <v>294</v>
      </c>
      <c r="Z46" s="151" t="s">
        <v>1196</v>
      </c>
      <c r="AA46" s="151" t="s">
        <v>1197</v>
      </c>
      <c r="AB46" s="158">
        <v>3</v>
      </c>
      <c r="AC46" s="170">
        <v>1</v>
      </c>
      <c r="AD46" s="170">
        <v>0</v>
      </c>
      <c r="AE46" s="160">
        <f t="shared" si="4"/>
        <v>0</v>
      </c>
      <c r="AF46" s="160">
        <v>0</v>
      </c>
      <c r="AG46" s="161" t="s">
        <v>1168</v>
      </c>
      <c r="AH46" s="147" t="s">
        <v>1168</v>
      </c>
      <c r="AI46" s="162">
        <f t="shared" si="10"/>
        <v>0</v>
      </c>
      <c r="AJ46" s="163"/>
      <c r="AK46" s="164" t="s">
        <v>1334</v>
      </c>
      <c r="AL46" s="164"/>
    </row>
    <row r="47" spans="2:40" ht="221.25" customHeight="1" thickBot="1">
      <c r="B47" s="442"/>
      <c r="C47" s="411"/>
      <c r="D47" s="297"/>
      <c r="E47" s="300"/>
      <c r="F47" s="303"/>
      <c r="G47" s="445"/>
      <c r="H47" s="409"/>
      <c r="I47" s="412"/>
      <c r="J47" s="192"/>
      <c r="K47" s="193"/>
      <c r="L47" s="194"/>
      <c r="M47" s="440"/>
      <c r="N47" s="281" t="s">
        <v>1511</v>
      </c>
      <c r="O47" s="280">
        <v>0.3</v>
      </c>
      <c r="P47" s="192">
        <f t="shared" si="17"/>
        <v>7.4999999999999997E-2</v>
      </c>
      <c r="Q47" s="193">
        <f t="shared" si="18"/>
        <v>0.25</v>
      </c>
      <c r="R47" s="194">
        <f t="shared" si="19"/>
        <v>3.3333333333333335</v>
      </c>
      <c r="S47" s="195" t="s">
        <v>1512</v>
      </c>
      <c r="T47" s="284">
        <v>1</v>
      </c>
      <c r="U47" s="196">
        <f t="shared" si="0"/>
        <v>0.25</v>
      </c>
      <c r="V47" s="197">
        <f t="shared" si="1"/>
        <v>0.25</v>
      </c>
      <c r="W47" s="198">
        <f t="shared" si="8"/>
        <v>1</v>
      </c>
      <c r="X47" s="199">
        <f t="shared" si="3"/>
        <v>1</v>
      </c>
      <c r="Y47" s="200" t="s">
        <v>294</v>
      </c>
      <c r="Z47" s="195" t="s">
        <v>1198</v>
      </c>
      <c r="AA47" s="195" t="s">
        <v>65</v>
      </c>
      <c r="AB47" s="201">
        <v>4</v>
      </c>
      <c r="AC47" s="202">
        <v>1</v>
      </c>
      <c r="AD47" s="202">
        <v>1</v>
      </c>
      <c r="AE47" s="203">
        <f t="shared" si="4"/>
        <v>1</v>
      </c>
      <c r="AF47" s="203">
        <v>1</v>
      </c>
      <c r="AG47" s="204" t="s">
        <v>1168</v>
      </c>
      <c r="AH47" s="205" t="s">
        <v>1168</v>
      </c>
      <c r="AI47" s="206">
        <f t="shared" si="10"/>
        <v>0.25</v>
      </c>
      <c r="AJ47" s="207"/>
      <c r="AK47" s="208" t="s">
        <v>1346</v>
      </c>
      <c r="AL47" s="208"/>
    </row>
    <row r="48" spans="2:40" ht="288.75" customHeight="1" thickBot="1">
      <c r="B48" s="443"/>
      <c r="C48" s="412"/>
      <c r="D48" s="297"/>
      <c r="E48" s="300"/>
      <c r="F48" s="303"/>
      <c r="G48" s="446"/>
      <c r="H48" s="313" t="s">
        <v>1504</v>
      </c>
      <c r="I48" s="286">
        <v>0.15</v>
      </c>
      <c r="J48" s="310"/>
      <c r="K48" s="311"/>
      <c r="L48" s="312"/>
      <c r="M48" s="280"/>
      <c r="N48" s="281" t="s">
        <v>1505</v>
      </c>
      <c r="O48" s="280">
        <v>1</v>
      </c>
      <c r="P48" s="192"/>
      <c r="Q48" s="193"/>
      <c r="R48" s="194"/>
      <c r="S48" s="195" t="s">
        <v>1652</v>
      </c>
      <c r="T48" s="284">
        <v>1</v>
      </c>
      <c r="U48" s="196"/>
      <c r="V48" s="197"/>
      <c r="W48" s="198"/>
      <c r="X48" s="199"/>
      <c r="Y48" s="200" t="s">
        <v>1171</v>
      </c>
      <c r="Z48" s="195" t="s">
        <v>1506</v>
      </c>
      <c r="AA48" s="195" t="s">
        <v>80</v>
      </c>
      <c r="AB48" s="201">
        <v>100</v>
      </c>
      <c r="AC48" s="202"/>
      <c r="AD48" s="202"/>
      <c r="AE48" s="203"/>
      <c r="AF48" s="203"/>
      <c r="AG48" s="204"/>
      <c r="AH48" s="205"/>
      <c r="AI48" s="206"/>
      <c r="AJ48" s="207"/>
      <c r="AK48" s="208"/>
      <c r="AL48" s="208"/>
    </row>
    <row r="50" spans="37:38">
      <c r="AK50" s="209"/>
      <c r="AL50" s="209"/>
    </row>
  </sheetData>
  <autoFilter ref="B25:AK47" xr:uid="{0E8F8555-1EAE-49D9-BBA9-1382328AF5D6}">
    <filterColumn colId="29" showButton="0"/>
    <filterColumn colId="30" showButton="0"/>
    <filterColumn colId="31" showButton="0"/>
  </autoFilter>
  <mergeCells count="53">
    <mergeCell ref="AE25:AH25"/>
    <mergeCell ref="B26:B37"/>
    <mergeCell ref="C26:C37"/>
    <mergeCell ref="D26:D37"/>
    <mergeCell ref="E26:E37"/>
    <mergeCell ref="F26:F37"/>
    <mergeCell ref="G26:G37"/>
    <mergeCell ref="H26:H33"/>
    <mergeCell ref="I26:I33"/>
    <mergeCell ref="J26:J33"/>
    <mergeCell ref="K26:K33"/>
    <mergeCell ref="L26:L33"/>
    <mergeCell ref="M26:M33"/>
    <mergeCell ref="N27:N30"/>
    <mergeCell ref="O27:O30"/>
    <mergeCell ref="Q27:Q30"/>
    <mergeCell ref="R27:R30"/>
    <mergeCell ref="N31:N33"/>
    <mergeCell ref="O31:O33"/>
    <mergeCell ref="P31:P33"/>
    <mergeCell ref="Q31:Q33"/>
    <mergeCell ref="R31:R33"/>
    <mergeCell ref="P27:P30"/>
    <mergeCell ref="H34:H37"/>
    <mergeCell ref="I34:I37"/>
    <mergeCell ref="J34:J37"/>
    <mergeCell ref="K34:K37"/>
    <mergeCell ref="L34:L37"/>
    <mergeCell ref="N38:N39"/>
    <mergeCell ref="O38:O39"/>
    <mergeCell ref="P38:P39"/>
    <mergeCell ref="M45:M47"/>
    <mergeCell ref="B38:B48"/>
    <mergeCell ref="C38:C48"/>
    <mergeCell ref="G38:G48"/>
    <mergeCell ref="H38:H40"/>
    <mergeCell ref="N34:N36"/>
    <mergeCell ref="O34:O36"/>
    <mergeCell ref="P34:P36"/>
    <mergeCell ref="Q34:Q36"/>
    <mergeCell ref="M34:M37"/>
    <mergeCell ref="AL34:AL36"/>
    <mergeCell ref="AL38:AL39"/>
    <mergeCell ref="Q38:Q39"/>
    <mergeCell ref="R38:R39"/>
    <mergeCell ref="R34:R36"/>
    <mergeCell ref="H45:H47"/>
    <mergeCell ref="I45:I47"/>
    <mergeCell ref="I38:I40"/>
    <mergeCell ref="M38:M40"/>
    <mergeCell ref="H41:H44"/>
    <mergeCell ref="I41:I44"/>
    <mergeCell ref="M41:M44"/>
  </mergeCells>
  <conditionalFormatting sqref="AG26:AG37 AG39:AG40 AG43:AG47">
    <cfRule type="expression" dxfId="27" priority="35">
      <formula>+AND(AC26=0%,AD26=0%)</formula>
    </cfRule>
    <cfRule type="expression" dxfId="26" priority="39">
      <formula>+AND(AE26&gt;=70%,AE26&lt;90%)</formula>
    </cfRule>
    <cfRule type="expression" dxfId="25" priority="40">
      <formula>+AND(AC26&lt;&gt;0%,AD26=0%)</formula>
    </cfRule>
    <cfRule type="expression" dxfId="24" priority="41">
      <formula>AE26&gt;=90%</formula>
    </cfRule>
  </conditionalFormatting>
  <conditionalFormatting sqref="AG27">
    <cfRule type="expression" dxfId="23" priority="36">
      <formula>+AND(AE27&gt;=70%,AE27&lt;90%)</formula>
    </cfRule>
    <cfRule type="expression" dxfId="22" priority="37">
      <formula>+AND(AC27&lt;&gt;0%,AD27=0%)</formula>
    </cfRule>
    <cfRule type="expression" dxfId="21" priority="38">
      <formula>AE27&gt;=90%</formula>
    </cfRule>
  </conditionalFormatting>
  <conditionalFormatting sqref="AG26:AG37 AG39:AG40 AG43:AG47">
    <cfRule type="expression" dxfId="20" priority="34">
      <formula>+AND(AE26&gt;0%,AE26&lt;=69.9999999999999%,AC26&lt;&gt;0%)</formula>
    </cfRule>
  </conditionalFormatting>
  <conditionalFormatting sqref="AG38">
    <cfRule type="expression" dxfId="19" priority="20">
      <formula>+AND(AC38=0%,AD38=0%)</formula>
    </cfRule>
    <cfRule type="expression" dxfId="18" priority="21">
      <formula>+AND(AE38&gt;=70%,AE38&lt;90%)</formula>
    </cfRule>
    <cfRule type="expression" dxfId="17" priority="22">
      <formula>+AND(AC38&lt;&gt;0%,AD38=0%)</formula>
    </cfRule>
    <cfRule type="expression" dxfId="16" priority="23">
      <formula>AE38&gt;=90%</formula>
    </cfRule>
  </conditionalFormatting>
  <conditionalFormatting sqref="AG38">
    <cfRule type="expression" dxfId="15" priority="19">
      <formula>+AND(AE38&gt;0%,AE38&lt;=69.9999999999999%,AC38&lt;&gt;0%)</formula>
    </cfRule>
  </conditionalFormatting>
  <conditionalFormatting sqref="AJ43:AJ47 AJ26:AJ40">
    <cfRule type="iconSet" priority="1575">
      <iconSet iconSet="4TrafficLights">
        <cfvo type="percent" val="0"/>
        <cfvo type="num" val="0" gte="0"/>
        <cfvo type="num" val="70"/>
        <cfvo type="num" val="90" gte="0"/>
      </iconSet>
    </cfRule>
  </conditionalFormatting>
  <conditionalFormatting sqref="AG41">
    <cfRule type="expression" dxfId="14" priority="7">
      <formula>+AND(AE41&gt;0%,AE41&lt;=69.9999999999999%,AC41&lt;&gt;0%)</formula>
    </cfRule>
  </conditionalFormatting>
  <conditionalFormatting sqref="AG42">
    <cfRule type="expression" dxfId="13" priority="14">
      <formula>+AND(AC42=0%,AD42=0%)</formula>
    </cfRule>
    <cfRule type="expression" dxfId="12" priority="15">
      <formula>+AND(AE42&gt;=70%,AE42&lt;90%)</formula>
    </cfRule>
    <cfRule type="expression" dxfId="11" priority="16">
      <formula>+AND(AC42&lt;&gt;0%,AD42=0%)</formula>
    </cfRule>
    <cfRule type="expression" dxfId="10" priority="17">
      <formula>AE42&gt;=90%</formula>
    </cfRule>
  </conditionalFormatting>
  <conditionalFormatting sqref="AG42">
    <cfRule type="expression" dxfId="9" priority="13">
      <formula>+AND(AE42&gt;0%,AE42&lt;=69.9999999999999%,AC42&lt;&gt;0%)</formula>
    </cfRule>
  </conditionalFormatting>
  <conditionalFormatting sqref="AJ42">
    <cfRule type="iconSet" priority="18">
      <iconSet iconSet="4TrafficLights">
        <cfvo type="percent" val="0"/>
        <cfvo type="num" val="0" gte="0"/>
        <cfvo type="num" val="70"/>
        <cfvo type="num" val="90" gte="0"/>
      </iconSet>
    </cfRule>
  </conditionalFormatting>
  <conditionalFormatting sqref="AG41">
    <cfRule type="expression" dxfId="8" priority="8">
      <formula>+AND(AC41=0%,AD41=0%)</formula>
    </cfRule>
    <cfRule type="expression" dxfId="7" priority="9">
      <formula>+AND(AE41&gt;=70%,AE41&lt;90%)</formula>
    </cfRule>
    <cfRule type="expression" dxfId="6" priority="10">
      <formula>+AND(AC41&lt;&gt;0%,AD41=0%)</formula>
    </cfRule>
    <cfRule type="expression" dxfId="5" priority="11">
      <formula>AE41&gt;=90%</formula>
    </cfRule>
  </conditionalFormatting>
  <conditionalFormatting sqref="AJ41">
    <cfRule type="iconSet" priority="12">
      <iconSet iconSet="4TrafficLights">
        <cfvo type="percent" val="0"/>
        <cfvo type="num" val="0" gte="0"/>
        <cfvo type="num" val="70"/>
        <cfvo type="num" val="90" gte="0"/>
      </iconSet>
    </cfRule>
  </conditionalFormatting>
  <conditionalFormatting sqref="AG48">
    <cfRule type="expression" dxfId="4" priority="2">
      <formula>+AND(AC48=0%,AD48=0%)</formula>
    </cfRule>
    <cfRule type="expression" dxfId="3" priority="3">
      <formula>+AND(AE48&gt;=70%,AE48&lt;90%)</formula>
    </cfRule>
    <cfRule type="expression" dxfId="2" priority="4">
      <formula>+AND(AC48&lt;&gt;0%,AD48=0%)</formula>
    </cfRule>
    <cfRule type="expression" dxfId="1" priority="5">
      <formula>AE48&gt;=90%</formula>
    </cfRule>
  </conditionalFormatting>
  <conditionalFormatting sqref="AG48">
    <cfRule type="expression" dxfId="0" priority="1">
      <formula>+AND(AE48&gt;0%,AE48&lt;=69.9999999999999%,AC48&lt;&gt;0%)</formula>
    </cfRule>
  </conditionalFormatting>
  <conditionalFormatting sqref="AJ48">
    <cfRule type="iconSet" priority="6">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C7215-8132-468E-B300-100141963DA9}">
  <dimension ref="A2:W51"/>
  <sheetViews>
    <sheetView workbookViewId="0">
      <selection activeCell="D27" sqref="D27"/>
    </sheetView>
  </sheetViews>
  <sheetFormatPr baseColWidth="10" defaultRowHeight="15"/>
  <cols>
    <col min="11" max="12" width="11.85546875" bestFit="1" customWidth="1"/>
  </cols>
  <sheetData>
    <row r="2" spans="1:23" ht="90.75" thickBot="1">
      <c r="A2" s="271" t="s">
        <v>1513</v>
      </c>
      <c r="B2" s="338" t="s">
        <v>1143</v>
      </c>
      <c r="C2" s="362" t="s">
        <v>1162</v>
      </c>
      <c r="D2" s="363" t="s">
        <v>1561</v>
      </c>
      <c r="E2" s="391" t="s">
        <v>1515</v>
      </c>
      <c r="F2" s="392" t="s">
        <v>1143</v>
      </c>
      <c r="G2" s="362" t="s">
        <v>1162</v>
      </c>
      <c r="H2" s="363" t="s">
        <v>1561</v>
      </c>
      <c r="I2" s="391" t="s">
        <v>73</v>
      </c>
      <c r="J2" s="392" t="s">
        <v>1143</v>
      </c>
      <c r="K2" s="362" t="s">
        <v>1162</v>
      </c>
      <c r="L2" s="363" t="s">
        <v>1561</v>
      </c>
      <c r="M2" s="391" t="s">
        <v>1154</v>
      </c>
      <c r="N2" s="392" t="s">
        <v>1143</v>
      </c>
      <c r="O2" s="362" t="s">
        <v>1162</v>
      </c>
      <c r="P2" s="363" t="s">
        <v>1561</v>
      </c>
      <c r="Q2" s="343" t="s">
        <v>1159</v>
      </c>
      <c r="R2" s="343" t="s">
        <v>1160</v>
      </c>
      <c r="S2" s="343" t="s">
        <v>1161</v>
      </c>
      <c r="T2" s="344" t="s">
        <v>1162</v>
      </c>
      <c r="U2" s="344" t="s">
        <v>1561</v>
      </c>
      <c r="V2" s="337"/>
      <c r="W2" s="337"/>
    </row>
    <row r="3" spans="1:23">
      <c r="A3" s="518" t="s">
        <v>1514</v>
      </c>
      <c r="B3" s="515">
        <v>0.4</v>
      </c>
      <c r="C3" s="498">
        <f>SUM(G3:G14)*B3</f>
        <v>0.21693600000000002</v>
      </c>
      <c r="D3" s="498">
        <f>SUM(H3:H14)*B3</f>
        <v>0.15394677290322578</v>
      </c>
      <c r="E3" s="517" t="s">
        <v>1516</v>
      </c>
      <c r="F3" s="514">
        <v>0.49</v>
      </c>
      <c r="G3" s="504">
        <f>SUM(K3:K10)*F3</f>
        <v>0.1323</v>
      </c>
      <c r="H3" s="504">
        <f>SUM(L3:L10)*F3</f>
        <v>2.24175E-2</v>
      </c>
      <c r="I3" s="345" t="s">
        <v>1517</v>
      </c>
      <c r="J3" s="346">
        <v>0.4</v>
      </c>
      <c r="K3" s="348">
        <f>+J3*O3</f>
        <v>0</v>
      </c>
      <c r="L3" s="348">
        <f>+J3*P3</f>
        <v>0</v>
      </c>
      <c r="M3" s="347" t="s">
        <v>1520</v>
      </c>
      <c r="N3" s="348">
        <v>1</v>
      </c>
      <c r="O3" s="348">
        <f t="shared" ref="O3" si="0">+N3*T3</f>
        <v>0</v>
      </c>
      <c r="P3" s="348">
        <f t="shared" ref="P3" si="1">+N3*U3</f>
        <v>0</v>
      </c>
      <c r="Q3" s="349">
        <v>1</v>
      </c>
      <c r="R3" s="349"/>
      <c r="S3" s="349"/>
      <c r="T3" s="350"/>
      <c r="U3" s="350">
        <f t="shared" ref="U3" si="2">+S3/Q3</f>
        <v>0</v>
      </c>
    </row>
    <row r="4" spans="1:23">
      <c r="A4" s="518"/>
      <c r="B4" s="515"/>
      <c r="C4" s="499"/>
      <c r="D4" s="499"/>
      <c r="E4" s="518"/>
      <c r="F4" s="515"/>
      <c r="G4" s="505"/>
      <c r="H4" s="505"/>
      <c r="I4" s="518" t="s">
        <v>1518</v>
      </c>
      <c r="J4" s="515">
        <v>0.3</v>
      </c>
      <c r="K4" s="526">
        <f>SUM(O4:O7)*J4</f>
        <v>0.06</v>
      </c>
      <c r="L4" s="526">
        <f>SUM(P4:P7)*J4</f>
        <v>1.2E-2</v>
      </c>
      <c r="M4" s="340" t="s">
        <v>1521</v>
      </c>
      <c r="N4" s="341">
        <v>0.25</v>
      </c>
      <c r="O4" s="364">
        <f>+N4*T4</f>
        <v>0.2</v>
      </c>
      <c r="P4" s="364">
        <f>+N4*U4</f>
        <v>0.04</v>
      </c>
      <c r="Q4" s="250">
        <v>100</v>
      </c>
      <c r="R4" s="250">
        <v>20</v>
      </c>
      <c r="S4" s="250">
        <v>16</v>
      </c>
      <c r="T4" s="365">
        <f t="shared" ref="T4:T24" si="3">+S4/R4</f>
        <v>0.8</v>
      </c>
      <c r="U4" s="365">
        <f t="shared" ref="U4:U25" si="4">+S4/Q4</f>
        <v>0.16</v>
      </c>
    </row>
    <row r="5" spans="1:23">
      <c r="A5" s="518"/>
      <c r="B5" s="515"/>
      <c r="C5" s="499"/>
      <c r="D5" s="499"/>
      <c r="E5" s="518"/>
      <c r="F5" s="515"/>
      <c r="G5" s="505"/>
      <c r="H5" s="505"/>
      <c r="I5" s="518"/>
      <c r="J5" s="515"/>
      <c r="K5" s="527"/>
      <c r="L5" s="527"/>
      <c r="M5" s="340" t="s">
        <v>1522</v>
      </c>
      <c r="N5" s="341">
        <v>0.25</v>
      </c>
      <c r="O5" s="364">
        <f t="shared" ref="O5:O25" si="5">+N5*T5</f>
        <v>0</v>
      </c>
      <c r="P5" s="364">
        <f t="shared" ref="P5:P25" si="6">+N5*U5</f>
        <v>0</v>
      </c>
      <c r="Q5" s="250">
        <v>100</v>
      </c>
      <c r="R5" s="250">
        <v>0</v>
      </c>
      <c r="S5" s="250">
        <v>0</v>
      </c>
      <c r="T5" s="366"/>
      <c r="U5" s="366">
        <f t="shared" si="4"/>
        <v>0</v>
      </c>
    </row>
    <row r="6" spans="1:23">
      <c r="A6" s="518"/>
      <c r="B6" s="515"/>
      <c r="C6" s="499"/>
      <c r="D6" s="499"/>
      <c r="E6" s="518"/>
      <c r="F6" s="515"/>
      <c r="G6" s="505"/>
      <c r="H6" s="505"/>
      <c r="I6" s="518"/>
      <c r="J6" s="515"/>
      <c r="K6" s="527"/>
      <c r="L6" s="527"/>
      <c r="M6" s="340" t="s">
        <v>1523</v>
      </c>
      <c r="N6" s="341">
        <v>0.25</v>
      </c>
      <c r="O6" s="364">
        <f t="shared" si="5"/>
        <v>0</v>
      </c>
      <c r="P6" s="364">
        <f t="shared" si="6"/>
        <v>0</v>
      </c>
      <c r="Q6" s="250">
        <v>2</v>
      </c>
      <c r="R6" s="250">
        <v>0</v>
      </c>
      <c r="S6" s="250">
        <v>0</v>
      </c>
      <c r="T6" s="366"/>
      <c r="U6" s="366">
        <f t="shared" si="4"/>
        <v>0</v>
      </c>
    </row>
    <row r="7" spans="1:23">
      <c r="A7" s="518"/>
      <c r="B7" s="515"/>
      <c r="C7" s="499"/>
      <c r="D7" s="499"/>
      <c r="E7" s="518"/>
      <c r="F7" s="515"/>
      <c r="G7" s="505"/>
      <c r="H7" s="505"/>
      <c r="I7" s="518"/>
      <c r="J7" s="515"/>
      <c r="K7" s="528"/>
      <c r="L7" s="528"/>
      <c r="M7" s="340" t="s">
        <v>1524</v>
      </c>
      <c r="N7" s="341">
        <v>0.25</v>
      </c>
      <c r="O7" s="364">
        <f t="shared" si="5"/>
        <v>0</v>
      </c>
      <c r="P7" s="364">
        <f t="shared" si="6"/>
        <v>0</v>
      </c>
      <c r="Q7" s="250">
        <v>1</v>
      </c>
      <c r="R7" s="250">
        <v>0</v>
      </c>
      <c r="S7" s="250">
        <v>0</v>
      </c>
      <c r="T7" s="366"/>
      <c r="U7" s="366">
        <f t="shared" si="4"/>
        <v>0</v>
      </c>
    </row>
    <row r="8" spans="1:23">
      <c r="A8" s="518"/>
      <c r="B8" s="515"/>
      <c r="C8" s="499"/>
      <c r="D8" s="499"/>
      <c r="E8" s="518"/>
      <c r="F8" s="515"/>
      <c r="G8" s="505"/>
      <c r="H8" s="505"/>
      <c r="I8" s="518" t="s">
        <v>1519</v>
      </c>
      <c r="J8" s="515">
        <v>0.3</v>
      </c>
      <c r="K8" s="529" cm="1">
        <f t="array" ref="K8">SUM(O8:O10*J8)</f>
        <v>0.21</v>
      </c>
      <c r="L8" s="529">
        <f>SUM(P8:P10)*J8</f>
        <v>3.3750000000000002E-2</v>
      </c>
      <c r="M8" s="340" t="s">
        <v>1525</v>
      </c>
      <c r="N8" s="341">
        <v>0.5</v>
      </c>
      <c r="O8" s="367">
        <f t="shared" si="5"/>
        <v>0.5</v>
      </c>
      <c r="P8" s="367">
        <f t="shared" si="6"/>
        <v>6.25E-2</v>
      </c>
      <c r="Q8" s="250">
        <v>8</v>
      </c>
      <c r="R8" s="250">
        <v>1</v>
      </c>
      <c r="S8" s="250">
        <v>1</v>
      </c>
      <c r="T8" s="369">
        <f t="shared" si="3"/>
        <v>1</v>
      </c>
      <c r="U8" s="369">
        <f t="shared" si="4"/>
        <v>0.125</v>
      </c>
    </row>
    <row r="9" spans="1:23">
      <c r="A9" s="518"/>
      <c r="B9" s="515"/>
      <c r="C9" s="499"/>
      <c r="D9" s="499"/>
      <c r="E9" s="518"/>
      <c r="F9" s="515"/>
      <c r="G9" s="505"/>
      <c r="H9" s="505"/>
      <c r="I9" s="518"/>
      <c r="J9" s="515"/>
      <c r="K9" s="530"/>
      <c r="L9" s="530"/>
      <c r="M9" s="340" t="s">
        <v>1526</v>
      </c>
      <c r="N9" s="341">
        <v>0.3</v>
      </c>
      <c r="O9" s="367">
        <f t="shared" si="5"/>
        <v>0</v>
      </c>
      <c r="P9" s="367">
        <f t="shared" si="6"/>
        <v>0</v>
      </c>
      <c r="Q9" s="250">
        <v>1</v>
      </c>
      <c r="R9" s="250">
        <v>0</v>
      </c>
      <c r="S9" s="250">
        <v>0</v>
      </c>
      <c r="T9" s="369"/>
      <c r="U9" s="369">
        <f t="shared" si="4"/>
        <v>0</v>
      </c>
    </row>
    <row r="10" spans="1:23" ht="15.75" thickBot="1">
      <c r="A10" s="518"/>
      <c r="B10" s="515"/>
      <c r="C10" s="499"/>
      <c r="D10" s="499"/>
      <c r="E10" s="519"/>
      <c r="F10" s="516"/>
      <c r="G10" s="506"/>
      <c r="H10" s="506"/>
      <c r="I10" s="519"/>
      <c r="J10" s="516"/>
      <c r="K10" s="531"/>
      <c r="L10" s="531"/>
      <c r="M10" s="351" t="s">
        <v>1527</v>
      </c>
      <c r="N10" s="352">
        <v>0.2</v>
      </c>
      <c r="O10" s="368">
        <f t="shared" si="5"/>
        <v>0.2</v>
      </c>
      <c r="P10" s="368">
        <f t="shared" si="6"/>
        <v>0.05</v>
      </c>
      <c r="Q10" s="353">
        <v>4</v>
      </c>
      <c r="R10" s="353">
        <v>1</v>
      </c>
      <c r="S10" s="353">
        <v>1</v>
      </c>
      <c r="T10" s="370">
        <f t="shared" si="3"/>
        <v>1</v>
      </c>
      <c r="U10" s="370">
        <f t="shared" si="4"/>
        <v>0.25</v>
      </c>
    </row>
    <row r="11" spans="1:23">
      <c r="A11" s="518"/>
      <c r="B11" s="515"/>
      <c r="C11" s="499"/>
      <c r="D11" s="499"/>
      <c r="E11" s="517" t="s">
        <v>1528</v>
      </c>
      <c r="F11" s="514">
        <v>0.51</v>
      </c>
      <c r="G11" s="509">
        <f>SUM(K11:K14)*F11</f>
        <v>0.41004000000000002</v>
      </c>
      <c r="H11" s="509">
        <f>SUM(L11:L14)*F11</f>
        <v>0.36244943225806447</v>
      </c>
      <c r="I11" s="517" t="s">
        <v>1529</v>
      </c>
      <c r="J11" s="514">
        <v>0.49</v>
      </c>
      <c r="K11" s="509">
        <f>SUM(O11:O13)*J11</f>
        <v>0.29400000000000004</v>
      </c>
      <c r="L11" s="509">
        <f>SUM(P11:P13)*J11</f>
        <v>0.35368516129032251</v>
      </c>
      <c r="M11" s="347" t="s">
        <v>1530</v>
      </c>
      <c r="N11" s="348">
        <v>0.4</v>
      </c>
      <c r="O11" s="371">
        <f t="shared" si="5"/>
        <v>0</v>
      </c>
      <c r="P11" s="371">
        <f t="shared" si="6"/>
        <v>0.4</v>
      </c>
      <c r="Q11" s="349">
        <v>2</v>
      </c>
      <c r="R11" s="349">
        <v>0</v>
      </c>
      <c r="S11" s="349">
        <v>2</v>
      </c>
      <c r="T11" s="373"/>
      <c r="U11" s="373">
        <f t="shared" si="4"/>
        <v>1</v>
      </c>
    </row>
    <row r="12" spans="1:23">
      <c r="A12" s="518"/>
      <c r="B12" s="515"/>
      <c r="C12" s="499"/>
      <c r="D12" s="499"/>
      <c r="E12" s="518"/>
      <c r="F12" s="515"/>
      <c r="G12" s="510"/>
      <c r="H12" s="510"/>
      <c r="I12" s="518"/>
      <c r="J12" s="515"/>
      <c r="K12" s="510"/>
      <c r="L12" s="510"/>
      <c r="M12" s="340" t="s">
        <v>1531</v>
      </c>
      <c r="N12" s="341">
        <v>0.4</v>
      </c>
      <c r="O12" s="372">
        <f t="shared" si="5"/>
        <v>0.4</v>
      </c>
      <c r="P12" s="372">
        <f t="shared" si="6"/>
        <v>0.29599999999999999</v>
      </c>
      <c r="Q12" s="250">
        <v>50</v>
      </c>
      <c r="R12" s="250">
        <v>37</v>
      </c>
      <c r="S12" s="250">
        <v>37</v>
      </c>
      <c r="T12" s="374">
        <f t="shared" si="3"/>
        <v>1</v>
      </c>
      <c r="U12" s="374">
        <f t="shared" si="4"/>
        <v>0.74</v>
      </c>
    </row>
    <row r="13" spans="1:23">
      <c r="A13" s="518"/>
      <c r="B13" s="515"/>
      <c r="C13" s="499"/>
      <c r="D13" s="499"/>
      <c r="E13" s="518"/>
      <c r="F13" s="515"/>
      <c r="G13" s="510"/>
      <c r="H13" s="510"/>
      <c r="I13" s="518"/>
      <c r="J13" s="515"/>
      <c r="K13" s="532"/>
      <c r="L13" s="532"/>
      <c r="M13" s="340" t="s">
        <v>1532</v>
      </c>
      <c r="N13" s="341">
        <v>0.2</v>
      </c>
      <c r="O13" s="372">
        <f t="shared" si="5"/>
        <v>0.2</v>
      </c>
      <c r="P13" s="372">
        <f t="shared" si="6"/>
        <v>2.5806451612903226E-2</v>
      </c>
      <c r="Q13" s="250">
        <v>31</v>
      </c>
      <c r="R13" s="250">
        <v>4</v>
      </c>
      <c r="S13" s="250">
        <v>4</v>
      </c>
      <c r="T13" s="374">
        <f t="shared" si="3"/>
        <v>1</v>
      </c>
      <c r="U13" s="374">
        <f t="shared" si="4"/>
        <v>0.12903225806451613</v>
      </c>
    </row>
    <row r="14" spans="1:23" ht="15.75" thickBot="1">
      <c r="A14" s="518"/>
      <c r="B14" s="515"/>
      <c r="C14" s="500"/>
      <c r="D14" s="500"/>
      <c r="E14" s="519"/>
      <c r="F14" s="516"/>
      <c r="G14" s="511"/>
      <c r="H14" s="511"/>
      <c r="I14" s="351" t="s">
        <v>1533</v>
      </c>
      <c r="J14" s="355">
        <v>0.51</v>
      </c>
      <c r="K14" s="352">
        <f>+J14*O14</f>
        <v>0.51</v>
      </c>
      <c r="L14" s="352">
        <f>+J14*P14</f>
        <v>0.35699999999999998</v>
      </c>
      <c r="M14" s="351" t="s">
        <v>1534</v>
      </c>
      <c r="N14" s="352">
        <v>1</v>
      </c>
      <c r="O14" s="352">
        <f t="shared" si="5"/>
        <v>1</v>
      </c>
      <c r="P14" s="352">
        <f t="shared" si="6"/>
        <v>0.7</v>
      </c>
      <c r="Q14" s="353">
        <v>100</v>
      </c>
      <c r="R14" s="353">
        <v>70</v>
      </c>
      <c r="S14" s="353">
        <v>70</v>
      </c>
      <c r="T14" s="354">
        <f t="shared" si="3"/>
        <v>1</v>
      </c>
      <c r="U14" s="354">
        <f t="shared" si="4"/>
        <v>0.7</v>
      </c>
    </row>
    <row r="15" spans="1:23">
      <c r="A15" s="523" t="s">
        <v>1535</v>
      </c>
      <c r="B15" s="520">
        <v>0.6</v>
      </c>
      <c r="C15" s="501">
        <f>SUM(G15:G25)*B15</f>
        <v>0.28791742494175027</v>
      </c>
      <c r="D15" s="501">
        <f>SUM(H15:H25)*B15</f>
        <v>0.11911029717470721</v>
      </c>
      <c r="E15" s="517" t="s">
        <v>1536</v>
      </c>
      <c r="F15" s="514">
        <v>0.25</v>
      </c>
      <c r="G15" s="507">
        <f>SUM(K15:K17)*F15</f>
        <v>0</v>
      </c>
      <c r="H15" s="507">
        <f>SUM(L15:L17)*F15</f>
        <v>0.05</v>
      </c>
      <c r="I15" s="517" t="s">
        <v>1537</v>
      </c>
      <c r="J15" s="514">
        <v>0.8</v>
      </c>
      <c r="K15" s="507">
        <f>SUM(O15:O16)*J15</f>
        <v>0</v>
      </c>
      <c r="L15" s="507">
        <f>SUM(P15:P16)*J15</f>
        <v>0.2</v>
      </c>
      <c r="M15" s="347" t="s">
        <v>1538</v>
      </c>
      <c r="N15" s="348">
        <v>0.5</v>
      </c>
      <c r="O15" s="375">
        <f t="shared" si="5"/>
        <v>0</v>
      </c>
      <c r="P15" s="375">
        <f t="shared" si="6"/>
        <v>0.25</v>
      </c>
      <c r="Q15" s="349">
        <v>4</v>
      </c>
      <c r="R15" s="349">
        <v>0</v>
      </c>
      <c r="S15" s="349">
        <v>2</v>
      </c>
      <c r="T15" s="377"/>
      <c r="U15" s="377">
        <f t="shared" si="4"/>
        <v>0.5</v>
      </c>
    </row>
    <row r="16" spans="1:23">
      <c r="A16" s="524"/>
      <c r="B16" s="521"/>
      <c r="C16" s="502"/>
      <c r="D16" s="502"/>
      <c r="E16" s="518"/>
      <c r="F16" s="515"/>
      <c r="G16" s="512"/>
      <c r="H16" s="512"/>
      <c r="I16" s="518"/>
      <c r="J16" s="515"/>
      <c r="K16" s="508"/>
      <c r="L16" s="508"/>
      <c r="M16" s="340" t="s">
        <v>1539</v>
      </c>
      <c r="N16" s="341">
        <v>0.5</v>
      </c>
      <c r="O16" s="376">
        <f t="shared" si="5"/>
        <v>0</v>
      </c>
      <c r="P16" s="376">
        <f t="shared" si="6"/>
        <v>0</v>
      </c>
      <c r="Q16" s="250">
        <v>2</v>
      </c>
      <c r="R16" s="250">
        <v>0</v>
      </c>
      <c r="S16" s="250">
        <v>0</v>
      </c>
      <c r="T16" s="378"/>
      <c r="U16" s="378">
        <f t="shared" si="4"/>
        <v>0</v>
      </c>
    </row>
    <row r="17" spans="1:21" ht="15.75" thickBot="1">
      <c r="A17" s="524"/>
      <c r="B17" s="521"/>
      <c r="C17" s="502"/>
      <c r="D17" s="502"/>
      <c r="E17" s="519"/>
      <c r="F17" s="516"/>
      <c r="G17" s="513"/>
      <c r="H17" s="513"/>
      <c r="I17" s="351" t="s">
        <v>1540</v>
      </c>
      <c r="J17" s="355">
        <v>0.2</v>
      </c>
      <c r="K17" s="352">
        <f>+J17*O17</f>
        <v>0</v>
      </c>
      <c r="L17" s="352">
        <f>+J17*P17</f>
        <v>0</v>
      </c>
      <c r="M17" s="351" t="s">
        <v>1541</v>
      </c>
      <c r="N17" s="352">
        <v>1</v>
      </c>
      <c r="O17" s="352">
        <f t="shared" si="5"/>
        <v>0</v>
      </c>
      <c r="P17" s="352">
        <f t="shared" si="6"/>
        <v>0</v>
      </c>
      <c r="Q17" s="353">
        <v>1</v>
      </c>
      <c r="R17" s="353">
        <v>0</v>
      </c>
      <c r="S17" s="353">
        <v>0</v>
      </c>
      <c r="T17" s="354"/>
      <c r="U17" s="354">
        <f t="shared" si="4"/>
        <v>0</v>
      </c>
    </row>
    <row r="18" spans="1:21">
      <c r="A18" s="524"/>
      <c r="B18" s="521"/>
      <c r="C18" s="502"/>
      <c r="D18" s="502"/>
      <c r="E18" s="517" t="s">
        <v>1542</v>
      </c>
      <c r="F18" s="514">
        <v>0.35</v>
      </c>
      <c r="G18" s="533">
        <f>SUM(K18:K21)*F18</f>
        <v>0.31736237490291719</v>
      </c>
      <c r="H18" s="533">
        <f>SUM(L18:L21)*F18</f>
        <v>4.2267161957845349E-2</v>
      </c>
      <c r="I18" s="347" t="s">
        <v>1543</v>
      </c>
      <c r="J18" s="346">
        <v>0.1</v>
      </c>
      <c r="K18" s="379">
        <f>+J18*O18</f>
        <v>0</v>
      </c>
      <c r="L18" s="379">
        <f>+J18*P18</f>
        <v>0</v>
      </c>
      <c r="M18" s="347" t="s">
        <v>1547</v>
      </c>
      <c r="N18" s="348">
        <v>1</v>
      </c>
      <c r="O18" s="379">
        <f t="shared" si="5"/>
        <v>0</v>
      </c>
      <c r="P18" s="379">
        <f t="shared" si="6"/>
        <v>0</v>
      </c>
      <c r="Q18" s="349">
        <v>2</v>
      </c>
      <c r="R18" s="349">
        <v>0</v>
      </c>
      <c r="S18" s="349">
        <v>0</v>
      </c>
      <c r="T18" s="382"/>
      <c r="U18" s="382">
        <f t="shared" si="4"/>
        <v>0</v>
      </c>
    </row>
    <row r="19" spans="1:21">
      <c r="A19" s="524"/>
      <c r="B19" s="521"/>
      <c r="C19" s="502"/>
      <c r="D19" s="502"/>
      <c r="E19" s="518"/>
      <c r="F19" s="515"/>
      <c r="G19" s="534"/>
      <c r="H19" s="534"/>
      <c r="I19" s="340" t="s">
        <v>1544</v>
      </c>
      <c r="J19" s="339">
        <v>0.1</v>
      </c>
      <c r="K19" s="380">
        <f t="shared" ref="K19:K21" si="7">+J19*O19</f>
        <v>2.80995280995281E-2</v>
      </c>
      <c r="L19" s="380">
        <f t="shared" ref="L19:L21" si="8">+J19*P19</f>
        <v>1.0234375E-2</v>
      </c>
      <c r="M19" s="340" t="s">
        <v>1548</v>
      </c>
      <c r="N19" s="341">
        <v>1</v>
      </c>
      <c r="O19" s="380">
        <f t="shared" si="5"/>
        <v>0.28099528099528098</v>
      </c>
      <c r="P19" s="380">
        <f t="shared" si="6"/>
        <v>0.10234375</v>
      </c>
      <c r="Q19" s="342">
        <v>38.4</v>
      </c>
      <c r="R19" s="342">
        <v>13.986000000000001</v>
      </c>
      <c r="S19" s="250">
        <v>3.9299999999999997</v>
      </c>
      <c r="T19" s="383">
        <f t="shared" si="3"/>
        <v>0.28099528099528098</v>
      </c>
      <c r="U19" s="383">
        <f t="shared" si="4"/>
        <v>0.10234375</v>
      </c>
    </row>
    <row r="20" spans="1:21">
      <c r="A20" s="524"/>
      <c r="B20" s="521"/>
      <c r="C20" s="502"/>
      <c r="D20" s="502"/>
      <c r="E20" s="518"/>
      <c r="F20" s="515"/>
      <c r="G20" s="534"/>
      <c r="H20" s="534"/>
      <c r="I20" s="340" t="s">
        <v>1545</v>
      </c>
      <c r="J20" s="339">
        <v>0.4</v>
      </c>
      <c r="K20" s="380">
        <f t="shared" si="7"/>
        <v>0.41894594594594586</v>
      </c>
      <c r="L20" s="380">
        <f t="shared" si="8"/>
        <v>5.073997847781702E-2</v>
      </c>
      <c r="M20" s="340" t="s">
        <v>1549</v>
      </c>
      <c r="N20" s="341">
        <v>1</v>
      </c>
      <c r="O20" s="380">
        <f t="shared" si="5"/>
        <v>1.0473648648648646</v>
      </c>
      <c r="P20" s="380">
        <f t="shared" si="6"/>
        <v>0.12684994619454254</v>
      </c>
      <c r="Q20" s="342">
        <v>122.19949999999999</v>
      </c>
      <c r="R20" s="342">
        <v>14.800000000000002</v>
      </c>
      <c r="S20" s="342">
        <v>15.500999999999999</v>
      </c>
      <c r="T20" s="383">
        <f t="shared" si="3"/>
        <v>1.0473648648648646</v>
      </c>
      <c r="U20" s="383">
        <f t="shared" si="4"/>
        <v>0.12684994619454254</v>
      </c>
    </row>
    <row r="21" spans="1:21" ht="15.75" thickBot="1">
      <c r="A21" s="524"/>
      <c r="B21" s="521"/>
      <c r="C21" s="502"/>
      <c r="D21" s="502"/>
      <c r="E21" s="519"/>
      <c r="F21" s="516"/>
      <c r="G21" s="535"/>
      <c r="H21" s="535"/>
      <c r="I21" s="351" t="s">
        <v>1546</v>
      </c>
      <c r="J21" s="355">
        <v>0.4</v>
      </c>
      <c r="K21" s="381">
        <f t="shared" si="7"/>
        <v>0.45970416853428953</v>
      </c>
      <c r="L21" s="381">
        <f t="shared" si="8"/>
        <v>5.9788966401741132E-2</v>
      </c>
      <c r="M21" s="351" t="s">
        <v>1550</v>
      </c>
      <c r="N21" s="352">
        <v>1</v>
      </c>
      <c r="O21" s="381">
        <f t="shared" si="5"/>
        <v>1.1492604213357238</v>
      </c>
      <c r="P21" s="381">
        <f t="shared" si="6"/>
        <v>0.14947241600435282</v>
      </c>
      <c r="Q21" s="353">
        <v>514.61</v>
      </c>
      <c r="R21" s="356">
        <v>66.930000000000007</v>
      </c>
      <c r="S21" s="353">
        <v>76.92</v>
      </c>
      <c r="T21" s="384">
        <f t="shared" si="3"/>
        <v>1.1492604213357238</v>
      </c>
      <c r="U21" s="384">
        <f t="shared" si="4"/>
        <v>0.14947241600435282</v>
      </c>
    </row>
    <row r="22" spans="1:21">
      <c r="A22" s="524"/>
      <c r="B22" s="521"/>
      <c r="C22" s="502"/>
      <c r="D22" s="502"/>
      <c r="E22" s="517" t="s">
        <v>1551</v>
      </c>
      <c r="F22" s="514">
        <v>0.25</v>
      </c>
      <c r="G22" s="504">
        <f>SUM(K22:K24)*F22</f>
        <v>0.16249999999999998</v>
      </c>
      <c r="H22" s="504">
        <f>SUM(L22:L24)*F22</f>
        <v>0.10625</v>
      </c>
      <c r="I22" s="347" t="s">
        <v>1552</v>
      </c>
      <c r="J22" s="346">
        <v>0.35</v>
      </c>
      <c r="K22" s="385">
        <f t="shared" ref="K22:K25" si="9">+J22*O22</f>
        <v>0.35</v>
      </c>
      <c r="L22" s="385">
        <f t="shared" ref="L22:L25" si="10">+J22*P22</f>
        <v>0.35</v>
      </c>
      <c r="M22" s="347" t="s">
        <v>1555</v>
      </c>
      <c r="N22" s="348">
        <v>1</v>
      </c>
      <c r="O22" s="385">
        <f t="shared" si="5"/>
        <v>1</v>
      </c>
      <c r="P22" s="385">
        <f t="shared" si="6"/>
        <v>1</v>
      </c>
      <c r="Q22" s="349">
        <v>623</v>
      </c>
      <c r="R22" s="349">
        <v>623</v>
      </c>
      <c r="S22" s="349">
        <v>623</v>
      </c>
      <c r="T22" s="388">
        <f t="shared" si="3"/>
        <v>1</v>
      </c>
      <c r="U22" s="388">
        <f t="shared" si="4"/>
        <v>1</v>
      </c>
    </row>
    <row r="23" spans="1:21">
      <c r="A23" s="524"/>
      <c r="B23" s="521"/>
      <c r="C23" s="502"/>
      <c r="D23" s="502"/>
      <c r="E23" s="518"/>
      <c r="F23" s="515"/>
      <c r="G23" s="505"/>
      <c r="H23" s="505"/>
      <c r="I23" s="340" t="s">
        <v>1553</v>
      </c>
      <c r="J23" s="339">
        <v>0.35</v>
      </c>
      <c r="K23" s="386">
        <f t="shared" si="9"/>
        <v>0</v>
      </c>
      <c r="L23" s="386">
        <f t="shared" si="10"/>
        <v>0</v>
      </c>
      <c r="M23" s="340" t="s">
        <v>1556</v>
      </c>
      <c r="N23" s="341">
        <v>1</v>
      </c>
      <c r="O23" s="386">
        <f t="shared" si="5"/>
        <v>0</v>
      </c>
      <c r="P23" s="386">
        <f t="shared" si="6"/>
        <v>0</v>
      </c>
      <c r="Q23" s="250">
        <v>3</v>
      </c>
      <c r="R23" s="250">
        <v>1</v>
      </c>
      <c r="S23" s="250">
        <v>0</v>
      </c>
      <c r="T23" s="389">
        <f t="shared" si="3"/>
        <v>0</v>
      </c>
      <c r="U23" s="389">
        <f t="shared" si="4"/>
        <v>0</v>
      </c>
    </row>
    <row r="24" spans="1:21" ht="15.75" thickBot="1">
      <c r="A24" s="524"/>
      <c r="B24" s="521"/>
      <c r="C24" s="502"/>
      <c r="D24" s="502"/>
      <c r="E24" s="519"/>
      <c r="F24" s="516"/>
      <c r="G24" s="506"/>
      <c r="H24" s="506"/>
      <c r="I24" s="351" t="s">
        <v>1554</v>
      </c>
      <c r="J24" s="355">
        <v>0.3</v>
      </c>
      <c r="K24" s="387">
        <f t="shared" si="9"/>
        <v>0.3</v>
      </c>
      <c r="L24" s="387">
        <f t="shared" si="10"/>
        <v>7.4999999999999997E-2</v>
      </c>
      <c r="M24" s="351" t="s">
        <v>1557</v>
      </c>
      <c r="N24" s="352">
        <v>1</v>
      </c>
      <c r="O24" s="387">
        <f t="shared" si="5"/>
        <v>1</v>
      </c>
      <c r="P24" s="387">
        <f t="shared" si="6"/>
        <v>0.25</v>
      </c>
      <c r="Q24" s="353">
        <v>4</v>
      </c>
      <c r="R24" s="353">
        <v>1</v>
      </c>
      <c r="S24" s="353">
        <v>1</v>
      </c>
      <c r="T24" s="390">
        <f t="shared" si="3"/>
        <v>1</v>
      </c>
      <c r="U24" s="390">
        <f t="shared" si="4"/>
        <v>0.25</v>
      </c>
    </row>
    <row r="25" spans="1:21" ht="15.75" thickBot="1">
      <c r="A25" s="525"/>
      <c r="B25" s="522"/>
      <c r="C25" s="503"/>
      <c r="D25" s="503"/>
      <c r="E25" s="357" t="s">
        <v>1558</v>
      </c>
      <c r="F25" s="358">
        <v>0.15</v>
      </c>
      <c r="G25" s="359">
        <f>+F25*K25</f>
        <v>0</v>
      </c>
      <c r="H25" s="359">
        <f>+F25*L25</f>
        <v>0</v>
      </c>
      <c r="I25" s="357" t="s">
        <v>1559</v>
      </c>
      <c r="J25" s="358">
        <v>1</v>
      </c>
      <c r="K25" s="359">
        <f t="shared" si="9"/>
        <v>0</v>
      </c>
      <c r="L25" s="359">
        <f t="shared" si="10"/>
        <v>0</v>
      </c>
      <c r="M25" s="357" t="s">
        <v>1560</v>
      </c>
      <c r="N25" s="359">
        <v>1</v>
      </c>
      <c r="O25" s="359">
        <f t="shared" si="5"/>
        <v>0</v>
      </c>
      <c r="P25" s="359">
        <f t="shared" si="6"/>
        <v>0</v>
      </c>
      <c r="Q25" s="360">
        <v>100</v>
      </c>
      <c r="R25" s="360">
        <v>0</v>
      </c>
      <c r="S25" s="360">
        <v>0</v>
      </c>
      <c r="T25" s="361"/>
      <c r="U25" s="361">
        <f t="shared" si="4"/>
        <v>0</v>
      </c>
    </row>
    <row r="26" spans="1:21">
      <c r="C26" s="336"/>
      <c r="D26" s="336"/>
      <c r="F26" s="336"/>
      <c r="G26" s="336"/>
      <c r="H26" s="336"/>
      <c r="J26" s="336"/>
      <c r="K26" s="336"/>
      <c r="L26" s="336"/>
      <c r="N26" s="335"/>
      <c r="O26" s="335"/>
      <c r="P26" s="335"/>
    </row>
    <row r="27" spans="1:21" ht="18.75">
      <c r="B27" s="497" t="s">
        <v>1562</v>
      </c>
      <c r="C27" s="497"/>
      <c r="D27" s="393">
        <f>+C3+C15</f>
        <v>0.50485342494175023</v>
      </c>
      <c r="F27" s="336"/>
      <c r="G27" s="336"/>
      <c r="H27" s="336"/>
      <c r="J27" s="336"/>
      <c r="K27" s="336"/>
      <c r="L27" s="336"/>
      <c r="N27" s="335"/>
      <c r="O27" s="335"/>
      <c r="P27" s="335"/>
    </row>
    <row r="28" spans="1:21" ht="18.75">
      <c r="B28" s="497" t="s">
        <v>1563</v>
      </c>
      <c r="C28" s="497"/>
      <c r="D28" s="394">
        <f>+D3+D15</f>
        <v>0.27305707007793301</v>
      </c>
      <c r="F28" s="336"/>
      <c r="N28" s="335"/>
      <c r="O28" s="335"/>
      <c r="P28" s="335"/>
    </row>
    <row r="29" spans="1:21">
      <c r="N29" s="335"/>
      <c r="O29" s="335"/>
      <c r="P29" s="335"/>
    </row>
    <row r="30" spans="1:21">
      <c r="N30" s="335"/>
      <c r="O30" s="335"/>
      <c r="P30" s="335"/>
    </row>
    <row r="31" spans="1:21">
      <c r="N31" s="335"/>
      <c r="O31" s="335"/>
      <c r="P31" s="335"/>
    </row>
    <row r="32" spans="1:21">
      <c r="N32" s="335"/>
      <c r="O32" s="335"/>
      <c r="P32" s="335"/>
    </row>
    <row r="33" spans="14:16">
      <c r="N33" s="335"/>
      <c r="O33" s="335"/>
      <c r="P33" s="335"/>
    </row>
    <row r="34" spans="14:16">
      <c r="N34" s="335"/>
      <c r="O34" s="335"/>
      <c r="P34" s="335"/>
    </row>
    <row r="35" spans="14:16">
      <c r="N35" s="335"/>
      <c r="O35" s="335"/>
      <c r="P35" s="335"/>
    </row>
    <row r="36" spans="14:16">
      <c r="N36" s="335"/>
      <c r="O36" s="335"/>
      <c r="P36" s="335"/>
    </row>
    <row r="37" spans="14:16">
      <c r="N37" s="335"/>
      <c r="O37" s="335"/>
      <c r="P37" s="335"/>
    </row>
    <row r="38" spans="14:16">
      <c r="N38" s="335"/>
      <c r="O38" s="335"/>
      <c r="P38" s="335"/>
    </row>
    <row r="39" spans="14:16">
      <c r="N39" s="335"/>
      <c r="O39" s="335"/>
      <c r="P39" s="335"/>
    </row>
    <row r="40" spans="14:16">
      <c r="N40" s="335"/>
      <c r="O40" s="335"/>
      <c r="P40" s="335"/>
    </row>
    <row r="41" spans="14:16">
      <c r="N41" s="335"/>
      <c r="O41" s="335"/>
      <c r="P41" s="335"/>
    </row>
    <row r="42" spans="14:16">
      <c r="N42" s="335"/>
      <c r="O42" s="335"/>
      <c r="P42" s="335"/>
    </row>
    <row r="43" spans="14:16">
      <c r="N43" s="335"/>
      <c r="O43" s="335"/>
      <c r="P43" s="335"/>
    </row>
    <row r="44" spans="14:16">
      <c r="N44" s="335"/>
      <c r="O44" s="335"/>
      <c r="P44" s="335"/>
    </row>
    <row r="45" spans="14:16">
      <c r="N45" s="335"/>
      <c r="O45" s="335"/>
      <c r="P45" s="335"/>
    </row>
    <row r="46" spans="14:16">
      <c r="N46" s="335"/>
      <c r="O46" s="335"/>
      <c r="P46" s="335"/>
    </row>
    <row r="47" spans="14:16">
      <c r="N47" s="335"/>
      <c r="O47" s="335"/>
      <c r="P47" s="335"/>
    </row>
    <row r="48" spans="14:16">
      <c r="N48" s="335"/>
      <c r="O48" s="335"/>
      <c r="P48" s="335"/>
    </row>
    <row r="49" spans="14:16">
      <c r="N49" s="335"/>
      <c r="O49" s="335"/>
      <c r="P49" s="335"/>
    </row>
    <row r="50" spans="14:16">
      <c r="N50" s="335"/>
      <c r="O50" s="335"/>
      <c r="P50" s="335"/>
    </row>
    <row r="51" spans="14:16">
      <c r="N51" s="335"/>
      <c r="O51" s="335"/>
      <c r="P51" s="335"/>
    </row>
  </sheetData>
  <mergeCells count="46">
    <mergeCell ref="A3:A14"/>
    <mergeCell ref="F11:F14"/>
    <mergeCell ref="E11:E14"/>
    <mergeCell ref="J8:J10"/>
    <mergeCell ref="I8:I10"/>
    <mergeCell ref="I4:I7"/>
    <mergeCell ref="J4:J7"/>
    <mergeCell ref="F3:F10"/>
    <mergeCell ref="E3:E10"/>
    <mergeCell ref="F22:F24"/>
    <mergeCell ref="E22:E24"/>
    <mergeCell ref="B15:B25"/>
    <mergeCell ref="A15:A25"/>
    <mergeCell ref="K4:K7"/>
    <mergeCell ref="K8:K10"/>
    <mergeCell ref="K11:K13"/>
    <mergeCell ref="J15:J16"/>
    <mergeCell ref="I15:I16"/>
    <mergeCell ref="F15:F17"/>
    <mergeCell ref="E15:E17"/>
    <mergeCell ref="F18:F21"/>
    <mergeCell ref="E18:E21"/>
    <mergeCell ref="G18:G21"/>
    <mergeCell ref="H18:H21"/>
    <mergeCell ref="J11:J13"/>
    <mergeCell ref="G22:G24"/>
    <mergeCell ref="H22:H24"/>
    <mergeCell ref="K15:K16"/>
    <mergeCell ref="L15:L16"/>
    <mergeCell ref="G3:G10"/>
    <mergeCell ref="H3:H10"/>
    <mergeCell ref="G11:G14"/>
    <mergeCell ref="H11:H14"/>
    <mergeCell ref="G15:G17"/>
    <mergeCell ref="H15:H17"/>
    <mergeCell ref="L4:L7"/>
    <mergeCell ref="L8:L10"/>
    <mergeCell ref="L11:L13"/>
    <mergeCell ref="I11:I13"/>
    <mergeCell ref="B27:C27"/>
    <mergeCell ref="B28:C28"/>
    <mergeCell ref="C3:C14"/>
    <mergeCell ref="D3:D14"/>
    <mergeCell ref="C15:C25"/>
    <mergeCell ref="D15:D25"/>
    <mergeCell ref="B3:B14"/>
  </mergeCells>
  <phoneticPr fontId="7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4C51-F5CD-4575-9DFE-B519E93BD77F}">
  <dimension ref="B3:D44"/>
  <sheetViews>
    <sheetView workbookViewId="0">
      <selection activeCell="B28" sqref="B28"/>
    </sheetView>
  </sheetViews>
  <sheetFormatPr baseColWidth="10" defaultRowHeight="15"/>
  <cols>
    <col min="2" max="2" width="28.140625" customWidth="1"/>
    <col min="3" max="3" width="21.85546875" customWidth="1"/>
    <col min="4" max="4" width="61" customWidth="1"/>
  </cols>
  <sheetData>
    <row r="3" spans="2:4">
      <c r="B3" s="45" t="s">
        <v>489</v>
      </c>
      <c r="C3" s="45" t="s">
        <v>98</v>
      </c>
      <c r="D3" s="45" t="s">
        <v>490</v>
      </c>
    </row>
    <row r="4" spans="2:4">
      <c r="B4" s="536" t="s">
        <v>525</v>
      </c>
      <c r="C4" s="537"/>
      <c r="D4" s="538"/>
    </row>
    <row r="5" spans="2:4" ht="30">
      <c r="B5" s="48" t="s">
        <v>152</v>
      </c>
      <c r="C5" s="43" t="s">
        <v>549</v>
      </c>
      <c r="D5" s="49" t="s">
        <v>526</v>
      </c>
    </row>
    <row r="6" spans="2:4" ht="30">
      <c r="B6" s="48" t="s">
        <v>456</v>
      </c>
      <c r="C6" s="43" t="s">
        <v>527</v>
      </c>
      <c r="D6" s="49" t="s">
        <v>528</v>
      </c>
    </row>
    <row r="7" spans="2:4" ht="30">
      <c r="B7" s="48" t="s">
        <v>93</v>
      </c>
      <c r="C7" s="43" t="s">
        <v>527</v>
      </c>
      <c r="D7" s="49" t="s">
        <v>529</v>
      </c>
    </row>
    <row r="8" spans="2:4" ht="30">
      <c r="B8" s="48" t="s">
        <v>74</v>
      </c>
      <c r="C8" s="43" t="s">
        <v>527</v>
      </c>
      <c r="D8" s="49" t="s">
        <v>530</v>
      </c>
    </row>
    <row r="9" spans="2:4" ht="45">
      <c r="B9" s="48" t="s">
        <v>425</v>
      </c>
      <c r="C9" s="43" t="s">
        <v>527</v>
      </c>
      <c r="D9" s="49" t="s">
        <v>531</v>
      </c>
    </row>
    <row r="10" spans="2:4" ht="20.25" customHeight="1">
      <c r="B10" s="48" t="s">
        <v>97</v>
      </c>
      <c r="C10" s="43" t="s">
        <v>527</v>
      </c>
      <c r="D10" s="49" t="s">
        <v>532</v>
      </c>
    </row>
    <row r="11" spans="2:4" ht="18.75" customHeight="1">
      <c r="B11" s="48" t="s">
        <v>98</v>
      </c>
      <c r="C11" s="43" t="s">
        <v>527</v>
      </c>
      <c r="D11" s="49" t="s">
        <v>532</v>
      </c>
    </row>
    <row r="12" spans="2:4" ht="24" customHeight="1">
      <c r="B12" s="48" t="s">
        <v>426</v>
      </c>
      <c r="C12" s="43" t="s">
        <v>527</v>
      </c>
      <c r="D12" s="49" t="s">
        <v>532</v>
      </c>
    </row>
    <row r="13" spans="2:4" ht="30">
      <c r="B13" s="48" t="s">
        <v>158</v>
      </c>
      <c r="C13" s="43" t="s">
        <v>527</v>
      </c>
      <c r="D13" s="49" t="s">
        <v>533</v>
      </c>
    </row>
    <row r="14" spans="2:4" ht="30">
      <c r="B14" s="48" t="s">
        <v>92</v>
      </c>
      <c r="C14" s="43" t="s">
        <v>527</v>
      </c>
      <c r="D14" s="49" t="s">
        <v>532</v>
      </c>
    </row>
    <row r="15" spans="2:4" ht="30">
      <c r="B15" s="48" t="s">
        <v>452</v>
      </c>
      <c r="C15" s="43" t="s">
        <v>527</v>
      </c>
      <c r="D15" s="49" t="s">
        <v>533</v>
      </c>
    </row>
    <row r="16" spans="2:4" ht="30">
      <c r="B16" s="48" t="s">
        <v>73</v>
      </c>
      <c r="C16" s="43" t="s">
        <v>527</v>
      </c>
      <c r="D16" s="49" t="s">
        <v>534</v>
      </c>
    </row>
    <row r="17" spans="2:4" ht="30">
      <c r="B17" s="48" t="s">
        <v>95</v>
      </c>
      <c r="C17" s="43" t="s">
        <v>527</v>
      </c>
      <c r="D17" s="49" t="s">
        <v>535</v>
      </c>
    </row>
    <row r="18" spans="2:4" ht="30">
      <c r="B18" s="48" t="s">
        <v>102</v>
      </c>
      <c r="C18" s="43" t="s">
        <v>527</v>
      </c>
      <c r="D18" s="49" t="s">
        <v>541</v>
      </c>
    </row>
    <row r="19" spans="2:4">
      <c r="B19" s="539" t="s">
        <v>536</v>
      </c>
      <c r="C19" s="540"/>
      <c r="D19" s="541"/>
    </row>
    <row r="20" spans="2:4" ht="30">
      <c r="B20" s="48" t="s">
        <v>88</v>
      </c>
      <c r="C20" s="43" t="s">
        <v>527</v>
      </c>
      <c r="D20" s="49" t="s">
        <v>537</v>
      </c>
    </row>
    <row r="21" spans="2:4" ht="30">
      <c r="B21" s="48" t="s">
        <v>75</v>
      </c>
      <c r="C21" s="43" t="s">
        <v>527</v>
      </c>
      <c r="D21" s="49" t="s">
        <v>550</v>
      </c>
    </row>
    <row r="22" spans="2:4" ht="30">
      <c r="B22" s="48" t="s">
        <v>150</v>
      </c>
      <c r="C22" s="43" t="s">
        <v>527</v>
      </c>
      <c r="D22" s="49" t="s">
        <v>551</v>
      </c>
    </row>
    <row r="23" spans="2:4" ht="30">
      <c r="B23" s="48" t="s">
        <v>455</v>
      </c>
      <c r="C23" s="50" t="s">
        <v>527</v>
      </c>
      <c r="D23" s="49" t="s">
        <v>551</v>
      </c>
    </row>
    <row r="24" spans="2:4" ht="30">
      <c r="B24" s="48" t="s">
        <v>479</v>
      </c>
      <c r="C24" s="43" t="s">
        <v>538</v>
      </c>
      <c r="D24" s="49" t="s">
        <v>552</v>
      </c>
    </row>
    <row r="25" spans="2:4" ht="30">
      <c r="B25" s="51" t="s">
        <v>145</v>
      </c>
      <c r="C25" s="43" t="s">
        <v>527</v>
      </c>
      <c r="D25" s="49" t="s">
        <v>539</v>
      </c>
    </row>
    <row r="26" spans="2:4" ht="45">
      <c r="B26" s="48" t="s">
        <v>228</v>
      </c>
      <c r="C26" s="43" t="s">
        <v>527</v>
      </c>
      <c r="D26" s="49" t="s">
        <v>540</v>
      </c>
    </row>
    <row r="27" spans="2:4" ht="45">
      <c r="B27" s="48" t="s">
        <v>151</v>
      </c>
      <c r="C27" s="43" t="s">
        <v>527</v>
      </c>
      <c r="D27" s="49" t="s">
        <v>558</v>
      </c>
    </row>
    <row r="28" spans="2:4" ht="30">
      <c r="B28" s="48" t="s">
        <v>478</v>
      </c>
      <c r="C28" s="43" t="s">
        <v>538</v>
      </c>
      <c r="D28" s="49" t="s">
        <v>553</v>
      </c>
    </row>
    <row r="29" spans="2:4" ht="30">
      <c r="B29" s="48" t="s">
        <v>453</v>
      </c>
      <c r="C29" s="43" t="s">
        <v>538</v>
      </c>
      <c r="D29" s="49" t="s">
        <v>559</v>
      </c>
    </row>
    <row r="30" spans="2:4" ht="30">
      <c r="B30" s="48" t="s">
        <v>496</v>
      </c>
      <c r="C30" s="43" t="s">
        <v>527</v>
      </c>
      <c r="D30" s="49" t="s">
        <v>560</v>
      </c>
    </row>
    <row r="31" spans="2:4" ht="45">
      <c r="B31" s="48" t="s">
        <v>542</v>
      </c>
      <c r="C31" s="43" t="s">
        <v>527</v>
      </c>
      <c r="D31" s="49" t="s">
        <v>561</v>
      </c>
    </row>
    <row r="32" spans="2:4" ht="45">
      <c r="B32" s="48" t="s">
        <v>518</v>
      </c>
      <c r="C32" s="43" t="s">
        <v>527</v>
      </c>
      <c r="D32" s="49" t="s">
        <v>562</v>
      </c>
    </row>
    <row r="33" spans="2:4" ht="30">
      <c r="B33" s="48" t="s">
        <v>457</v>
      </c>
      <c r="C33" s="43" t="s">
        <v>527</v>
      </c>
      <c r="D33" s="49" t="s">
        <v>563</v>
      </c>
    </row>
    <row r="34" spans="2:4" ht="30">
      <c r="B34" s="48" t="s">
        <v>454</v>
      </c>
      <c r="C34" s="43" t="s">
        <v>538</v>
      </c>
      <c r="D34" s="49" t="s">
        <v>554</v>
      </c>
    </row>
    <row r="35" spans="2:4" ht="30">
      <c r="B35" s="48" t="s">
        <v>458</v>
      </c>
      <c r="C35" s="43" t="s">
        <v>538</v>
      </c>
      <c r="D35" s="49" t="s">
        <v>543</v>
      </c>
    </row>
    <row r="36" spans="2:4" ht="30">
      <c r="B36" s="48" t="s">
        <v>459</v>
      </c>
      <c r="C36" s="43" t="s">
        <v>538</v>
      </c>
      <c r="D36" s="49" t="s">
        <v>544</v>
      </c>
    </row>
    <row r="37" spans="2:4" ht="30">
      <c r="B37" s="48" t="s">
        <v>564</v>
      </c>
      <c r="C37" s="43" t="s">
        <v>538</v>
      </c>
      <c r="D37" s="49" t="s">
        <v>565</v>
      </c>
    </row>
    <row r="38" spans="2:4">
      <c r="B38" s="48" t="s">
        <v>545</v>
      </c>
      <c r="C38" s="43" t="s">
        <v>527</v>
      </c>
      <c r="D38" s="49" t="s">
        <v>532</v>
      </c>
    </row>
    <row r="39" spans="2:4" ht="30">
      <c r="B39" s="48" t="s">
        <v>148</v>
      </c>
      <c r="C39" s="43" t="s">
        <v>527</v>
      </c>
      <c r="D39" s="49" t="s">
        <v>532</v>
      </c>
    </row>
    <row r="40" spans="2:4" ht="60">
      <c r="B40" s="48" t="s">
        <v>555</v>
      </c>
      <c r="C40" s="43" t="s">
        <v>538</v>
      </c>
      <c r="D40" s="49" t="s">
        <v>567</v>
      </c>
    </row>
    <row r="41" spans="2:4">
      <c r="B41" s="48" t="s">
        <v>557</v>
      </c>
      <c r="C41" s="43" t="s">
        <v>527</v>
      </c>
      <c r="D41" s="49" t="s">
        <v>532</v>
      </c>
    </row>
    <row r="42" spans="2:4" ht="30">
      <c r="B42" s="48" t="s">
        <v>491</v>
      </c>
      <c r="C42" s="43" t="s">
        <v>538</v>
      </c>
      <c r="D42" s="49" t="s">
        <v>568</v>
      </c>
    </row>
    <row r="43" spans="2:4" ht="30">
      <c r="B43" s="48" t="s">
        <v>149</v>
      </c>
      <c r="C43" s="43" t="s">
        <v>538</v>
      </c>
      <c r="D43" s="49" t="s">
        <v>546</v>
      </c>
    </row>
    <row r="44" spans="2:4">
      <c r="B44" s="48" t="s">
        <v>547</v>
      </c>
      <c r="C44" s="43" t="s">
        <v>549</v>
      </c>
      <c r="D44" s="49" t="s">
        <v>548</v>
      </c>
    </row>
  </sheetData>
  <mergeCells count="2">
    <mergeCell ref="B4:D4"/>
    <mergeCell ref="B19:D1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B446"/>
  <sheetViews>
    <sheetView topLeftCell="A151" workbookViewId="0">
      <selection activeCell="B161" sqref="B161"/>
    </sheetView>
  </sheetViews>
  <sheetFormatPr baseColWidth="10" defaultRowHeight="15"/>
  <cols>
    <col min="1" max="1" width="4.7109375" customWidth="1"/>
    <col min="2" max="2" width="67.85546875" customWidth="1"/>
    <col min="3" max="3" width="2.42578125" customWidth="1"/>
    <col min="4" max="4" width="4.28515625" customWidth="1"/>
    <col min="5" max="5" width="22.5703125" customWidth="1"/>
    <col min="6" max="6" width="3.28515625" customWidth="1"/>
    <col min="7" max="7" width="3.85546875" customWidth="1"/>
    <col min="8" max="8" width="2.42578125" customWidth="1"/>
    <col min="9" max="9" width="2.5703125" customWidth="1"/>
    <col min="10" max="10" width="18.140625" customWidth="1"/>
    <col min="11" max="11" width="2.140625" customWidth="1"/>
    <col min="12" max="12" width="22.85546875" customWidth="1"/>
    <col min="13" max="13" width="2.140625" customWidth="1"/>
    <col min="14" max="14" width="34.28515625" customWidth="1"/>
    <col min="15" max="15" width="3.42578125" customWidth="1"/>
    <col min="16" max="16" width="2.42578125" customWidth="1"/>
    <col min="17" max="17" width="1.7109375" customWidth="1"/>
    <col min="18" max="18" width="36.85546875" customWidth="1"/>
    <col min="19" max="19" width="2.140625" customWidth="1"/>
    <col min="20" max="20" width="40" customWidth="1"/>
  </cols>
  <sheetData>
    <row r="3" spans="2:2">
      <c r="B3" s="80" t="s">
        <v>74</v>
      </c>
    </row>
    <row r="4" spans="2:2" ht="18.75">
      <c r="B4" s="40" t="s">
        <v>80</v>
      </c>
    </row>
    <row r="5" spans="2:2" ht="18.75">
      <c r="B5" s="40" t="s">
        <v>328</v>
      </c>
    </row>
    <row r="6" spans="2:2" ht="18.75">
      <c r="B6" s="40" t="s">
        <v>329</v>
      </c>
    </row>
    <row r="7" spans="2:2" ht="18.75">
      <c r="B7" s="40" t="s">
        <v>330</v>
      </c>
    </row>
    <row r="8" spans="2:2" ht="18.75">
      <c r="B8" s="40" t="s">
        <v>76</v>
      </c>
    </row>
    <row r="9" spans="2:2" ht="18.75">
      <c r="B9" s="40" t="s">
        <v>487</v>
      </c>
    </row>
    <row r="10" spans="2:2" ht="18.75">
      <c r="B10" s="40" t="s">
        <v>331</v>
      </c>
    </row>
    <row r="11" spans="2:2" ht="18.75">
      <c r="B11" s="40" t="s">
        <v>332</v>
      </c>
    </row>
    <row r="12" spans="2:2" ht="18.75">
      <c r="B12" s="40" t="s">
        <v>333</v>
      </c>
    </row>
    <row r="13" spans="2:2" ht="18.75">
      <c r="B13" s="40" t="s">
        <v>334</v>
      </c>
    </row>
    <row r="14" spans="2:2" ht="18.75">
      <c r="B14" s="40" t="s">
        <v>335</v>
      </c>
    </row>
    <row r="15" spans="2:2" ht="18.75">
      <c r="B15" s="40" t="s">
        <v>336</v>
      </c>
    </row>
    <row r="16" spans="2:2" ht="18.75">
      <c r="B16" s="40" t="s">
        <v>337</v>
      </c>
    </row>
    <row r="17" spans="2:2" ht="18.75">
      <c r="B17" s="40" t="s">
        <v>338</v>
      </c>
    </row>
    <row r="18" spans="2:2" ht="18.75">
      <c r="B18" s="40" t="s">
        <v>339</v>
      </c>
    </row>
    <row r="19" spans="2:2" ht="18.75">
      <c r="B19" s="40" t="s">
        <v>340</v>
      </c>
    </row>
    <row r="20" spans="2:2" ht="18.75">
      <c r="B20" s="40" t="s">
        <v>341</v>
      </c>
    </row>
    <row r="21" spans="2:2" ht="18.75">
      <c r="B21" s="40" t="s">
        <v>342</v>
      </c>
    </row>
    <row r="22" spans="2:2" ht="18.75">
      <c r="B22" s="40" t="s">
        <v>343</v>
      </c>
    </row>
    <row r="23" spans="2:2" ht="18.75">
      <c r="B23" s="40" t="s">
        <v>344</v>
      </c>
    </row>
    <row r="24" spans="2:2" ht="18.75">
      <c r="B24" s="40" t="s">
        <v>345</v>
      </c>
    </row>
    <row r="25" spans="2:2" ht="18.75">
      <c r="B25" s="40" t="s">
        <v>346</v>
      </c>
    </row>
    <row r="26" spans="2:2" ht="18.75">
      <c r="B26" s="40" t="s">
        <v>415</v>
      </c>
    </row>
    <row r="27" spans="2:2" ht="18.75">
      <c r="B27" s="40" t="s">
        <v>347</v>
      </c>
    </row>
    <row r="28" spans="2:2" ht="18.75">
      <c r="B28" s="40" t="s">
        <v>348</v>
      </c>
    </row>
    <row r="29" spans="2:2" ht="18.75">
      <c r="B29" s="40" t="s">
        <v>349</v>
      </c>
    </row>
    <row r="30" spans="2:2" ht="18.75">
      <c r="B30" s="40" t="s">
        <v>350</v>
      </c>
    </row>
    <row r="31" spans="2:2" ht="18.75">
      <c r="B31" s="40" t="s">
        <v>351</v>
      </c>
    </row>
    <row r="32" spans="2:2" ht="18.75">
      <c r="B32" s="40" t="s">
        <v>352</v>
      </c>
    </row>
    <row r="33" spans="2:2" ht="18.75">
      <c r="B33" s="40" t="s">
        <v>79</v>
      </c>
    </row>
    <row r="34" spans="2:2" ht="18.75">
      <c r="B34" s="40" t="s">
        <v>353</v>
      </c>
    </row>
    <row r="35" spans="2:2" ht="18.75">
      <c r="B35" s="40" t="s">
        <v>354</v>
      </c>
    </row>
    <row r="36" spans="2:2" ht="18.75">
      <c r="B36" s="40" t="s">
        <v>355</v>
      </c>
    </row>
    <row r="37" spans="2:2" ht="18.75">
      <c r="B37" s="40" t="s">
        <v>356</v>
      </c>
    </row>
    <row r="38" spans="2:2" ht="18.75">
      <c r="B38" s="40" t="s">
        <v>357</v>
      </c>
    </row>
    <row r="39" spans="2:2" ht="18.75">
      <c r="B39" s="40" t="s">
        <v>358</v>
      </c>
    </row>
    <row r="40" spans="2:2" ht="18.75">
      <c r="B40" s="40" t="s">
        <v>359</v>
      </c>
    </row>
    <row r="41" spans="2:2" ht="18.75">
      <c r="B41" s="40" t="s">
        <v>360</v>
      </c>
    </row>
    <row r="42" spans="2:2" ht="18.75">
      <c r="B42" s="40" t="s">
        <v>78</v>
      </c>
    </row>
    <row r="43" spans="2:2" ht="18.75">
      <c r="B43" s="40" t="s">
        <v>361</v>
      </c>
    </row>
    <row r="44" spans="2:2" ht="18.75">
      <c r="B44" s="40" t="s">
        <v>362</v>
      </c>
    </row>
    <row r="45" spans="2:2" ht="18.75">
      <c r="B45" s="40" t="s">
        <v>83</v>
      </c>
    </row>
    <row r="46" spans="2:2" ht="18.75">
      <c r="B46" s="40" t="s">
        <v>363</v>
      </c>
    </row>
    <row r="47" spans="2:2" ht="18.75">
      <c r="B47" s="40" t="s">
        <v>364</v>
      </c>
    </row>
    <row r="48" spans="2:2" ht="18.75">
      <c r="B48" s="40" t="s">
        <v>365</v>
      </c>
    </row>
    <row r="49" spans="2:2" ht="18.75">
      <c r="B49" s="40" t="s">
        <v>366</v>
      </c>
    </row>
    <row r="50" spans="2:2" ht="18.75">
      <c r="B50" s="40" t="s">
        <v>86</v>
      </c>
    </row>
    <row r="51" spans="2:2" ht="18.75">
      <c r="B51" s="40" t="s">
        <v>65</v>
      </c>
    </row>
    <row r="52" spans="2:2" ht="18.75">
      <c r="B52" s="40" t="s">
        <v>89</v>
      </c>
    </row>
    <row r="53" spans="2:2" ht="18.75">
      <c r="B53" s="40" t="s">
        <v>367</v>
      </c>
    </row>
    <row r="54" spans="2:2" ht="18.75">
      <c r="B54" s="40" t="s">
        <v>368</v>
      </c>
    </row>
    <row r="55" spans="2:2" ht="18.75">
      <c r="B55" s="40" t="s">
        <v>369</v>
      </c>
    </row>
    <row r="56" spans="2:2" ht="18.75">
      <c r="B56" s="40" t="s">
        <v>370</v>
      </c>
    </row>
    <row r="57" spans="2:2" ht="18.75">
      <c r="B57" s="40" t="s">
        <v>371</v>
      </c>
    </row>
    <row r="58" spans="2:2" ht="18.75">
      <c r="B58" s="40" t="s">
        <v>372</v>
      </c>
    </row>
    <row r="59" spans="2:2" ht="18.75">
      <c r="B59" s="40" t="s">
        <v>373</v>
      </c>
    </row>
    <row r="60" spans="2:2" ht="18.75">
      <c r="B60" s="40" t="s">
        <v>85</v>
      </c>
    </row>
    <row r="61" spans="2:2" ht="18.75">
      <c r="B61" s="40" t="s">
        <v>374</v>
      </c>
    </row>
    <row r="62" spans="2:2" ht="18.75">
      <c r="B62" s="40" t="s">
        <v>375</v>
      </c>
    </row>
    <row r="63" spans="2:2" ht="18.75">
      <c r="B63" s="40" t="s">
        <v>157</v>
      </c>
    </row>
    <row r="64" spans="2:2" ht="18.75">
      <c r="B64" s="40" t="s">
        <v>376</v>
      </c>
    </row>
    <row r="65" spans="2:2" ht="18.75">
      <c r="B65" s="40" t="s">
        <v>377</v>
      </c>
    </row>
    <row r="66" spans="2:2" ht="18.75">
      <c r="B66" s="40" t="s">
        <v>378</v>
      </c>
    </row>
    <row r="67" spans="2:2" ht="18.75">
      <c r="B67" s="40" t="s">
        <v>379</v>
      </c>
    </row>
    <row r="68" spans="2:2" ht="18.75">
      <c r="B68" s="40" t="s">
        <v>380</v>
      </c>
    </row>
    <row r="69" spans="2:2" ht="18.75">
      <c r="B69" s="40" t="s">
        <v>381</v>
      </c>
    </row>
    <row r="70" spans="2:2" ht="18.75">
      <c r="B70" s="40" t="s">
        <v>382</v>
      </c>
    </row>
    <row r="71" spans="2:2" ht="18.75">
      <c r="B71" s="40" t="s">
        <v>383</v>
      </c>
    </row>
    <row r="72" spans="2:2" ht="18.75">
      <c r="B72" s="40" t="s">
        <v>384</v>
      </c>
    </row>
    <row r="73" spans="2:2" ht="18.75">
      <c r="B73" s="40" t="s">
        <v>385</v>
      </c>
    </row>
    <row r="74" spans="2:2" ht="18.75">
      <c r="B74" s="40" t="s">
        <v>96</v>
      </c>
    </row>
    <row r="75" spans="2:2" ht="18.75">
      <c r="B75" s="40" t="s">
        <v>386</v>
      </c>
    </row>
    <row r="76" spans="2:2" ht="18.75">
      <c r="B76" s="40" t="s">
        <v>90</v>
      </c>
    </row>
    <row r="77" spans="2:2" ht="18.75">
      <c r="B77" s="40" t="s">
        <v>387</v>
      </c>
    </row>
    <row r="78" spans="2:2" ht="18.75">
      <c r="B78" s="40" t="s">
        <v>388</v>
      </c>
    </row>
    <row r="79" spans="2:2" ht="18.75">
      <c r="B79" s="40" t="s">
        <v>82</v>
      </c>
    </row>
    <row r="80" spans="2:2" ht="18.75">
      <c r="B80" s="40" t="s">
        <v>88</v>
      </c>
    </row>
    <row r="81" spans="2:2" ht="18.75">
      <c r="B81" s="40" t="s">
        <v>389</v>
      </c>
    </row>
    <row r="82" spans="2:2" ht="18.75">
      <c r="B82" s="40" t="s">
        <v>390</v>
      </c>
    </row>
    <row r="83" spans="2:2" ht="18.75">
      <c r="B83" s="40" t="s">
        <v>73</v>
      </c>
    </row>
    <row r="84" spans="2:2" ht="18.75">
      <c r="B84" s="40" t="s">
        <v>391</v>
      </c>
    </row>
    <row r="85" spans="2:2" ht="18.75">
      <c r="B85" s="40" t="s">
        <v>392</v>
      </c>
    </row>
    <row r="86" spans="2:2" ht="18.75">
      <c r="B86" s="40" t="s">
        <v>393</v>
      </c>
    </row>
    <row r="87" spans="2:2" ht="18.75">
      <c r="B87" s="40" t="s">
        <v>81</v>
      </c>
    </row>
    <row r="88" spans="2:2" ht="18.75">
      <c r="B88" s="40" t="s">
        <v>394</v>
      </c>
    </row>
    <row r="89" spans="2:2" ht="18.75">
      <c r="B89" s="40" t="s">
        <v>84</v>
      </c>
    </row>
    <row r="90" spans="2:2" ht="18.75">
      <c r="B90" s="40" t="s">
        <v>395</v>
      </c>
    </row>
    <row r="91" spans="2:2" ht="18.75">
      <c r="B91" s="40" t="s">
        <v>396</v>
      </c>
    </row>
    <row r="92" spans="2:2" ht="18.75">
      <c r="B92" s="40" t="s">
        <v>397</v>
      </c>
    </row>
    <row r="93" spans="2:2" ht="18.75">
      <c r="B93" s="40" t="s">
        <v>398</v>
      </c>
    </row>
    <row r="94" spans="2:2" ht="18.75">
      <c r="B94" s="40" t="s">
        <v>399</v>
      </c>
    </row>
    <row r="95" spans="2:2" ht="18.75">
      <c r="B95" s="40" t="s">
        <v>400</v>
      </c>
    </row>
    <row r="96" spans="2:2" ht="18.75">
      <c r="B96" s="40" t="s">
        <v>401</v>
      </c>
    </row>
    <row r="97" spans="2:2" ht="18.75">
      <c r="B97" s="40" t="s">
        <v>156</v>
      </c>
    </row>
    <row r="98" spans="2:2" ht="18.75">
      <c r="B98" s="40" t="s">
        <v>402</v>
      </c>
    </row>
    <row r="99" spans="2:2" ht="18.75">
      <c r="B99" s="40" t="s">
        <v>403</v>
      </c>
    </row>
    <row r="100" spans="2:2" ht="18.75">
      <c r="B100" s="40" t="s">
        <v>404</v>
      </c>
    </row>
    <row r="101" spans="2:2" ht="18.75">
      <c r="B101" s="40" t="s">
        <v>405</v>
      </c>
    </row>
    <row r="102" spans="2:2" ht="18.75">
      <c r="B102" s="40" t="s">
        <v>406</v>
      </c>
    </row>
    <row r="103" spans="2:2" ht="18.75">
      <c r="B103" s="40" t="s">
        <v>407</v>
      </c>
    </row>
    <row r="104" spans="2:2" ht="18.75">
      <c r="B104" s="40" t="s">
        <v>408</v>
      </c>
    </row>
    <row r="105" spans="2:2" ht="18.75">
      <c r="B105" s="40" t="s">
        <v>409</v>
      </c>
    </row>
    <row r="106" spans="2:2" ht="18.75">
      <c r="B106" s="40" t="s">
        <v>492</v>
      </c>
    </row>
    <row r="107" spans="2:2" ht="18.75">
      <c r="B107" s="40" t="s">
        <v>77</v>
      </c>
    </row>
    <row r="108" spans="2:2" ht="18.75">
      <c r="B108" s="40" t="s">
        <v>410</v>
      </c>
    </row>
    <row r="110" spans="2:2">
      <c r="B110" s="83" t="s">
        <v>97</v>
      </c>
    </row>
    <row r="111" spans="2:2" ht="18.75">
      <c r="B111" s="82" t="s">
        <v>103</v>
      </c>
    </row>
    <row r="112" spans="2:2" ht="18.75">
      <c r="B112" s="82" t="s">
        <v>106</v>
      </c>
    </row>
    <row r="113" spans="2:2" ht="18.75">
      <c r="B113" s="82" t="s">
        <v>88</v>
      </c>
    </row>
    <row r="114" spans="2:2" ht="18.75">
      <c r="B114" s="82" t="s">
        <v>111</v>
      </c>
    </row>
    <row r="115" spans="2:2" ht="18.75">
      <c r="B115" s="82" t="s">
        <v>114</v>
      </c>
    </row>
    <row r="117" spans="2:2">
      <c r="B117" s="80" t="s">
        <v>98</v>
      </c>
    </row>
    <row r="118" spans="2:2" ht="18.75">
      <c r="B118" s="82" t="s">
        <v>104</v>
      </c>
    </row>
    <row r="119" spans="2:2" ht="18.75">
      <c r="B119" s="82" t="s">
        <v>107</v>
      </c>
    </row>
    <row r="120" spans="2:2" ht="18.75">
      <c r="B120" s="82" t="s">
        <v>109</v>
      </c>
    </row>
    <row r="121" spans="2:2" ht="18.75">
      <c r="B121" s="82" t="s">
        <v>112</v>
      </c>
    </row>
    <row r="122" spans="2:2" ht="18.75">
      <c r="B122" s="82" t="s">
        <v>115</v>
      </c>
    </row>
    <row r="123" spans="2:2" ht="18.75">
      <c r="B123" s="82" t="s">
        <v>117</v>
      </c>
    </row>
    <row r="125" spans="2:2">
      <c r="B125" s="38" t="s">
        <v>91</v>
      </c>
    </row>
    <row r="126" spans="2:2" ht="23.25" customHeight="1">
      <c r="B126" s="40" t="s">
        <v>40</v>
      </c>
    </row>
    <row r="127" spans="2:2" ht="23.25" customHeight="1">
      <c r="B127" s="40" t="s">
        <v>290</v>
      </c>
    </row>
    <row r="128" spans="2:2" ht="23.25" customHeight="1">
      <c r="B128" s="40" t="s">
        <v>87</v>
      </c>
    </row>
    <row r="129" spans="2:2" ht="23.25" customHeight="1">
      <c r="B129" s="40" t="s">
        <v>291</v>
      </c>
    </row>
    <row r="130" spans="2:2" ht="23.25" customHeight="1">
      <c r="B130" s="40" t="s">
        <v>293</v>
      </c>
    </row>
    <row r="131" spans="2:2" ht="23.25" customHeight="1">
      <c r="B131" s="40" t="s">
        <v>294</v>
      </c>
    </row>
    <row r="132" spans="2:2" ht="23.25" customHeight="1">
      <c r="B132" s="40" t="s">
        <v>295</v>
      </c>
    </row>
    <row r="133" spans="2:2" ht="23.25" customHeight="1">
      <c r="B133" s="40" t="s">
        <v>292</v>
      </c>
    </row>
    <row r="134" spans="2:2" ht="23.25" customHeight="1">
      <c r="B134" s="40" t="s">
        <v>296</v>
      </c>
    </row>
    <row r="136" spans="2:2">
      <c r="B136" s="38" t="s">
        <v>260</v>
      </c>
    </row>
    <row r="137" spans="2:2" ht="18.75">
      <c r="B137" s="40" t="s">
        <v>252</v>
      </c>
    </row>
    <row r="138" spans="2:2" ht="18.75">
      <c r="B138" s="40" t="s">
        <v>253</v>
      </c>
    </row>
    <row r="139" spans="2:2" ht="18.75">
      <c r="B139" s="40" t="s">
        <v>254</v>
      </c>
    </row>
    <row r="140" spans="2:2" ht="18.75">
      <c r="B140" s="40" t="s">
        <v>255</v>
      </c>
    </row>
    <row r="141" spans="2:2" ht="18.75">
      <c r="B141" s="40" t="s">
        <v>486</v>
      </c>
    </row>
    <row r="142" spans="2:2" ht="18.75">
      <c r="B142" s="40" t="s">
        <v>578</v>
      </c>
    </row>
    <row r="143" spans="2:2" ht="18.75">
      <c r="B143" s="40" t="s">
        <v>256</v>
      </c>
    </row>
    <row r="144" spans="2:2" ht="18.75">
      <c r="B144" s="40" t="s">
        <v>257</v>
      </c>
    </row>
    <row r="145" spans="2:2" ht="18.75">
      <c r="B145" s="40" t="s">
        <v>258</v>
      </c>
    </row>
    <row r="146" spans="2:2" ht="18.75">
      <c r="B146" s="40" t="s">
        <v>259</v>
      </c>
    </row>
    <row r="147" spans="2:2" ht="18.75">
      <c r="B147" s="40" t="s">
        <v>297</v>
      </c>
    </row>
    <row r="148" spans="2:2" ht="18.75">
      <c r="B148" s="40" t="s">
        <v>40</v>
      </c>
    </row>
    <row r="149" spans="2:2" ht="18.75">
      <c r="B149" s="40" t="s">
        <v>87</v>
      </c>
    </row>
    <row r="150" spans="2:2" ht="18.75">
      <c r="B150" s="40" t="s">
        <v>290</v>
      </c>
    </row>
    <row r="151" spans="2:2" ht="18.75">
      <c r="B151" s="40" t="s">
        <v>291</v>
      </c>
    </row>
    <row r="152" spans="2:2" ht="18.75">
      <c r="B152" s="40" t="s">
        <v>293</v>
      </c>
    </row>
    <row r="153" spans="2:2" ht="18.75">
      <c r="B153" s="40" t="s">
        <v>294</v>
      </c>
    </row>
    <row r="154" spans="2:2" ht="18.75">
      <c r="B154" s="40" t="s">
        <v>295</v>
      </c>
    </row>
    <row r="155" spans="2:2" ht="18.75">
      <c r="B155" s="40" t="s">
        <v>292</v>
      </c>
    </row>
    <row r="156" spans="2:2" ht="18.75">
      <c r="B156" s="40" t="s">
        <v>296</v>
      </c>
    </row>
    <row r="157" spans="2:2" ht="18.75">
      <c r="B157" s="40" t="s">
        <v>577</v>
      </c>
    </row>
    <row r="158" spans="2:2" ht="18.75">
      <c r="B158" s="40" t="s">
        <v>576</v>
      </c>
    </row>
    <row r="159" spans="2:2" ht="18.75">
      <c r="B159" s="40" t="s">
        <v>298</v>
      </c>
    </row>
    <row r="160" spans="2:2" ht="18.75">
      <c r="B160" s="40" t="s">
        <v>299</v>
      </c>
    </row>
    <row r="161" spans="2:2" ht="18.75">
      <c r="B161" s="40" t="s">
        <v>300</v>
      </c>
    </row>
    <row r="162" spans="2:2" ht="18.75">
      <c r="B162" s="40" t="s">
        <v>301</v>
      </c>
    </row>
    <row r="163" spans="2:2" ht="18.75">
      <c r="B163" s="40" t="s">
        <v>302</v>
      </c>
    </row>
    <row r="164" spans="2:2" ht="18.75">
      <c r="B164" s="40" t="s">
        <v>303</v>
      </c>
    </row>
    <row r="165" spans="2:2" ht="18.75">
      <c r="B165" s="40" t="s">
        <v>304</v>
      </c>
    </row>
    <row r="166" spans="2:2" ht="18.75">
      <c r="B166" s="40" t="s">
        <v>305</v>
      </c>
    </row>
    <row r="167" spans="2:2" ht="18.75">
      <c r="B167" s="40" t="s">
        <v>306</v>
      </c>
    </row>
    <row r="168" spans="2:2" ht="37.5">
      <c r="B168" s="40" t="s">
        <v>575</v>
      </c>
    </row>
    <row r="169" spans="2:2" ht="18.75">
      <c r="B169" s="40" t="s">
        <v>308</v>
      </c>
    </row>
    <row r="170" spans="2:2" ht="18.75">
      <c r="B170" s="40" t="s">
        <v>309</v>
      </c>
    </row>
    <row r="171" spans="2:2" ht="18.75">
      <c r="B171" s="40" t="s">
        <v>310</v>
      </c>
    </row>
    <row r="172" spans="2:2" ht="18.75">
      <c r="B172" s="40" t="s">
        <v>311</v>
      </c>
    </row>
    <row r="173" spans="2:2" ht="18.75">
      <c r="B173" s="40" t="s">
        <v>312</v>
      </c>
    </row>
    <row r="174" spans="2:2" ht="18.75">
      <c r="B174" s="40" t="s">
        <v>313</v>
      </c>
    </row>
    <row r="175" spans="2:2" ht="18.75">
      <c r="B175" s="40" t="s">
        <v>314</v>
      </c>
    </row>
    <row r="176" spans="2:2" ht="18.75">
      <c r="B176" s="40" t="s">
        <v>315</v>
      </c>
    </row>
    <row r="177" spans="2:2" ht="18.75">
      <c r="B177" s="40" t="s">
        <v>307</v>
      </c>
    </row>
    <row r="178" spans="2:2" ht="18.75">
      <c r="B178" s="40" t="s">
        <v>574</v>
      </c>
    </row>
    <row r="179" spans="2:2" ht="18.75">
      <c r="B179" s="40" t="s">
        <v>316</v>
      </c>
    </row>
    <row r="180" spans="2:2" ht="18.75">
      <c r="B180" s="40" t="s">
        <v>317</v>
      </c>
    </row>
    <row r="181" spans="2:2" ht="18.75">
      <c r="B181" s="40" t="s">
        <v>318</v>
      </c>
    </row>
    <row r="182" spans="2:2" ht="18.75">
      <c r="B182" s="40" t="s">
        <v>319</v>
      </c>
    </row>
    <row r="183" spans="2:2" ht="18.75">
      <c r="B183" s="40" t="s">
        <v>320</v>
      </c>
    </row>
    <row r="185" spans="2:2">
      <c r="B185" s="38" t="s">
        <v>493</v>
      </c>
    </row>
    <row r="186" spans="2:2" ht="18.75">
      <c r="B186" s="40" t="s">
        <v>1448</v>
      </c>
    </row>
    <row r="187" spans="2:2" ht="18.75">
      <c r="B187" s="40" t="s">
        <v>1449</v>
      </c>
    </row>
    <row r="188" spans="2:2" ht="18.75">
      <c r="B188" s="40" t="s">
        <v>1450</v>
      </c>
    </row>
    <row r="189" spans="2:2" ht="18.75">
      <c r="B189" s="40" t="s">
        <v>1456</v>
      </c>
    </row>
    <row r="190" spans="2:2" ht="18.75">
      <c r="B190" s="40" t="s">
        <v>1451</v>
      </c>
    </row>
    <row r="191" spans="2:2" ht="18.75">
      <c r="B191" s="40" t="s">
        <v>1247</v>
      </c>
    </row>
    <row r="192" spans="2:2" ht="18.75">
      <c r="B192" s="40" t="s">
        <v>1452</v>
      </c>
    </row>
    <row r="193" spans="2:2" ht="18.75">
      <c r="B193" s="40" t="s">
        <v>1453</v>
      </c>
    </row>
    <row r="194" spans="2:2" ht="18.75">
      <c r="B194" s="40" t="s">
        <v>1454</v>
      </c>
    </row>
    <row r="195" spans="2:2" ht="18.75">
      <c r="B195" s="40" t="s">
        <v>1455</v>
      </c>
    </row>
    <row r="196" spans="2:2" ht="18.75">
      <c r="B196" s="40" t="s">
        <v>1457</v>
      </c>
    </row>
    <row r="197" spans="2:2" ht="18.75">
      <c r="B197" s="40" t="s">
        <v>1458</v>
      </c>
    </row>
    <row r="198" spans="2:2" ht="18.75">
      <c r="B198" s="40" t="s">
        <v>1459</v>
      </c>
    </row>
    <row r="199" spans="2:2" ht="18.75">
      <c r="B199" s="40" t="s">
        <v>1460</v>
      </c>
    </row>
    <row r="200" spans="2:2" ht="18.75">
      <c r="B200" s="40" t="s">
        <v>1461</v>
      </c>
    </row>
    <row r="201" spans="2:2" ht="18.75">
      <c r="B201" s="40" t="s">
        <v>1462</v>
      </c>
    </row>
    <row r="202" spans="2:2" ht="18.75">
      <c r="B202" s="40" t="s">
        <v>1461</v>
      </c>
    </row>
    <row r="203" spans="2:2" ht="18.75">
      <c r="B203" s="40" t="s">
        <v>1463</v>
      </c>
    </row>
    <row r="204" spans="2:2" ht="18.75">
      <c r="B204" s="40" t="s">
        <v>1461</v>
      </c>
    </row>
    <row r="205" spans="2:2" ht="18.75">
      <c r="B205" s="40" t="s">
        <v>1464</v>
      </c>
    </row>
    <row r="206" spans="2:2" ht="18.75">
      <c r="B206" s="40" t="s">
        <v>1465</v>
      </c>
    </row>
    <row r="207" spans="2:2" ht="18.75">
      <c r="B207" s="40" t="s">
        <v>263</v>
      </c>
    </row>
    <row r="208" spans="2:2" ht="18.75">
      <c r="B208" s="40" t="s">
        <v>264</v>
      </c>
    </row>
    <row r="209" spans="2:2" ht="18.75">
      <c r="B209" s="40" t="s">
        <v>10</v>
      </c>
    </row>
    <row r="210" spans="2:2" ht="18.75">
      <c r="B210" s="40" t="s">
        <v>1466</v>
      </c>
    </row>
    <row r="211" spans="2:2" ht="18.75">
      <c r="B211" s="40" t="s">
        <v>1467</v>
      </c>
    </row>
    <row r="212" spans="2:2" ht="18.75">
      <c r="B212" s="40" t="s">
        <v>1468</v>
      </c>
    </row>
    <row r="213" spans="2:2" ht="18.75">
      <c r="B213" s="40" t="s">
        <v>1469</v>
      </c>
    </row>
    <row r="214" spans="2:2" ht="18.75">
      <c r="B214" s="40" t="s">
        <v>1470</v>
      </c>
    </row>
    <row r="215" spans="2:2" ht="18.75">
      <c r="B215" s="40" t="s">
        <v>1471</v>
      </c>
    </row>
    <row r="216" spans="2:2" ht="18.75">
      <c r="B216" s="40" t="s">
        <v>270</v>
      </c>
    </row>
    <row r="217" spans="2:2" ht="18.75">
      <c r="B217" s="40" t="s">
        <v>271</v>
      </c>
    </row>
    <row r="218" spans="2:2" ht="18.75">
      <c r="B218" s="40" t="s">
        <v>1472</v>
      </c>
    </row>
    <row r="219" spans="2:2" ht="18.75">
      <c r="B219" s="40" t="s">
        <v>1473</v>
      </c>
    </row>
    <row r="220" spans="2:2" ht="18.75">
      <c r="B220" s="40" t="s">
        <v>1474</v>
      </c>
    </row>
    <row r="221" spans="2:2" ht="37.5">
      <c r="B221" s="40" t="s">
        <v>1475</v>
      </c>
    </row>
    <row r="222" spans="2:2" ht="18.75">
      <c r="B222" s="40" t="s">
        <v>1476</v>
      </c>
    </row>
    <row r="223" spans="2:2" ht="18.75">
      <c r="B223" s="40" t="s">
        <v>276</v>
      </c>
    </row>
    <row r="224" spans="2:2" ht="18.75">
      <c r="B224" s="40" t="s">
        <v>277</v>
      </c>
    </row>
    <row r="225" spans="2:2" ht="18.75">
      <c r="B225" s="40" t="s">
        <v>278</v>
      </c>
    </row>
    <row r="226" spans="2:2" ht="18.75">
      <c r="B226" s="40" t="s">
        <v>279</v>
      </c>
    </row>
    <row r="227" spans="2:2" ht="18.75">
      <c r="B227" s="40" t="s">
        <v>476</v>
      </c>
    </row>
    <row r="228" spans="2:2" ht="18.75">
      <c r="B228" s="40" t="s">
        <v>280</v>
      </c>
    </row>
    <row r="229" spans="2:2" ht="18.75">
      <c r="B229" s="40" t="s">
        <v>1477</v>
      </c>
    </row>
    <row r="230" spans="2:2" ht="18.75">
      <c r="B230" s="40" t="s">
        <v>1489</v>
      </c>
    </row>
    <row r="231" spans="2:2" ht="18.75">
      <c r="B231" s="40" t="s">
        <v>1478</v>
      </c>
    </row>
    <row r="232" spans="2:2" ht="18.75">
      <c r="B232" s="40" t="s">
        <v>1221</v>
      </c>
    </row>
    <row r="233" spans="2:2" ht="18.75">
      <c r="B233" s="40" t="s">
        <v>1479</v>
      </c>
    </row>
    <row r="234" spans="2:2" ht="18.75">
      <c r="B234" s="40" t="s">
        <v>285</v>
      </c>
    </row>
    <row r="235" spans="2:2" ht="18.75">
      <c r="B235" s="40" t="s">
        <v>1480</v>
      </c>
    </row>
    <row r="236" spans="2:2" ht="18.75">
      <c r="B236" s="40" t="s">
        <v>1481</v>
      </c>
    </row>
    <row r="237" spans="2:2" ht="18.75">
      <c r="B237" s="40" t="s">
        <v>287</v>
      </c>
    </row>
    <row r="238" spans="2:2" ht="18.75">
      <c r="B238" s="40" t="s">
        <v>1482</v>
      </c>
    </row>
    <row r="239" spans="2:2" ht="18.75">
      <c r="B239" s="40" t="s">
        <v>1483</v>
      </c>
    </row>
    <row r="240" spans="2:2" ht="18.75">
      <c r="B240" s="40" t="s">
        <v>289</v>
      </c>
    </row>
    <row r="241" spans="2:2" ht="18.75">
      <c r="B241" s="40" t="s">
        <v>1484</v>
      </c>
    </row>
    <row r="242" spans="2:2" ht="18.75">
      <c r="B242" s="40" t="s">
        <v>1485</v>
      </c>
    </row>
    <row r="243" spans="2:2" ht="37.5">
      <c r="B243" s="40" t="s">
        <v>1486</v>
      </c>
    </row>
    <row r="244" spans="2:2" ht="18.75">
      <c r="B244" s="40" t="s">
        <v>1487</v>
      </c>
    </row>
    <row r="245" spans="2:2" ht="18.75">
      <c r="B245" s="40" t="s">
        <v>1488</v>
      </c>
    </row>
    <row r="246" spans="2:2" ht="18.75">
      <c r="B246" s="40" t="s">
        <v>488</v>
      </c>
    </row>
    <row r="247" spans="2:2" ht="18.75">
      <c r="B247" s="40" t="s">
        <v>155</v>
      </c>
    </row>
    <row r="249" spans="2:2">
      <c r="B249" s="38" t="s">
        <v>494</v>
      </c>
    </row>
    <row r="250" spans="2:2" ht="18.75">
      <c r="B250" s="40" t="s">
        <v>411</v>
      </c>
    </row>
    <row r="251" spans="2:2" ht="18.75">
      <c r="B251" s="40" t="s">
        <v>412</v>
      </c>
    </row>
    <row r="252" spans="2:2" ht="18.75">
      <c r="B252" s="40" t="s">
        <v>413</v>
      </c>
    </row>
    <row r="253" spans="2:2" ht="18.75">
      <c r="B253" s="40" t="s">
        <v>414</v>
      </c>
    </row>
    <row r="254" spans="2:2" ht="18.75">
      <c r="B254" s="40" t="s">
        <v>155</v>
      </c>
    </row>
    <row r="256" spans="2:2">
      <c r="B256" s="38" t="s">
        <v>88</v>
      </c>
    </row>
    <row r="257" spans="2:2" ht="18.75">
      <c r="B257" s="40" t="s">
        <v>321</v>
      </c>
    </row>
    <row r="258" spans="2:2" ht="37.5">
      <c r="B258" s="40" t="s">
        <v>322</v>
      </c>
    </row>
    <row r="259" spans="2:2" ht="18.75">
      <c r="B259" s="40" t="s">
        <v>323</v>
      </c>
    </row>
    <row r="260" spans="2:2" ht="37.5">
      <c r="B260" s="40" t="s">
        <v>154</v>
      </c>
    </row>
    <row r="261" spans="2:2" ht="18.75">
      <c r="B261" s="40" t="s">
        <v>324</v>
      </c>
    </row>
    <row r="262" spans="2:2" ht="18.75">
      <c r="B262" s="40" t="s">
        <v>325</v>
      </c>
    </row>
    <row r="263" spans="2:2" ht="18.75">
      <c r="B263" s="40" t="s">
        <v>495</v>
      </c>
    </row>
    <row r="264" spans="2:2" ht="18.75">
      <c r="B264" s="40" t="s">
        <v>153</v>
      </c>
    </row>
    <row r="265" spans="2:2" ht="37.5">
      <c r="B265" s="40" t="s">
        <v>326</v>
      </c>
    </row>
    <row r="266" spans="2:2" ht="18.75">
      <c r="B266" s="40" t="s">
        <v>327</v>
      </c>
    </row>
    <row r="268" spans="2:2">
      <c r="B268" s="80" t="s">
        <v>99</v>
      </c>
    </row>
    <row r="269" spans="2:2" ht="37.5" customHeight="1">
      <c r="B269" s="81" t="s">
        <v>460</v>
      </c>
    </row>
    <row r="270" spans="2:2" ht="37.5" customHeight="1">
      <c r="B270" s="81" t="s">
        <v>461</v>
      </c>
    </row>
    <row r="271" spans="2:2" ht="23.25" customHeight="1">
      <c r="B271" s="81"/>
    </row>
    <row r="273" spans="2:2">
      <c r="B273" s="80" t="s">
        <v>100</v>
      </c>
    </row>
    <row r="274" spans="2:2">
      <c r="B274" s="81" t="s">
        <v>463</v>
      </c>
    </row>
    <row r="275" spans="2:2">
      <c r="B275" s="81" t="s">
        <v>464</v>
      </c>
    </row>
    <row r="276" spans="2:2">
      <c r="B276" s="81" t="s">
        <v>1625</v>
      </c>
    </row>
    <row r="277" spans="2:2">
      <c r="B277" s="81" t="s">
        <v>1626</v>
      </c>
    </row>
    <row r="278" spans="2:2">
      <c r="B278" s="81" t="s">
        <v>1627</v>
      </c>
    </row>
    <row r="279" spans="2:2" ht="30">
      <c r="B279" s="81" t="s">
        <v>1628</v>
      </c>
    </row>
    <row r="281" spans="2:2">
      <c r="B281" s="80" t="s">
        <v>468</v>
      </c>
    </row>
    <row r="282" spans="2:2" ht="30">
      <c r="B282" s="81" t="s">
        <v>480</v>
      </c>
    </row>
    <row r="283" spans="2:2">
      <c r="B283" s="81" t="s">
        <v>481</v>
      </c>
    </row>
    <row r="284" spans="2:2">
      <c r="B284" s="81" t="s">
        <v>482</v>
      </c>
    </row>
    <row r="285" spans="2:2" ht="30">
      <c r="B285" s="81" t="s">
        <v>483</v>
      </c>
    </row>
    <row r="286" spans="2:2" ht="30">
      <c r="B286" s="81" t="s">
        <v>484</v>
      </c>
    </row>
    <row r="287" spans="2:2">
      <c r="B287" s="81" t="s">
        <v>1629</v>
      </c>
    </row>
    <row r="288" spans="2:2" ht="30">
      <c r="B288" s="81" t="s">
        <v>1630</v>
      </c>
    </row>
    <row r="289" spans="2:2" ht="30">
      <c r="B289" s="81" t="s">
        <v>471</v>
      </c>
    </row>
    <row r="290" spans="2:2" ht="30">
      <c r="B290" s="81" t="s">
        <v>1631</v>
      </c>
    </row>
    <row r="291" spans="2:2" ht="30">
      <c r="B291" s="81" t="s">
        <v>1632</v>
      </c>
    </row>
    <row r="292" spans="2:2" ht="30">
      <c r="B292" s="81" t="s">
        <v>1633</v>
      </c>
    </row>
    <row r="293" spans="2:2" ht="30">
      <c r="B293" s="81" t="s">
        <v>1507</v>
      </c>
    </row>
    <row r="294" spans="2:2">
      <c r="B294" s="81" t="s">
        <v>1634</v>
      </c>
    </row>
    <row r="295" spans="2:2">
      <c r="B295" s="81" t="s">
        <v>1635</v>
      </c>
    </row>
    <row r="296" spans="2:2">
      <c r="B296" s="81" t="s">
        <v>1636</v>
      </c>
    </row>
    <row r="299" spans="2:2">
      <c r="B299" s="38" t="s">
        <v>101</v>
      </c>
    </row>
    <row r="300" spans="2:2" ht="37.5">
      <c r="B300" s="40" t="s">
        <v>1133</v>
      </c>
    </row>
    <row r="301" spans="2:2" ht="56.25">
      <c r="B301" s="40" t="s">
        <v>417</v>
      </c>
    </row>
    <row r="302" spans="2:2" ht="37.5">
      <c r="B302" s="40" t="s">
        <v>418</v>
      </c>
    </row>
    <row r="303" spans="2:2" ht="37.5">
      <c r="B303" s="40" t="s">
        <v>419</v>
      </c>
    </row>
    <row r="305" spans="2:2">
      <c r="B305" s="80" t="s">
        <v>102</v>
      </c>
    </row>
    <row r="306" spans="2:2">
      <c r="B306" s="81" t="s">
        <v>105</v>
      </c>
    </row>
    <row r="307" spans="2:2">
      <c r="B307" s="81" t="s">
        <v>108</v>
      </c>
    </row>
    <row r="308" spans="2:2">
      <c r="B308" s="81" t="s">
        <v>110</v>
      </c>
    </row>
    <row r="309" spans="2:2">
      <c r="B309" s="81" t="s">
        <v>113</v>
      </c>
    </row>
    <row r="310" spans="2:2">
      <c r="B310" s="81" t="s">
        <v>116</v>
      </c>
    </row>
    <row r="311" spans="2:2">
      <c r="B311" s="81" t="s">
        <v>118</v>
      </c>
    </row>
    <row r="312" spans="2:2">
      <c r="B312" s="81" t="s">
        <v>119</v>
      </c>
    </row>
    <row r="313" spans="2:2">
      <c r="B313" s="81" t="s">
        <v>120</v>
      </c>
    </row>
    <row r="314" spans="2:2">
      <c r="B314" s="81" t="s">
        <v>121</v>
      </c>
    </row>
    <row r="315" spans="2:2">
      <c r="B315" s="81" t="s">
        <v>122</v>
      </c>
    </row>
    <row r="316" spans="2:2">
      <c r="B316" s="81" t="s">
        <v>123</v>
      </c>
    </row>
    <row r="317" spans="2:2">
      <c r="B317" s="81" t="s">
        <v>124</v>
      </c>
    </row>
    <row r="318" spans="2:2">
      <c r="B318" s="81" t="s">
        <v>125</v>
      </c>
    </row>
    <row r="319" spans="2:2">
      <c r="B319" s="81" t="s">
        <v>126</v>
      </c>
    </row>
    <row r="320" spans="2:2">
      <c r="B320" s="81" t="s">
        <v>127</v>
      </c>
    </row>
    <row r="321" spans="2:2">
      <c r="B321" s="81" t="s">
        <v>128</v>
      </c>
    </row>
    <row r="322" spans="2:2">
      <c r="B322" s="81" t="s">
        <v>129</v>
      </c>
    </row>
    <row r="323" spans="2:2">
      <c r="B323" s="81" t="s">
        <v>130</v>
      </c>
    </row>
    <row r="324" spans="2:2">
      <c r="B324" s="81" t="s">
        <v>131</v>
      </c>
    </row>
    <row r="325" spans="2:2">
      <c r="B325" s="81" t="s">
        <v>66</v>
      </c>
    </row>
    <row r="326" spans="2:2">
      <c r="B326" s="81" t="s">
        <v>132</v>
      </c>
    </row>
    <row r="327" spans="2:2">
      <c r="B327" s="81" t="s">
        <v>133</v>
      </c>
    </row>
    <row r="328" spans="2:2">
      <c r="B328" s="81" t="s">
        <v>134</v>
      </c>
    </row>
    <row r="329" spans="2:2">
      <c r="B329" s="81" t="s">
        <v>135</v>
      </c>
    </row>
    <row r="330" spans="2:2">
      <c r="B330" s="81" t="s">
        <v>136</v>
      </c>
    </row>
    <row r="331" spans="2:2">
      <c r="B331" s="81" t="s">
        <v>137</v>
      </c>
    </row>
    <row r="332" spans="2:2">
      <c r="B332" s="81" t="s">
        <v>138</v>
      </c>
    </row>
    <row r="333" spans="2:2">
      <c r="B333" s="81" t="s">
        <v>139</v>
      </c>
    </row>
    <row r="334" spans="2:2">
      <c r="B334" s="81" t="s">
        <v>140</v>
      </c>
    </row>
    <row r="335" spans="2:2">
      <c r="B335" s="81" t="s">
        <v>141</v>
      </c>
    </row>
    <row r="336" spans="2:2">
      <c r="B336" s="81" t="s">
        <v>142</v>
      </c>
    </row>
    <row r="337" spans="2:2">
      <c r="B337" s="81" t="s">
        <v>143</v>
      </c>
    </row>
    <row r="338" spans="2:2">
      <c r="B338" s="81" t="s">
        <v>143</v>
      </c>
    </row>
    <row r="339" spans="2:2">
      <c r="B339" s="81" t="s">
        <v>144</v>
      </c>
    </row>
    <row r="340" spans="2:2">
      <c r="B340" s="81" t="s">
        <v>155</v>
      </c>
    </row>
    <row r="342" spans="2:2">
      <c r="B342" s="39" t="s">
        <v>228</v>
      </c>
    </row>
    <row r="343" spans="2:2">
      <c r="B343" s="42" t="s">
        <v>427</v>
      </c>
    </row>
    <row r="344" spans="2:2">
      <c r="B344" s="42" t="s">
        <v>428</v>
      </c>
    </row>
    <row r="345" spans="2:2">
      <c r="B345" s="42" t="s">
        <v>429</v>
      </c>
    </row>
    <row r="346" spans="2:2">
      <c r="B346" s="42" t="s">
        <v>430</v>
      </c>
    </row>
    <row r="347" spans="2:2">
      <c r="B347" s="42" t="s">
        <v>431</v>
      </c>
    </row>
    <row r="348" spans="2:2">
      <c r="B348" s="42" t="s">
        <v>432</v>
      </c>
    </row>
    <row r="349" spans="2:2">
      <c r="B349" s="42" t="s">
        <v>433</v>
      </c>
    </row>
    <row r="351" spans="2:2">
      <c r="B351" s="39" t="s">
        <v>151</v>
      </c>
    </row>
    <row r="352" spans="2:2">
      <c r="B352" s="42" t="s">
        <v>434</v>
      </c>
    </row>
    <row r="353" spans="2:2">
      <c r="B353" s="42" t="s">
        <v>435</v>
      </c>
    </row>
    <row r="354" spans="2:2">
      <c r="B354" s="42" t="s">
        <v>436</v>
      </c>
    </row>
    <row r="355" spans="2:2">
      <c r="B355" s="42" t="s">
        <v>437</v>
      </c>
    </row>
    <row r="356" spans="2:2">
      <c r="B356" s="42" t="s">
        <v>443</v>
      </c>
    </row>
    <row r="357" spans="2:2">
      <c r="B357" s="42" t="s">
        <v>444</v>
      </c>
    </row>
    <row r="358" spans="2:2">
      <c r="B358" s="42" t="s">
        <v>445</v>
      </c>
    </row>
    <row r="359" spans="2:2">
      <c r="B359" s="42" t="s">
        <v>446</v>
      </c>
    </row>
    <row r="360" spans="2:2">
      <c r="B360" s="42" t="s">
        <v>447</v>
      </c>
    </row>
    <row r="361" spans="2:2">
      <c r="B361" s="42" t="s">
        <v>448</v>
      </c>
    </row>
    <row r="362" spans="2:2">
      <c r="B362" s="42" t="s">
        <v>449</v>
      </c>
    </row>
    <row r="363" spans="2:2">
      <c r="B363" s="42" t="s">
        <v>450</v>
      </c>
    </row>
    <row r="364" spans="2:2">
      <c r="B364" s="42" t="s">
        <v>438</v>
      </c>
    </row>
    <row r="365" spans="2:2">
      <c r="B365" s="42" t="s">
        <v>439</v>
      </c>
    </row>
    <row r="366" spans="2:2" ht="30">
      <c r="B366" s="42" t="s">
        <v>440</v>
      </c>
    </row>
    <row r="367" spans="2:2">
      <c r="B367" s="42" t="s">
        <v>441</v>
      </c>
    </row>
    <row r="368" spans="2:2">
      <c r="B368" s="42" t="s">
        <v>442</v>
      </c>
    </row>
    <row r="371" spans="2:2">
      <c r="B371" s="46" t="s">
        <v>496</v>
      </c>
    </row>
    <row r="372" spans="2:2">
      <c r="B372" s="47" t="s">
        <v>497</v>
      </c>
    </row>
    <row r="373" spans="2:2">
      <c r="B373" s="47" t="s">
        <v>498</v>
      </c>
    </row>
    <row r="374" spans="2:2">
      <c r="B374" s="47" t="s">
        <v>499</v>
      </c>
    </row>
    <row r="375" spans="2:2">
      <c r="B375" s="47" t="s">
        <v>500</v>
      </c>
    </row>
    <row r="376" spans="2:2">
      <c r="B376" s="47" t="s">
        <v>501</v>
      </c>
    </row>
    <row r="377" spans="2:2">
      <c r="B377" s="47" t="s">
        <v>502</v>
      </c>
    </row>
    <row r="378" spans="2:2">
      <c r="B378" s="47" t="s">
        <v>524</v>
      </c>
    </row>
    <row r="379" spans="2:2">
      <c r="B379" s="47" t="s">
        <v>503</v>
      </c>
    </row>
    <row r="380" spans="2:2">
      <c r="B380" s="47" t="s">
        <v>504</v>
      </c>
    </row>
    <row r="381" spans="2:2">
      <c r="B381" s="47" t="s">
        <v>505</v>
      </c>
    </row>
    <row r="382" spans="2:2">
      <c r="B382" s="47" t="s">
        <v>506</v>
      </c>
    </row>
    <row r="383" spans="2:2">
      <c r="B383" s="47" t="s">
        <v>507</v>
      </c>
    </row>
    <row r="385" spans="2:2" ht="30">
      <c r="B385" s="46" t="s">
        <v>451</v>
      </c>
    </row>
    <row r="386" spans="2:2">
      <c r="B386" s="44" t="s">
        <v>508</v>
      </c>
    </row>
    <row r="387" spans="2:2">
      <c r="B387" s="44" t="s">
        <v>509</v>
      </c>
    </row>
    <row r="388" spans="2:2">
      <c r="B388" s="44" t="s">
        <v>510</v>
      </c>
    </row>
    <row r="389" spans="2:2">
      <c r="B389" s="44" t="s">
        <v>511</v>
      </c>
    </row>
    <row r="390" spans="2:2">
      <c r="B390" s="44" t="s">
        <v>512</v>
      </c>
    </row>
    <row r="391" spans="2:2">
      <c r="B391" s="44" t="s">
        <v>513</v>
      </c>
    </row>
    <row r="392" spans="2:2">
      <c r="B392" s="44" t="s">
        <v>514</v>
      </c>
    </row>
    <row r="394" spans="2:2">
      <c r="B394" s="46" t="s">
        <v>517</v>
      </c>
    </row>
    <row r="395" spans="2:2">
      <c r="B395" s="44" t="s">
        <v>515</v>
      </c>
    </row>
    <row r="396" spans="2:2">
      <c r="B396" s="44" t="s">
        <v>569</v>
      </c>
    </row>
    <row r="397" spans="2:2">
      <c r="B397" s="44" t="s">
        <v>570</v>
      </c>
    </row>
    <row r="398" spans="2:2">
      <c r="B398" s="44" t="s">
        <v>516</v>
      </c>
    </row>
    <row r="400" spans="2:2">
      <c r="B400" s="46" t="s">
        <v>457</v>
      </c>
    </row>
    <row r="401" spans="2:2">
      <c r="B401" s="44" t="s">
        <v>519</v>
      </c>
    </row>
    <row r="402" spans="2:2">
      <c r="B402" s="44" t="s">
        <v>520</v>
      </c>
    </row>
    <row r="403" spans="2:2">
      <c r="B403" s="44" t="s">
        <v>521</v>
      </c>
    </row>
    <row r="404" spans="2:2">
      <c r="B404" s="44" t="s">
        <v>522</v>
      </c>
    </row>
    <row r="405" spans="2:2">
      <c r="B405" s="44" t="s">
        <v>523</v>
      </c>
    </row>
    <row r="407" spans="2:2">
      <c r="B407" s="46" t="s">
        <v>229</v>
      </c>
    </row>
    <row r="408" spans="2:2">
      <c r="B408" s="44" t="s">
        <v>146</v>
      </c>
    </row>
    <row r="409" spans="2:2">
      <c r="B409" s="44" t="s">
        <v>147</v>
      </c>
    </row>
    <row r="410" spans="2:2">
      <c r="B410" s="44" t="s">
        <v>571</v>
      </c>
    </row>
    <row r="411" spans="2:2">
      <c r="B411" s="44" t="s">
        <v>572</v>
      </c>
    </row>
    <row r="412" spans="2:2">
      <c r="B412" s="44" t="s">
        <v>573</v>
      </c>
    </row>
    <row r="414" spans="2:2">
      <c r="B414" s="46" t="s">
        <v>148</v>
      </c>
    </row>
    <row r="415" spans="2:2">
      <c r="B415" s="44" t="s">
        <v>580</v>
      </c>
    </row>
    <row r="416" spans="2:2">
      <c r="B416" s="44" t="s">
        <v>581</v>
      </c>
    </row>
    <row r="417" spans="2:2">
      <c r="B417" s="44" t="s">
        <v>582</v>
      </c>
    </row>
    <row r="418" spans="2:2">
      <c r="B418" s="44" t="s">
        <v>583</v>
      </c>
    </row>
    <row r="421" spans="2:2">
      <c r="B421" s="39" t="s">
        <v>424</v>
      </c>
    </row>
    <row r="422" spans="2:2">
      <c r="B422" s="41" t="s">
        <v>159</v>
      </c>
    </row>
    <row r="424" spans="2:2">
      <c r="B424" s="46" t="s">
        <v>557</v>
      </c>
    </row>
    <row r="425" spans="2:2">
      <c r="B425" s="44" t="s">
        <v>584</v>
      </c>
    </row>
    <row r="426" spans="2:2">
      <c r="B426" s="44" t="s">
        <v>585</v>
      </c>
    </row>
    <row r="427" spans="2:2">
      <c r="B427" s="44" t="s">
        <v>586</v>
      </c>
    </row>
    <row r="428" spans="2:2">
      <c r="B428" s="44" t="s">
        <v>587</v>
      </c>
    </row>
    <row r="429" spans="2:2">
      <c r="B429" s="44" t="s">
        <v>588</v>
      </c>
    </row>
    <row r="430" spans="2:2">
      <c r="B430" s="44" t="s">
        <v>589</v>
      </c>
    </row>
    <row r="431" spans="2:2">
      <c r="B431" s="44" t="s">
        <v>590</v>
      </c>
    </row>
    <row r="432" spans="2:2">
      <c r="B432" s="44" t="s">
        <v>591</v>
      </c>
    </row>
    <row r="433" spans="2:2">
      <c r="B433" s="44" t="s">
        <v>592</v>
      </c>
    </row>
    <row r="434" spans="2:2">
      <c r="B434" s="44" t="s">
        <v>593</v>
      </c>
    </row>
    <row r="435" spans="2:2">
      <c r="B435" s="44" t="s">
        <v>594</v>
      </c>
    </row>
    <row r="436" spans="2:2">
      <c r="B436" s="44" t="s">
        <v>595</v>
      </c>
    </row>
    <row r="437" spans="2:2">
      <c r="B437" s="44" t="s">
        <v>596</v>
      </c>
    </row>
    <row r="438" spans="2:2">
      <c r="B438" s="44" t="s">
        <v>597</v>
      </c>
    </row>
    <row r="439" spans="2:2">
      <c r="B439" s="44" t="s">
        <v>598</v>
      </c>
    </row>
    <row r="440" spans="2:2">
      <c r="B440" s="44" t="s">
        <v>599</v>
      </c>
    </row>
    <row r="441" spans="2:2">
      <c r="B441" s="44" t="s">
        <v>600</v>
      </c>
    </row>
    <row r="443" spans="2:2">
      <c r="B443" s="39" t="s">
        <v>1138</v>
      </c>
    </row>
    <row r="444" spans="2:2">
      <c r="B444" s="98">
        <v>100</v>
      </c>
    </row>
    <row r="445" spans="2:2">
      <c r="B445" s="98">
        <f>0/1</f>
        <v>0</v>
      </c>
    </row>
    <row r="446" spans="2:2">
      <c r="B446" s="43" t="str">
        <f>""</f>
        <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815EA533489BB42970E5E35B5001092" ma:contentTypeVersion="13" ma:contentTypeDescription="Crear nuevo documento." ma:contentTypeScope="" ma:versionID="d3437c8f54b8d2b74089a7d853f858b0">
  <xsd:schema xmlns:xsd="http://www.w3.org/2001/XMLSchema" xmlns:xs="http://www.w3.org/2001/XMLSchema" xmlns:p="http://schemas.microsoft.com/office/2006/metadata/properties" xmlns:ns3="8b4825f1-dd0f-443c-b992-0ad0322f7799" xmlns:ns4="430ed46e-a5b2-46c4-a1be-b030cfd29c84" targetNamespace="http://schemas.microsoft.com/office/2006/metadata/properties" ma:root="true" ma:fieldsID="0de9e6d1fb9a5566bd64c883f68b3f19" ns3:_="" ns4:_="">
    <xsd:import namespace="8b4825f1-dd0f-443c-b992-0ad0322f7799"/>
    <xsd:import namespace="430ed46e-a5b2-46c4-a1be-b030cfd29c8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825f1-dd0f-443c-b992-0ad0322f7799"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0ed46e-a5b2-46c4-a1be-b030cfd29c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760426-D93E-4F7B-9E68-2C309C5E820B}">
  <ds:schemaRefs>
    <ds:schemaRef ds:uri="http://schemas.microsoft.com/sharepoint/v3/contenttype/forms"/>
  </ds:schemaRefs>
</ds:datastoreItem>
</file>

<file path=customXml/itemProps2.xml><?xml version="1.0" encoding="utf-8"?>
<ds:datastoreItem xmlns:ds="http://schemas.openxmlformats.org/officeDocument/2006/customXml" ds:itemID="{DB5D4006-1197-4457-921F-EBFA1C1E87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825f1-dd0f-443c-b992-0ad0322f7799"/>
    <ds:schemaRef ds:uri="430ed46e-a5b2-46c4-a1be-b030cfd29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F8B7B6-2690-43BD-A220-726F5FC7D99A}">
  <ds:schemaRefs>
    <ds:schemaRef ds:uri="http://schemas.microsoft.com/PowerBIAddIn"/>
  </ds:schemaRefs>
</ds:datastoreItem>
</file>

<file path=customXml/itemProps4.xml><?xml version="1.0" encoding="utf-8"?>
<ds:datastoreItem xmlns:ds="http://schemas.openxmlformats.org/officeDocument/2006/customXml" ds:itemID="{BEE95A58-DED4-4E59-BD34-C5C8D7962351}">
  <ds:schemaRefs>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http://schemas.microsoft.com/office/2006/documentManagement/types"/>
    <ds:schemaRef ds:uri="430ed46e-a5b2-46c4-a1be-b030cfd29c84"/>
    <ds:schemaRef ds:uri="8b4825f1-dd0f-443c-b992-0ad0322f779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36</vt:i4>
      </vt:variant>
    </vt:vector>
  </HeadingPairs>
  <TitlesOfParts>
    <vt:vector size="45" baseType="lpstr">
      <vt:lpstr>Carretero Recursos</vt:lpstr>
      <vt:lpstr>Otros Recursos</vt:lpstr>
      <vt:lpstr>Metas por Proyecto</vt:lpstr>
      <vt:lpstr>ODS</vt:lpstr>
      <vt:lpstr>Proyectos</vt:lpstr>
      <vt:lpstr>Tablero</vt:lpstr>
      <vt:lpstr>Hoja1</vt:lpstr>
      <vt:lpstr>Campos</vt:lpstr>
      <vt:lpstr>Desplegable</vt:lpstr>
      <vt:lpstr>Afirmación</vt:lpstr>
      <vt:lpstr>'Carretero Recursos'!Área_de_impresión</vt:lpstr>
      <vt:lpstr>'Metas por Proyecto'!Área_de_impresión</vt:lpstr>
      <vt:lpstr>'Otros Recursos'!Área_de_impresión</vt:lpstr>
      <vt:lpstr>clasificacion</vt:lpstr>
      <vt:lpstr>Clasificación</vt:lpstr>
      <vt:lpstr>CNCEVC</vt:lpstr>
      <vt:lpstr>Dimensión</vt:lpstr>
      <vt:lpstr>Enero</vt:lpstr>
      <vt:lpstr>Febrero</vt:lpstr>
      <vt:lpstr>focoe</vt:lpstr>
      <vt:lpstr>Gerenciaogrupo</vt:lpstr>
      <vt:lpstr>GR</vt:lpstr>
      <vt:lpstr>indicador</vt:lpstr>
      <vt:lpstr>IP</vt:lpstr>
      <vt:lpstr>IPI</vt:lpstr>
      <vt:lpstr>Marzo</vt:lpstr>
      <vt:lpstr>MECI</vt:lpstr>
      <vt:lpstr>Modovial</vt:lpstr>
      <vt:lpstr>MV</vt:lpstr>
      <vt:lpstr>Objetivos</vt:lpstr>
      <vt:lpstr>objetivose</vt:lpstr>
      <vt:lpstr>ODS</vt:lpstr>
      <vt:lpstr>PAAC</vt:lpstr>
      <vt:lpstr>PoliticaMIPG</vt:lpstr>
      <vt:lpstr>proceso</vt:lpstr>
      <vt:lpstr>Procesos</vt:lpstr>
      <vt:lpstr>Proyecto</vt:lpstr>
      <vt:lpstr>proyectoe</vt:lpstr>
      <vt:lpstr>pyecto</vt:lpstr>
      <vt:lpstr>regionalizacion</vt:lpstr>
      <vt:lpstr>Regionalización</vt:lpstr>
      <vt:lpstr>Tipo</vt:lpstr>
      <vt:lpstr>tipoindicador</vt:lpstr>
      <vt:lpstr>Unidaddemedida</vt:lpstr>
      <vt:lpstr>Vicepresidencia</vt:lpstr>
    </vt:vector>
  </TitlesOfParts>
  <Company>inco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Eduardo Vanegas Gàmez</dc:creator>
  <cp:lastModifiedBy>Ricardo Aguilera Wilches</cp:lastModifiedBy>
  <cp:lastPrinted>2018-03-06T12:42:33Z</cp:lastPrinted>
  <dcterms:created xsi:type="dcterms:W3CDTF">2011-12-16T19:48:41Z</dcterms:created>
  <dcterms:modified xsi:type="dcterms:W3CDTF">2020-06-01T15:19:49Z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0x010100F815EA533489BB42970E5E35B5001092</vt:lpwstr>
  </property>
</Properties>
</file>