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dlargo\Downloads\"/>
    </mc:Choice>
  </mc:AlternateContent>
  <xr:revisionPtr revIDLastSave="0" documentId="13_ncr:1_{25FBA712-2C0D-4D65-BC36-EAE97ED284E7}" xr6:coauthVersionLast="47" xr6:coauthVersionMax="47" xr10:uidLastSave="{00000000-0000-0000-0000-000000000000}"/>
  <bookViews>
    <workbookView xWindow="-120" yWindow="-120" windowWidth="20730" windowHeight="11160" tabRatio="364" xr2:uid="{025C23F7-A20B-4985-92AA-C25ADCDD3E5D}"/>
  </bookViews>
  <sheets>
    <sheet name="Tablero " sheetId="4" r:id="rId1"/>
    <sheet name="Tablero cc" sheetId="1" state="hidden" r:id="rId2"/>
    <sheet name="Hoja1" sheetId="2" state="hidden" r:id="rId3"/>
    <sheet name="Hoja2" sheetId="3" state="hidden" r:id="rId4"/>
  </sheets>
  <externalReferences>
    <externalReference r:id="rId5"/>
  </externalReferences>
  <definedNames>
    <definedName name="_xlnm._FilterDatabase" localSheetId="0" hidden="1">'Tablero '!$C$12:$AJ$42</definedName>
    <definedName name="_xlnm._FilterDatabase" localSheetId="1" hidden="1">'Tablero cc'!$C$10:$AO$39</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 localSheetId="1">[1]Desplegable!#REF!</definedName>
    <definedName name="DimensiónMIPG">[1]Desplegable!#REF!</definedName>
    <definedName name="Foco" localSheetId="0">[1]Desplegable!#REF!</definedName>
    <definedName name="Foco" localSheetId="1">[1]Desplegable!#REF!</definedName>
    <definedName name="Foco">[1]Desplegable!#REF!</definedName>
    <definedName name="focoe">[1]Desplegable!$B$269:$B$271</definedName>
    <definedName name="focoestrategico" localSheetId="0">[1]Desplegable!#REF!</definedName>
    <definedName name="focoestrategico" localSheetId="1">[1]Desplegable!#REF!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 localSheetId="1">[1]Desplegable!#REF!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 localSheetId="1">[1]Desplegable!#REF!</definedName>
    <definedName name="objetivoestrategico">[1]Desplegable!#REF!</definedName>
    <definedName name="Objetivos">[1]Desplegable!$B$300:$B$303</definedName>
    <definedName name="objetivosdecalidad" localSheetId="0">[1]Desplegable!#REF!</definedName>
    <definedName name="objetivosdecalidad" localSheetId="1">[1]Desplegable!#REF!</definedName>
    <definedName name="objetivosdecalidad">[1]Desplegable!#REF!</definedName>
    <definedName name="objetivose">[1]Desplegable!$B$274:$B$279</definedName>
    <definedName name="objetivosestrategicos" localSheetId="0">[1]Desplegable!#REF!</definedName>
    <definedName name="objetivosestrategicos" localSheetId="1">[1]Desplegable!#REF!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 localSheetId="1">[1]Desplegable!#REF!</definedName>
    <definedName name="Periocidad">[1]Desplegable!#REF!</definedName>
    <definedName name="politicaadministrativa" localSheetId="0">[1]Desplegable!#REF!</definedName>
    <definedName name="politicaadministrativa" localSheetId="1">[1]Desplegable!#REF!</definedName>
    <definedName name="politicaadministrativa">[1]Desplegable!#REF!</definedName>
    <definedName name="PoliticaMIPG">[1]Desplegable!$B$352:$B$368</definedName>
    <definedName name="PolíticaMIPG" localSheetId="0">[1]Desplegable!#REF!</definedName>
    <definedName name="PolíticaMIPG" localSheetId="1">[1]Desplegable!#REF!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 '!#REF!</definedName>
    <definedName name="_xlnm.Print_Titles" localSheetId="1">'Tablero cc'!#REF!</definedName>
    <definedName name="Unidaddemedida">[1]Desplegable!$B$4:$B$108</definedName>
    <definedName name="unidadPE" localSheetId="0">[1]Desplegable!#REF!</definedName>
    <definedName name="unidadPE" localSheetId="1">[1]Desplegable!#REF!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9" i="1" l="1"/>
  <c r="AJ31" i="1"/>
  <c r="AJ32" i="1"/>
  <c r="AM32" i="1"/>
  <c r="AM31" i="1"/>
  <c r="AM39" i="1"/>
  <c r="AI39" i="1"/>
  <c r="AM33" i="1"/>
  <c r="AI33" i="1"/>
  <c r="AM30" i="1"/>
  <c r="AI30" i="1"/>
  <c r="AM29" i="1"/>
  <c r="AM28" i="1"/>
  <c r="AM27" i="1"/>
  <c r="AM26" i="1"/>
  <c r="AM25" i="1"/>
  <c r="AI25" i="1"/>
  <c r="AM24" i="1"/>
  <c r="AI24" i="1"/>
  <c r="AM23" i="1"/>
  <c r="AI23" i="1"/>
  <c r="AM22" i="1"/>
  <c r="AI22" i="1"/>
  <c r="AM20" i="1"/>
  <c r="AM19" i="1"/>
  <c r="AI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F13" authorId="0" shapeId="0" xr:uid="{23719DAF-6153-4346-B3DE-72EDDAF48335}">
      <text>
        <r>
          <rPr>
            <b/>
            <sz val="9"/>
            <color indexed="81"/>
            <rFont val="Tahoma"/>
            <family val="2"/>
          </rPr>
          <t>se cambia a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F11" authorId="0" shapeId="0" xr:uid="{F9FCFB05-EDC9-4B36-A363-8B8992BCB039}">
      <text>
        <r>
          <rPr>
            <b/>
            <sz val="9"/>
            <color indexed="81"/>
            <rFont val="Tahoma"/>
            <family val="2"/>
          </rPr>
          <t>se cambia a 100%</t>
        </r>
      </text>
    </comment>
  </commentList>
</comments>
</file>

<file path=xl/sharedStrings.xml><?xml version="1.0" encoding="utf-8"?>
<sst xmlns="http://schemas.openxmlformats.org/spreadsheetml/2006/main" count="620" uniqueCount="245">
  <si>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</si>
  <si>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</si>
  <si>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</si>
  <si>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</si>
  <si>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</si>
  <si>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</si>
  <si>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</si>
  <si>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</si>
  <si>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</si>
  <si>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</si>
  <si>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</si>
  <si>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</si>
  <si>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</si>
  <si>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</si>
  <si>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</si>
  <si>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</si>
  <si>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</si>
  <si>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</si>
  <si>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</si>
  <si>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</si>
  <si>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</si>
  <si>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</si>
  <si>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</si>
  <si>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</si>
  <si>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</si>
  <si>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</si>
  <si>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n</t>
  </si>
  <si>
    <r>
      <t xml:space="preserve">% Avance 
</t>
    </r>
    <r>
      <rPr>
        <b/>
        <sz val="24"/>
        <color theme="0"/>
        <rFont val="Candara"/>
        <family val="2"/>
      </rPr>
      <t>(Respecto a meta de 2021)</t>
    </r>
  </si>
  <si>
    <t>AGENCIA NACIONAL DE INFRAESTRUCTURA</t>
  </si>
  <si>
    <t>Plan de Acción inicial, pendiente de aprobación por parte del Consejo Directivo de acuerdo con lo establecido en el Decreto 4165/11</t>
  </si>
  <si>
    <t>Meta 2023</t>
  </si>
  <si>
    <t>FOCO 2. Gestión de la construcción a escala humana en los contratos existentes que genere infraestructura sostenible, segura e incluyente</t>
  </si>
  <si>
    <t>FOCO 3. Mejorar los indicadores de servicio en los proyectos de los diferentes modos de transporte para una movilidad segura</t>
  </si>
  <si>
    <t>FOCO 4. Fortalecimiento de los servicios tecnológicos que soporten la movilidad segura y sostenible</t>
  </si>
  <si>
    <t>FOCO 5. Fortalecimiento de la relación con los grupos de interés con el fin de generar confianza y transparencia en la gestión</t>
  </si>
  <si>
    <t>TRANSFORMACIÓN PLAN NACIONAL DE DESARROLLO</t>
  </si>
  <si>
    <t>LINEA ESTRATEGICA SECTORIAL</t>
  </si>
  <si>
    <t>Convergencia Regional</t>
  </si>
  <si>
    <t>1.2. Fortalecer el proceso de estructuración de proyectos de APP seguros con la vida y sostenibles.</t>
  </si>
  <si>
    <t>1.1.2 Gestionar nuevas fuentes de financiación para inversión en infraestructura</t>
  </si>
  <si>
    <t>1.2.2 Incluir en las nuevas estructuraciones los lineamientos de infraestructura verde sostenible</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</si>
  <si>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</si>
  <si>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</si>
  <si>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</si>
  <si>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 xml:space="preserve">2.1.9 Gestionar la disponibilidad de los corredores férreos a cargo de la ANI para su operación </t>
  </si>
  <si>
    <t>Documentos de estrategia formulados</t>
  </si>
  <si>
    <t>PLAN DE ACCIÓN 2023</t>
  </si>
  <si>
    <t>Presupuesto Asignado</t>
  </si>
  <si>
    <t>Documento</t>
  </si>
  <si>
    <t>Fuentes de financiación implementadas</t>
  </si>
  <si>
    <t>Fuente</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</si>
  <si>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</si>
  <si>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</si>
  <si>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</si>
  <si>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</si>
  <si>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</si>
  <si>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</si>
  <si>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</si>
  <si>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</si>
  <si>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Proyectos</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</si>
  <si>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</si>
  <si>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</si>
  <si>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</si>
  <si>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</si>
  <si>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</si>
  <si>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</si>
  <si>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</si>
  <si>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</si>
  <si>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implementación desarrollado</t>
  </si>
  <si>
    <t>% plan de comunicaciones ejecutado</t>
  </si>
  <si>
    <t>% plan de fortalecimiento implementado</t>
  </si>
  <si>
    <t>Ponderación
Foco</t>
  </si>
  <si>
    <t>Ponderación
Objetivo</t>
  </si>
  <si>
    <t>Ponderación 
Proyecto</t>
  </si>
  <si>
    <t>Vicepresidencia de Estructuración</t>
  </si>
  <si>
    <t>Portafolio de infraestructura social estructurado</t>
  </si>
  <si>
    <t>1,5,8,9,13</t>
  </si>
  <si>
    <t>Vicepresidencia Ejecutiva</t>
  </si>
  <si>
    <t>N/A</t>
  </si>
  <si>
    <t>Documento minuta estándar aprobado</t>
  </si>
  <si>
    <t>8,9,13</t>
  </si>
  <si>
    <t>Proyecto adjudicado</t>
  </si>
  <si>
    <t xml:space="preserve">
Km de vía primaria construidos bajo el esquema de APP
</t>
  </si>
  <si>
    <t xml:space="preserve">Km de vía primaria rehabilitados bajo el esquema de APP
</t>
  </si>
  <si>
    <t xml:space="preserve">Km de vía primaria en operación en proyectos de concesión
</t>
  </si>
  <si>
    <t>1,5,6,7,8,9,10,11,12,13,15</t>
  </si>
  <si>
    <t>Número de intervenciones en puertos con obras de modernización</t>
  </si>
  <si>
    <t>Número de intervenciones en aeropuertos con obras de modernización</t>
  </si>
  <si>
    <t>Vicepresidencia de Planeación, Riesgos y Entorno</t>
  </si>
  <si>
    <t>Plan de trabajo desarrollado</t>
  </si>
  <si>
    <t xml:space="preserve">
% de avance en la estructuración de los proyectos
</t>
  </si>
  <si>
    <t>Los recursos correspondientes a esta actividad son los relacionados en la actividad de estrcuturación de proyectos con lineamientos de infraestructura verde.</t>
  </si>
  <si>
    <t>% de avance en la estructuración de los proyectos</t>
  </si>
  <si>
    <t>Contrato</t>
  </si>
  <si>
    <t>Contrato de consultoría suscrito</t>
  </si>
  <si>
    <t>Resolución de distribución expedida</t>
  </si>
  <si>
    <t>Esta actividad comparte recursos con las actividades de infraestructura de datos y servicios digitales de información.</t>
  </si>
  <si>
    <t>Documento diagnóstico para la Implementación del Modelo de Gobierno Datos elaborado</t>
  </si>
  <si>
    <t>Módulo</t>
  </si>
  <si>
    <t>Módulos implementados</t>
  </si>
  <si>
    <t>Proyecto de mejoramiento de seguridad implementado</t>
  </si>
  <si>
    <t>Sin meta en la vigencia.</t>
  </si>
  <si>
    <t>5,8,10,12,16,17</t>
  </si>
  <si>
    <t>Documentos de estrategia de atención formulado</t>
  </si>
  <si>
    <t>Vicepresidencia de Gestión Corporativa</t>
  </si>
  <si>
    <t>Oficina de Comunicaciones</t>
  </si>
  <si>
    <t>Informe de disponibilidad presentado.</t>
  </si>
  <si>
    <t>5,8,9,13</t>
  </si>
  <si>
    <t>8,9,10</t>
  </si>
  <si>
    <t>% plan de trabajo implementado</t>
  </si>
  <si>
    <t>Proyecto estratégico</t>
  </si>
  <si>
    <t>Acción propuesta</t>
  </si>
  <si>
    <t>Meta</t>
  </si>
  <si>
    <t>Presentar informe de disponibilidad de la red férrea concesionada a cargo de la Agencia.</t>
  </si>
  <si>
    <t>Informes de consultoría entregados</t>
  </si>
  <si>
    <t>1.1.1.1 Estructurar el portafolio de proyectos para infraestructura social de acuerdo con las  necesidades técnicas, administrativas, social, predial, ambiental, financieros, contable y jurídicos a cargo de la Agencia</t>
  </si>
  <si>
    <t>1.1.2.1 Expedir la Resolución de Distribución para la aplicación de la contribución nacional de valorización en un proyecto carretero</t>
  </si>
  <si>
    <t>1.2.1.1 Elaborar la minuta estándar del contrato de concesión del modo ferroviario</t>
  </si>
  <si>
    <t>1.2.2.1 Avanzar con la estructuración con lineamientos de infraestructura verde los proyectos: Corredor férreo entre Bogotá y Sistema Ferroviario Central, Corredor primer tercio Bogotá-Villavicencio, Proyecto borde norte de Bogotá, Proyecto fluvial Río Meta, Proyectos muelles tipo del modo fluvial.</t>
  </si>
  <si>
    <t>2.1.1.1 Adjudicar la IP del Aeropuerto Rafael Nuñez de Cartagena</t>
  </si>
  <si>
    <t>2.1.2.1 Monitorear la gestión del avance de los proyectos de concesión del modo carretero - Km construidos</t>
  </si>
  <si>
    <t>2.1.3.1 Monitorear la gestión del avance de los proyectos de concesión del modo carretero - Km rehabilitados</t>
  </si>
  <si>
    <t>2.1.4.1 Monitorear la gestión del avance de los proyectos de concesión del modo carretero - Km en operación</t>
  </si>
  <si>
    <t>2.1.5.1 Monitorear proyectos que inician etapa de operación y mantenimiento</t>
  </si>
  <si>
    <t xml:space="preserve">2.1.6.1 Monitorear los planes de modernización de los aeropuertos a cargo de la ANI
</t>
  </si>
  <si>
    <t xml:space="preserve">2.1.7.1 Monitorear los planes de modernización de los puertos a cargo de la ANI
</t>
  </si>
  <si>
    <t>2.1.8.1 Desarrollar plan de trabajo para la formulación del manual de buenas prácticas ambientales y sociales en los proyectos a cargo de la Agencia.</t>
  </si>
  <si>
    <t xml:space="preserve">2.1.9.1 Presentar informe de disponibilidad de la red férrea concesionada a cargo de la Agencia.
</t>
  </si>
  <si>
    <t>3.1.1.1 Avanzar en la estructuración de los proyectos: Corredor férreo entre Bogotá y Sistema Ferroviario Central, Corredor primer tercio Bogotá-Villavicencio, Proyecto borde norte de Bogotá, Proyecto fluvial Río Meta, Proyectos muelles tipo del modo fluvial.</t>
  </si>
  <si>
    <t>3.1.2.1 Contratar consultoría integral para la estructuración a nivel de prefactibilidad  para infraestructura logistica especializada</t>
  </si>
  <si>
    <t>4.1.1.1. Elaborar diagnóstico para la Implementación del Modelo de Gobierno Datos</t>
  </si>
  <si>
    <t xml:space="preserve">4.1.2.1 Implementar nuevas funcionalidades al módulo de contratación
</t>
  </si>
  <si>
    <t>5.1.1.1 Elaborar el documento de estrategia de atención de necesidades en los departamentos con mayor conflictividad</t>
  </si>
  <si>
    <t>5.2.1.1 Elaborar y hacer seguimiento al Plan de Implementación del Modelo Integrado de Planeación y Gestión</t>
  </si>
  <si>
    <t xml:space="preserve">5.2.2.1 Apoyar las actividades del proyecto de rediseño institucional y la revisión de los entregables de la consultoría
</t>
  </si>
  <si>
    <t xml:space="preserve">5.2.3.1 Realizar el proceso de fortalecimiento de la comunicación interna
</t>
  </si>
  <si>
    <t xml:space="preserve">5.2.4.1 Mejorar de la seguridad de la plataforma de ANiscopio en los componentes de Azure
</t>
  </si>
  <si>
    <t>Fecha de actualización 06/06/2023</t>
  </si>
  <si>
    <t>Se modifica de acuerdo con la aprobación de Presidencia a la solicitud del memorando 20235000061173</t>
  </si>
  <si>
    <t>Foco 1. Desarrollar infraestructura social y de transporte mediante la estructuración y adjudicación de proyectos de APP.</t>
  </si>
  <si>
    <t>1.1. Formular e implementar el programa de Infraestructura Social</t>
  </si>
  <si>
    <t>1.1.1 Formular el Portafolio de proyectos de infraestructura social desde la gente y para la gente, bajo el mecanismo APP.</t>
  </si>
  <si>
    <t>1.1.3 Estructurar proyectos de infraestructura social y/o rural bajo esquema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</si>
  <si>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</si>
  <si>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</si>
  <si>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</si>
  <si>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</si>
  <si>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</si>
  <si>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</si>
  <si>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</si>
  <si>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</si>
  <si>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</si>
  <si>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</si>
  <si>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</si>
  <si>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</si>
  <si>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</si>
  <si>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</si>
  <si>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</si>
  <si>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</si>
  <si>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</si>
  <si>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</si>
  <si>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</si>
  <si>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*Este avlor inlcuye la línea base</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</si>
  <si>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</si>
  <si>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</si>
  <si>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</si>
  <si>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</si>
  <si>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</si>
  <si>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</si>
  <si>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</si>
  <si>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</si>
  <si>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</si>
  <si>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</si>
  <si>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</si>
  <si>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</si>
  <si>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</si>
  <si>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</si>
  <si>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3.1.1.1 Elaborar y hacer seguimiento al Plan de Implementación del Modelo Integrado de Planeación y Gestión</t>
  </si>
  <si>
    <t>Sin meta para la prsente vigencia.</t>
  </si>
  <si>
    <t>Vicepresidencia Jurídica</t>
  </si>
  <si>
    <t>Sin meta para la presente vigencia.</t>
  </si>
  <si>
    <t>Infraestructura resiliente con vocación social</t>
  </si>
  <si>
    <t>Adaptación al cambio climático y transición energética</t>
  </si>
  <si>
    <t>Infraestructura y logística para la competitividad
Movilidad segura, sostenible e inteligente</t>
  </si>
  <si>
    <t>Porcentaje de avance</t>
  </si>
  <si>
    <t xml:space="preserve">Porcentaje de avance </t>
  </si>
  <si>
    <t>Km de vía primaria en operación en proyectos de concesión</t>
  </si>
  <si>
    <t>Instituciones fortalecidas, confiables e incluyentes</t>
  </si>
  <si>
    <t>Convergencia regional
Seguridad humana y justicia social
Transformación productiva, internacionalización y acción climática
Ordenamiento del territorio alrededor del agua
Derecho humano a la alimentación</t>
  </si>
  <si>
    <t>1.3.4.2 Elaborar la minuta estándar del contrato de concesión del modo ferroviario</t>
  </si>
  <si>
    <t>2.1.4.1 Monitorear proyectos que inician etapa de operación y mantenimiento</t>
  </si>
  <si>
    <t>2.1.4.2 Monitorear la gestión del avance de los proyectos de concesión del modo carretero - Km en operación</t>
  </si>
  <si>
    <t xml:space="preserve">2.1.5.1 Monitorear los planes de modernización de los aeropuertos a cargo de la ANI
</t>
  </si>
  <si>
    <t xml:space="preserve">2.1.6.1 Monitorear los planes de modernización de los puertos a cargo de la ANI
</t>
  </si>
  <si>
    <t xml:space="preserve">2.1.8.1 Presentar informe de disponibilidad de la red férrea concesionada a cargo de la Agencia.
</t>
  </si>
  <si>
    <t>8,9,13,5</t>
  </si>
  <si>
    <t>Documento de estrategia formulados</t>
  </si>
  <si>
    <r>
      <t xml:space="preserve">% Avance 
</t>
    </r>
    <r>
      <rPr>
        <b/>
        <sz val="24"/>
        <color theme="0"/>
        <rFont val="Candara"/>
        <family val="2"/>
      </rPr>
      <t>(Respecto a meta de 2024)</t>
    </r>
  </si>
  <si>
    <t>Tablero de control  - Seguimiento al plan de acción 2024</t>
  </si>
  <si>
    <t>Meta 2024</t>
  </si>
  <si>
    <t xml:space="preserve">1.1.1.1 Definir el esquema de gobernanza para la participación de la ANI en proyectos de infraestructura hospitalaria bajo esquema APP </t>
  </si>
  <si>
    <t>Resolución expedida</t>
  </si>
  <si>
    <t>1.2.2.1 Avanzar en la estructuración de los proyectos: Boquerón-El Tablón, El Estanquillo – Popayán, Villeta – Guaduas, Fontibón – Faca – Los Alpes, Sogamoso – Aguazul – Maní – El Yucao, Corredor férreo entre Bogotá y sistema ferroviario central y Buenaventura y sistema ferroviario central.</t>
  </si>
  <si>
    <t>1.3.3.1 Avanzar en la estructuración de los proyectos: Boquerón-El Tablón, El Estanquillo – Popayán, Villeta – Guaduas, Fontibón – Faca – Los Alpes, Sogamoso – Aguazul – Maní – El Yucao</t>
  </si>
  <si>
    <t>1.3.4.1 Avanzar en la estructuración a nivel de factibilidad  de los proyectos: Reactivación del corredor férreo entre Bogotá y sistema ferroviario central y Buenaventura y sistema ferroviario central.</t>
  </si>
  <si>
    <t>1.3.5.1 Elaborar los documentos precontractuales para el proceso de selección del estructurador integral, así como adjudicar e iniciar el contrato de consultoría con su respectiva interventoría, para estructurar bajo esquema APP del proyecto fluvial río Meta</t>
  </si>
  <si>
    <t>2.1.7.1 Formular la política de sostenibilidad de la ANI</t>
  </si>
  <si>
    <t>Documento elaborado</t>
  </si>
  <si>
    <t xml:space="preserve">3.1.2.1 Realizar el estudio de levantamiento de cargas para el Rediseño Institucional
</t>
  </si>
  <si>
    <t>Estudio elaborado</t>
  </si>
  <si>
    <t>3.1.2.2 Presentar el estudio técnico para el Rediseño Institucional ante el Ministerio de Transporte</t>
  </si>
  <si>
    <t>Documento técnico presentado</t>
  </si>
  <si>
    <t>3.1.2.3 Revisar  la propuesta de modelo operacional y estructura para el rediseño institucional</t>
  </si>
  <si>
    <t>Estudio presentado</t>
  </si>
  <si>
    <t>3.1.3.1  Desarrollar plan de trabajo de comunicaciones</t>
  </si>
  <si>
    <t>3.2.1.1 Elaborar documentos para implementar el gobierno de datos en la Agencia.</t>
  </si>
  <si>
    <t xml:space="preserve">3.2.2.1  Fortalecer la plataforma tecnológica de la ANI.
</t>
  </si>
  <si>
    <t>Servicio mejorado</t>
  </si>
  <si>
    <t>Servicio</t>
  </si>
  <si>
    <t xml:space="preserve">3.2.3.1 Elaborar documentos de modelo de operación y procesos y diseño del modelo de gobierno y gestión de TI.
</t>
  </si>
  <si>
    <t xml:space="preserve">3.3.1.1 Elaborar protocolo de atención a población con enfoque diferencial y manejo de conflictos </t>
  </si>
  <si>
    <t>Protocolo presentado</t>
  </si>
  <si>
    <t>A corte de marzo se definió la contratación del equipo consultor que va a apoyar a FDN / ANI en las tareas planteadas con la gobernanza para la participación de la ANI en proyectos de infraestructura hospitalaria. Se hicieron 3 mesas técnicas donde se plantearon aspectos como el cronograma, presentación del equipo jurídico, técnico y financiero definido. De igual forma se avanzó en el seguimiento a los recursos del contrato que se encuentran en la subcuenta Hospitales del PAPIC. De igual forma se avanzó en el seguimiento semanal del convenio y los diferentes pendientes, tales como los asociados a la información necesaria (ver radicado ANI 20242000103051). Finalmente, con los territorios priorizados en conjunto con el Ministerio de Salud se logró definir un cronograma de visitas de campo para avanzar en el análisis de los criterios de gobernanza territorial para los proyectos bajo el esquema APP definidos como prioritarios (Bogotá, Barrancabermeja, Yopal, Cartagena y Cúcuta).</t>
  </si>
  <si>
    <t>Se viene trabajando con la AND, el Ministero de Transporte y la Lonja de Barranquilla en la actualización de la información de la catastral con el fin de poder aplicar la valorización al proyecto Cartagena-Barranquilla y Circunvalar de la Prosperidad</t>
  </si>
  <si>
    <t>Boqueron- El Tablon Se adelanta por parte del estructurador el desarrollo de los productos objeto de la consultoría, a la fecha se tienen aprobados por parte de la interventoría los siguientes entregables, los cuales se encuentran en revisión por la ANI:
* Diseño geométrico (primer entregable)
* Presupuesto (primer entregable)
* Hidrología, hidráulica y socavación (primer entregable)
* Estructuras (primer entregable)
* BIM, PDR y cinco casos
 Estanquillo  - Popayan El 27 de febrero, 13 de marzo y 26 de marzo, se recibieron observaciones del MHCP relacionadas con aspectos de la estructuracion técnica, de riesgos y financiera del proyecto. Se han realizado 6 reuniones con el estructurador para aclarar y dar línea para el ajuste y respuesta al Ministerio. Se adelantaron las gestiones correspondientes a consultas previas que incluye trabajo de campo.  
Villeta - Guaduas El 3 de Marzo 2024, llegó la segunda ronda de observaciones del MHCP de la minuta del contrato, parte especial, riesgos, apendices tecnicos, donde se han realizado acercamientos y lineamientos con el estructurador para la entrega de la información.
Durante el periodo reportado se adelantaron mesas de trabajo con el estructurador para definir la inclusion del alcance del tramo al peaje Bicentenario</t>
  </si>
  <si>
    <t>Se recibe el entregable 6. Estudios complementarios sobre la alternativa seleccionada, esto en lo referente al componente técnico, dado que el componente ambiental se encuentra en desarrollo, para lo cual se han radicado ante ANLA los pronunciamientos de NDAA sobre la variante de Buenaventura y 2 tramos de mejoramiento.</t>
  </si>
  <si>
    <t>* El 20/03/2024 en la ciudad de Yopal se realizó una socialización con los principales lideres del ente terriotorial, público y privados con los avances del proyecto.
* El consultor esta avanzando con los entrables de la Fase 2 (Determinación de la Embarcación tipo y componente de la definición del canal navegable).
* Se relizan mesas de trabajo en conjunto con el consultor para poder determinar de manera más eficiente el componente social del proyecto.</t>
  </si>
  <si>
    <t>Se realiza la publicación del proceso VJ-VE-APP-IPV-001-2024 en la plataforma Secop I , el 12 de marzo de 2024, cuyo objeto es "Seleccionar la Oferta más favorable para la adjudicación de un (1) Contrato de Concesión bajo el esquema de Asociación Público Privada de iniciativa privada sin desembolso de recursos públicos, cuyo objeto es la FINANCIACIÓN, ELABORACIÓN DE ESTUDIOS Y DISEÑOS, RECONSTRUCCIÓN, ADECUACIÓN, ADMINISTRACIÓN, OPERACIÓN, MANTENIMIENTO, EXPLOTACIÓN COMERCIAL, MODERNIZACIÓN Y REVERSIÓN TANTO DEL LADO AIRE COMO DEL LADO TIERRA DEL AEROPUERTO “GUSTAVO ROJAS PINILLA” UBICADO EN EL DEPARTAMENTO ARCHIPIÉLAGO DE SAN ANDRÉS, PROVIDENCIA Y SANTA CATALINA.”"
El proceso de selección VJ-VE-APP-IPV-001-2024, inicia con la Convocatoria pública para que terceros manifiesten interés en el proyecto de Asociación
Público Privada de Iniciativa Privada
En el marco del cronograma del proceso, el 20 y 26 de marzo de 2024, se recibieron observaciones al proceso por parte de las empresas THALES y CONCONCRETO respectivamente.</t>
  </si>
  <si>
    <t>Al mes de marzo se ha avanzado en la construcción de 14.08 Km correspondientes a los proyectos:
- Ruta del Sol III, 4,11 Km
- Nueva Malla Visl del Cauca, 1,09Km
- Magdalena 2, 8,88 Km</t>
  </si>
  <si>
    <t>Al mes de marzo se ha avanzado en la rehabilitacción de 22,88 Km correspondientes a los proyectos:
- Cambao.Manizales, 2,42Km
- Ruta de Sol III, 9,74
- Nueva Malla Vial del Valle del Cauca, 10,15 Km
- Transversal del Sisga, 0,57 Km</t>
  </si>
  <si>
    <t>En el primer trimestre de 2024 se recibió la UF 5 del proyecto Pamplona Cúcuta, se estima que en el mes de mayo entre en operación este proyecto con la recepción de las Unidades Funcionales 3 y 4.</t>
  </si>
  <si>
    <t>A lo largo de la vigencia se vienen realizando lo seguimientos correspondientes en los puertos a cargo de la Agencia</t>
  </si>
  <si>
    <t>Se viene avanzando en el plan de trabajo</t>
  </si>
  <si>
    <t>Mensualmente se presentan los informes respectivos respecto de la disponibilidad de la red férrea</t>
  </si>
  <si>
    <t>Durante el primer trimestre se realizó la revisión y coordinación de actividades para el diligenciamiento del formulario FURAG, así como la revisión del plan de implementación</t>
  </si>
  <si>
    <t>Se viene avanzando en las actividades previas a la contratación del estudio de cargas de trabajo</t>
  </si>
  <si>
    <t>El estudio de presentará en el último trimestre de la presente vigencia</t>
  </si>
  <si>
    <t>Se realizo por parte de la Vicepresidencia de Gestión Corporativa, la revisión de las funciones propuestas en el rediseño institucional, las cuales fueron consolidadas en una matriz.</t>
  </si>
  <si>
    <t>La Oficina de Comunicaciones a lo largo del a vigencia viene desarrollando las actividade requeridas para el fortalecimiento de la comunicación interna y externa de la Agencia</t>
  </si>
  <si>
    <t>No se cuentan con recursos financieros ni de personal para adelantar esta actividad</t>
  </si>
  <si>
    <t>Se avanza en el plan de trabajo en marco del convenio suscrito con la AND para le fortalecimiento de nube privada</t>
  </si>
  <si>
    <t>Se viene avanzando en la definición del plan de trabajo para la formulación del protocolo</t>
  </si>
  <si>
    <t>2.1.1.1 Adjudicar proyectos bajo esquema de asociación publico privada - IP Aeropuerto San Andrés Isla y Corredor Férreo la Dorada - Chiriguaná</t>
  </si>
  <si>
    <t xml:space="preserve">A la fecha se han recibido las siguientes obras:
Aeropuerto El Dorado
Sala de inadmitidos
Filtros de conexión internacional
Adecuaciones punto Servicio Atención Al Cliente
Desmantelamiento Lagunas de Oxidación
Modernización de 3 salas de abordaje en T2
Aeropuerto Alfonso Bonilla Aragón
Reposición de Carpeta Asfáltica en Pista
Coeficiente de Fricción
Reposición de Losas
Reposición de carpeta asfáltica en pista </t>
  </si>
  <si>
    <t>Número de informes presentados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</si>
</sst>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quot;$&quot;#,##0;[Red]\-&quot;$&quot;#,##0"/>
    <numFmt numFmtId="165" formatCode="0.0%"/>
    <numFmt numFmtId="166" formatCode="_-&quot;$&quot;\ * #,##0_-;\-&quot;$&quot;\ * #,##0_-;_-&quot;$&quot;\ * &quot;-&quot;??_-;_-@_-"/>
  </numFmts>
  <fonts count="22"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sz val="72"/>
      <color theme="1"/>
      <name val="Candara"/>
      <family val="2"/>
    </font>
    <font>
      <b/>
      <sz val="24"/>
      <color theme="1"/>
      <name val="Candara"/>
      <family val="2"/>
    </font>
    <font>
      <sz val="10"/>
      <color theme="1"/>
      <name val="Candara"/>
      <family val="2"/>
    </font>
    <font>
      <b/>
      <sz val="72"/>
      <color theme="1"/>
      <name val="Candara"/>
      <family val="2"/>
    </font>
    <font>
      <i/>
      <sz val="72"/>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6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9" fontId="2" fillId="2" borderId="2" xfId="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9" fontId="4" fillId="10" borderId="22" xfId="1" applyFont="1" applyFill="1" applyBorder="1" applyAlignment="1">
      <alignment horizontal="center" vertical="center" wrapText="1"/>
    </xf>
    <xf numFmtId="10" fontId="2" fillId="4" borderId="22" xfId="1" applyNumberFormat="1" applyFont="1" applyFill="1" applyBorder="1" applyAlignment="1">
      <alignment horizontal="center" vertical="center" wrapText="1"/>
    </xf>
    <xf numFmtId="10" fontId="2" fillId="5" borderId="22" xfId="1" applyNumberFormat="1" applyFont="1" applyFill="1" applyBorder="1" applyAlignment="1">
      <alignment horizontal="center" vertical="center" wrapText="1"/>
    </xf>
    <xf numFmtId="10" fontId="2" fillId="6" borderId="22" xfId="1" applyNumberFormat="1" applyFont="1" applyFill="1" applyBorder="1" applyAlignment="1">
      <alignment horizontal="center" vertical="center" wrapText="1"/>
    </xf>
    <xf numFmtId="10" fontId="2" fillId="11" borderId="22" xfId="1" applyNumberFormat="1" applyFont="1" applyFill="1" applyBorder="1" applyAlignment="1">
      <alignment horizontal="center" vertical="center" wrapText="1"/>
    </xf>
    <xf numFmtId="9" fontId="2" fillId="2" borderId="22" xfId="1" applyFont="1" applyFill="1" applyBorder="1" applyAlignment="1">
      <alignment horizontal="center" vertical="center" wrapText="1"/>
    </xf>
    <xf numFmtId="10" fontId="4" fillId="11" borderId="22" xfId="1" applyNumberFormat="1" applyFont="1" applyFill="1" applyBorder="1" applyAlignment="1">
      <alignment horizontal="center" vertical="center" wrapText="1"/>
    </xf>
    <xf numFmtId="9" fontId="4" fillId="11" borderId="22" xfId="1" applyFont="1" applyFill="1" applyBorder="1" applyAlignment="1">
      <alignment horizontal="center" vertical="center" wrapText="1"/>
    </xf>
    <xf numFmtId="0" fontId="12" fillId="0" borderId="22" xfId="0" applyFont="1" applyBorder="1" applyAlignment="1">
      <alignment horizontal="center" vertical="center"/>
    </xf>
    <xf numFmtId="10" fontId="2" fillId="12" borderId="22" xfId="1" applyNumberFormat="1" applyFont="1" applyFill="1" applyBorder="1" applyAlignment="1">
      <alignment horizontal="center" vertical="center" wrapText="1"/>
    </xf>
    <xf numFmtId="0" fontId="10" fillId="0" borderId="22" xfId="1" applyNumberFormat="1" applyFont="1" applyFill="1" applyBorder="1" applyAlignment="1">
      <alignment horizontal="center" vertical="center" wrapText="1"/>
    </xf>
    <xf numFmtId="9" fontId="2" fillId="0" borderId="0" xfId="1" applyFont="1" applyAlignment="1">
      <alignment horizontal="center" vertical="center"/>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9" fontId="4" fillId="10" borderId="16" xfId="1" applyFont="1" applyFill="1" applyBorder="1" applyAlignment="1">
      <alignment horizontal="center" vertical="center" wrapText="1"/>
    </xf>
    <xf numFmtId="0" fontId="3" fillId="11" borderId="2" xfId="0"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18" fillId="0" borderId="0" xfId="0" applyFont="1" applyAlignment="1">
      <alignment horizontal="left" vertical="center"/>
    </xf>
    <xf numFmtId="0" fontId="19" fillId="0" borderId="13" xfId="0" applyFont="1" applyBorder="1" applyAlignment="1">
      <alignment horizontal="center" vertical="center" wrapText="1"/>
    </xf>
    <xf numFmtId="10" fontId="2" fillId="4" borderId="16" xfId="1" applyNumberFormat="1" applyFont="1" applyFill="1" applyBorder="1" applyAlignment="1">
      <alignment horizontal="center" vertical="center" wrapText="1"/>
    </xf>
    <xf numFmtId="10" fontId="2" fillId="5" borderId="16" xfId="1" applyNumberFormat="1" applyFont="1" applyFill="1" applyBorder="1" applyAlignment="1">
      <alignment horizontal="center" vertical="center" wrapText="1"/>
    </xf>
    <xf numFmtId="10" fontId="2" fillId="6" borderId="16" xfId="1" applyNumberFormat="1" applyFont="1" applyFill="1" applyBorder="1" applyAlignment="1">
      <alignment horizontal="center" vertical="center" wrapText="1"/>
    </xf>
    <xf numFmtId="10" fontId="2" fillId="11" borderId="16" xfId="1" applyNumberFormat="1" applyFont="1" applyFill="1" applyBorder="1" applyAlignment="1">
      <alignment horizontal="center" vertical="center" wrapText="1"/>
    </xf>
    <xf numFmtId="10" fontId="4" fillId="11" borderId="16" xfId="1" applyNumberFormat="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12" fillId="0" borderId="16" xfId="0" applyFont="1" applyBorder="1" applyAlignment="1">
      <alignment horizontal="center" vertical="center"/>
    </xf>
    <xf numFmtId="0" fontId="13" fillId="0" borderId="16" xfId="0" applyFont="1" applyBorder="1" applyAlignment="1">
      <alignment horizontal="center" vertical="center"/>
    </xf>
    <xf numFmtId="10" fontId="2" fillId="12" borderId="16" xfId="1" applyNumberFormat="1" applyFont="1" applyFill="1" applyBorder="1" applyAlignment="1">
      <alignment horizontal="center" vertical="center" wrapText="1"/>
    </xf>
    <xf numFmtId="0" fontId="10" fillId="0" borderId="16"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165" fontId="2" fillId="4" borderId="16" xfId="0" applyNumberFormat="1" applyFont="1" applyFill="1" applyBorder="1" applyAlignment="1">
      <alignment horizontal="center" vertical="center" wrapText="1"/>
    </xf>
    <xf numFmtId="9" fontId="2" fillId="5" borderId="16" xfId="1" applyFont="1" applyFill="1" applyBorder="1" applyAlignment="1">
      <alignment horizontal="center" vertical="center" wrapText="1"/>
    </xf>
    <xf numFmtId="9" fontId="2" fillId="6" borderId="16" xfId="1" applyFont="1" applyFill="1" applyBorder="1" applyAlignment="1">
      <alignment horizontal="center" vertical="center" wrapText="1"/>
    </xf>
    <xf numFmtId="165" fontId="2" fillId="11" borderId="16" xfId="0" applyNumberFormat="1" applyFont="1" applyFill="1" applyBorder="1" applyAlignment="1">
      <alignment horizontal="center" vertical="center" wrapText="1"/>
    </xf>
    <xf numFmtId="165" fontId="3" fillId="6" borderId="16" xfId="0" applyNumberFormat="1" applyFont="1" applyFill="1" applyBorder="1" applyAlignment="1">
      <alignment vertical="center" wrapText="1"/>
    </xf>
    <xf numFmtId="0" fontId="2" fillId="10" borderId="16"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2" fillId="4" borderId="16" xfId="0" applyFont="1" applyFill="1" applyBorder="1" applyAlignment="1">
      <alignment vertical="center" wrapText="1"/>
    </xf>
    <xf numFmtId="9" fontId="2" fillId="5" borderId="16" xfId="0" applyNumberFormat="1" applyFont="1" applyFill="1" applyBorder="1" applyAlignment="1">
      <alignment vertical="center" wrapText="1"/>
    </xf>
    <xf numFmtId="9" fontId="2" fillId="6" borderId="16" xfId="0" applyNumberFormat="1" applyFont="1" applyFill="1" applyBorder="1" applyAlignment="1">
      <alignment vertical="center" wrapText="1"/>
    </xf>
    <xf numFmtId="9" fontId="2" fillId="4" borderId="1" xfId="0" applyNumberFormat="1" applyFont="1" applyFill="1" applyBorder="1" applyAlignment="1">
      <alignment vertical="center" wrapText="1"/>
    </xf>
    <xf numFmtId="9" fontId="2" fillId="11" borderId="1" xfId="0" applyNumberFormat="1" applyFont="1" applyFill="1" applyBorder="1" applyAlignment="1">
      <alignment horizontal="center" vertical="center" wrapText="1"/>
    </xf>
    <xf numFmtId="9" fontId="3" fillId="5" borderId="1" xfId="1" applyFont="1" applyFill="1" applyBorder="1" applyAlignment="1">
      <alignment vertical="center" wrapText="1"/>
    </xf>
    <xf numFmtId="9" fontId="3" fillId="6" borderId="1" xfId="1" applyFont="1" applyFill="1" applyBorder="1" applyAlignment="1">
      <alignment vertical="center" wrapText="1"/>
    </xf>
    <xf numFmtId="9" fontId="3" fillId="5" borderId="1" xfId="1" applyFont="1" applyFill="1" applyBorder="1" applyAlignment="1">
      <alignment horizontal="center" vertical="center" wrapText="1"/>
    </xf>
    <xf numFmtId="9" fontId="3" fillId="6" borderId="1" xfId="1" applyFont="1" applyFill="1" applyBorder="1" applyAlignment="1">
      <alignment horizontal="center" vertical="center" wrapText="1"/>
    </xf>
    <xf numFmtId="0" fontId="2" fillId="1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0" fontId="3" fillId="4" borderId="1" xfId="0" applyNumberFormat="1" applyFont="1" applyFill="1" applyBorder="1" applyAlignment="1">
      <alignment horizontal="center" vertical="center" wrapText="1"/>
    </xf>
    <xf numFmtId="9" fontId="3" fillId="11" borderId="22" xfId="0" applyNumberFormat="1" applyFont="1" applyFill="1" applyBorder="1" applyAlignment="1">
      <alignment horizontal="center" vertical="center" wrapText="1"/>
    </xf>
    <xf numFmtId="0" fontId="2" fillId="12" borderId="22" xfId="1" applyNumberFormat="1" applyFont="1" applyFill="1" applyBorder="1" applyAlignment="1">
      <alignment horizontal="center" vertical="center" wrapText="1"/>
    </xf>
    <xf numFmtId="0" fontId="2" fillId="10" borderId="22" xfId="1" applyNumberFormat="1" applyFont="1" applyFill="1" applyBorder="1" applyAlignment="1">
      <alignment horizontal="center" vertical="center" wrapText="1"/>
    </xf>
    <xf numFmtId="0" fontId="13" fillId="0" borderId="22" xfId="0" applyFont="1" applyBorder="1" applyAlignment="1">
      <alignment horizontal="center" vertical="center"/>
    </xf>
    <xf numFmtId="9" fontId="3" fillId="5" borderId="22" xfId="0" applyNumberFormat="1" applyFont="1" applyFill="1" applyBorder="1" applyAlignment="1">
      <alignment horizontal="center" vertical="center" wrapText="1"/>
    </xf>
    <xf numFmtId="9" fontId="3" fillId="6" borderId="22"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4" borderId="22" xfId="0" applyFont="1" applyFill="1" applyBorder="1" applyAlignment="1">
      <alignment horizontal="center" vertical="center" wrapText="1"/>
    </xf>
    <xf numFmtId="9" fontId="2" fillId="5" borderId="22" xfId="1" applyFont="1" applyFill="1" applyBorder="1" applyAlignment="1">
      <alignment horizontal="center" vertical="center" wrapText="1"/>
    </xf>
    <xf numFmtId="9" fontId="2" fillId="6" borderId="22" xfId="1" applyFont="1" applyFill="1" applyBorder="1" applyAlignment="1">
      <alignment horizontal="center" vertical="center" wrapText="1"/>
    </xf>
    <xf numFmtId="0" fontId="2" fillId="11" borderId="22" xfId="0" applyFont="1" applyFill="1" applyBorder="1" applyAlignment="1">
      <alignment horizontal="center" vertical="center" wrapText="1"/>
    </xf>
    <xf numFmtId="165" fontId="3" fillId="4" borderId="22" xfId="0" applyNumberFormat="1" applyFont="1" applyFill="1" applyBorder="1" applyAlignment="1">
      <alignment horizontal="center" vertical="center" wrapText="1"/>
    </xf>
    <xf numFmtId="165" fontId="3" fillId="5" borderId="22" xfId="0" applyNumberFormat="1" applyFont="1" applyFill="1" applyBorder="1" applyAlignment="1">
      <alignment horizontal="center" vertical="center" wrapText="1"/>
    </xf>
    <xf numFmtId="165" fontId="3" fillId="6" borderId="22" xfId="0" applyNumberFormat="1" applyFont="1" applyFill="1" applyBorder="1" applyAlignment="1">
      <alignment horizontal="center" vertical="center" wrapText="1"/>
    </xf>
    <xf numFmtId="165" fontId="3" fillId="11" borderId="22" xfId="0" applyNumberFormat="1" applyFont="1" applyFill="1" applyBorder="1" applyAlignment="1">
      <alignment horizontal="center" vertical="center" wrapText="1"/>
    </xf>
    <xf numFmtId="10" fontId="3" fillId="6" borderId="22" xfId="0" applyNumberFormat="1" applyFont="1" applyFill="1" applyBorder="1" applyAlignment="1">
      <alignment horizontal="center" vertical="center" wrapText="1"/>
    </xf>
    <xf numFmtId="9" fontId="2" fillId="2" borderId="22" xfId="0" applyNumberFormat="1"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4" borderId="2" xfId="0" applyFont="1" applyFill="1" applyBorder="1" applyAlignment="1">
      <alignment vertical="center" wrapText="1"/>
    </xf>
    <xf numFmtId="9" fontId="2" fillId="5" borderId="2" xfId="0" applyNumberFormat="1" applyFont="1" applyFill="1" applyBorder="1" applyAlignment="1">
      <alignment vertical="center" wrapText="1"/>
    </xf>
    <xf numFmtId="9" fontId="2" fillId="6" borderId="2" xfId="0" applyNumberFormat="1" applyFont="1" applyFill="1" applyBorder="1" applyAlignment="1">
      <alignment vertical="center" wrapText="1"/>
    </xf>
    <xf numFmtId="0" fontId="3" fillId="4" borderId="22"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3" fillId="11" borderId="16" xfId="0"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6" fontId="2" fillId="2" borderId="16" xfId="0" applyNumberFormat="1" applyFont="1" applyFill="1" applyBorder="1" applyAlignment="1">
      <alignment horizontal="center" vertical="center" wrapText="1"/>
    </xf>
    <xf numFmtId="0" fontId="2" fillId="10" borderId="1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166" fontId="2" fillId="2" borderId="16" xfId="0" applyNumberFormat="1" applyFont="1" applyFill="1" applyBorder="1" applyAlignment="1">
      <alignment horizontal="center" vertical="center" wrapText="1"/>
    </xf>
    <xf numFmtId="166" fontId="2" fillId="2" borderId="11" xfId="0" applyNumberFormat="1" applyFont="1" applyFill="1" applyBorder="1" applyAlignment="1">
      <alignment horizontal="center" vertical="center" wrapText="1"/>
    </xf>
    <xf numFmtId="6" fontId="2" fillId="2" borderId="1" xfId="0" applyNumberFormat="1" applyFont="1" applyFill="1" applyBorder="1" applyAlignment="1">
      <alignment horizontal="center" vertical="center" wrapText="1"/>
    </xf>
    <xf numFmtId="166" fontId="2" fillId="2" borderId="1" xfId="0" applyNumberFormat="1" applyFont="1" applyFill="1" applyBorder="1" applyAlignment="1">
      <alignment horizontal="left" vertical="center" wrapText="1"/>
    </xf>
    <xf numFmtId="1" fontId="2" fillId="12" borderId="11" xfId="1"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6" fontId="2" fillId="2" borderId="22" xfId="0" applyNumberFormat="1"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1" applyNumberFormat="1" applyFont="1" applyFill="1" applyBorder="1" applyAlignment="1">
      <alignment horizontal="center" vertical="center" wrapText="1"/>
    </xf>
    <xf numFmtId="0" fontId="2" fillId="0" borderId="0" xfId="0" applyFont="1" applyAlignment="1">
      <alignment horizontal="left" vertical="center"/>
    </xf>
    <xf numFmtId="0" fontId="8" fillId="3"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9" fontId="4" fillId="10" borderId="2" xfId="1" applyFont="1" applyFill="1" applyBorder="1" applyAlignment="1">
      <alignment horizontal="center" vertical="center" wrapText="1"/>
    </xf>
    <xf numFmtId="165" fontId="2" fillId="4" borderId="15" xfId="0" applyNumberFormat="1" applyFont="1" applyFill="1" applyBorder="1" applyAlignment="1">
      <alignment horizontal="center" vertical="center" wrapText="1"/>
    </xf>
    <xf numFmtId="9" fontId="2" fillId="5" borderId="15" xfId="1" applyFont="1" applyFill="1" applyBorder="1" applyAlignment="1">
      <alignment horizontal="center" vertical="center" wrapText="1"/>
    </xf>
    <xf numFmtId="9" fontId="2" fillId="6" borderId="15" xfId="1" applyFont="1" applyFill="1" applyBorder="1" applyAlignment="1">
      <alignment horizontal="center" vertical="center" wrapText="1"/>
    </xf>
    <xf numFmtId="165" fontId="2" fillId="11" borderId="15"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0" fontId="2" fillId="2" borderId="2" xfId="0" applyFont="1" applyFill="1" applyBorder="1" applyAlignment="1">
      <alignment vertical="center" wrapText="1"/>
    </xf>
    <xf numFmtId="165" fontId="3" fillId="6" borderId="1" xfId="0" applyNumberFormat="1" applyFont="1" applyFill="1" applyBorder="1" applyAlignment="1">
      <alignment vertical="center" wrapText="1"/>
    </xf>
    <xf numFmtId="9" fontId="4" fillId="10" borderId="1" xfId="1"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166" fontId="2" fillId="2" borderId="2" xfId="0" applyNumberFormat="1" applyFont="1" applyFill="1" applyBorder="1" applyAlignment="1">
      <alignment horizontal="left" vertical="center" wrapText="1"/>
    </xf>
    <xf numFmtId="0" fontId="2" fillId="2" borderId="26" xfId="0" applyFont="1" applyFill="1" applyBorder="1" applyAlignment="1">
      <alignment horizontal="center" vertical="center" wrapText="1"/>
    </xf>
    <xf numFmtId="6" fontId="2" fillId="2" borderId="1" xfId="0" applyNumberFormat="1" applyFont="1" applyFill="1" applyBorder="1" applyAlignment="1">
      <alignment horizontal="center" vertical="top" wrapText="1"/>
    </xf>
    <xf numFmtId="165" fontId="4" fillId="11" borderId="1" xfId="1" applyNumberFormat="1" applyFont="1" applyFill="1" applyBorder="1" applyAlignment="1">
      <alignment horizontal="center"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8" borderId="16"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9" fontId="4" fillId="0" borderId="0" xfId="1" applyFont="1" applyFill="1" applyBorder="1" applyAlignment="1">
      <alignment horizontal="center" vertical="center" wrapText="1"/>
    </xf>
    <xf numFmtId="9" fontId="2" fillId="0" borderId="0" xfId="0" applyNumberFormat="1" applyFont="1" applyAlignment="1">
      <alignment vertical="center" wrapText="1"/>
    </xf>
    <xf numFmtId="9" fontId="2" fillId="0" borderId="0" xfId="0" applyNumberFormat="1" applyFont="1" applyAlignment="1">
      <alignment horizontal="center" vertical="center" wrapText="1"/>
    </xf>
    <xf numFmtId="0" fontId="3" fillId="0" borderId="0" xfId="0" applyFont="1" applyAlignment="1">
      <alignment vertical="center" wrapText="1"/>
    </xf>
    <xf numFmtId="9" fontId="3" fillId="0" borderId="0" xfId="0" applyNumberFormat="1" applyFont="1" applyAlignment="1">
      <alignment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left" vertical="center" wrapText="1"/>
    </xf>
    <xf numFmtId="10" fontId="2" fillId="0" borderId="0" xfId="1" applyNumberFormat="1" applyFont="1" applyFill="1" applyBorder="1" applyAlignment="1">
      <alignment horizontal="center" vertical="center" wrapText="1"/>
    </xf>
    <xf numFmtId="9" fontId="2" fillId="0" borderId="0" xfId="1" applyFont="1" applyFill="1" applyBorder="1" applyAlignment="1">
      <alignment horizontal="center" vertical="center" wrapText="1"/>
    </xf>
    <xf numFmtId="10" fontId="4" fillId="0" borderId="0" xfId="1" applyNumberFormat="1" applyFont="1" applyFill="1" applyBorder="1" applyAlignment="1">
      <alignment horizontal="center" vertical="center" wrapText="1"/>
    </xf>
    <xf numFmtId="9" fontId="4" fillId="10" borderId="11" xfId="1" applyFont="1" applyFill="1" applyBorder="1" applyAlignment="1">
      <alignment horizontal="left" vertical="center" wrapText="1"/>
    </xf>
    <xf numFmtId="9" fontId="3" fillId="11" borderId="11" xfId="0" applyNumberFormat="1" applyFont="1" applyFill="1" applyBorder="1" applyAlignment="1">
      <alignment horizontal="left" vertical="center" wrapText="1"/>
    </xf>
    <xf numFmtId="0" fontId="3" fillId="11" borderId="11" xfId="0" applyFont="1" applyFill="1" applyBorder="1" applyAlignment="1">
      <alignment horizontal="left" vertical="center" wrapText="1"/>
    </xf>
    <xf numFmtId="10" fontId="2" fillId="4" borderId="11" xfId="1" applyNumberFormat="1" applyFont="1" applyFill="1" applyBorder="1" applyAlignment="1">
      <alignment horizontal="left" vertical="center" wrapText="1"/>
    </xf>
    <xf numFmtId="10" fontId="2" fillId="5" borderId="11" xfId="1" applyNumberFormat="1" applyFont="1" applyFill="1" applyBorder="1" applyAlignment="1">
      <alignment horizontal="left" vertical="center" wrapText="1"/>
    </xf>
    <xf numFmtId="10" fontId="2" fillId="6" borderId="11" xfId="1" applyNumberFormat="1" applyFont="1" applyFill="1" applyBorder="1" applyAlignment="1">
      <alignment horizontal="left" vertical="center" wrapText="1"/>
    </xf>
    <xf numFmtId="10" fontId="2" fillId="11" borderId="11" xfId="1" applyNumberFormat="1" applyFont="1" applyFill="1" applyBorder="1" applyAlignment="1">
      <alignment horizontal="left" vertical="center" wrapText="1"/>
    </xf>
    <xf numFmtId="0" fontId="2" fillId="2" borderId="12" xfId="0" applyFont="1" applyFill="1" applyBorder="1" applyAlignment="1">
      <alignment horizontal="left" vertical="center" wrapText="1"/>
    </xf>
    <xf numFmtId="9" fontId="4" fillId="10"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11"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11"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11"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10" fontId="4" fillId="11" borderId="1" xfId="1" applyNumberFormat="1"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12" borderId="1" xfId="1" applyNumberFormat="1" applyFont="1" applyFill="1" applyBorder="1" applyAlignment="1">
      <alignment horizontal="left" vertical="center" wrapText="1"/>
    </xf>
    <xf numFmtId="2" fontId="2" fillId="10"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10" borderId="1" xfId="1" applyNumberFormat="1" applyFont="1" applyFill="1" applyBorder="1" applyAlignment="1">
      <alignment horizontal="left" vertical="center" wrapText="1"/>
    </xf>
    <xf numFmtId="9" fontId="4" fillId="10" borderId="22" xfId="1" applyFont="1" applyFill="1" applyBorder="1" applyAlignment="1">
      <alignment horizontal="left" vertical="center" wrapText="1"/>
    </xf>
    <xf numFmtId="0" fontId="2" fillId="4" borderId="22" xfId="0" applyFont="1" applyFill="1" applyBorder="1" applyAlignment="1">
      <alignment horizontal="left" vertical="center" wrapText="1"/>
    </xf>
    <xf numFmtId="9" fontId="2" fillId="5" borderId="22" xfId="0" applyNumberFormat="1" applyFont="1" applyFill="1" applyBorder="1" applyAlignment="1">
      <alignment horizontal="left" vertical="center" wrapText="1"/>
    </xf>
    <xf numFmtId="9" fontId="2" fillId="6" borderId="22" xfId="0" applyNumberFormat="1" applyFont="1" applyFill="1" applyBorder="1" applyAlignment="1">
      <alignment horizontal="left" vertical="center" wrapText="1"/>
    </xf>
    <xf numFmtId="9" fontId="2" fillId="11" borderId="22" xfId="0" applyNumberFormat="1" applyFont="1" applyFill="1" applyBorder="1" applyAlignment="1">
      <alignment horizontal="left" vertical="center" wrapText="1"/>
    </xf>
    <xf numFmtId="0" fontId="3" fillId="4" borderId="22" xfId="0" applyFont="1" applyFill="1" applyBorder="1" applyAlignment="1">
      <alignment horizontal="left" vertical="center" wrapText="1"/>
    </xf>
    <xf numFmtId="9" fontId="3" fillId="5" borderId="22" xfId="0" applyNumberFormat="1" applyFont="1" applyFill="1" applyBorder="1" applyAlignment="1">
      <alignment horizontal="left" vertical="center" wrapText="1"/>
    </xf>
    <xf numFmtId="9" fontId="3" fillId="6" borderId="22" xfId="0" applyNumberFormat="1" applyFont="1" applyFill="1" applyBorder="1" applyAlignment="1">
      <alignment horizontal="left" vertical="center" wrapText="1"/>
    </xf>
    <xf numFmtId="0" fontId="3" fillId="11" borderId="22" xfId="0" applyFont="1" applyFill="1" applyBorder="1" applyAlignment="1">
      <alignment horizontal="left" vertical="center" wrapText="1"/>
    </xf>
    <xf numFmtId="9" fontId="3" fillId="11" borderId="22" xfId="0" applyNumberFormat="1" applyFont="1" applyFill="1" applyBorder="1" applyAlignment="1">
      <alignment horizontal="left" vertical="center" wrapText="1"/>
    </xf>
    <xf numFmtId="10" fontId="2" fillId="4" borderId="22" xfId="1" applyNumberFormat="1" applyFont="1" applyFill="1" applyBorder="1" applyAlignment="1">
      <alignment horizontal="left" vertical="center" wrapText="1"/>
    </xf>
    <xf numFmtId="10" fontId="2" fillId="5" borderId="22" xfId="1" applyNumberFormat="1" applyFont="1" applyFill="1" applyBorder="1" applyAlignment="1">
      <alignment horizontal="left" vertical="center" wrapText="1"/>
    </xf>
    <xf numFmtId="10" fontId="2" fillId="6" borderId="22" xfId="1" applyNumberFormat="1" applyFont="1" applyFill="1" applyBorder="1" applyAlignment="1">
      <alignment horizontal="left" vertical="center" wrapText="1"/>
    </xf>
    <xf numFmtId="10" fontId="2" fillId="11" borderId="22" xfId="1" applyNumberFormat="1" applyFont="1" applyFill="1" applyBorder="1" applyAlignment="1">
      <alignment horizontal="left" vertical="center" wrapText="1"/>
    </xf>
    <xf numFmtId="9" fontId="2" fillId="2" borderId="22" xfId="1" applyFont="1" applyFill="1" applyBorder="1" applyAlignment="1">
      <alignment horizontal="left" vertical="center" wrapText="1"/>
    </xf>
    <xf numFmtId="0" fontId="2" fillId="12" borderId="22" xfId="0" applyFont="1" applyFill="1" applyBorder="1" applyAlignment="1">
      <alignment horizontal="left" vertical="center" wrapText="1"/>
    </xf>
    <xf numFmtId="0" fontId="2" fillId="10" borderId="22" xfId="0" applyFont="1" applyFill="1" applyBorder="1" applyAlignment="1">
      <alignment horizontal="left" vertical="center" wrapText="1"/>
    </xf>
    <xf numFmtId="10" fontId="4" fillId="11" borderId="22" xfId="1" applyNumberFormat="1" applyFont="1" applyFill="1" applyBorder="1" applyAlignment="1">
      <alignment horizontal="left" vertical="center" wrapText="1"/>
    </xf>
    <xf numFmtId="0" fontId="2" fillId="2" borderId="23" xfId="0" applyFont="1" applyFill="1" applyBorder="1" applyAlignment="1">
      <alignment horizontal="left" vertical="center" wrapText="1"/>
    </xf>
    <xf numFmtId="9" fontId="4" fillId="10" borderId="16" xfId="1" applyFont="1" applyFill="1" applyBorder="1" applyAlignment="1">
      <alignment horizontal="left" vertical="center" wrapText="1"/>
    </xf>
    <xf numFmtId="0" fontId="2" fillId="4" borderId="16" xfId="0" applyFont="1" applyFill="1" applyBorder="1" applyAlignment="1">
      <alignment horizontal="left" vertical="center" wrapText="1"/>
    </xf>
    <xf numFmtId="9" fontId="2" fillId="5" borderId="16" xfId="0" applyNumberFormat="1" applyFont="1" applyFill="1" applyBorder="1" applyAlignment="1">
      <alignment horizontal="left" vertical="center" wrapText="1"/>
    </xf>
    <xf numFmtId="9" fontId="2" fillId="6" borderId="16" xfId="0" applyNumberFormat="1" applyFont="1" applyFill="1" applyBorder="1" applyAlignment="1">
      <alignment horizontal="left" vertical="center" wrapText="1"/>
    </xf>
    <xf numFmtId="9" fontId="2" fillId="11" borderId="16" xfId="0" applyNumberFormat="1" applyFont="1" applyFill="1" applyBorder="1" applyAlignment="1">
      <alignment horizontal="left" vertical="center" wrapText="1"/>
    </xf>
    <xf numFmtId="9" fontId="3" fillId="4" borderId="16" xfId="0" applyNumberFormat="1" applyFont="1" applyFill="1" applyBorder="1" applyAlignment="1">
      <alignment horizontal="left" vertical="center" wrapText="1"/>
    </xf>
    <xf numFmtId="9" fontId="3" fillId="5" borderId="16" xfId="0" applyNumberFormat="1" applyFont="1" applyFill="1" applyBorder="1" applyAlignment="1">
      <alignment horizontal="left" vertical="center" wrapText="1"/>
    </xf>
    <xf numFmtId="9" fontId="3" fillId="6" borderId="16" xfId="0" applyNumberFormat="1" applyFont="1" applyFill="1" applyBorder="1" applyAlignment="1">
      <alignment horizontal="left" vertical="center" wrapText="1"/>
    </xf>
    <xf numFmtId="9" fontId="3" fillId="11" borderId="16" xfId="0" applyNumberFormat="1" applyFont="1" applyFill="1" applyBorder="1" applyAlignment="1">
      <alignment horizontal="left" vertical="center" wrapText="1"/>
    </xf>
    <xf numFmtId="0" fontId="3" fillId="11" borderId="16" xfId="0" applyFont="1" applyFill="1" applyBorder="1" applyAlignment="1">
      <alignment horizontal="left" vertical="center" wrapText="1"/>
    </xf>
    <xf numFmtId="10" fontId="2" fillId="4" borderId="16" xfId="1" applyNumberFormat="1" applyFont="1" applyFill="1" applyBorder="1" applyAlignment="1">
      <alignment horizontal="left" vertical="center" wrapText="1"/>
    </xf>
    <xf numFmtId="10" fontId="2" fillId="5" borderId="16" xfId="1" applyNumberFormat="1" applyFont="1" applyFill="1" applyBorder="1" applyAlignment="1">
      <alignment horizontal="left" vertical="center" wrapText="1"/>
    </xf>
    <xf numFmtId="10" fontId="2" fillId="6" borderId="16" xfId="1" applyNumberFormat="1" applyFont="1" applyFill="1" applyBorder="1" applyAlignment="1">
      <alignment horizontal="left" vertical="center" wrapText="1"/>
    </xf>
    <xf numFmtId="10" fontId="2" fillId="11" borderId="16" xfId="1" applyNumberFormat="1" applyFont="1" applyFill="1" applyBorder="1" applyAlignment="1">
      <alignment horizontal="left" vertical="center" wrapText="1"/>
    </xf>
    <xf numFmtId="9" fontId="2" fillId="2" borderId="16" xfId="1" applyFont="1" applyFill="1" applyBorder="1" applyAlignment="1">
      <alignment horizontal="left" vertical="center" wrapText="1"/>
    </xf>
    <xf numFmtId="0" fontId="2" fillId="12" borderId="16" xfId="0" applyFont="1" applyFill="1" applyBorder="1" applyAlignment="1">
      <alignment horizontal="left" vertical="center" wrapText="1"/>
    </xf>
    <xf numFmtId="0" fontId="2" fillId="10" borderId="16" xfId="0" applyFont="1" applyFill="1" applyBorder="1" applyAlignment="1">
      <alignment horizontal="left" vertical="center" wrapText="1"/>
    </xf>
    <xf numFmtId="0" fontId="2" fillId="2" borderId="25" xfId="0" applyFont="1" applyFill="1" applyBorder="1" applyAlignment="1">
      <alignment horizontal="left" vertical="center" wrapText="1"/>
    </xf>
    <xf numFmtId="9" fontId="4" fillId="0" borderId="0" xfId="1" applyFont="1" applyFill="1" applyBorder="1" applyAlignment="1">
      <alignment horizontal="left" vertical="center" wrapText="1"/>
    </xf>
    <xf numFmtId="165" fontId="2" fillId="4" borderId="11" xfId="0" applyNumberFormat="1" applyFont="1" applyFill="1" applyBorder="1" applyAlignment="1">
      <alignment horizontal="left" vertical="center" wrapText="1"/>
    </xf>
    <xf numFmtId="9" fontId="2" fillId="5" borderId="11" xfId="1" applyFont="1" applyFill="1" applyBorder="1" applyAlignment="1">
      <alignment horizontal="left" vertical="center" wrapText="1"/>
    </xf>
    <xf numFmtId="9" fontId="2" fillId="6" borderId="11" xfId="1" applyFont="1" applyFill="1" applyBorder="1" applyAlignment="1">
      <alignment horizontal="left" vertical="center" wrapText="1"/>
    </xf>
    <xf numFmtId="165" fontId="2" fillId="11" borderId="11" xfId="0" applyNumberFormat="1" applyFont="1" applyFill="1" applyBorder="1" applyAlignment="1">
      <alignment horizontal="left" vertical="center" wrapText="1"/>
    </xf>
    <xf numFmtId="165" fontId="3" fillId="4" borderId="11" xfId="0" applyNumberFormat="1" applyFont="1" applyFill="1" applyBorder="1" applyAlignment="1">
      <alignment horizontal="left" vertical="center" wrapText="1"/>
    </xf>
    <xf numFmtId="165" fontId="3" fillId="5" borderId="11" xfId="0" applyNumberFormat="1" applyFont="1" applyFill="1" applyBorder="1" applyAlignment="1">
      <alignment horizontal="left" vertical="center" wrapText="1"/>
    </xf>
    <xf numFmtId="165" fontId="3" fillId="6" borderId="11" xfId="0" applyNumberFormat="1" applyFont="1" applyFill="1" applyBorder="1" applyAlignment="1">
      <alignment horizontal="left" vertical="center" wrapText="1"/>
    </xf>
    <xf numFmtId="165" fontId="3" fillId="11" borderId="11" xfId="0" applyNumberFormat="1" applyFont="1" applyFill="1" applyBorder="1" applyAlignment="1">
      <alignment horizontal="left" vertical="center" wrapText="1"/>
    </xf>
    <xf numFmtId="9" fontId="2" fillId="2" borderId="11" xfId="0" applyNumberFormat="1" applyFont="1" applyFill="1" applyBorder="1" applyAlignment="1">
      <alignment horizontal="left" vertical="center" wrapText="1"/>
    </xf>
    <xf numFmtId="1" fontId="2" fillId="12" borderId="11" xfId="1" applyNumberFormat="1" applyFont="1" applyFill="1" applyBorder="1" applyAlignment="1">
      <alignment horizontal="left" vertical="center" wrapText="1"/>
    </xf>
    <xf numFmtId="9" fontId="2" fillId="2" borderId="22" xfId="0" applyNumberFormat="1" applyFont="1" applyFill="1" applyBorder="1" applyAlignment="1">
      <alignment horizontal="left" vertical="center" wrapText="1"/>
    </xf>
    <xf numFmtId="0" fontId="2" fillId="12" borderId="22" xfId="1" applyNumberFormat="1" applyFont="1" applyFill="1" applyBorder="1" applyAlignment="1">
      <alignment horizontal="left" vertical="center" wrapText="1"/>
    </xf>
    <xf numFmtId="0" fontId="2" fillId="10" borderId="22" xfId="1" applyNumberFormat="1"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165" fontId="3" fillId="4" borderId="1" xfId="0" applyNumberFormat="1" applyFont="1" applyFill="1" applyBorder="1" applyAlignment="1">
      <alignment horizontal="left" vertical="center" wrapText="1"/>
    </xf>
    <xf numFmtId="165" fontId="3" fillId="5" borderId="1" xfId="0" applyNumberFormat="1" applyFont="1" applyFill="1" applyBorder="1" applyAlignment="1">
      <alignment horizontal="left" vertical="center" wrapText="1"/>
    </xf>
    <xf numFmtId="165"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1" fontId="2" fillId="1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11"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10"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22" xfId="0" applyNumberFormat="1" applyFont="1" applyFill="1" applyBorder="1" applyAlignment="1">
      <alignment horizontal="left" vertical="center" wrapText="1"/>
    </xf>
    <xf numFmtId="9" fontId="3" fillId="5" borderId="22" xfId="1" applyFont="1" applyFill="1" applyBorder="1" applyAlignment="1">
      <alignment horizontal="left" vertical="center" wrapText="1"/>
    </xf>
    <xf numFmtId="9" fontId="3" fillId="6" borderId="22" xfId="1" applyFont="1" applyFill="1" applyBorder="1" applyAlignment="1">
      <alignment horizontal="left" vertical="center" wrapText="1"/>
    </xf>
    <xf numFmtId="0" fontId="3" fillId="6" borderId="22" xfId="1" applyNumberFormat="1" applyFont="1" applyFill="1" applyBorder="1" applyAlignment="1">
      <alignment horizontal="left" vertical="center" wrapText="1"/>
    </xf>
    <xf numFmtId="165" fontId="2" fillId="4" borderId="1" xfId="0" applyNumberFormat="1" applyFont="1" applyFill="1" applyBorder="1" applyAlignment="1">
      <alignment horizontal="left" vertical="center" wrapText="1"/>
    </xf>
    <xf numFmtId="165" fontId="2" fillId="11" borderId="1" xfId="0" applyNumberFormat="1" applyFont="1" applyFill="1" applyBorder="1" applyAlignment="1">
      <alignment horizontal="left" vertical="center" wrapText="1"/>
    </xf>
    <xf numFmtId="9" fontId="2" fillId="5" borderId="22" xfId="1" applyFont="1" applyFill="1" applyBorder="1" applyAlignment="1">
      <alignment horizontal="left" vertical="center" wrapText="1"/>
    </xf>
    <xf numFmtId="9" fontId="2" fillId="6" borderId="22" xfId="1" applyFont="1" applyFill="1" applyBorder="1" applyAlignment="1">
      <alignment horizontal="left" vertical="center" wrapText="1"/>
    </xf>
    <xf numFmtId="0" fontId="2" fillId="11" borderId="22" xfId="0" applyFont="1" applyFill="1" applyBorder="1" applyAlignment="1">
      <alignment horizontal="left" vertical="center" wrapText="1"/>
    </xf>
    <xf numFmtId="165" fontId="3" fillId="4" borderId="22" xfId="0" applyNumberFormat="1" applyFont="1" applyFill="1" applyBorder="1" applyAlignment="1">
      <alignment horizontal="left" vertical="center" wrapText="1"/>
    </xf>
    <xf numFmtId="165" fontId="3" fillId="5" borderId="22" xfId="0" applyNumberFormat="1" applyFont="1" applyFill="1" applyBorder="1" applyAlignment="1">
      <alignment horizontal="left" vertical="center" wrapText="1"/>
    </xf>
    <xf numFmtId="165" fontId="3" fillId="6" borderId="22" xfId="0" applyNumberFormat="1" applyFont="1" applyFill="1" applyBorder="1" applyAlignment="1">
      <alignment horizontal="left" vertical="center" wrapText="1"/>
    </xf>
    <xf numFmtId="165" fontId="3" fillId="11" borderId="22" xfId="0" applyNumberFormat="1" applyFont="1" applyFill="1" applyBorder="1" applyAlignment="1">
      <alignment horizontal="left" vertical="center" wrapText="1"/>
    </xf>
    <xf numFmtId="10" fontId="3" fillId="6" borderId="22"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31" xfId="0" applyFont="1" applyBorder="1" applyAlignment="1">
      <alignment horizontal="left" vertical="center" wrapText="1"/>
    </xf>
    <xf numFmtId="9" fontId="2" fillId="10" borderId="1" xfId="0" applyNumberFormat="1" applyFont="1" applyFill="1" applyBorder="1" applyAlignment="1">
      <alignment horizontal="left" vertical="center"/>
    </xf>
    <xf numFmtId="0" fontId="2" fillId="0" borderId="1" xfId="0" applyFont="1" applyBorder="1" applyAlignment="1">
      <alignment horizontal="left" vertical="center"/>
    </xf>
    <xf numFmtId="1" fontId="2" fillId="12" borderId="22" xfId="0" applyNumberFormat="1" applyFont="1" applyFill="1" applyBorder="1" applyAlignment="1">
      <alignment horizontal="left" vertical="center" wrapText="1"/>
    </xf>
    <xf numFmtId="0" fontId="2" fillId="12" borderId="1" xfId="0" applyFont="1" applyFill="1" applyBorder="1" applyAlignment="1">
      <alignment horizontal="left" vertical="center"/>
    </xf>
    <xf numFmtId="0" fontId="2" fillId="4" borderId="11" xfId="0" applyFont="1" applyFill="1" applyBorder="1" applyAlignment="1">
      <alignment horizontal="left" vertical="center" wrapText="1"/>
    </xf>
    <xf numFmtId="0" fontId="2" fillId="11" borderId="11" xfId="0" applyFont="1" applyFill="1" applyBorder="1" applyAlignment="1">
      <alignment horizontal="left" vertical="center" wrapText="1"/>
    </xf>
    <xf numFmtId="0" fontId="2" fillId="12" borderId="11" xfId="1" applyNumberFormat="1" applyFont="1" applyFill="1" applyBorder="1" applyAlignment="1">
      <alignment horizontal="left" vertical="center" wrapText="1"/>
    </xf>
    <xf numFmtId="0" fontId="2" fillId="10" borderId="11" xfId="1" applyNumberFormat="1" applyFont="1" applyFill="1" applyBorder="1" applyAlignment="1">
      <alignment horizontal="left" vertical="center" wrapText="1"/>
    </xf>
    <xf numFmtId="9" fontId="4" fillId="11" borderId="11" xfId="1" applyFont="1" applyFill="1" applyBorder="1" applyAlignment="1">
      <alignment horizontal="left" vertical="center" wrapText="1"/>
    </xf>
    <xf numFmtId="0" fontId="2" fillId="2" borderId="11" xfId="1" applyNumberFormat="1" applyFont="1" applyFill="1" applyBorder="1" applyAlignment="1">
      <alignment horizontal="left" vertical="center" wrapText="1"/>
    </xf>
    <xf numFmtId="9" fontId="4" fillId="11" borderId="1" xfId="1" applyFont="1" applyFill="1" applyBorder="1" applyAlignment="1">
      <alignment horizontal="left" vertical="center" wrapText="1"/>
    </xf>
    <xf numFmtId="9" fontId="4" fillId="11" borderId="16" xfId="1" applyFont="1" applyFill="1" applyBorder="1" applyAlignment="1">
      <alignment horizontal="left" vertical="center" wrapText="1"/>
    </xf>
    <xf numFmtId="9" fontId="4" fillId="11" borderId="22" xfId="1" applyFont="1" applyFill="1" applyBorder="1" applyAlignment="1">
      <alignment horizontal="left" vertical="center" wrapText="1"/>
    </xf>
    <xf numFmtId="165" fontId="5" fillId="2" borderId="0" xfId="0" applyNumberFormat="1" applyFont="1" applyFill="1" applyAlignment="1">
      <alignment horizontal="center" vertical="center"/>
    </xf>
    <xf numFmtId="0" fontId="7" fillId="2" borderId="0" xfId="0" applyFont="1" applyFill="1" applyAlignment="1">
      <alignment horizontal="center" vertical="center" wrapText="1"/>
    </xf>
    <xf numFmtId="0" fontId="2" fillId="2" borderId="0" xfId="0" applyFont="1" applyFill="1" applyAlignment="1">
      <alignment horizontal="left" vertical="center"/>
    </xf>
    <xf numFmtId="1" fontId="2" fillId="10" borderId="1" xfId="0" applyNumberFormat="1" applyFont="1" applyFill="1" applyBorder="1" applyAlignment="1">
      <alignment horizontal="left" vertical="center" wrapText="1"/>
    </xf>
    <xf numFmtId="1" fontId="2" fillId="10" borderId="22" xfId="0" applyNumberFormat="1" applyFont="1" applyFill="1" applyBorder="1" applyAlignment="1">
      <alignment horizontal="left" vertical="center" wrapText="1"/>
    </xf>
    <xf numFmtId="9" fontId="3" fillId="11" borderId="2"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21" fillId="0" borderId="0" xfId="0" applyFont="1" applyAlignment="1">
      <alignment horizontal="center" vertical="center"/>
    </xf>
    <xf numFmtId="165" fontId="3" fillId="11" borderId="1" xfId="0" applyNumberFormat="1" applyFont="1" applyFill="1" applyBorder="1" applyAlignment="1">
      <alignment horizontal="center" vertical="center" wrapText="1"/>
    </xf>
    <xf numFmtId="0" fontId="20" fillId="0" borderId="0" xfId="0" applyFont="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2" xfId="0" applyFont="1" applyBorder="1" applyAlignment="1">
      <alignment horizontal="left" vertical="center" wrapText="1"/>
    </xf>
    <xf numFmtId="9" fontId="4" fillId="10" borderId="11" xfId="1" applyFont="1" applyFill="1" applyBorder="1" applyAlignment="1">
      <alignment horizontal="left" vertical="center" wrapText="1"/>
    </xf>
    <xf numFmtId="9" fontId="4" fillId="10" borderId="1" xfId="1" applyFont="1" applyFill="1" applyBorder="1" applyAlignment="1">
      <alignment horizontal="left" vertical="center" wrapText="1"/>
    </xf>
    <xf numFmtId="9" fontId="4" fillId="10" borderId="22" xfId="1"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2" xfId="0" applyFont="1" applyBorder="1" applyAlignment="1">
      <alignment horizontal="left" vertical="center" wrapText="1"/>
    </xf>
    <xf numFmtId="0" fontId="2" fillId="0" borderId="31" xfId="0" applyFont="1" applyBorder="1" applyAlignment="1">
      <alignment horizontal="left" vertical="center" wrapText="1"/>
    </xf>
    <xf numFmtId="0" fontId="2" fillId="0" borderId="33" xfId="0" applyFont="1" applyBorder="1" applyAlignment="1">
      <alignment horizontal="left" vertical="center" wrapText="1"/>
    </xf>
    <xf numFmtId="165" fontId="3" fillId="11"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9" fontId="3" fillId="11" borderId="1" xfId="0" applyNumberFormat="1"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4" fillId="0" borderId="0" xfId="0" applyFont="1" applyAlignment="1">
      <alignment horizontal="left" vertical="center"/>
    </xf>
    <xf numFmtId="0" fontId="18" fillId="0" borderId="0" xfId="0" applyFont="1" applyAlignment="1">
      <alignment horizontal="left" vertical="center" wrapText="1"/>
    </xf>
    <xf numFmtId="0" fontId="2" fillId="0" borderId="16" xfId="0" applyFont="1" applyBorder="1" applyAlignment="1">
      <alignment horizontal="left" vertical="center" wrapText="1"/>
    </xf>
    <xf numFmtId="9" fontId="4" fillId="10" borderId="16" xfId="1"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8" fillId="0" borderId="0" xfId="0" applyFont="1" applyAlignment="1">
      <alignment horizontal="left" vertical="center"/>
    </xf>
    <xf numFmtId="0" fontId="3" fillId="11"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0"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16" xfId="1" applyFont="1" applyFill="1" applyBorder="1" applyAlignment="1">
      <alignment horizontal="center"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4" fillId="10" borderId="2" xfId="1" applyFont="1" applyFill="1" applyBorder="1" applyAlignment="1">
      <alignment horizontal="center" vertical="center" wrapText="1"/>
    </xf>
    <xf numFmtId="0" fontId="17" fillId="0" borderId="0" xfId="0" applyFont="1" applyAlignment="1">
      <alignment horizontal="center"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9" fontId="4" fillId="10" borderId="18" xfId="1" applyFont="1" applyFill="1" applyBorder="1" applyAlignment="1">
      <alignment horizontal="center" vertical="center" wrapText="1"/>
    </xf>
    <xf numFmtId="0" fontId="2" fillId="2" borderId="20" xfId="0" applyFont="1" applyFill="1" applyBorder="1" applyAlignment="1">
      <alignment horizontal="center" vertical="center" wrapText="1"/>
    </xf>
    <xf numFmtId="166" fontId="2" fillId="2" borderId="2" xfId="0" applyNumberFormat="1" applyFont="1" applyFill="1" applyBorder="1" applyAlignment="1">
      <alignment horizontal="center" vertical="center" wrapText="1"/>
    </xf>
    <xf numFmtId="166" fontId="2" fillId="2" borderId="15" xfId="0" applyNumberFormat="1" applyFont="1" applyFill="1" applyBorder="1" applyAlignment="1">
      <alignment horizontal="center" vertical="center" wrapText="1"/>
    </xf>
    <xf numFmtId="166" fontId="2" fillId="2" borderId="16" xfId="0"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9" fontId="3" fillId="11" borderId="2" xfId="0" applyNumberFormat="1" applyFont="1" applyFill="1" applyBorder="1" applyAlignment="1">
      <alignment horizontal="left" vertical="center" wrapText="1"/>
    </xf>
    <xf numFmtId="9" fontId="3" fillId="11" borderId="15" xfId="0" applyNumberFormat="1" applyFont="1" applyFill="1" applyBorder="1" applyAlignment="1">
      <alignment horizontal="left" vertical="center" wrapText="1"/>
    </xf>
    <xf numFmtId="9" fontId="3" fillId="11" borderId="16" xfId="0" applyNumberFormat="1" applyFont="1" applyFill="1" applyBorder="1" applyAlignment="1">
      <alignment horizontal="left" vertical="center" wrapText="1"/>
    </xf>
  </cellXfs>
  <cellStyles count="2">
    <cellStyle name="Normal" xfId="0" builtinId="0"/>
    <cellStyle name="Porcentaje" xfId="1" builtinId="5"/>
  </cellStyles>
  <dxfs count="11">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A3:AK46"/>
  <sheetViews>
    <sheetView showGridLines="0" tabSelected="1" showRuler="0" zoomScale="40" zoomScaleNormal="40" zoomScaleSheetLayoutView="55" zoomScalePageLayoutView="40" workbookViewId="0">
      <selection activeCell="A3" sqref="A3:AK3"/>
    </sheetView>
  </sheetViews>
  <sheetFormatPr baseColWidth="10" defaultColWidth="11.42578125" defaultRowHeight="26.25" x14ac:dyDescent="0.25"/>
  <cols>
    <col min="1" max="1" width="56.28515625" style="1" customWidth="1"/>
    <col min="2" max="2" width="54.140625" style="1" customWidth="1"/>
    <col min="3" max="3" width="73.85546875" style="1" customWidth="1"/>
    <col min="4" max="4" width="43.5703125" style="1" customWidth="1"/>
    <col min="5" max="5" width="37.7109375" style="1" hidden="1" customWidth="1"/>
    <col min="6" max="7" width="27.7109375" style="1" hidden="1" customWidth="1"/>
    <col min="8" max="8" width="34.140625" style="1" hidden="1" customWidth="1"/>
    <col min="9" max="9" width="30.85546875" style="213" customWidth="1"/>
    <col min="10" max="10" width="27.7109375" style="213" customWidth="1"/>
    <col min="11" max="11" width="39.42578125" style="2" hidden="1" customWidth="1"/>
    <col min="12" max="12" width="37.7109375" style="2" hidden="1" customWidth="1"/>
    <col min="13" max="13" width="40.140625" style="2" hidden="1" customWidth="1"/>
    <col min="14" max="14" width="31.28515625" style="2" hidden="1" customWidth="1"/>
    <col min="15" max="15" width="48.28515625" style="2" customWidth="1"/>
    <col min="16" max="18" width="37.5703125" style="2" customWidth="1"/>
    <col min="19" max="19" width="31.28515625" style="2" customWidth="1"/>
    <col min="20" max="20" width="29.85546875" style="2" hidden="1" customWidth="1"/>
    <col min="21" max="22" width="27.7109375" style="2" hidden="1" customWidth="1"/>
    <col min="23" max="23" width="80.7109375" style="213" customWidth="1"/>
    <col min="24" max="24" width="39.140625" style="213" bestFit="1" customWidth="1"/>
    <col min="25" max="26" width="27.7109375" style="1" hidden="1" customWidth="1"/>
    <col min="27" max="27" width="33.140625" style="1" hidden="1" customWidth="1"/>
    <col min="28" max="28" width="27.7109375" style="1" hidden="1" customWidth="1"/>
    <col min="29" max="29" width="45.42578125" style="1" customWidth="1"/>
    <col min="30" max="30" width="76.5703125" style="1" customWidth="1"/>
    <col min="31" max="31" width="27.42578125" style="1" bestFit="1" customWidth="1"/>
    <col min="32" max="32" width="17" style="213" customWidth="1"/>
    <col min="33" max="33" width="26.42578125" style="1" customWidth="1"/>
    <col min="34" max="34" width="33.7109375" style="1" customWidth="1"/>
    <col min="35" max="35" width="40.5703125" style="1" customWidth="1"/>
    <col min="36" max="36" width="186.85546875" style="1" customWidth="1"/>
    <col min="37" max="37" width="80.140625" style="1" customWidth="1"/>
    <col min="38" max="16384" width="11.42578125" style="1"/>
  </cols>
  <sheetData>
    <row r="3" spans="1:37" ht="92.25" x14ac:dyDescent="0.25">
      <c r="A3" s="412" t="s">
        <v>28</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row>
    <row r="4" spans="1:37" ht="103.5" customHeight="1" x14ac:dyDescent="0.25">
      <c r="A4" s="412" t="s">
        <v>46</v>
      </c>
      <c r="B4" s="412"/>
      <c r="C4" s="412"/>
      <c r="D4" s="412"/>
      <c r="E4" s="412"/>
      <c r="F4" s="412"/>
      <c r="G4" s="412"/>
      <c r="H4" s="412"/>
      <c r="I4" s="412"/>
      <c r="J4" s="412"/>
      <c r="K4" s="412"/>
      <c r="L4" s="412"/>
      <c r="M4" s="412"/>
      <c r="N4" s="412"/>
      <c r="O4" s="412"/>
      <c r="P4" s="412"/>
      <c r="Q4" s="412"/>
      <c r="R4" s="412"/>
      <c r="S4" s="412"/>
      <c r="T4" s="412"/>
      <c r="U4" s="412"/>
      <c r="V4" s="412"/>
      <c r="W4" s="412"/>
      <c r="X4" s="412"/>
      <c r="Y4" s="412"/>
      <c r="Z4" s="412"/>
      <c r="AA4" s="412"/>
      <c r="AB4" s="412"/>
      <c r="AC4" s="412"/>
      <c r="AD4" s="412"/>
      <c r="AE4" s="412"/>
      <c r="AF4" s="412"/>
      <c r="AG4" s="412"/>
      <c r="AH4" s="412"/>
      <c r="AI4" s="412"/>
      <c r="AJ4" s="412"/>
      <c r="AK4" s="412"/>
    </row>
    <row r="5" spans="1:37" ht="103.5" customHeight="1" x14ac:dyDescent="0.25">
      <c r="B5" s="410" t="s">
        <v>198</v>
      </c>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row>
    <row r="6" spans="1:37" ht="152.25" customHeight="1" x14ac:dyDescent="0.25">
      <c r="C6" s="7" t="s">
        <v>0</v>
      </c>
      <c r="D6" s="8">
        <v>0.91800000000000004</v>
      </c>
      <c r="J6" s="103"/>
      <c r="K6" s="3"/>
      <c r="L6" s="3"/>
      <c r="M6" s="3"/>
      <c r="N6" s="3"/>
      <c r="O6" s="3"/>
      <c r="P6" s="3"/>
      <c r="Q6" s="3"/>
      <c r="R6" s="3"/>
      <c r="S6" s="3"/>
      <c r="T6" s="3"/>
      <c r="U6" s="3"/>
      <c r="V6" s="3"/>
      <c r="W6" s="103"/>
      <c r="X6" s="103"/>
      <c r="Y6" s="3"/>
      <c r="Z6" s="3"/>
      <c r="AA6" s="3"/>
      <c r="AB6" s="3"/>
      <c r="AC6" s="3"/>
      <c r="AD6" s="3"/>
      <c r="AE6" s="3"/>
      <c r="AF6" s="103"/>
      <c r="AG6" s="3"/>
      <c r="AH6" s="3"/>
      <c r="AI6" s="3"/>
      <c r="AJ6" s="9"/>
      <c r="AK6" s="9"/>
    </row>
    <row r="7" spans="1:37" ht="152.25" customHeight="1" x14ac:dyDescent="0.25">
      <c r="C7" s="7" t="s">
        <v>197</v>
      </c>
      <c r="D7" s="8">
        <v>0.157</v>
      </c>
      <c r="H7" s="6"/>
      <c r="J7" s="103"/>
      <c r="K7" s="3"/>
      <c r="L7" s="3"/>
      <c r="M7" s="3"/>
      <c r="N7" s="3"/>
      <c r="O7" s="3"/>
      <c r="P7" s="3"/>
      <c r="Q7" s="3"/>
      <c r="R7" s="3"/>
      <c r="S7" s="3"/>
      <c r="T7" s="3"/>
      <c r="U7" s="3"/>
      <c r="V7" s="3"/>
      <c r="W7" s="103"/>
      <c r="X7" s="103"/>
      <c r="Y7" s="3"/>
      <c r="Z7" s="3"/>
      <c r="AA7" s="3"/>
      <c r="AB7" s="3"/>
      <c r="AC7" s="3"/>
      <c r="AD7" s="3"/>
      <c r="AE7" s="3"/>
      <c r="AF7" s="103"/>
      <c r="AG7" s="3"/>
      <c r="AH7" s="3"/>
      <c r="AI7" s="3"/>
      <c r="AJ7" s="10"/>
      <c r="AK7" s="10"/>
    </row>
    <row r="8" spans="1:37" ht="103.5" customHeight="1" x14ac:dyDescent="0.25">
      <c r="B8" s="6"/>
      <c r="C8" s="400"/>
      <c r="D8" s="399"/>
      <c r="E8" s="6"/>
      <c r="F8" s="6"/>
      <c r="G8" s="6"/>
      <c r="H8" s="6"/>
      <c r="I8" s="401"/>
      <c r="J8" s="5"/>
      <c r="K8" s="3"/>
      <c r="L8" s="3"/>
      <c r="M8" s="3"/>
      <c r="N8" s="3"/>
      <c r="O8" s="3"/>
      <c r="P8" s="3"/>
      <c r="Q8" s="3"/>
      <c r="R8" s="3"/>
      <c r="S8" s="3"/>
      <c r="T8" s="3"/>
      <c r="U8" s="3"/>
      <c r="V8" s="3"/>
      <c r="W8" s="103"/>
      <c r="X8" s="103"/>
      <c r="Y8" s="3"/>
      <c r="Z8" s="3"/>
      <c r="AA8" s="3"/>
      <c r="AB8" s="3"/>
      <c r="AC8" s="3"/>
      <c r="AD8" s="3"/>
      <c r="AE8" s="3"/>
      <c r="AF8" s="103"/>
      <c r="AG8" s="3"/>
      <c r="AH8" s="3"/>
      <c r="AI8" s="3"/>
      <c r="AJ8" s="10"/>
      <c r="AK8" s="10"/>
    </row>
    <row r="9" spans="1:37" ht="46.5" x14ac:dyDescent="0.25">
      <c r="B9" s="6"/>
      <c r="C9" s="400"/>
      <c r="D9" s="399"/>
      <c r="E9" s="6"/>
      <c r="F9" s="6"/>
      <c r="G9" s="6"/>
      <c r="H9" s="6"/>
      <c r="I9" s="401"/>
      <c r="J9" s="5"/>
      <c r="K9" s="3"/>
      <c r="L9" s="3"/>
      <c r="M9" s="3"/>
      <c r="N9" s="3"/>
      <c r="O9" s="3"/>
      <c r="P9" s="3"/>
      <c r="Q9" s="3"/>
      <c r="R9" s="3"/>
      <c r="S9" s="3"/>
      <c r="T9" s="3"/>
      <c r="U9" s="3"/>
      <c r="V9" s="3"/>
      <c r="W9" s="103"/>
      <c r="X9" s="103"/>
      <c r="Y9" s="3"/>
      <c r="Z9" s="3"/>
      <c r="AA9" s="3"/>
      <c r="AB9" s="3"/>
      <c r="AC9" s="3"/>
      <c r="AD9" s="3"/>
      <c r="AE9" s="3"/>
      <c r="AF9" s="103"/>
      <c r="AG9" s="3"/>
      <c r="AH9" s="3"/>
      <c r="AI9" s="3"/>
      <c r="AJ9" s="10"/>
      <c r="AK9" s="10"/>
    </row>
    <row r="10" spans="1:37" x14ac:dyDescent="0.25">
      <c r="J10" s="103"/>
      <c r="K10" s="3"/>
      <c r="L10" s="3"/>
      <c r="M10" s="3"/>
      <c r="N10" s="3"/>
      <c r="O10" s="3"/>
      <c r="P10" s="3"/>
      <c r="Q10" s="3"/>
      <c r="R10" s="3"/>
      <c r="S10" s="3"/>
      <c r="T10" s="3"/>
      <c r="U10" s="3"/>
      <c r="V10" s="3"/>
      <c r="W10" s="103"/>
      <c r="X10" s="103"/>
      <c r="Y10" s="3"/>
      <c r="Z10" s="3"/>
      <c r="AA10" s="3"/>
      <c r="AB10" s="3"/>
      <c r="AC10" s="3"/>
      <c r="AD10" s="3"/>
      <c r="AE10" s="3"/>
      <c r="AF10" s="103"/>
      <c r="AG10" s="3"/>
      <c r="AH10" s="3"/>
      <c r="AJ10" s="3"/>
      <c r="AK10" s="3"/>
    </row>
    <row r="11" spans="1:37" ht="47.25" thickBot="1" x14ac:dyDescent="0.3">
      <c r="E11" s="11" t="s">
        <v>1</v>
      </c>
      <c r="F11" s="12" t="s">
        <v>1</v>
      </c>
      <c r="G11" s="13" t="s">
        <v>1</v>
      </c>
      <c r="H11" s="14"/>
      <c r="K11" s="11" t="s">
        <v>1</v>
      </c>
      <c r="L11" s="12" t="s">
        <v>1</v>
      </c>
      <c r="M11" s="13" t="s">
        <v>1</v>
      </c>
      <c r="T11" s="11"/>
      <c r="U11" s="12"/>
      <c r="V11" s="13"/>
      <c r="Y11" s="11" t="s">
        <v>1</v>
      </c>
      <c r="Z11" s="12" t="s">
        <v>1</v>
      </c>
      <c r="AA11" s="13" t="s">
        <v>1</v>
      </c>
      <c r="AB11" s="15" t="s">
        <v>1</v>
      </c>
      <c r="AG11" s="16"/>
      <c r="AI11" s="3"/>
    </row>
    <row r="12" spans="1:37" ht="189.75" thickBot="1" x14ac:dyDescent="0.3">
      <c r="A12" s="20" t="s">
        <v>35</v>
      </c>
      <c r="B12" s="21" t="s">
        <v>36</v>
      </c>
      <c r="C12" s="21" t="s">
        <v>2</v>
      </c>
      <c r="D12" s="21" t="s">
        <v>71</v>
      </c>
      <c r="E12" s="22" t="s">
        <v>3</v>
      </c>
      <c r="F12" s="23" t="s">
        <v>4</v>
      </c>
      <c r="G12" s="24" t="s">
        <v>5</v>
      </c>
      <c r="H12" s="21" t="s">
        <v>6</v>
      </c>
      <c r="I12" s="21" t="s">
        <v>7</v>
      </c>
      <c r="J12" s="21" t="s">
        <v>72</v>
      </c>
      <c r="K12" s="22" t="s">
        <v>8</v>
      </c>
      <c r="L12" s="23" t="s">
        <v>4</v>
      </c>
      <c r="M12" s="24" t="s">
        <v>5</v>
      </c>
      <c r="N12" s="21" t="s">
        <v>9</v>
      </c>
      <c r="O12" s="21" t="s">
        <v>10</v>
      </c>
      <c r="P12" s="21" t="s">
        <v>17</v>
      </c>
      <c r="Q12" s="21" t="s">
        <v>18</v>
      </c>
      <c r="R12" s="21" t="s">
        <v>161</v>
      </c>
      <c r="S12" s="21" t="s">
        <v>73</v>
      </c>
      <c r="T12" s="22" t="s">
        <v>12</v>
      </c>
      <c r="U12" s="23" t="s">
        <v>4</v>
      </c>
      <c r="V12" s="24" t="s">
        <v>5</v>
      </c>
      <c r="W12" s="214" t="s">
        <v>13</v>
      </c>
      <c r="X12" s="214" t="s">
        <v>11</v>
      </c>
      <c r="Y12" s="22" t="s">
        <v>14</v>
      </c>
      <c r="Z12" s="23" t="s">
        <v>4</v>
      </c>
      <c r="AA12" s="24" t="s">
        <v>5</v>
      </c>
      <c r="AB12" s="21" t="s">
        <v>15</v>
      </c>
      <c r="AC12" s="21" t="s">
        <v>16</v>
      </c>
      <c r="AD12" s="21" t="s">
        <v>17</v>
      </c>
      <c r="AE12" s="21" t="s">
        <v>18</v>
      </c>
      <c r="AF12" s="214" t="s">
        <v>199</v>
      </c>
      <c r="AG12" s="21" t="s">
        <v>19</v>
      </c>
      <c r="AH12" s="21" t="s">
        <v>20</v>
      </c>
      <c r="AI12" s="21" t="s">
        <v>21</v>
      </c>
      <c r="AJ12" s="21" t="s">
        <v>24</v>
      </c>
      <c r="AK12" s="26" t="s">
        <v>25</v>
      </c>
    </row>
    <row r="13" spans="1:37" ht="408.75" customHeight="1" x14ac:dyDescent="0.25">
      <c r="A13" s="422" t="s">
        <v>188</v>
      </c>
      <c r="B13" s="425" t="s">
        <v>181</v>
      </c>
      <c r="C13" s="413" t="s">
        <v>139</v>
      </c>
      <c r="D13" s="416">
        <v>0.4</v>
      </c>
      <c r="E13" s="340"/>
      <c r="F13" s="341"/>
      <c r="G13" s="342"/>
      <c r="H13" s="343"/>
      <c r="I13" s="419" t="s">
        <v>140</v>
      </c>
      <c r="J13" s="416">
        <v>0.35</v>
      </c>
      <c r="K13" s="344"/>
      <c r="L13" s="345"/>
      <c r="M13" s="346"/>
      <c r="N13" s="347"/>
      <c r="O13" s="347" t="s">
        <v>141</v>
      </c>
      <c r="P13" s="347" t="s">
        <v>150</v>
      </c>
      <c r="Q13" s="347" t="s">
        <v>48</v>
      </c>
      <c r="R13" s="273">
        <v>1</v>
      </c>
      <c r="S13" s="272">
        <v>0.4</v>
      </c>
      <c r="T13" s="344"/>
      <c r="U13" s="345"/>
      <c r="V13" s="346"/>
      <c r="W13" s="149" t="s">
        <v>200</v>
      </c>
      <c r="X13" s="271">
        <v>0.5</v>
      </c>
      <c r="Y13" s="274"/>
      <c r="Z13" s="275"/>
      <c r="AA13" s="276"/>
      <c r="AB13" s="277"/>
      <c r="AC13" s="348" t="s">
        <v>74</v>
      </c>
      <c r="AD13" s="149" t="s">
        <v>89</v>
      </c>
      <c r="AE13" s="149" t="s">
        <v>63</v>
      </c>
      <c r="AF13" s="349">
        <v>100</v>
      </c>
      <c r="AG13" s="393">
        <v>0</v>
      </c>
      <c r="AH13" s="393">
        <v>0</v>
      </c>
      <c r="AI13" s="394">
        <v>1</v>
      </c>
      <c r="AJ13" s="395" t="s">
        <v>222</v>
      </c>
      <c r="AK13" s="297" t="s">
        <v>76</v>
      </c>
    </row>
    <row r="14" spans="1:37" ht="105" x14ac:dyDescent="0.25">
      <c r="A14" s="423"/>
      <c r="B14" s="426"/>
      <c r="C14" s="414"/>
      <c r="D14" s="417"/>
      <c r="E14" s="372"/>
      <c r="F14" s="359"/>
      <c r="G14" s="360"/>
      <c r="H14" s="373"/>
      <c r="I14" s="420"/>
      <c r="J14" s="417"/>
      <c r="K14" s="354"/>
      <c r="L14" s="355"/>
      <c r="M14" s="356"/>
      <c r="N14" s="353"/>
      <c r="O14" s="353" t="s">
        <v>39</v>
      </c>
      <c r="P14" s="353" t="s">
        <v>49</v>
      </c>
      <c r="Q14" s="353" t="s">
        <v>50</v>
      </c>
      <c r="R14" s="288">
        <v>1</v>
      </c>
      <c r="S14" s="287">
        <v>0.2</v>
      </c>
      <c r="T14" s="354"/>
      <c r="U14" s="355"/>
      <c r="V14" s="356"/>
      <c r="W14" s="200" t="s">
        <v>116</v>
      </c>
      <c r="X14" s="279">
        <v>0.5</v>
      </c>
      <c r="Y14" s="289"/>
      <c r="Z14" s="290"/>
      <c r="AA14" s="291"/>
      <c r="AB14" s="292"/>
      <c r="AC14" s="357" t="s">
        <v>77</v>
      </c>
      <c r="AD14" s="200" t="s">
        <v>201</v>
      </c>
      <c r="AE14" s="200" t="s">
        <v>48</v>
      </c>
      <c r="AF14" s="358">
        <v>1</v>
      </c>
      <c r="AG14" s="402">
        <v>0</v>
      </c>
      <c r="AH14" s="402">
        <v>0</v>
      </c>
      <c r="AI14" s="396">
        <v>1</v>
      </c>
      <c r="AJ14" s="200" t="s">
        <v>223</v>
      </c>
      <c r="AK14" s="297" t="s">
        <v>78</v>
      </c>
    </row>
    <row r="15" spans="1:37" ht="78.75" x14ac:dyDescent="0.25">
      <c r="A15" s="423"/>
      <c r="B15" s="426"/>
      <c r="C15" s="414"/>
      <c r="D15" s="417"/>
      <c r="E15" s="372"/>
      <c r="F15" s="359"/>
      <c r="G15" s="360"/>
      <c r="H15" s="373"/>
      <c r="I15" s="420"/>
      <c r="J15" s="417"/>
      <c r="K15" s="354"/>
      <c r="L15" s="355"/>
      <c r="M15" s="356"/>
      <c r="N15" s="353"/>
      <c r="O15" s="353" t="s">
        <v>142</v>
      </c>
      <c r="P15" s="353" t="s">
        <v>149</v>
      </c>
      <c r="Q15" s="353" t="s">
        <v>54</v>
      </c>
      <c r="R15" s="288">
        <v>2</v>
      </c>
      <c r="S15" s="287">
        <v>0.4</v>
      </c>
      <c r="T15" s="354"/>
      <c r="U15" s="355"/>
      <c r="V15" s="356"/>
      <c r="W15" s="200" t="s">
        <v>178</v>
      </c>
      <c r="X15" s="279">
        <v>0</v>
      </c>
      <c r="Y15" s="289"/>
      <c r="Z15" s="290"/>
      <c r="AA15" s="291"/>
      <c r="AB15" s="292"/>
      <c r="AC15" s="357" t="s">
        <v>74</v>
      </c>
      <c r="AD15" s="200" t="s">
        <v>78</v>
      </c>
      <c r="AE15" s="200" t="s">
        <v>78</v>
      </c>
      <c r="AF15" s="358" t="s">
        <v>78</v>
      </c>
      <c r="AG15" s="299"/>
      <c r="AH15" s="299"/>
      <c r="AI15" s="296"/>
      <c r="AJ15" s="200"/>
      <c r="AK15" s="297" t="s">
        <v>78</v>
      </c>
    </row>
    <row r="16" spans="1:37" ht="409.5" customHeight="1" x14ac:dyDescent="0.25">
      <c r="A16" s="423"/>
      <c r="B16" s="385" t="s">
        <v>182</v>
      </c>
      <c r="C16" s="414"/>
      <c r="D16" s="417"/>
      <c r="E16" s="372"/>
      <c r="F16" s="359"/>
      <c r="G16" s="360"/>
      <c r="H16" s="373"/>
      <c r="I16" s="200" t="s">
        <v>38</v>
      </c>
      <c r="J16" s="279">
        <v>0.35</v>
      </c>
      <c r="K16" s="354"/>
      <c r="L16" s="355"/>
      <c r="M16" s="356"/>
      <c r="N16" s="353"/>
      <c r="O16" s="353" t="s">
        <v>40</v>
      </c>
      <c r="P16" s="353" t="s">
        <v>51</v>
      </c>
      <c r="Q16" s="353" t="s">
        <v>52</v>
      </c>
      <c r="R16" s="288">
        <v>15</v>
      </c>
      <c r="S16" s="287">
        <v>1</v>
      </c>
      <c r="T16" s="354"/>
      <c r="U16" s="355"/>
      <c r="V16" s="356"/>
      <c r="W16" s="200" t="s">
        <v>202</v>
      </c>
      <c r="X16" s="279">
        <v>1</v>
      </c>
      <c r="Y16" s="289"/>
      <c r="Z16" s="290"/>
      <c r="AA16" s="291"/>
      <c r="AB16" s="292"/>
      <c r="AC16" s="357" t="s">
        <v>74</v>
      </c>
      <c r="AD16" s="200" t="s">
        <v>90</v>
      </c>
      <c r="AE16" s="200" t="s">
        <v>63</v>
      </c>
      <c r="AF16" s="298">
        <v>100</v>
      </c>
      <c r="AG16" s="301">
        <v>0</v>
      </c>
      <c r="AH16" s="301">
        <v>60</v>
      </c>
      <c r="AI16" s="396">
        <v>1.2</v>
      </c>
      <c r="AJ16" s="200" t="s">
        <v>224</v>
      </c>
      <c r="AK16" s="297" t="s">
        <v>195</v>
      </c>
    </row>
    <row r="17" spans="1:37" ht="231" hidden="1" customHeight="1" x14ac:dyDescent="0.25">
      <c r="A17" s="423"/>
      <c r="B17" s="426" t="s">
        <v>183</v>
      </c>
      <c r="C17" s="414"/>
      <c r="D17" s="417"/>
      <c r="E17" s="372"/>
      <c r="F17" s="359"/>
      <c r="G17" s="360"/>
      <c r="H17" s="373"/>
      <c r="I17" s="420" t="s">
        <v>143</v>
      </c>
      <c r="J17" s="417">
        <v>0.3</v>
      </c>
      <c r="K17" s="354"/>
      <c r="L17" s="355"/>
      <c r="M17" s="356"/>
      <c r="N17" s="353"/>
      <c r="O17" s="353" t="s">
        <v>144</v>
      </c>
      <c r="P17" s="353" t="s">
        <v>149</v>
      </c>
      <c r="Q17" s="353" t="s">
        <v>54</v>
      </c>
      <c r="R17" s="288">
        <v>3</v>
      </c>
      <c r="S17" s="287">
        <v>0.2</v>
      </c>
      <c r="T17" s="354"/>
      <c r="U17" s="355"/>
      <c r="V17" s="356"/>
      <c r="W17" s="200" t="s">
        <v>178</v>
      </c>
      <c r="X17" s="279">
        <v>0</v>
      </c>
      <c r="Y17" s="289"/>
      <c r="Z17" s="290"/>
      <c r="AA17" s="291"/>
      <c r="AB17" s="292"/>
      <c r="AC17" s="357" t="s">
        <v>74</v>
      </c>
      <c r="AD17" s="200" t="s">
        <v>78</v>
      </c>
      <c r="AE17" s="200" t="s">
        <v>78</v>
      </c>
      <c r="AF17" s="358" t="s">
        <v>78</v>
      </c>
      <c r="AG17" s="299"/>
      <c r="AH17" s="299"/>
      <c r="AI17" s="296"/>
      <c r="AJ17" s="200"/>
      <c r="AK17" s="297" t="s">
        <v>78</v>
      </c>
    </row>
    <row r="18" spans="1:37" ht="231" hidden="1" customHeight="1" x14ac:dyDescent="0.25">
      <c r="A18" s="423"/>
      <c r="B18" s="426"/>
      <c r="C18" s="414"/>
      <c r="D18" s="417"/>
      <c r="E18" s="372"/>
      <c r="F18" s="359"/>
      <c r="G18" s="360"/>
      <c r="H18" s="373"/>
      <c r="I18" s="420"/>
      <c r="J18" s="417"/>
      <c r="K18" s="354"/>
      <c r="L18" s="355"/>
      <c r="M18" s="356"/>
      <c r="N18" s="353"/>
      <c r="O18" s="353" t="s">
        <v>145</v>
      </c>
      <c r="P18" s="353" t="s">
        <v>149</v>
      </c>
      <c r="Q18" s="353" t="s">
        <v>54</v>
      </c>
      <c r="R18" s="288">
        <v>1</v>
      </c>
      <c r="S18" s="287">
        <v>0.2</v>
      </c>
      <c r="T18" s="354"/>
      <c r="U18" s="355"/>
      <c r="V18" s="356"/>
      <c r="W18" s="200" t="s">
        <v>178</v>
      </c>
      <c r="X18" s="279">
        <v>0</v>
      </c>
      <c r="Y18" s="289"/>
      <c r="Z18" s="290"/>
      <c r="AA18" s="291"/>
      <c r="AB18" s="292"/>
      <c r="AC18" s="293" t="s">
        <v>74</v>
      </c>
      <c r="AD18" s="200" t="s">
        <v>78</v>
      </c>
      <c r="AE18" s="200" t="s">
        <v>78</v>
      </c>
      <c r="AF18" s="358" t="s">
        <v>78</v>
      </c>
      <c r="AG18" s="299"/>
      <c r="AH18" s="299"/>
      <c r="AI18" s="296"/>
      <c r="AJ18" s="200"/>
      <c r="AK18" s="297" t="s">
        <v>78</v>
      </c>
    </row>
    <row r="19" spans="1:37" ht="312" customHeight="1" x14ac:dyDescent="0.25">
      <c r="A19" s="423"/>
      <c r="B19" s="426"/>
      <c r="C19" s="414"/>
      <c r="D19" s="417"/>
      <c r="E19" s="372"/>
      <c r="F19" s="359"/>
      <c r="G19" s="360"/>
      <c r="H19" s="373"/>
      <c r="I19" s="420"/>
      <c r="J19" s="417"/>
      <c r="K19" s="354"/>
      <c r="L19" s="355"/>
      <c r="M19" s="356"/>
      <c r="N19" s="353"/>
      <c r="O19" s="353" t="s">
        <v>146</v>
      </c>
      <c r="P19" s="353" t="s">
        <v>149</v>
      </c>
      <c r="Q19" s="353" t="s">
        <v>54</v>
      </c>
      <c r="R19" s="288">
        <v>41</v>
      </c>
      <c r="S19" s="287">
        <v>0.2</v>
      </c>
      <c r="T19" s="354"/>
      <c r="U19" s="355"/>
      <c r="V19" s="356"/>
      <c r="W19" s="383" t="s">
        <v>203</v>
      </c>
      <c r="X19" s="279">
        <v>1</v>
      </c>
      <c r="Y19" s="289"/>
      <c r="Z19" s="290"/>
      <c r="AA19" s="291"/>
      <c r="AB19" s="292"/>
      <c r="AC19" s="357" t="s">
        <v>74</v>
      </c>
      <c r="AD19" s="200" t="s">
        <v>184</v>
      </c>
      <c r="AE19" s="200" t="s">
        <v>63</v>
      </c>
      <c r="AF19" s="298">
        <v>100</v>
      </c>
      <c r="AG19" s="301">
        <v>0</v>
      </c>
      <c r="AH19" s="301">
        <v>60</v>
      </c>
      <c r="AI19" s="396">
        <v>1.2</v>
      </c>
      <c r="AJ19" s="200" t="s">
        <v>224</v>
      </c>
      <c r="AK19" s="297" t="s">
        <v>80</v>
      </c>
    </row>
    <row r="20" spans="1:37" ht="312" customHeight="1" x14ac:dyDescent="0.25">
      <c r="A20" s="423"/>
      <c r="B20" s="426"/>
      <c r="C20" s="414"/>
      <c r="D20" s="417"/>
      <c r="E20" s="372"/>
      <c r="F20" s="359"/>
      <c r="G20" s="360"/>
      <c r="H20" s="373"/>
      <c r="I20" s="420"/>
      <c r="J20" s="417"/>
      <c r="K20" s="354"/>
      <c r="L20" s="355"/>
      <c r="M20" s="356"/>
      <c r="N20" s="353"/>
      <c r="O20" s="428" t="s">
        <v>147</v>
      </c>
      <c r="P20" s="411" t="s">
        <v>149</v>
      </c>
      <c r="Q20" s="428" t="s">
        <v>54</v>
      </c>
      <c r="R20" s="429">
        <v>3</v>
      </c>
      <c r="S20" s="430">
        <v>0.2</v>
      </c>
      <c r="T20" s="354"/>
      <c r="U20" s="355"/>
      <c r="V20" s="356"/>
      <c r="W20" s="382" t="s">
        <v>204</v>
      </c>
      <c r="X20" s="386">
        <v>1</v>
      </c>
      <c r="Y20" s="384"/>
      <c r="Z20" s="384"/>
      <c r="AA20" s="384"/>
      <c r="AB20" s="384"/>
      <c r="AC20" s="357" t="s">
        <v>74</v>
      </c>
      <c r="AD20" s="387" t="s">
        <v>185</v>
      </c>
      <c r="AE20" s="387" t="s">
        <v>63</v>
      </c>
      <c r="AF20" s="389">
        <v>100</v>
      </c>
      <c r="AG20" s="301">
        <v>0</v>
      </c>
      <c r="AH20" s="301">
        <v>84</v>
      </c>
      <c r="AI20" s="396">
        <v>1.2</v>
      </c>
      <c r="AJ20" s="200" t="s">
        <v>225</v>
      </c>
      <c r="AK20" s="297" t="s">
        <v>80</v>
      </c>
    </row>
    <row r="21" spans="1:37" ht="148.5" hidden="1" customHeight="1" x14ac:dyDescent="0.25">
      <c r="A21" s="423"/>
      <c r="B21" s="426"/>
      <c r="C21" s="414"/>
      <c r="D21" s="417"/>
      <c r="E21" s="372"/>
      <c r="F21" s="359"/>
      <c r="G21" s="360"/>
      <c r="H21" s="373"/>
      <c r="I21" s="420"/>
      <c r="J21" s="417"/>
      <c r="K21" s="354"/>
      <c r="L21" s="355"/>
      <c r="M21" s="356"/>
      <c r="N21" s="353"/>
      <c r="O21" s="428"/>
      <c r="P21" s="411"/>
      <c r="Q21" s="428"/>
      <c r="R21" s="429"/>
      <c r="S21" s="430"/>
      <c r="T21" s="354"/>
      <c r="U21" s="355"/>
      <c r="V21" s="356"/>
      <c r="W21" s="200" t="s">
        <v>189</v>
      </c>
      <c r="X21" s="279">
        <v>0</v>
      </c>
      <c r="Y21" s="289"/>
      <c r="Z21" s="290"/>
      <c r="AA21" s="291"/>
      <c r="AB21" s="292"/>
      <c r="AC21" s="357" t="s">
        <v>179</v>
      </c>
      <c r="AD21" s="200" t="s">
        <v>79</v>
      </c>
      <c r="AE21" s="200" t="s">
        <v>48</v>
      </c>
      <c r="AF21" s="298">
        <v>1</v>
      </c>
      <c r="AG21" s="295"/>
      <c r="AH21" s="295"/>
      <c r="AI21" s="396"/>
      <c r="AJ21" s="200"/>
      <c r="AK21" s="297">
        <v>9</v>
      </c>
    </row>
    <row r="22" spans="1:37" ht="184.5" customHeight="1" thickBot="1" x14ac:dyDescent="0.3">
      <c r="A22" s="423"/>
      <c r="B22" s="427"/>
      <c r="C22" s="415"/>
      <c r="D22" s="418"/>
      <c r="E22" s="303"/>
      <c r="F22" s="374"/>
      <c r="G22" s="375"/>
      <c r="H22" s="376"/>
      <c r="I22" s="421"/>
      <c r="J22" s="418"/>
      <c r="K22" s="377"/>
      <c r="L22" s="378"/>
      <c r="M22" s="379"/>
      <c r="N22" s="380"/>
      <c r="O22" s="380" t="s">
        <v>148</v>
      </c>
      <c r="P22" s="380" t="s">
        <v>149</v>
      </c>
      <c r="Q22" s="380" t="s">
        <v>54</v>
      </c>
      <c r="R22" s="310">
        <v>4</v>
      </c>
      <c r="S22" s="311">
        <v>0.2</v>
      </c>
      <c r="T22" s="377"/>
      <c r="U22" s="378"/>
      <c r="V22" s="381"/>
      <c r="W22" s="190" t="s">
        <v>205</v>
      </c>
      <c r="X22" s="302">
        <v>1</v>
      </c>
      <c r="Y22" s="312"/>
      <c r="Z22" s="313"/>
      <c r="AA22" s="314"/>
      <c r="AB22" s="315"/>
      <c r="AC22" s="350" t="s">
        <v>74</v>
      </c>
      <c r="AD22" s="350" t="s">
        <v>74</v>
      </c>
      <c r="AE22" s="190" t="s">
        <v>63</v>
      </c>
      <c r="AF22" s="388">
        <v>100</v>
      </c>
      <c r="AG22" s="403">
        <v>0</v>
      </c>
      <c r="AH22" s="403">
        <v>25</v>
      </c>
      <c r="AI22" s="398">
        <v>1.2</v>
      </c>
      <c r="AJ22" s="190" t="s">
        <v>226</v>
      </c>
      <c r="AK22" s="320" t="s">
        <v>78</v>
      </c>
    </row>
    <row r="23" spans="1:37" ht="408.75" customHeight="1" x14ac:dyDescent="0.25">
      <c r="A23" s="423"/>
      <c r="B23" s="425" t="s">
        <v>183</v>
      </c>
      <c r="C23" s="413" t="s">
        <v>151</v>
      </c>
      <c r="D23" s="416">
        <v>0.2</v>
      </c>
      <c r="E23" s="390"/>
      <c r="F23" s="341"/>
      <c r="G23" s="342"/>
      <c r="H23" s="391"/>
      <c r="I23" s="419" t="s">
        <v>152</v>
      </c>
      <c r="J23" s="416">
        <v>1</v>
      </c>
      <c r="K23" s="344"/>
      <c r="L23" s="345"/>
      <c r="M23" s="346"/>
      <c r="N23" s="347"/>
      <c r="O23" s="347" t="s">
        <v>41</v>
      </c>
      <c r="P23" s="347" t="s">
        <v>159</v>
      </c>
      <c r="Q23" s="347" t="s">
        <v>53</v>
      </c>
      <c r="R23" s="273">
        <v>8</v>
      </c>
      <c r="S23" s="272">
        <v>0.15</v>
      </c>
      <c r="T23" s="344"/>
      <c r="U23" s="345"/>
      <c r="V23" s="346"/>
      <c r="W23" s="149" t="s">
        <v>242</v>
      </c>
      <c r="X23" s="271">
        <v>1</v>
      </c>
      <c r="Y23" s="274"/>
      <c r="Z23" s="275"/>
      <c r="AA23" s="276"/>
      <c r="AB23" s="277"/>
      <c r="AC23" s="348" t="s">
        <v>74</v>
      </c>
      <c r="AD23" s="149" t="s">
        <v>81</v>
      </c>
      <c r="AE23" s="149" t="s">
        <v>59</v>
      </c>
      <c r="AF23" s="392">
        <v>2</v>
      </c>
      <c r="AG23" s="393">
        <v>0</v>
      </c>
      <c r="AH23" s="393">
        <v>0</v>
      </c>
      <c r="AI23" s="394">
        <v>1</v>
      </c>
      <c r="AJ23" s="149" t="s">
        <v>227</v>
      </c>
      <c r="AK23" s="278">
        <v>9</v>
      </c>
    </row>
    <row r="24" spans="1:37" ht="240" customHeight="1" x14ac:dyDescent="0.25">
      <c r="A24" s="423"/>
      <c r="B24" s="426"/>
      <c r="C24" s="414"/>
      <c r="D24" s="417"/>
      <c r="E24" s="280"/>
      <c r="F24" s="359"/>
      <c r="G24" s="360"/>
      <c r="H24" s="361"/>
      <c r="I24" s="420"/>
      <c r="J24" s="417"/>
      <c r="K24" s="354"/>
      <c r="L24" s="355"/>
      <c r="M24" s="356"/>
      <c r="N24" s="353"/>
      <c r="O24" s="353" t="s">
        <v>42</v>
      </c>
      <c r="P24" s="353" t="s">
        <v>77</v>
      </c>
      <c r="Q24" s="353" t="s">
        <v>55</v>
      </c>
      <c r="R24" s="288">
        <v>3727.11</v>
      </c>
      <c r="S24" s="287">
        <v>0.1</v>
      </c>
      <c r="T24" s="354"/>
      <c r="U24" s="355"/>
      <c r="V24" s="356"/>
      <c r="W24" s="200" t="s">
        <v>120</v>
      </c>
      <c r="X24" s="279">
        <v>1</v>
      </c>
      <c r="Y24" s="289"/>
      <c r="Z24" s="290"/>
      <c r="AA24" s="291"/>
      <c r="AB24" s="292"/>
      <c r="AC24" s="357" t="s">
        <v>77</v>
      </c>
      <c r="AD24" s="200" t="s">
        <v>82</v>
      </c>
      <c r="AE24" s="200" t="s">
        <v>56</v>
      </c>
      <c r="AF24" s="298">
        <v>124.22</v>
      </c>
      <c r="AG24" s="295">
        <v>0</v>
      </c>
      <c r="AH24" s="295">
        <v>14.08</v>
      </c>
      <c r="AI24" s="396">
        <v>1.2</v>
      </c>
      <c r="AJ24" s="200" t="s">
        <v>228</v>
      </c>
      <c r="AK24" s="297">
        <v>9</v>
      </c>
    </row>
    <row r="25" spans="1:37" ht="277.5" customHeight="1" x14ac:dyDescent="0.25">
      <c r="A25" s="423"/>
      <c r="B25" s="426"/>
      <c r="C25" s="414"/>
      <c r="D25" s="417"/>
      <c r="E25" s="280"/>
      <c r="F25" s="359"/>
      <c r="G25" s="360"/>
      <c r="H25" s="361"/>
      <c r="I25" s="420"/>
      <c r="J25" s="417"/>
      <c r="K25" s="354"/>
      <c r="L25" s="355"/>
      <c r="M25" s="356"/>
      <c r="N25" s="353"/>
      <c r="O25" s="353" t="s">
        <v>43</v>
      </c>
      <c r="P25" s="353" t="s">
        <v>77</v>
      </c>
      <c r="Q25" s="353" t="s">
        <v>57</v>
      </c>
      <c r="R25" s="288">
        <v>4907.41</v>
      </c>
      <c r="S25" s="287">
        <v>0.1</v>
      </c>
      <c r="T25" s="354"/>
      <c r="U25" s="355"/>
      <c r="V25" s="362"/>
      <c r="W25" s="200" t="s">
        <v>121</v>
      </c>
      <c r="X25" s="279">
        <v>1</v>
      </c>
      <c r="Y25" s="289"/>
      <c r="Z25" s="290"/>
      <c r="AA25" s="291"/>
      <c r="AB25" s="292"/>
      <c r="AC25" s="357" t="s">
        <v>77</v>
      </c>
      <c r="AD25" s="200" t="s">
        <v>83</v>
      </c>
      <c r="AE25" s="200" t="s">
        <v>56</v>
      </c>
      <c r="AF25" s="298">
        <v>87.62</v>
      </c>
      <c r="AG25" s="295">
        <v>0</v>
      </c>
      <c r="AH25" s="295">
        <v>22.88</v>
      </c>
      <c r="AI25" s="396">
        <v>1.2</v>
      </c>
      <c r="AJ25" s="200" t="s">
        <v>229</v>
      </c>
      <c r="AK25" s="297">
        <v>9</v>
      </c>
    </row>
    <row r="26" spans="1:37" ht="126.75" customHeight="1" x14ac:dyDescent="0.25">
      <c r="A26" s="423"/>
      <c r="B26" s="426"/>
      <c r="C26" s="414"/>
      <c r="D26" s="417"/>
      <c r="E26" s="280"/>
      <c r="F26" s="359"/>
      <c r="G26" s="360"/>
      <c r="H26" s="361"/>
      <c r="I26" s="420"/>
      <c r="J26" s="417"/>
      <c r="K26" s="300"/>
      <c r="L26" s="285"/>
      <c r="M26" s="286"/>
      <c r="N26" s="288"/>
      <c r="O26" s="430" t="s">
        <v>153</v>
      </c>
      <c r="P26" s="430" t="s">
        <v>77</v>
      </c>
      <c r="Q26" s="430" t="s">
        <v>58</v>
      </c>
      <c r="R26" s="429">
        <v>10</v>
      </c>
      <c r="S26" s="430">
        <v>0.05</v>
      </c>
      <c r="T26" s="284"/>
      <c r="U26" s="285"/>
      <c r="V26" s="286"/>
      <c r="W26" s="200" t="s">
        <v>190</v>
      </c>
      <c r="X26" s="363">
        <v>0.5</v>
      </c>
      <c r="Y26" s="289"/>
      <c r="Z26" s="290"/>
      <c r="AA26" s="291"/>
      <c r="AB26" s="292"/>
      <c r="AC26" s="293" t="s">
        <v>77</v>
      </c>
      <c r="AD26" s="200" t="s">
        <v>58</v>
      </c>
      <c r="AE26" s="200" t="s">
        <v>59</v>
      </c>
      <c r="AF26" s="298">
        <v>1</v>
      </c>
      <c r="AG26" s="301">
        <v>0</v>
      </c>
      <c r="AH26" s="301">
        <v>0</v>
      </c>
      <c r="AI26" s="396">
        <v>1</v>
      </c>
      <c r="AJ26" s="200" t="s">
        <v>230</v>
      </c>
      <c r="AK26" s="297">
        <v>9</v>
      </c>
    </row>
    <row r="27" spans="1:37" ht="294" hidden="1" customHeight="1" x14ac:dyDescent="0.25">
      <c r="A27" s="423"/>
      <c r="B27" s="426"/>
      <c r="C27" s="414"/>
      <c r="D27" s="417"/>
      <c r="E27" s="280"/>
      <c r="F27" s="359"/>
      <c r="G27" s="360"/>
      <c r="H27" s="361"/>
      <c r="I27" s="420"/>
      <c r="J27" s="417"/>
      <c r="K27" s="300"/>
      <c r="L27" s="285"/>
      <c r="M27" s="286"/>
      <c r="N27" s="288"/>
      <c r="O27" s="430"/>
      <c r="P27" s="430"/>
      <c r="Q27" s="430"/>
      <c r="R27" s="429"/>
      <c r="S27" s="430"/>
      <c r="T27" s="284"/>
      <c r="U27" s="285"/>
      <c r="V27" s="286"/>
      <c r="W27" s="200" t="s">
        <v>191</v>
      </c>
      <c r="X27" s="363">
        <v>0.5</v>
      </c>
      <c r="Y27" s="289"/>
      <c r="Z27" s="290"/>
      <c r="AA27" s="291"/>
      <c r="AB27" s="292"/>
      <c r="AC27" s="357" t="s">
        <v>77</v>
      </c>
      <c r="AD27" s="200" t="s">
        <v>186</v>
      </c>
      <c r="AE27" s="200" t="s">
        <v>56</v>
      </c>
      <c r="AF27" s="298">
        <v>248.36</v>
      </c>
      <c r="AG27" s="301"/>
      <c r="AH27" s="301"/>
      <c r="AI27" s="396"/>
      <c r="AJ27" s="200"/>
      <c r="AK27" s="297">
        <v>9</v>
      </c>
    </row>
    <row r="28" spans="1:37" ht="228.6" customHeight="1" x14ac:dyDescent="0.25">
      <c r="A28" s="423"/>
      <c r="B28" s="426"/>
      <c r="C28" s="414"/>
      <c r="D28" s="417"/>
      <c r="E28" s="280"/>
      <c r="F28" s="359"/>
      <c r="G28" s="360"/>
      <c r="H28" s="361"/>
      <c r="I28" s="420"/>
      <c r="J28" s="417"/>
      <c r="K28" s="300"/>
      <c r="L28" s="285"/>
      <c r="M28" s="286"/>
      <c r="N28" s="288"/>
      <c r="O28" s="287" t="s">
        <v>154</v>
      </c>
      <c r="P28" s="287" t="s">
        <v>160</v>
      </c>
      <c r="Q28" s="287" t="s">
        <v>60</v>
      </c>
      <c r="R28" s="288">
        <v>12</v>
      </c>
      <c r="S28" s="287">
        <v>0.1</v>
      </c>
      <c r="T28" s="284"/>
      <c r="U28" s="285"/>
      <c r="V28" s="286"/>
      <c r="W28" s="200" t="s">
        <v>192</v>
      </c>
      <c r="X28" s="363">
        <v>1</v>
      </c>
      <c r="Y28" s="289"/>
      <c r="Z28" s="290"/>
      <c r="AA28" s="291"/>
      <c r="AB28" s="292"/>
      <c r="AC28" s="293" t="s">
        <v>160</v>
      </c>
      <c r="AD28" s="200" t="s">
        <v>87</v>
      </c>
      <c r="AE28" s="200" t="s">
        <v>52</v>
      </c>
      <c r="AF28" s="298">
        <v>6</v>
      </c>
      <c r="AG28" s="301">
        <v>0</v>
      </c>
      <c r="AH28" s="301">
        <v>2</v>
      </c>
      <c r="AI28" s="396">
        <v>1.2</v>
      </c>
      <c r="AJ28" s="200" t="s">
        <v>243</v>
      </c>
      <c r="AK28" s="297" t="s">
        <v>85</v>
      </c>
    </row>
    <row r="29" spans="1:37" ht="142.9" customHeight="1" x14ac:dyDescent="0.25">
      <c r="A29" s="423"/>
      <c r="B29" s="426"/>
      <c r="C29" s="414"/>
      <c r="D29" s="417"/>
      <c r="E29" s="280"/>
      <c r="F29" s="359"/>
      <c r="G29" s="360"/>
      <c r="H29" s="361"/>
      <c r="I29" s="420"/>
      <c r="J29" s="417"/>
      <c r="K29" s="300"/>
      <c r="L29" s="285"/>
      <c r="M29" s="286"/>
      <c r="N29" s="288"/>
      <c r="O29" s="287" t="s">
        <v>155</v>
      </c>
      <c r="P29" s="287" t="s">
        <v>160</v>
      </c>
      <c r="Q29" s="287" t="s">
        <v>61</v>
      </c>
      <c r="R29" s="288">
        <v>8</v>
      </c>
      <c r="S29" s="287">
        <v>0.1</v>
      </c>
      <c r="T29" s="364"/>
      <c r="U29" s="285"/>
      <c r="V29" s="362"/>
      <c r="W29" s="200" t="s">
        <v>193</v>
      </c>
      <c r="X29" s="279">
        <v>1</v>
      </c>
      <c r="Y29" s="289"/>
      <c r="Z29" s="290"/>
      <c r="AA29" s="291"/>
      <c r="AB29" s="292"/>
      <c r="AC29" s="293" t="s">
        <v>160</v>
      </c>
      <c r="AD29" s="200" t="s">
        <v>244</v>
      </c>
      <c r="AE29" s="200" t="s">
        <v>52</v>
      </c>
      <c r="AF29" s="294">
        <v>2</v>
      </c>
      <c r="AG29" s="295">
        <v>0</v>
      </c>
      <c r="AH29" s="295">
        <v>0</v>
      </c>
      <c r="AI29" s="396">
        <v>1</v>
      </c>
      <c r="AJ29" s="200" t="s">
        <v>231</v>
      </c>
      <c r="AK29" s="297">
        <v>8.9</v>
      </c>
    </row>
    <row r="30" spans="1:37" ht="147.75" customHeight="1" x14ac:dyDescent="0.25">
      <c r="A30" s="423"/>
      <c r="B30" s="426"/>
      <c r="C30" s="414"/>
      <c r="D30" s="417"/>
      <c r="E30" s="365"/>
      <c r="F30" s="281"/>
      <c r="G30" s="282"/>
      <c r="H30" s="283"/>
      <c r="I30" s="420"/>
      <c r="J30" s="417"/>
      <c r="K30" s="284"/>
      <c r="L30" s="366"/>
      <c r="M30" s="367"/>
      <c r="N30" s="287"/>
      <c r="O30" s="288" t="s">
        <v>156</v>
      </c>
      <c r="P30" s="288" t="s">
        <v>88</v>
      </c>
      <c r="Q30" s="288" t="s">
        <v>163</v>
      </c>
      <c r="R30" s="288">
        <v>1</v>
      </c>
      <c r="S30" s="287">
        <v>0.15</v>
      </c>
      <c r="T30" s="284"/>
      <c r="U30" s="366"/>
      <c r="V30" s="367"/>
      <c r="W30" s="200" t="s">
        <v>206</v>
      </c>
      <c r="X30" s="279">
        <v>1</v>
      </c>
      <c r="Y30" s="289"/>
      <c r="Z30" s="290"/>
      <c r="AA30" s="291"/>
      <c r="AB30" s="292"/>
      <c r="AC30" s="293" t="s">
        <v>88</v>
      </c>
      <c r="AD30" s="200" t="s">
        <v>207</v>
      </c>
      <c r="AE30" s="200" t="s">
        <v>52</v>
      </c>
      <c r="AF30" s="294">
        <v>1</v>
      </c>
      <c r="AG30" s="295">
        <v>0</v>
      </c>
      <c r="AH30" s="295">
        <v>0</v>
      </c>
      <c r="AI30" s="396">
        <v>1</v>
      </c>
      <c r="AJ30" s="200" t="s">
        <v>232</v>
      </c>
      <c r="AK30" s="297" t="s">
        <v>108</v>
      </c>
    </row>
    <row r="31" spans="1:37" ht="186.75" customHeight="1" x14ac:dyDescent="0.25">
      <c r="A31" s="423"/>
      <c r="B31" s="426"/>
      <c r="C31" s="414"/>
      <c r="D31" s="417"/>
      <c r="E31" s="280"/>
      <c r="F31" s="281"/>
      <c r="G31" s="282"/>
      <c r="H31" s="283"/>
      <c r="I31" s="420"/>
      <c r="J31" s="417"/>
      <c r="K31" s="284"/>
      <c r="L31" s="366"/>
      <c r="M31" s="367"/>
      <c r="N31" s="287"/>
      <c r="O31" s="288" t="s">
        <v>157</v>
      </c>
      <c r="P31" s="288" t="s">
        <v>160</v>
      </c>
      <c r="Q31" s="288" t="s">
        <v>62</v>
      </c>
      <c r="R31" s="288">
        <v>0.85</v>
      </c>
      <c r="S31" s="287">
        <v>0.1</v>
      </c>
      <c r="T31" s="284"/>
      <c r="U31" s="366"/>
      <c r="V31" s="367"/>
      <c r="W31" s="200" t="s">
        <v>194</v>
      </c>
      <c r="X31" s="279">
        <v>1</v>
      </c>
      <c r="Y31" s="289"/>
      <c r="Z31" s="290"/>
      <c r="AA31" s="291"/>
      <c r="AB31" s="292"/>
      <c r="AC31" s="293" t="s">
        <v>160</v>
      </c>
      <c r="AD31" s="200" t="s">
        <v>106</v>
      </c>
      <c r="AE31" s="200" t="s">
        <v>48</v>
      </c>
      <c r="AF31" s="298">
        <v>12</v>
      </c>
      <c r="AG31" s="301">
        <v>3</v>
      </c>
      <c r="AH31" s="301">
        <v>3</v>
      </c>
      <c r="AI31" s="396">
        <v>1</v>
      </c>
      <c r="AJ31" s="200" t="s">
        <v>233</v>
      </c>
      <c r="AK31" s="297" t="s">
        <v>107</v>
      </c>
    </row>
    <row r="32" spans="1:37" ht="187.5" customHeight="1" thickBot="1" x14ac:dyDescent="0.3">
      <c r="A32" s="423"/>
      <c r="B32" s="427"/>
      <c r="C32" s="415"/>
      <c r="D32" s="418"/>
      <c r="E32" s="303"/>
      <c r="F32" s="304"/>
      <c r="G32" s="305"/>
      <c r="H32" s="306"/>
      <c r="I32" s="421"/>
      <c r="J32" s="418"/>
      <c r="K32" s="368"/>
      <c r="L32" s="369"/>
      <c r="M32" s="370"/>
      <c r="N32" s="311"/>
      <c r="O32" s="310" t="s">
        <v>158</v>
      </c>
      <c r="P32" s="310" t="s">
        <v>160</v>
      </c>
      <c r="Q32" s="310" t="s">
        <v>164</v>
      </c>
      <c r="R32" s="310">
        <v>117</v>
      </c>
      <c r="S32" s="311">
        <v>0.15</v>
      </c>
      <c r="T32" s="368"/>
      <c r="U32" s="369"/>
      <c r="V32" s="371"/>
      <c r="W32" s="190" t="s">
        <v>180</v>
      </c>
      <c r="X32" s="302">
        <v>0</v>
      </c>
      <c r="Y32" s="312"/>
      <c r="Z32" s="313"/>
      <c r="AA32" s="314"/>
      <c r="AB32" s="315"/>
      <c r="AC32" s="316" t="s">
        <v>160</v>
      </c>
      <c r="AD32" s="190" t="s">
        <v>78</v>
      </c>
      <c r="AE32" s="190" t="s">
        <v>78</v>
      </c>
      <c r="AF32" s="351" t="s">
        <v>78</v>
      </c>
      <c r="AG32" s="352"/>
      <c r="AH32" s="352"/>
      <c r="AI32" s="319"/>
      <c r="AJ32" s="190"/>
      <c r="AK32" s="320" t="s">
        <v>78</v>
      </c>
    </row>
    <row r="33" spans="1:37" ht="241.5" customHeight="1" x14ac:dyDescent="0.25">
      <c r="A33" s="423"/>
      <c r="B33" s="431" t="s">
        <v>187</v>
      </c>
      <c r="C33" s="436" t="s">
        <v>165</v>
      </c>
      <c r="D33" s="437">
        <v>0.4</v>
      </c>
      <c r="E33" s="322"/>
      <c r="F33" s="323"/>
      <c r="G33" s="324"/>
      <c r="H33" s="325"/>
      <c r="I33" s="438" t="s">
        <v>166</v>
      </c>
      <c r="J33" s="437">
        <v>0.5</v>
      </c>
      <c r="K33" s="326"/>
      <c r="L33" s="327"/>
      <c r="M33" s="328"/>
      <c r="N33" s="329"/>
      <c r="O33" s="329" t="s">
        <v>167</v>
      </c>
      <c r="P33" s="330" t="s">
        <v>66</v>
      </c>
      <c r="Q33" s="329" t="s">
        <v>67</v>
      </c>
      <c r="R33" s="330">
        <v>93.5</v>
      </c>
      <c r="S33" s="329">
        <v>0.3</v>
      </c>
      <c r="T33" s="326"/>
      <c r="U33" s="327"/>
      <c r="V33" s="328"/>
      <c r="W33" s="157" t="s">
        <v>177</v>
      </c>
      <c r="X33" s="321">
        <v>1</v>
      </c>
      <c r="Y33" s="331"/>
      <c r="Z33" s="332"/>
      <c r="AA33" s="333"/>
      <c r="AB33" s="334"/>
      <c r="AC33" s="335" t="s">
        <v>88</v>
      </c>
      <c r="AD33" s="157" t="s">
        <v>68</v>
      </c>
      <c r="AE33" s="157" t="s">
        <v>63</v>
      </c>
      <c r="AF33" s="336">
        <v>100</v>
      </c>
      <c r="AG33" s="337">
        <v>0</v>
      </c>
      <c r="AH33" s="337">
        <v>25</v>
      </c>
      <c r="AI33" s="397">
        <v>1.2</v>
      </c>
      <c r="AJ33" s="157" t="s">
        <v>234</v>
      </c>
      <c r="AK33" s="338">
        <v>16</v>
      </c>
    </row>
    <row r="34" spans="1:37" ht="244.5" customHeight="1" x14ac:dyDescent="0.25">
      <c r="A34" s="423"/>
      <c r="B34" s="432"/>
      <c r="C34" s="414"/>
      <c r="D34" s="417"/>
      <c r="E34" s="280"/>
      <c r="F34" s="281"/>
      <c r="G34" s="282"/>
      <c r="H34" s="283"/>
      <c r="I34" s="420"/>
      <c r="J34" s="417"/>
      <c r="K34" s="284"/>
      <c r="L34" s="285"/>
      <c r="M34" s="286"/>
      <c r="N34" s="287"/>
      <c r="O34" s="466" t="s">
        <v>168</v>
      </c>
      <c r="P34" s="407" t="s">
        <v>176</v>
      </c>
      <c r="Q34" s="404" t="s">
        <v>63</v>
      </c>
      <c r="R34" s="407">
        <v>100</v>
      </c>
      <c r="S34" s="404">
        <v>0.5</v>
      </c>
      <c r="T34" s="284"/>
      <c r="U34" s="285"/>
      <c r="V34" s="286"/>
      <c r="W34" s="200" t="s">
        <v>208</v>
      </c>
      <c r="X34" s="279">
        <v>0.3</v>
      </c>
      <c r="Y34" s="289"/>
      <c r="Z34" s="290"/>
      <c r="AA34" s="291"/>
      <c r="AB34" s="292"/>
      <c r="AC34" s="293" t="s">
        <v>104</v>
      </c>
      <c r="AD34" s="200" t="s">
        <v>209</v>
      </c>
      <c r="AE34" s="200" t="s">
        <v>48</v>
      </c>
      <c r="AF34" s="294">
        <v>1</v>
      </c>
      <c r="AG34" s="295">
        <v>0</v>
      </c>
      <c r="AH34" s="295">
        <v>0</v>
      </c>
      <c r="AI34" s="396">
        <v>1</v>
      </c>
      <c r="AJ34" s="200" t="s">
        <v>235</v>
      </c>
      <c r="AK34" s="297">
        <v>8.17</v>
      </c>
    </row>
    <row r="35" spans="1:37" ht="78.75" x14ac:dyDescent="0.25">
      <c r="A35" s="423"/>
      <c r="B35" s="432"/>
      <c r="C35" s="414"/>
      <c r="D35" s="417"/>
      <c r="E35" s="280"/>
      <c r="F35" s="281"/>
      <c r="G35" s="282"/>
      <c r="H35" s="283"/>
      <c r="I35" s="420"/>
      <c r="J35" s="417"/>
      <c r="K35" s="284"/>
      <c r="L35" s="285"/>
      <c r="M35" s="286"/>
      <c r="N35" s="287"/>
      <c r="O35" s="467"/>
      <c r="P35" s="408"/>
      <c r="Q35" s="405"/>
      <c r="R35" s="408"/>
      <c r="S35" s="405"/>
      <c r="T35" s="284"/>
      <c r="U35" s="285"/>
      <c r="V35" s="286"/>
      <c r="W35" s="200" t="s">
        <v>210</v>
      </c>
      <c r="X35" s="279">
        <v>0.3</v>
      </c>
      <c r="Y35" s="289"/>
      <c r="Z35" s="290"/>
      <c r="AA35" s="291"/>
      <c r="AB35" s="292"/>
      <c r="AC35" s="293" t="s">
        <v>104</v>
      </c>
      <c r="AD35" s="200" t="s">
        <v>211</v>
      </c>
      <c r="AE35" s="200" t="s">
        <v>48</v>
      </c>
      <c r="AF35" s="298">
        <v>1</v>
      </c>
      <c r="AG35" s="402">
        <v>0</v>
      </c>
      <c r="AH35" s="295">
        <v>0</v>
      </c>
      <c r="AI35" s="396">
        <v>1</v>
      </c>
      <c r="AJ35" s="200" t="s">
        <v>236</v>
      </c>
      <c r="AK35" s="297">
        <v>8.17</v>
      </c>
    </row>
    <row r="36" spans="1:37" ht="96" customHeight="1" x14ac:dyDescent="0.25">
      <c r="A36" s="423"/>
      <c r="B36" s="432"/>
      <c r="C36" s="414"/>
      <c r="D36" s="417"/>
      <c r="E36" s="280"/>
      <c r="F36" s="281"/>
      <c r="G36" s="282"/>
      <c r="H36" s="283"/>
      <c r="I36" s="420"/>
      <c r="J36" s="417"/>
      <c r="K36" s="284"/>
      <c r="L36" s="285"/>
      <c r="M36" s="286"/>
      <c r="N36" s="287"/>
      <c r="O36" s="468"/>
      <c r="P36" s="409"/>
      <c r="Q36" s="406"/>
      <c r="R36" s="409"/>
      <c r="S36" s="406"/>
      <c r="T36" s="284"/>
      <c r="U36" s="285"/>
      <c r="V36" s="286"/>
      <c r="W36" s="200" t="s">
        <v>212</v>
      </c>
      <c r="X36" s="279">
        <v>0.4</v>
      </c>
      <c r="Y36" s="289"/>
      <c r="Z36" s="290"/>
      <c r="AA36" s="291"/>
      <c r="AB36" s="292"/>
      <c r="AC36" s="293" t="s">
        <v>104</v>
      </c>
      <c r="AD36" s="200" t="s">
        <v>213</v>
      </c>
      <c r="AE36" s="200" t="s">
        <v>48</v>
      </c>
      <c r="AF36" s="298">
        <v>1</v>
      </c>
      <c r="AG36" s="402">
        <v>0</v>
      </c>
      <c r="AH36" s="295">
        <v>0</v>
      </c>
      <c r="AI36" s="396">
        <v>1</v>
      </c>
      <c r="AJ36" s="200" t="s">
        <v>237</v>
      </c>
      <c r="AK36" s="297"/>
    </row>
    <row r="37" spans="1:37" ht="174" customHeight="1" x14ac:dyDescent="0.25">
      <c r="A37" s="423"/>
      <c r="B37" s="432"/>
      <c r="C37" s="414"/>
      <c r="D37" s="417"/>
      <c r="E37" s="280"/>
      <c r="F37" s="281"/>
      <c r="G37" s="282"/>
      <c r="H37" s="283"/>
      <c r="I37" s="420"/>
      <c r="J37" s="417"/>
      <c r="K37" s="284"/>
      <c r="L37" s="285"/>
      <c r="M37" s="286"/>
      <c r="N37" s="287"/>
      <c r="O37" s="287" t="s">
        <v>169</v>
      </c>
      <c r="P37" s="288" t="s">
        <v>69</v>
      </c>
      <c r="Q37" s="287" t="s">
        <v>63</v>
      </c>
      <c r="R37" s="288">
        <v>100</v>
      </c>
      <c r="S37" s="287">
        <v>0.2</v>
      </c>
      <c r="T37" s="284"/>
      <c r="U37" s="285"/>
      <c r="V37" s="286"/>
      <c r="W37" s="200" t="s">
        <v>214</v>
      </c>
      <c r="X37" s="279">
        <v>1</v>
      </c>
      <c r="Y37" s="289"/>
      <c r="Z37" s="290"/>
      <c r="AA37" s="291"/>
      <c r="AB37" s="292"/>
      <c r="AC37" s="293" t="s">
        <v>105</v>
      </c>
      <c r="AD37" s="200" t="s">
        <v>109</v>
      </c>
      <c r="AE37" s="200" t="s">
        <v>63</v>
      </c>
      <c r="AF37" s="294">
        <v>100</v>
      </c>
      <c r="AG37" s="295">
        <v>25</v>
      </c>
      <c r="AH37" s="295">
        <v>25</v>
      </c>
      <c r="AI37" s="396">
        <v>1</v>
      </c>
      <c r="AJ37" s="200" t="s">
        <v>238</v>
      </c>
      <c r="AK37" s="297">
        <v>16.170000000000002</v>
      </c>
    </row>
    <row r="38" spans="1:37" ht="211.15" customHeight="1" x14ac:dyDescent="0.25">
      <c r="A38" s="423"/>
      <c r="B38" s="432"/>
      <c r="C38" s="414"/>
      <c r="D38" s="417"/>
      <c r="E38" s="280"/>
      <c r="F38" s="281"/>
      <c r="G38" s="282"/>
      <c r="H38" s="283"/>
      <c r="I38" s="420" t="s">
        <v>170</v>
      </c>
      <c r="J38" s="417">
        <v>0.3</v>
      </c>
      <c r="K38" s="300"/>
      <c r="L38" s="285"/>
      <c r="M38" s="286"/>
      <c r="N38" s="288"/>
      <c r="O38" s="288" t="s">
        <v>171</v>
      </c>
      <c r="P38" s="288" t="s">
        <v>64</v>
      </c>
      <c r="Q38" s="287" t="s">
        <v>63</v>
      </c>
      <c r="R38" s="288">
        <v>100</v>
      </c>
      <c r="S38" s="287">
        <v>0.35</v>
      </c>
      <c r="T38" s="300"/>
      <c r="U38" s="285"/>
      <c r="V38" s="286"/>
      <c r="W38" s="200" t="s">
        <v>215</v>
      </c>
      <c r="X38" s="279">
        <v>1</v>
      </c>
      <c r="Y38" s="289"/>
      <c r="Z38" s="290"/>
      <c r="AA38" s="291"/>
      <c r="AB38" s="292"/>
      <c r="AC38" s="293" t="s">
        <v>88</v>
      </c>
      <c r="AD38" s="200" t="s">
        <v>207</v>
      </c>
      <c r="AE38" s="200" t="s">
        <v>48</v>
      </c>
      <c r="AF38" s="294">
        <v>3</v>
      </c>
      <c r="AG38" s="402">
        <v>0</v>
      </c>
      <c r="AH38" s="295">
        <v>0</v>
      </c>
      <c r="AI38" s="396">
        <v>1</v>
      </c>
      <c r="AJ38" s="200" t="s">
        <v>239</v>
      </c>
      <c r="AK38" s="297">
        <v>16.170000000000002</v>
      </c>
    </row>
    <row r="39" spans="1:37" ht="216" customHeight="1" x14ac:dyDescent="0.25">
      <c r="A39" s="423"/>
      <c r="B39" s="432"/>
      <c r="C39" s="414"/>
      <c r="D39" s="417"/>
      <c r="E39" s="280"/>
      <c r="F39" s="281"/>
      <c r="G39" s="282"/>
      <c r="H39" s="283"/>
      <c r="I39" s="420"/>
      <c r="J39" s="417"/>
      <c r="K39" s="300"/>
      <c r="L39" s="285"/>
      <c r="M39" s="286"/>
      <c r="N39" s="288"/>
      <c r="O39" s="429" t="s">
        <v>172</v>
      </c>
      <c r="P39" s="288" t="s">
        <v>65</v>
      </c>
      <c r="Q39" s="287" t="s">
        <v>63</v>
      </c>
      <c r="R39" s="288">
        <v>100</v>
      </c>
      <c r="S39" s="287">
        <v>0.35</v>
      </c>
      <c r="T39" s="300"/>
      <c r="U39" s="285"/>
      <c r="V39" s="286"/>
      <c r="W39" s="200" t="s">
        <v>216</v>
      </c>
      <c r="X39" s="279">
        <v>1</v>
      </c>
      <c r="Y39" s="289"/>
      <c r="Z39" s="290"/>
      <c r="AA39" s="291"/>
      <c r="AB39" s="292"/>
      <c r="AC39" s="293" t="s">
        <v>88</v>
      </c>
      <c r="AD39" s="200" t="s">
        <v>217</v>
      </c>
      <c r="AE39" s="200" t="s">
        <v>218</v>
      </c>
      <c r="AF39" s="294">
        <v>2</v>
      </c>
      <c r="AG39" s="295">
        <v>0</v>
      </c>
      <c r="AH39" s="295">
        <v>0</v>
      </c>
      <c r="AI39" s="396">
        <v>1</v>
      </c>
      <c r="AJ39" s="200" t="s">
        <v>240</v>
      </c>
      <c r="AK39" s="297">
        <v>16.170000000000002</v>
      </c>
    </row>
    <row r="40" spans="1:37" ht="167.25" hidden="1" customHeight="1" x14ac:dyDescent="0.25">
      <c r="A40" s="423"/>
      <c r="B40" s="432"/>
      <c r="C40" s="414"/>
      <c r="D40" s="417"/>
      <c r="E40" s="280"/>
      <c r="F40" s="281"/>
      <c r="G40" s="282"/>
      <c r="H40" s="283"/>
      <c r="I40" s="420"/>
      <c r="J40" s="417"/>
      <c r="K40" s="300"/>
      <c r="L40" s="285"/>
      <c r="M40" s="286"/>
      <c r="N40" s="288"/>
      <c r="O40" s="429"/>
      <c r="P40" s="288" t="s">
        <v>45</v>
      </c>
      <c r="Q40" s="287" t="s">
        <v>63</v>
      </c>
      <c r="R40" s="288">
        <v>100</v>
      </c>
      <c r="S40" s="287"/>
      <c r="T40" s="300"/>
      <c r="U40" s="285"/>
      <c r="V40" s="286"/>
      <c r="W40" s="200"/>
      <c r="X40" s="279"/>
      <c r="Y40" s="289"/>
      <c r="Z40" s="290"/>
      <c r="AA40" s="291"/>
      <c r="AB40" s="292"/>
      <c r="AC40" s="293"/>
      <c r="AD40" s="200"/>
      <c r="AE40" s="200"/>
      <c r="AF40" s="294"/>
      <c r="AG40" s="295"/>
      <c r="AH40" s="295"/>
      <c r="AI40" s="396"/>
      <c r="AJ40" s="200"/>
      <c r="AK40" s="297"/>
    </row>
    <row r="41" spans="1:37" ht="159.75" customHeight="1" x14ac:dyDescent="0.25">
      <c r="A41" s="423"/>
      <c r="B41" s="432"/>
      <c r="C41" s="414"/>
      <c r="D41" s="417"/>
      <c r="E41" s="280"/>
      <c r="F41" s="281"/>
      <c r="G41" s="282"/>
      <c r="H41" s="283"/>
      <c r="I41" s="420"/>
      <c r="J41" s="417"/>
      <c r="K41" s="300"/>
      <c r="L41" s="285"/>
      <c r="M41" s="286"/>
      <c r="N41" s="288"/>
      <c r="O41" s="288" t="s">
        <v>173</v>
      </c>
      <c r="P41" s="288" t="s">
        <v>70</v>
      </c>
      <c r="Q41" s="287" t="s">
        <v>63</v>
      </c>
      <c r="R41" s="288">
        <v>100</v>
      </c>
      <c r="S41" s="287">
        <v>0.3</v>
      </c>
      <c r="T41" s="300"/>
      <c r="U41" s="285"/>
      <c r="V41" s="286"/>
      <c r="W41" s="200" t="s">
        <v>219</v>
      </c>
      <c r="X41" s="279">
        <v>1</v>
      </c>
      <c r="Y41" s="289"/>
      <c r="Z41" s="290"/>
      <c r="AA41" s="291"/>
      <c r="AB41" s="292"/>
      <c r="AC41" s="293" t="s">
        <v>88</v>
      </c>
      <c r="AD41" s="200" t="s">
        <v>207</v>
      </c>
      <c r="AE41" s="200" t="s">
        <v>48</v>
      </c>
      <c r="AF41" s="298">
        <v>3</v>
      </c>
      <c r="AG41" s="301">
        <v>0</v>
      </c>
      <c r="AH41" s="301">
        <v>0</v>
      </c>
      <c r="AI41" s="396">
        <v>1</v>
      </c>
      <c r="AJ41" s="200" t="s">
        <v>239</v>
      </c>
      <c r="AK41" s="297">
        <v>16.170000000000002</v>
      </c>
    </row>
    <row r="42" spans="1:37" ht="305.25" customHeight="1" thickBot="1" x14ac:dyDescent="0.3">
      <c r="A42" s="424"/>
      <c r="B42" s="433"/>
      <c r="C42" s="415"/>
      <c r="D42" s="418"/>
      <c r="E42" s="303"/>
      <c r="F42" s="304"/>
      <c r="G42" s="305"/>
      <c r="H42" s="306"/>
      <c r="I42" s="190" t="s">
        <v>174</v>
      </c>
      <c r="J42" s="302">
        <v>0.2</v>
      </c>
      <c r="K42" s="307"/>
      <c r="L42" s="308"/>
      <c r="M42" s="309"/>
      <c r="N42" s="310"/>
      <c r="O42" s="310" t="s">
        <v>175</v>
      </c>
      <c r="P42" s="310" t="s">
        <v>196</v>
      </c>
      <c r="Q42" s="310" t="s">
        <v>48</v>
      </c>
      <c r="R42" s="310">
        <v>1</v>
      </c>
      <c r="S42" s="311">
        <v>1</v>
      </c>
      <c r="T42" s="307"/>
      <c r="U42" s="308"/>
      <c r="V42" s="309"/>
      <c r="W42" s="190" t="s">
        <v>220</v>
      </c>
      <c r="X42" s="302">
        <v>1</v>
      </c>
      <c r="Y42" s="312"/>
      <c r="Z42" s="313"/>
      <c r="AA42" s="314"/>
      <c r="AB42" s="315"/>
      <c r="AC42" s="316" t="s">
        <v>88</v>
      </c>
      <c r="AD42" s="190" t="s">
        <v>221</v>
      </c>
      <c r="AE42" s="190" t="s">
        <v>48</v>
      </c>
      <c r="AF42" s="317">
        <v>1</v>
      </c>
      <c r="AG42" s="318">
        <v>0</v>
      </c>
      <c r="AH42" s="318">
        <v>0</v>
      </c>
      <c r="AI42" s="398">
        <v>1</v>
      </c>
      <c r="AJ42" s="190" t="s">
        <v>241</v>
      </c>
      <c r="AK42" s="320" t="s">
        <v>102</v>
      </c>
    </row>
    <row r="43" spans="1:37" ht="72.75" customHeight="1" x14ac:dyDescent="0.25">
      <c r="A43" s="258"/>
      <c r="B43" s="259"/>
      <c r="C43" s="258"/>
      <c r="D43" s="260"/>
      <c r="E43" s="259"/>
      <c r="F43" s="261"/>
      <c r="G43" s="261"/>
      <c r="H43" s="262"/>
      <c r="I43" s="267"/>
      <c r="J43" s="339"/>
      <c r="K43" s="263"/>
      <c r="L43" s="264"/>
      <c r="M43" s="264"/>
      <c r="N43" s="265"/>
      <c r="O43" s="265"/>
      <c r="P43" s="265"/>
      <c r="Q43" s="265"/>
      <c r="R43" s="265"/>
      <c r="S43" s="266"/>
      <c r="T43" s="265"/>
      <c r="U43" s="266"/>
      <c r="V43" s="266"/>
      <c r="W43" s="267"/>
      <c r="X43" s="339"/>
      <c r="Y43" s="268"/>
      <c r="Z43" s="268"/>
      <c r="AA43" s="268"/>
      <c r="AB43" s="268"/>
      <c r="AC43" s="269"/>
      <c r="AD43" s="258"/>
      <c r="AE43" s="258"/>
      <c r="AF43" s="267"/>
      <c r="AG43" s="258"/>
      <c r="AH43" s="258"/>
      <c r="AI43" s="270"/>
      <c r="AJ43" s="267"/>
      <c r="AK43" s="258"/>
    </row>
    <row r="44" spans="1:37" ht="105" customHeight="1" x14ac:dyDescent="0.25">
      <c r="A44" s="435"/>
      <c r="B44" s="435"/>
      <c r="C44" s="435"/>
      <c r="D44" s="435"/>
      <c r="E44" s="435"/>
      <c r="F44" s="435"/>
      <c r="G44" s="435"/>
      <c r="H44" s="435"/>
      <c r="I44" s="435"/>
      <c r="J44" s="435"/>
      <c r="K44" s="435"/>
      <c r="L44" s="435"/>
      <c r="M44" s="435"/>
      <c r="N44" s="435"/>
      <c r="O44" s="435"/>
      <c r="P44" s="135"/>
      <c r="Q44" s="135"/>
      <c r="R44" s="135"/>
    </row>
    <row r="45" spans="1:37" x14ac:dyDescent="0.25">
      <c r="A45" s="103"/>
      <c r="AJ45" s="102"/>
      <c r="AK45" s="102"/>
    </row>
    <row r="46" spans="1:37" x14ac:dyDescent="0.25">
      <c r="A46" s="434"/>
      <c r="B46" s="434"/>
      <c r="C46" s="434"/>
      <c r="D46" s="434"/>
    </row>
  </sheetData>
  <autoFilter ref="C12:AJ42" xr:uid="{0E8F8555-1EAE-49D9-BBA9-1382328AF5D6}">
    <filterColumn colId="32" showButton="0"/>
  </autoFilter>
  <mergeCells count="42">
    <mergeCell ref="O20:O21"/>
    <mergeCell ref="B23:B32"/>
    <mergeCell ref="B33:B42"/>
    <mergeCell ref="A46:D46"/>
    <mergeCell ref="C23:C32"/>
    <mergeCell ref="D23:D32"/>
    <mergeCell ref="A44:O44"/>
    <mergeCell ref="C33:C42"/>
    <mergeCell ref="D33:D42"/>
    <mergeCell ref="I23:I32"/>
    <mergeCell ref="I38:I41"/>
    <mergeCell ref="J38:J41"/>
    <mergeCell ref="O39:O40"/>
    <mergeCell ref="I33:I37"/>
    <mergeCell ref="J33:J37"/>
    <mergeCell ref="P26:P27"/>
    <mergeCell ref="Q26:Q27"/>
    <mergeCell ref="R26:R27"/>
    <mergeCell ref="S26:S27"/>
    <mergeCell ref="J23:J32"/>
    <mergeCell ref="O26:O27"/>
    <mergeCell ref="B5:AK5"/>
    <mergeCell ref="P20:P21"/>
    <mergeCell ref="A3:AK3"/>
    <mergeCell ref="A4:AK4"/>
    <mergeCell ref="C13:C22"/>
    <mergeCell ref="D13:D22"/>
    <mergeCell ref="I13:I15"/>
    <mergeCell ref="J13:J15"/>
    <mergeCell ref="I17:I22"/>
    <mergeCell ref="J17:J22"/>
    <mergeCell ref="A13:A42"/>
    <mergeCell ref="B13:B15"/>
    <mergeCell ref="B17:B22"/>
    <mergeCell ref="Q20:Q21"/>
    <mergeCell ref="R20:R21"/>
    <mergeCell ref="S20:S21"/>
    <mergeCell ref="S34:S36"/>
    <mergeCell ref="R34:R36"/>
    <mergeCell ref="Q34:Q36"/>
    <mergeCell ref="P34:P36"/>
    <mergeCell ref="O34:O36"/>
  </mergeCells>
  <printOptions horizontalCentered="1"/>
  <pageMargins left="0.25" right="0.25" top="0.75" bottom="0.75" header="0.3" footer="0.3"/>
  <pageSetup paperSize="8" scale="1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3:AU43"/>
  <sheetViews>
    <sheetView showGridLines="0" topLeftCell="A30" zoomScale="20" zoomScaleNormal="20" zoomScaleSheetLayoutView="55" workbookViewId="0">
      <selection activeCell="W39" sqref="W39:AQ39"/>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9" width="30.85546875" style="1" customWidth="1"/>
    <col min="10"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5" width="48.28515625" style="2" customWidth="1"/>
    <col min="16" max="18" width="37.5703125" style="2" customWidth="1"/>
    <col min="19" max="19" width="31.28515625" style="2" customWidth="1"/>
    <col min="20" max="20" width="29.85546875" style="2" hidden="1" customWidth="1"/>
    <col min="21" max="22" width="27.7109375" style="2" hidden="1" customWidth="1"/>
    <col min="23" max="23" width="80.7109375" style="213" customWidth="1"/>
    <col min="24" max="24" width="39.140625" style="1" bestFit="1" customWidth="1"/>
    <col min="25" max="26" width="27.7109375" style="1" hidden="1" customWidth="1"/>
    <col min="27" max="27" width="33.140625" style="1" hidden="1" customWidth="1"/>
    <col min="28" max="28" width="27.7109375" style="1" hidden="1" customWidth="1"/>
    <col min="29" max="29" width="45.42578125" style="1" customWidth="1"/>
    <col min="30" max="30" width="76.5703125" style="1" customWidth="1"/>
    <col min="31" max="31" width="27.42578125" style="1" bestFit="1" customWidth="1"/>
    <col min="32" max="32" width="17" style="1" customWidth="1"/>
    <col min="33" max="33" width="26.42578125" style="1" hidden="1" customWidth="1"/>
    <col min="34" max="34" width="33.7109375" style="1" hidden="1" customWidth="1"/>
    <col min="35" max="35" width="24.140625" style="1" hidden="1" customWidth="1"/>
    <col min="36" max="36" width="29.28515625" style="1" hidden="1" customWidth="1"/>
    <col min="37" max="38" width="15.5703125" style="1" hidden="1" customWidth="1"/>
    <col min="39" max="39" width="34.140625" style="1" hidden="1" customWidth="1"/>
    <col min="40" max="40" width="25.85546875" style="1" hidden="1" customWidth="1"/>
    <col min="41" max="41" width="133.5703125" style="1" hidden="1" customWidth="1"/>
    <col min="42" max="42" width="49.42578125" style="1" customWidth="1"/>
    <col min="43" max="43" width="80.140625" style="1" customWidth="1"/>
    <col min="44" max="44" width="14.42578125" style="1" customWidth="1"/>
    <col min="45" max="46" width="11.42578125" style="1"/>
    <col min="47" max="47" width="19" style="1" bestFit="1" customWidth="1"/>
    <col min="48" max="16384" width="11.42578125" style="1"/>
  </cols>
  <sheetData>
    <row r="3" spans="1:43" ht="92.25" x14ac:dyDescent="0.25">
      <c r="A3" s="456" t="s">
        <v>28</v>
      </c>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456"/>
      <c r="AO3" s="456"/>
      <c r="AP3" s="456"/>
      <c r="AQ3" s="456"/>
    </row>
    <row r="4" spans="1:43" ht="92.25" x14ac:dyDescent="0.25">
      <c r="A4" s="456" t="s">
        <v>46</v>
      </c>
      <c r="B4" s="456"/>
      <c r="C4" s="456"/>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row>
    <row r="5" spans="1:43" ht="46.5" hidden="1" x14ac:dyDescent="0.25">
      <c r="J5" s="3"/>
      <c r="K5" s="3"/>
      <c r="L5" s="3"/>
      <c r="M5" s="3"/>
      <c r="N5" s="3"/>
      <c r="O5" s="3"/>
      <c r="P5" s="3"/>
      <c r="Q5" s="3"/>
      <c r="R5" s="3"/>
      <c r="S5" s="3"/>
      <c r="T5" s="3"/>
      <c r="U5" s="3"/>
      <c r="V5" s="3"/>
      <c r="W5" s="103"/>
      <c r="X5" s="3"/>
      <c r="Y5" s="3"/>
      <c r="Z5" s="3"/>
      <c r="AA5" s="3"/>
      <c r="AB5" s="3"/>
      <c r="AC5" s="3"/>
      <c r="AD5" s="4"/>
      <c r="AE5" s="3"/>
      <c r="AF5" s="3"/>
      <c r="AG5" s="3"/>
      <c r="AH5" s="3"/>
      <c r="AI5" s="3"/>
      <c r="AJ5" s="3"/>
      <c r="AK5" s="3"/>
      <c r="AL5" s="3"/>
      <c r="AN5" s="6"/>
      <c r="AO5" s="5"/>
      <c r="AP5" s="5"/>
      <c r="AQ5" s="5"/>
    </row>
    <row r="6" spans="1:43" ht="109.5" hidden="1" x14ac:dyDescent="0.25">
      <c r="C6" s="7" t="s">
        <v>0</v>
      </c>
      <c r="D6" s="8"/>
      <c r="J6" s="3"/>
      <c r="K6" s="3"/>
      <c r="L6" s="3"/>
      <c r="M6" s="3"/>
      <c r="N6" s="3"/>
      <c r="O6" s="3"/>
      <c r="P6" s="3"/>
      <c r="Q6" s="3"/>
      <c r="R6" s="3"/>
      <c r="S6" s="3"/>
      <c r="T6" s="3"/>
      <c r="U6" s="3"/>
      <c r="V6" s="3"/>
      <c r="W6" s="103"/>
      <c r="X6" s="3"/>
      <c r="Y6" s="3"/>
      <c r="Z6" s="3"/>
      <c r="AA6" s="3"/>
      <c r="AB6" s="3"/>
      <c r="AC6" s="3"/>
      <c r="AD6" s="3"/>
      <c r="AE6" s="3"/>
      <c r="AF6" s="3"/>
      <c r="AG6" s="3"/>
      <c r="AH6" s="3"/>
      <c r="AI6" s="3"/>
      <c r="AJ6" s="3"/>
      <c r="AK6" s="3"/>
      <c r="AL6" s="3"/>
      <c r="AN6" s="6"/>
      <c r="AO6" s="9"/>
      <c r="AP6" s="9"/>
      <c r="AQ6" s="9"/>
    </row>
    <row r="7" spans="1:43" ht="78" hidden="1" x14ac:dyDescent="0.25">
      <c r="C7" s="7" t="s">
        <v>27</v>
      </c>
      <c r="D7" s="8"/>
      <c r="H7" s="6"/>
      <c r="J7" s="3"/>
      <c r="K7" s="3"/>
      <c r="L7" s="3"/>
      <c r="M7" s="3"/>
      <c r="N7" s="3"/>
      <c r="O7" s="3"/>
      <c r="P7" s="3"/>
      <c r="Q7" s="3"/>
      <c r="R7" s="3"/>
      <c r="S7" s="3"/>
      <c r="T7" s="3"/>
      <c r="U7" s="3"/>
      <c r="V7" s="3"/>
      <c r="W7" s="103"/>
      <c r="X7" s="3"/>
      <c r="Y7" s="3"/>
      <c r="Z7" s="3"/>
      <c r="AA7" s="3"/>
      <c r="AB7" s="3"/>
      <c r="AC7" s="3"/>
      <c r="AD7" s="3"/>
      <c r="AE7" s="3"/>
      <c r="AF7" s="3"/>
      <c r="AG7" s="3"/>
      <c r="AH7" s="3"/>
      <c r="AI7" s="3"/>
      <c r="AJ7" s="3"/>
      <c r="AK7" s="3"/>
      <c r="AL7" s="3"/>
      <c r="AN7" s="6"/>
      <c r="AO7" s="10"/>
      <c r="AP7" s="10"/>
      <c r="AQ7" s="10"/>
    </row>
    <row r="8" spans="1:43" ht="27" thickBot="1" x14ac:dyDescent="0.3">
      <c r="J8" s="3"/>
      <c r="K8" s="3"/>
      <c r="L8" s="3"/>
      <c r="M8" s="3"/>
      <c r="N8" s="3"/>
      <c r="O8" s="3"/>
      <c r="P8" s="3"/>
      <c r="Q8" s="3"/>
      <c r="R8" s="3"/>
      <c r="S8" s="3"/>
      <c r="T8" s="3"/>
      <c r="U8" s="3"/>
      <c r="V8" s="3"/>
      <c r="W8" s="103"/>
      <c r="X8" s="3"/>
      <c r="Y8" s="3"/>
      <c r="Z8" s="3"/>
      <c r="AA8" s="3"/>
      <c r="AB8" s="3"/>
      <c r="AC8" s="3"/>
      <c r="AD8" s="3"/>
      <c r="AE8" s="3"/>
      <c r="AF8" s="3"/>
      <c r="AG8" s="3"/>
      <c r="AH8" s="3"/>
      <c r="AI8" s="3"/>
      <c r="AJ8" s="3"/>
      <c r="AK8" s="3"/>
      <c r="AL8" s="3"/>
      <c r="AM8" s="3"/>
      <c r="AN8" s="3"/>
      <c r="AO8" s="3"/>
      <c r="AP8" s="3"/>
      <c r="AQ8" s="3"/>
    </row>
    <row r="9" spans="1:43" ht="47.25" thickBot="1" x14ac:dyDescent="0.3">
      <c r="E9" s="11" t="s">
        <v>1</v>
      </c>
      <c r="F9" s="12" t="s">
        <v>1</v>
      </c>
      <c r="G9" s="13" t="s">
        <v>1</v>
      </c>
      <c r="H9" s="14"/>
      <c r="K9" s="11" t="s">
        <v>1</v>
      </c>
      <c r="L9" s="12" t="s">
        <v>1</v>
      </c>
      <c r="M9" s="13" t="s">
        <v>1</v>
      </c>
      <c r="T9" s="11"/>
      <c r="U9" s="12"/>
      <c r="V9" s="13"/>
      <c r="Y9" s="11" t="s">
        <v>1</v>
      </c>
      <c r="Z9" s="12" t="s">
        <v>1</v>
      </c>
      <c r="AA9" s="13" t="s">
        <v>1</v>
      </c>
      <c r="AB9" s="15" t="s">
        <v>1</v>
      </c>
      <c r="AG9" s="16"/>
      <c r="AI9" s="17" t="s">
        <v>1</v>
      </c>
      <c r="AJ9" s="18"/>
      <c r="AK9" s="17" t="s">
        <v>1</v>
      </c>
      <c r="AL9" s="19"/>
      <c r="AM9" s="17" t="s">
        <v>1</v>
      </c>
    </row>
    <row r="10" spans="1:43" ht="189.75" thickBot="1" x14ac:dyDescent="0.3">
      <c r="A10" s="20" t="s">
        <v>35</v>
      </c>
      <c r="B10" s="20" t="s">
        <v>36</v>
      </c>
      <c r="C10" s="20" t="s">
        <v>2</v>
      </c>
      <c r="D10" s="21" t="s">
        <v>71</v>
      </c>
      <c r="E10" s="22" t="s">
        <v>3</v>
      </c>
      <c r="F10" s="23" t="s">
        <v>4</v>
      </c>
      <c r="G10" s="24" t="s">
        <v>5</v>
      </c>
      <c r="H10" s="21" t="s">
        <v>6</v>
      </c>
      <c r="I10" s="21" t="s">
        <v>7</v>
      </c>
      <c r="J10" s="21" t="s">
        <v>72</v>
      </c>
      <c r="K10" s="22" t="s">
        <v>8</v>
      </c>
      <c r="L10" s="23" t="s">
        <v>4</v>
      </c>
      <c r="M10" s="24" t="s">
        <v>5</v>
      </c>
      <c r="N10" s="21" t="s">
        <v>9</v>
      </c>
      <c r="O10" s="21" t="s">
        <v>10</v>
      </c>
      <c r="P10" s="21" t="s">
        <v>17</v>
      </c>
      <c r="Q10" s="21" t="s">
        <v>18</v>
      </c>
      <c r="R10" s="21" t="s">
        <v>161</v>
      </c>
      <c r="S10" s="21" t="s">
        <v>73</v>
      </c>
      <c r="T10" s="22" t="s">
        <v>12</v>
      </c>
      <c r="U10" s="23" t="s">
        <v>4</v>
      </c>
      <c r="V10" s="24" t="s">
        <v>5</v>
      </c>
      <c r="W10" s="214" t="s">
        <v>13</v>
      </c>
      <c r="X10" s="21" t="s">
        <v>11</v>
      </c>
      <c r="Y10" s="22" t="s">
        <v>14</v>
      </c>
      <c r="Z10" s="23" t="s">
        <v>4</v>
      </c>
      <c r="AA10" s="24" t="s">
        <v>5</v>
      </c>
      <c r="AB10" s="21" t="s">
        <v>15</v>
      </c>
      <c r="AC10" s="21" t="s">
        <v>16</v>
      </c>
      <c r="AD10" s="21" t="s">
        <v>17</v>
      </c>
      <c r="AE10" s="21" t="s">
        <v>18</v>
      </c>
      <c r="AF10" s="21" t="s">
        <v>30</v>
      </c>
      <c r="AG10" s="21" t="s">
        <v>19</v>
      </c>
      <c r="AH10" s="21" t="s">
        <v>20</v>
      </c>
      <c r="AI10" s="457" t="s">
        <v>21</v>
      </c>
      <c r="AJ10" s="458"/>
      <c r="AK10" s="458"/>
      <c r="AL10" s="459"/>
      <c r="AM10" s="25" t="s">
        <v>22</v>
      </c>
      <c r="AN10" s="21" t="s">
        <v>23</v>
      </c>
      <c r="AO10" s="26" t="s">
        <v>24</v>
      </c>
      <c r="AP10" s="26" t="s">
        <v>47</v>
      </c>
      <c r="AQ10" s="26" t="s">
        <v>25</v>
      </c>
    </row>
    <row r="11" spans="1:43" ht="220.5" customHeight="1" x14ac:dyDescent="0.25">
      <c r="A11" s="444" t="s">
        <v>37</v>
      </c>
      <c r="B11" s="249"/>
      <c r="C11" s="422" t="s">
        <v>139</v>
      </c>
      <c r="D11" s="447">
        <v>0.3</v>
      </c>
      <c r="E11" s="109"/>
      <c r="F11" s="112"/>
      <c r="G11" s="115"/>
      <c r="H11" s="118"/>
      <c r="I11" s="461" t="s">
        <v>140</v>
      </c>
      <c r="J11" s="447"/>
      <c r="K11" s="27"/>
      <c r="L11" s="28"/>
      <c r="M11" s="124"/>
      <c r="N11" s="129"/>
      <c r="O11" s="129" t="s">
        <v>141</v>
      </c>
      <c r="P11" s="129" t="s">
        <v>150</v>
      </c>
      <c r="Q11" s="129" t="s">
        <v>48</v>
      </c>
      <c r="R11" s="195">
        <v>1</v>
      </c>
      <c r="S11" s="63"/>
      <c r="T11" s="27"/>
      <c r="U11" s="28"/>
      <c r="V11" s="29"/>
      <c r="W11" s="149" t="s">
        <v>115</v>
      </c>
      <c r="X11" s="31"/>
      <c r="Y11" s="32"/>
      <c r="Z11" s="33"/>
      <c r="AA11" s="34"/>
      <c r="AB11" s="35"/>
      <c r="AC11" s="147" t="s">
        <v>74</v>
      </c>
      <c r="AD11" s="30" t="s">
        <v>75</v>
      </c>
      <c r="AE11" s="30" t="s">
        <v>63</v>
      </c>
      <c r="AF11" s="207">
        <v>100</v>
      </c>
      <c r="AG11" s="36"/>
      <c r="AH11" s="36"/>
      <c r="AI11" s="64"/>
      <c r="AJ11" s="37"/>
      <c r="AK11" s="38"/>
      <c r="AL11" s="65"/>
      <c r="AM11" s="40"/>
      <c r="AN11" s="41"/>
      <c r="AO11" s="149"/>
      <c r="AP11" s="204">
        <v>1121626177</v>
      </c>
      <c r="AQ11" s="150" t="s">
        <v>76</v>
      </c>
    </row>
    <row r="12" spans="1:43" ht="153" customHeight="1" x14ac:dyDescent="0.25">
      <c r="A12" s="445"/>
      <c r="B12" s="250"/>
      <c r="C12" s="423"/>
      <c r="D12" s="448"/>
      <c r="E12" s="151"/>
      <c r="F12" s="152"/>
      <c r="G12" s="153"/>
      <c r="H12" s="154"/>
      <c r="I12" s="453"/>
      <c r="J12" s="448"/>
      <c r="K12" s="106"/>
      <c r="L12" s="107"/>
      <c r="M12" s="108"/>
      <c r="N12" s="134"/>
      <c r="O12" s="134" t="s">
        <v>39</v>
      </c>
      <c r="P12" s="134" t="s">
        <v>49</v>
      </c>
      <c r="Q12" s="134" t="s">
        <v>50</v>
      </c>
      <c r="R12" s="196">
        <v>1</v>
      </c>
      <c r="S12" s="197"/>
      <c r="T12" s="106"/>
      <c r="U12" s="107"/>
      <c r="V12" s="155"/>
      <c r="W12" s="255" t="s">
        <v>116</v>
      </c>
      <c r="X12" s="127"/>
      <c r="Y12" s="137"/>
      <c r="Z12" s="138"/>
      <c r="AA12" s="139"/>
      <c r="AB12" s="140"/>
      <c r="AC12" s="132" t="s">
        <v>77</v>
      </c>
      <c r="AD12" s="131" t="s">
        <v>95</v>
      </c>
      <c r="AE12" s="131" t="s">
        <v>48</v>
      </c>
      <c r="AF12" s="133">
        <v>1</v>
      </c>
      <c r="AG12" s="156"/>
      <c r="AH12" s="156"/>
      <c r="AI12" s="141"/>
      <c r="AJ12" s="142"/>
      <c r="AK12" s="143"/>
      <c r="AL12" s="144"/>
      <c r="AM12" s="145"/>
      <c r="AN12" s="146"/>
      <c r="AO12" s="157"/>
      <c r="AP12" s="198" t="s">
        <v>78</v>
      </c>
      <c r="AQ12" s="158">
        <v>9</v>
      </c>
    </row>
    <row r="13" spans="1:43" ht="152.25" customHeight="1" x14ac:dyDescent="0.25">
      <c r="A13" s="445"/>
      <c r="B13" s="250"/>
      <c r="C13" s="423"/>
      <c r="D13" s="448"/>
      <c r="E13" s="151"/>
      <c r="F13" s="152"/>
      <c r="G13" s="153"/>
      <c r="H13" s="154"/>
      <c r="I13" s="454"/>
      <c r="J13" s="449"/>
      <c r="K13" s="106"/>
      <c r="L13" s="107"/>
      <c r="M13" s="108"/>
      <c r="N13" s="134"/>
      <c r="O13" s="134" t="s">
        <v>142</v>
      </c>
      <c r="P13" s="134" t="s">
        <v>149</v>
      </c>
      <c r="Q13" s="134" t="s">
        <v>54</v>
      </c>
      <c r="R13" s="196">
        <v>2</v>
      </c>
      <c r="S13" s="197"/>
      <c r="T13" s="106"/>
      <c r="U13" s="107"/>
      <c r="V13" s="155"/>
      <c r="W13" s="157"/>
      <c r="X13" s="127"/>
      <c r="Y13" s="137"/>
      <c r="Z13" s="138"/>
      <c r="AA13" s="139"/>
      <c r="AB13" s="140"/>
      <c r="AC13" s="132"/>
      <c r="AD13" s="131"/>
      <c r="AE13" s="131"/>
      <c r="AF13" s="133"/>
      <c r="AG13" s="156"/>
      <c r="AH13" s="156"/>
      <c r="AI13" s="141"/>
      <c r="AJ13" s="142"/>
      <c r="AK13" s="143"/>
      <c r="AL13" s="144"/>
      <c r="AM13" s="145"/>
      <c r="AN13" s="146"/>
      <c r="AO13" s="157"/>
      <c r="AP13" s="198"/>
      <c r="AQ13" s="158"/>
    </row>
    <row r="14" spans="1:43" ht="231" customHeight="1" x14ac:dyDescent="0.25">
      <c r="A14" s="445"/>
      <c r="B14" s="250"/>
      <c r="C14" s="423"/>
      <c r="D14" s="448"/>
      <c r="E14" s="151"/>
      <c r="F14" s="152"/>
      <c r="G14" s="153"/>
      <c r="H14" s="154"/>
      <c r="I14" s="226" t="s">
        <v>38</v>
      </c>
      <c r="J14" s="228"/>
      <c r="K14" s="106"/>
      <c r="L14" s="107"/>
      <c r="M14" s="108"/>
      <c r="N14" s="134"/>
      <c r="O14" s="134" t="s">
        <v>40</v>
      </c>
      <c r="P14" s="134" t="s">
        <v>51</v>
      </c>
      <c r="Q14" s="134" t="s">
        <v>52</v>
      </c>
      <c r="R14" s="196">
        <v>15</v>
      </c>
      <c r="S14" s="197"/>
      <c r="T14" s="106"/>
      <c r="U14" s="107"/>
      <c r="V14" s="155"/>
      <c r="W14" s="157" t="s">
        <v>117</v>
      </c>
      <c r="X14" s="127"/>
      <c r="Y14" s="137"/>
      <c r="Z14" s="138"/>
      <c r="AA14" s="139"/>
      <c r="AB14" s="140"/>
      <c r="AC14" s="132" t="s">
        <v>74</v>
      </c>
      <c r="AD14" s="131" t="s">
        <v>79</v>
      </c>
      <c r="AE14" s="131" t="s">
        <v>48</v>
      </c>
      <c r="AF14" s="133">
        <v>1</v>
      </c>
      <c r="AG14" s="156"/>
      <c r="AH14" s="156"/>
      <c r="AI14" s="141"/>
      <c r="AJ14" s="142"/>
      <c r="AK14" s="143"/>
      <c r="AL14" s="144"/>
      <c r="AM14" s="145"/>
      <c r="AN14" s="146"/>
      <c r="AO14" s="157"/>
      <c r="AP14" s="198" t="s">
        <v>78</v>
      </c>
      <c r="AQ14" s="158" t="s">
        <v>80</v>
      </c>
    </row>
    <row r="15" spans="1:43" ht="231" customHeight="1" x14ac:dyDescent="0.25">
      <c r="A15" s="445"/>
      <c r="B15" s="250"/>
      <c r="C15" s="423"/>
      <c r="D15" s="448"/>
      <c r="E15" s="218"/>
      <c r="F15" s="219"/>
      <c r="G15" s="220"/>
      <c r="H15" s="221"/>
      <c r="I15" s="450" t="s">
        <v>143</v>
      </c>
      <c r="J15" s="451"/>
      <c r="K15" s="222"/>
      <c r="L15" s="223"/>
      <c r="M15" s="224"/>
      <c r="N15" s="225"/>
      <c r="O15" s="130" t="s">
        <v>144</v>
      </c>
      <c r="P15" s="130" t="s">
        <v>149</v>
      </c>
      <c r="Q15" s="130" t="s">
        <v>54</v>
      </c>
      <c r="R15" s="87">
        <v>3</v>
      </c>
      <c r="S15" s="78"/>
      <c r="T15" s="121"/>
      <c r="U15" s="123"/>
      <c r="V15" s="227"/>
      <c r="W15" s="200"/>
      <c r="X15" s="43"/>
      <c r="Y15" s="44"/>
      <c r="Z15" s="45"/>
      <c r="AA15" s="46"/>
      <c r="AB15" s="47"/>
      <c r="AC15" s="48" t="s">
        <v>74</v>
      </c>
      <c r="AD15" s="42"/>
      <c r="AE15" s="42"/>
      <c r="AF15" s="49"/>
      <c r="AG15" s="58"/>
      <c r="AH15" s="58"/>
      <c r="AI15" s="50"/>
      <c r="AJ15" s="51"/>
      <c r="AK15" s="52"/>
      <c r="AL15" s="39"/>
      <c r="AM15" s="53"/>
      <c r="AN15" s="54"/>
      <c r="AO15" s="200"/>
      <c r="AP15" s="205"/>
      <c r="AQ15" s="42" t="s">
        <v>76</v>
      </c>
    </row>
    <row r="16" spans="1:43" ht="231" customHeight="1" x14ac:dyDescent="0.25">
      <c r="A16" s="445"/>
      <c r="B16" s="250"/>
      <c r="C16" s="423"/>
      <c r="D16" s="448"/>
      <c r="E16" s="218"/>
      <c r="F16" s="219"/>
      <c r="G16" s="220"/>
      <c r="H16" s="221"/>
      <c r="I16" s="450"/>
      <c r="J16" s="451"/>
      <c r="K16" s="222"/>
      <c r="L16" s="223"/>
      <c r="M16" s="224"/>
      <c r="N16" s="225"/>
      <c r="O16" s="130" t="s">
        <v>145</v>
      </c>
      <c r="P16" s="130" t="s">
        <v>149</v>
      </c>
      <c r="Q16" s="130" t="s">
        <v>54</v>
      </c>
      <c r="R16" s="87">
        <v>1</v>
      </c>
      <c r="S16" s="78"/>
      <c r="T16" s="121"/>
      <c r="U16" s="123"/>
      <c r="V16" s="227"/>
      <c r="W16" s="200"/>
      <c r="X16" s="43"/>
      <c r="Y16" s="44"/>
      <c r="Z16" s="45"/>
      <c r="AA16" s="46"/>
      <c r="AB16" s="47"/>
      <c r="AC16" s="48" t="s">
        <v>74</v>
      </c>
      <c r="AD16" s="42"/>
      <c r="AE16" s="42"/>
      <c r="AF16" s="49"/>
      <c r="AG16" s="58"/>
      <c r="AH16" s="58"/>
      <c r="AI16" s="50"/>
      <c r="AJ16" s="51"/>
      <c r="AK16" s="52"/>
      <c r="AL16" s="39"/>
      <c r="AM16" s="53"/>
      <c r="AN16" s="54"/>
      <c r="AO16" s="200"/>
      <c r="AP16" s="205"/>
      <c r="AQ16" s="42" t="s">
        <v>76</v>
      </c>
    </row>
    <row r="17" spans="1:47" ht="231" customHeight="1" x14ac:dyDescent="0.25">
      <c r="A17" s="445"/>
      <c r="B17" s="250"/>
      <c r="C17" s="423"/>
      <c r="D17" s="448"/>
      <c r="E17" s="218"/>
      <c r="F17" s="219"/>
      <c r="G17" s="220"/>
      <c r="H17" s="221"/>
      <c r="I17" s="450"/>
      <c r="J17" s="451"/>
      <c r="K17" s="222"/>
      <c r="L17" s="223"/>
      <c r="M17" s="224"/>
      <c r="N17" s="225"/>
      <c r="O17" s="130" t="s">
        <v>146</v>
      </c>
      <c r="P17" s="130" t="s">
        <v>149</v>
      </c>
      <c r="Q17" s="130" t="s">
        <v>54</v>
      </c>
      <c r="R17" s="87">
        <v>41</v>
      </c>
      <c r="S17" s="78"/>
      <c r="T17" s="121"/>
      <c r="U17" s="123"/>
      <c r="V17" s="227"/>
      <c r="W17" s="200"/>
      <c r="X17" s="43"/>
      <c r="Y17" s="44"/>
      <c r="Z17" s="45"/>
      <c r="AA17" s="46"/>
      <c r="AB17" s="47"/>
      <c r="AC17" s="48" t="s">
        <v>74</v>
      </c>
      <c r="AD17" s="42"/>
      <c r="AE17" s="42"/>
      <c r="AF17" s="49"/>
      <c r="AG17" s="58"/>
      <c r="AH17" s="58"/>
      <c r="AI17" s="50"/>
      <c r="AJ17" s="51"/>
      <c r="AK17" s="52"/>
      <c r="AL17" s="39"/>
      <c r="AM17" s="53"/>
      <c r="AN17" s="54"/>
      <c r="AO17" s="200"/>
      <c r="AP17" s="205"/>
      <c r="AQ17" s="42" t="s">
        <v>76</v>
      </c>
    </row>
    <row r="18" spans="1:47" ht="148.5" customHeight="1" x14ac:dyDescent="0.25">
      <c r="A18" s="445"/>
      <c r="B18" s="250"/>
      <c r="C18" s="423"/>
      <c r="D18" s="448"/>
      <c r="E18" s="218"/>
      <c r="F18" s="219"/>
      <c r="G18" s="220"/>
      <c r="H18" s="221"/>
      <c r="I18" s="450"/>
      <c r="J18" s="451"/>
      <c r="K18" s="222"/>
      <c r="L18" s="223"/>
      <c r="M18" s="224"/>
      <c r="N18" s="225"/>
      <c r="O18" s="130" t="s">
        <v>147</v>
      </c>
      <c r="P18" s="130" t="s">
        <v>149</v>
      </c>
      <c r="Q18" s="130" t="s">
        <v>54</v>
      </c>
      <c r="R18" s="87">
        <v>3</v>
      </c>
      <c r="S18" s="78"/>
      <c r="T18" s="121"/>
      <c r="U18" s="123"/>
      <c r="V18" s="227"/>
      <c r="W18" s="157" t="s">
        <v>117</v>
      </c>
      <c r="X18" s="127"/>
      <c r="Y18" s="137"/>
      <c r="Z18" s="138"/>
      <c r="AA18" s="139"/>
      <c r="AB18" s="140"/>
      <c r="AC18" s="132" t="s">
        <v>74</v>
      </c>
      <c r="AD18" s="131" t="s">
        <v>79</v>
      </c>
      <c r="AE18" s="131" t="s">
        <v>48</v>
      </c>
      <c r="AF18" s="133">
        <v>1</v>
      </c>
      <c r="AG18" s="156"/>
      <c r="AH18" s="156"/>
      <c r="AI18" s="141"/>
      <c r="AJ18" s="142"/>
      <c r="AK18" s="143"/>
      <c r="AL18" s="144"/>
      <c r="AM18" s="145"/>
      <c r="AN18" s="146"/>
      <c r="AO18" s="157"/>
      <c r="AP18" s="198" t="s">
        <v>78</v>
      </c>
      <c r="AQ18" s="158" t="s">
        <v>80</v>
      </c>
    </row>
    <row r="19" spans="1:47" ht="196.5" customHeight="1" thickBot="1" x14ac:dyDescent="0.3">
      <c r="A19" s="445"/>
      <c r="B19" s="250"/>
      <c r="C19" s="424"/>
      <c r="D19" s="460"/>
      <c r="E19" s="180"/>
      <c r="F19" s="181"/>
      <c r="G19" s="182"/>
      <c r="H19" s="183"/>
      <c r="I19" s="450"/>
      <c r="J19" s="451"/>
      <c r="K19" s="184"/>
      <c r="L19" s="185"/>
      <c r="M19" s="186"/>
      <c r="N19" s="187"/>
      <c r="O19" s="187" t="s">
        <v>148</v>
      </c>
      <c r="P19" s="187" t="s">
        <v>149</v>
      </c>
      <c r="Q19" s="187" t="s">
        <v>54</v>
      </c>
      <c r="R19" s="89">
        <v>4</v>
      </c>
      <c r="S19" s="171"/>
      <c r="T19" s="184"/>
      <c r="U19" s="185"/>
      <c r="V19" s="188"/>
      <c r="W19" s="256" t="s">
        <v>118</v>
      </c>
      <c r="X19" s="91"/>
      <c r="Y19" s="92"/>
      <c r="Z19" s="93"/>
      <c r="AA19" s="94"/>
      <c r="AB19" s="95"/>
      <c r="AC19" s="189" t="s">
        <v>74</v>
      </c>
      <c r="AD19" s="90" t="s">
        <v>90</v>
      </c>
      <c r="AE19" s="90" t="s">
        <v>63</v>
      </c>
      <c r="AF19" s="172">
        <v>30</v>
      </c>
      <c r="AG19" s="173">
        <v>90</v>
      </c>
      <c r="AH19" s="173">
        <v>90</v>
      </c>
      <c r="AI19" s="97">
        <f>+IF(AH19/AG19&lt;120%,(AH19/AG19),120%)</f>
        <v>1</v>
      </c>
      <c r="AJ19" s="98">
        <v>1</v>
      </c>
      <c r="AK19" s="99" t="s">
        <v>26</v>
      </c>
      <c r="AL19" s="174" t="s">
        <v>26</v>
      </c>
      <c r="AM19" s="100">
        <f t="shared" ref="AM19:AM29" si="0">+AH19/AF19</f>
        <v>3</v>
      </c>
      <c r="AN19" s="101"/>
      <c r="AO19" s="190"/>
      <c r="AP19" s="203">
        <v>16647860106</v>
      </c>
      <c r="AQ19" s="177" t="s">
        <v>76</v>
      </c>
      <c r="AT19" s="55"/>
      <c r="AU19" s="56"/>
    </row>
    <row r="20" spans="1:47" ht="207.6" customHeight="1" x14ac:dyDescent="0.25">
      <c r="A20" s="445"/>
      <c r="B20" s="250"/>
      <c r="C20" s="423" t="s">
        <v>151</v>
      </c>
      <c r="D20" s="448">
        <v>0.25</v>
      </c>
      <c r="E20" s="178"/>
      <c r="F20" s="152"/>
      <c r="G20" s="153"/>
      <c r="H20" s="179"/>
      <c r="I20" s="453" t="s">
        <v>152</v>
      </c>
      <c r="J20" s="448">
        <v>1</v>
      </c>
      <c r="K20" s="106"/>
      <c r="L20" s="107"/>
      <c r="M20" s="108"/>
      <c r="N20" s="134"/>
      <c r="O20" s="134" t="s">
        <v>41</v>
      </c>
      <c r="P20" s="134" t="s">
        <v>159</v>
      </c>
      <c r="Q20" s="134" t="s">
        <v>53</v>
      </c>
      <c r="R20" s="196">
        <v>8</v>
      </c>
      <c r="S20" s="197"/>
      <c r="T20" s="106"/>
      <c r="U20" s="107"/>
      <c r="V20" s="108"/>
      <c r="W20" s="157" t="s">
        <v>119</v>
      </c>
      <c r="X20" s="127"/>
      <c r="Y20" s="137"/>
      <c r="Z20" s="138"/>
      <c r="AA20" s="139"/>
      <c r="AB20" s="140"/>
      <c r="AC20" s="132" t="s">
        <v>159</v>
      </c>
      <c r="AD20" s="131" t="s">
        <v>81</v>
      </c>
      <c r="AE20" s="30" t="s">
        <v>52</v>
      </c>
      <c r="AF20" s="148">
        <v>1</v>
      </c>
      <c r="AG20" s="199">
        <v>95</v>
      </c>
      <c r="AH20" s="199">
        <v>95</v>
      </c>
      <c r="AI20" s="64"/>
      <c r="AJ20" s="37">
        <v>1</v>
      </c>
      <c r="AK20" s="38" t="s">
        <v>26</v>
      </c>
      <c r="AL20" s="65" t="s">
        <v>26</v>
      </c>
      <c r="AM20" s="40">
        <f t="shared" si="0"/>
        <v>95</v>
      </c>
      <c r="AN20" s="41"/>
      <c r="AO20" s="149"/>
      <c r="AP20" s="202" t="s">
        <v>78</v>
      </c>
      <c r="AQ20" s="150">
        <v>9</v>
      </c>
      <c r="AU20" s="55"/>
    </row>
    <row r="21" spans="1:47" ht="166.15" customHeight="1" x14ac:dyDescent="0.25">
      <c r="A21" s="445"/>
      <c r="B21" s="250"/>
      <c r="C21" s="423"/>
      <c r="D21" s="448"/>
      <c r="E21" s="110"/>
      <c r="F21" s="113"/>
      <c r="G21" s="116"/>
      <c r="H21" s="119"/>
      <c r="I21" s="453"/>
      <c r="J21" s="448"/>
      <c r="K21" s="121"/>
      <c r="L21" s="123"/>
      <c r="M21" s="125"/>
      <c r="N21" s="130"/>
      <c r="O21" s="130" t="s">
        <v>42</v>
      </c>
      <c r="P21" s="130" t="s">
        <v>77</v>
      </c>
      <c r="Q21" s="130" t="s">
        <v>55</v>
      </c>
      <c r="R21" s="87">
        <v>3727.11</v>
      </c>
      <c r="S21" s="78"/>
      <c r="T21" s="121"/>
      <c r="U21" s="123"/>
      <c r="V21" s="125"/>
      <c r="W21" s="200" t="s">
        <v>120</v>
      </c>
      <c r="X21" s="43"/>
      <c r="Y21" s="44"/>
      <c r="Z21" s="45"/>
      <c r="AA21" s="46"/>
      <c r="AB21" s="47"/>
      <c r="AC21" s="48" t="s">
        <v>77</v>
      </c>
      <c r="AD21" s="42" t="s">
        <v>82</v>
      </c>
      <c r="AE21" s="42" t="s">
        <v>56</v>
      </c>
      <c r="AF21" s="49">
        <v>173.39</v>
      </c>
      <c r="AG21" s="58"/>
      <c r="AH21" s="58"/>
      <c r="AI21" s="50"/>
      <c r="AJ21" s="51"/>
      <c r="AK21" s="52"/>
      <c r="AL21" s="39"/>
      <c r="AM21" s="53"/>
      <c r="AN21" s="54"/>
      <c r="AO21" s="200"/>
      <c r="AP21" s="462">
        <v>4811194871576</v>
      </c>
      <c r="AQ21" s="201">
        <v>9</v>
      </c>
      <c r="AU21" s="55"/>
    </row>
    <row r="22" spans="1:47" ht="185.45" customHeight="1" x14ac:dyDescent="0.25">
      <c r="A22" s="445"/>
      <c r="B22" s="250"/>
      <c r="C22" s="423"/>
      <c r="D22" s="448"/>
      <c r="E22" s="110"/>
      <c r="F22" s="113"/>
      <c r="G22" s="116"/>
      <c r="H22" s="119"/>
      <c r="I22" s="453"/>
      <c r="J22" s="448"/>
      <c r="K22" s="121"/>
      <c r="L22" s="123"/>
      <c r="M22" s="125"/>
      <c r="N22" s="130"/>
      <c r="O22" s="130" t="s">
        <v>43</v>
      </c>
      <c r="P22" s="130" t="s">
        <v>77</v>
      </c>
      <c r="Q22" s="130" t="s">
        <v>57</v>
      </c>
      <c r="R22" s="87">
        <v>4907.41</v>
      </c>
      <c r="S22" s="78"/>
      <c r="T22" s="121"/>
      <c r="U22" s="123"/>
      <c r="V22" s="169"/>
      <c r="W22" s="200" t="s">
        <v>121</v>
      </c>
      <c r="X22" s="43"/>
      <c r="Y22" s="44"/>
      <c r="Z22" s="45"/>
      <c r="AA22" s="46"/>
      <c r="AB22" s="47"/>
      <c r="AC22" s="48" t="s">
        <v>77</v>
      </c>
      <c r="AD22" s="42" t="s">
        <v>83</v>
      </c>
      <c r="AE22" s="42" t="s">
        <v>56</v>
      </c>
      <c r="AF22" s="49">
        <v>224.63</v>
      </c>
      <c r="AG22" s="58">
        <v>0</v>
      </c>
      <c r="AH22" s="58">
        <v>6</v>
      </c>
      <c r="AI22" s="50" t="e">
        <f>+IF(AH22/AG22&lt;120%,(AH22/AG22),120%)</f>
        <v>#DIV/0!</v>
      </c>
      <c r="AJ22" s="51">
        <v>1.2</v>
      </c>
      <c r="AK22" s="52" t="s">
        <v>26</v>
      </c>
      <c r="AL22" s="39" t="s">
        <v>26</v>
      </c>
      <c r="AM22" s="53">
        <f t="shared" si="0"/>
        <v>2.6710590749232072E-2</v>
      </c>
      <c r="AN22" s="54"/>
      <c r="AO22" s="200"/>
      <c r="AP22" s="463"/>
      <c r="AQ22" s="201">
        <v>9</v>
      </c>
    </row>
    <row r="23" spans="1:47" ht="185.45" customHeight="1" x14ac:dyDescent="0.25">
      <c r="A23" s="445"/>
      <c r="B23" s="250"/>
      <c r="C23" s="423"/>
      <c r="D23" s="448"/>
      <c r="E23" s="110"/>
      <c r="F23" s="113"/>
      <c r="G23" s="116"/>
      <c r="H23" s="119"/>
      <c r="I23" s="453"/>
      <c r="J23" s="448"/>
      <c r="K23" s="88"/>
      <c r="L23" s="80"/>
      <c r="M23" s="81"/>
      <c r="N23" s="87"/>
      <c r="O23" s="78" t="s">
        <v>153</v>
      </c>
      <c r="P23" s="78" t="s">
        <v>77</v>
      </c>
      <c r="Q23" s="78" t="s">
        <v>58</v>
      </c>
      <c r="R23" s="87">
        <v>26</v>
      </c>
      <c r="S23" s="78"/>
      <c r="T23" s="79"/>
      <c r="U23" s="80"/>
      <c r="V23" s="81"/>
      <c r="W23" s="257" t="s">
        <v>122</v>
      </c>
      <c r="X23" s="59"/>
      <c r="Y23" s="44"/>
      <c r="Z23" s="45"/>
      <c r="AA23" s="46"/>
      <c r="AB23" s="47"/>
      <c r="AC23" s="48" t="s">
        <v>77</v>
      </c>
      <c r="AD23" s="42" t="s">
        <v>84</v>
      </c>
      <c r="AE23" s="42" t="s">
        <v>56</v>
      </c>
      <c r="AF23" s="49">
        <v>336.97</v>
      </c>
      <c r="AG23" s="57">
        <v>8</v>
      </c>
      <c r="AH23" s="57">
        <v>11</v>
      </c>
      <c r="AI23" s="50">
        <f>+AH23/AG23</f>
        <v>1.375</v>
      </c>
      <c r="AJ23" s="51">
        <v>1.2</v>
      </c>
      <c r="AK23" s="52" t="s">
        <v>26</v>
      </c>
      <c r="AL23" s="39" t="s">
        <v>26</v>
      </c>
      <c r="AM23" s="53">
        <f t="shared" si="0"/>
        <v>3.2643855536101135E-2</v>
      </c>
      <c r="AN23" s="54"/>
      <c r="AO23" s="200"/>
      <c r="AP23" s="463"/>
      <c r="AQ23" s="201">
        <v>9</v>
      </c>
    </row>
    <row r="24" spans="1:47" ht="228.6" customHeight="1" x14ac:dyDescent="0.25">
      <c r="A24" s="445"/>
      <c r="B24" s="250"/>
      <c r="C24" s="423"/>
      <c r="D24" s="448"/>
      <c r="E24" s="111"/>
      <c r="F24" s="114"/>
      <c r="G24" s="117"/>
      <c r="H24" s="120"/>
      <c r="I24" s="453"/>
      <c r="J24" s="448"/>
      <c r="K24" s="126"/>
      <c r="L24" s="62"/>
      <c r="M24" s="85"/>
      <c r="N24" s="128"/>
      <c r="O24" s="78" t="s">
        <v>154</v>
      </c>
      <c r="P24" s="78" t="s">
        <v>160</v>
      </c>
      <c r="Q24" s="78" t="s">
        <v>60</v>
      </c>
      <c r="R24" s="87">
        <v>12</v>
      </c>
      <c r="S24" s="78"/>
      <c r="T24" s="79"/>
      <c r="U24" s="80"/>
      <c r="V24" s="81"/>
      <c r="W24" s="200" t="s">
        <v>123</v>
      </c>
      <c r="X24" s="59"/>
      <c r="Y24" s="44"/>
      <c r="Z24" s="45"/>
      <c r="AA24" s="46"/>
      <c r="AB24" s="47"/>
      <c r="AC24" s="60" t="s">
        <v>160</v>
      </c>
      <c r="AD24" s="42" t="s">
        <v>58</v>
      </c>
      <c r="AE24" s="42" t="s">
        <v>59</v>
      </c>
      <c r="AF24" s="49">
        <v>1</v>
      </c>
      <c r="AG24" s="57">
        <v>14</v>
      </c>
      <c r="AH24" s="57">
        <v>71</v>
      </c>
      <c r="AI24" s="50">
        <f>+IF(AH24/AG24&lt;120%,(AH24/AG24),120%)</f>
        <v>1.2</v>
      </c>
      <c r="AJ24" s="51">
        <v>1.2</v>
      </c>
      <c r="AK24" s="52" t="s">
        <v>26</v>
      </c>
      <c r="AL24" s="39" t="s">
        <v>26</v>
      </c>
      <c r="AM24" s="53">
        <f t="shared" si="0"/>
        <v>71</v>
      </c>
      <c r="AN24" s="54"/>
      <c r="AO24" s="200"/>
      <c r="AP24" s="464"/>
      <c r="AQ24" s="201">
        <v>9</v>
      </c>
    </row>
    <row r="25" spans="1:47" ht="142.9" customHeight="1" x14ac:dyDescent="0.25">
      <c r="A25" s="445"/>
      <c r="B25" s="250"/>
      <c r="C25" s="423"/>
      <c r="D25" s="448"/>
      <c r="E25" s="111"/>
      <c r="F25" s="114"/>
      <c r="G25" s="117"/>
      <c r="H25" s="120"/>
      <c r="I25" s="453"/>
      <c r="J25" s="448"/>
      <c r="K25" s="126"/>
      <c r="L25" s="62"/>
      <c r="M25" s="85"/>
      <c r="N25" s="128"/>
      <c r="O25" s="78" t="s">
        <v>155</v>
      </c>
      <c r="P25" s="78" t="s">
        <v>160</v>
      </c>
      <c r="Q25" s="78" t="s">
        <v>61</v>
      </c>
      <c r="R25" s="87">
        <v>8</v>
      </c>
      <c r="S25" s="78"/>
      <c r="T25" s="170"/>
      <c r="U25" s="80"/>
      <c r="V25" s="169"/>
      <c r="W25" s="200" t="s">
        <v>124</v>
      </c>
      <c r="X25" s="59"/>
      <c r="Y25" s="44"/>
      <c r="Z25" s="45"/>
      <c r="AA25" s="46"/>
      <c r="AB25" s="47"/>
      <c r="AC25" s="60" t="s">
        <v>160</v>
      </c>
      <c r="AD25" s="42" t="s">
        <v>87</v>
      </c>
      <c r="AE25" s="42" t="s">
        <v>52</v>
      </c>
      <c r="AF25" s="49">
        <v>3</v>
      </c>
      <c r="AG25" s="57">
        <v>1</v>
      </c>
      <c r="AH25" s="57">
        <v>1</v>
      </c>
      <c r="AI25" s="50">
        <f>+IF(AH25/AG25&lt;120%,(AH25/AG25),120%)</f>
        <v>1</v>
      </c>
      <c r="AJ25" s="51">
        <v>1</v>
      </c>
      <c r="AK25" s="52" t="s">
        <v>26</v>
      </c>
      <c r="AL25" s="39" t="s">
        <v>26</v>
      </c>
      <c r="AM25" s="53">
        <f t="shared" si="0"/>
        <v>0.33333333333333331</v>
      </c>
      <c r="AN25" s="54"/>
      <c r="AO25" s="200"/>
      <c r="AP25" s="206">
        <v>5210000000</v>
      </c>
      <c r="AQ25" s="201" t="s">
        <v>85</v>
      </c>
    </row>
    <row r="26" spans="1:47" ht="147.75" customHeight="1" x14ac:dyDescent="0.25">
      <c r="A26" s="445"/>
      <c r="B26" s="250"/>
      <c r="C26" s="423"/>
      <c r="D26" s="448"/>
      <c r="E26" s="162"/>
      <c r="F26" s="67"/>
      <c r="G26" s="68"/>
      <c r="H26" s="163"/>
      <c r="I26" s="453"/>
      <c r="J26" s="448"/>
      <c r="K26" s="75"/>
      <c r="L26" s="164"/>
      <c r="M26" s="165"/>
      <c r="N26" s="78"/>
      <c r="O26" s="87" t="s">
        <v>156</v>
      </c>
      <c r="P26" s="87" t="s">
        <v>88</v>
      </c>
      <c r="Q26" s="87" t="s">
        <v>163</v>
      </c>
      <c r="R26" s="87">
        <v>1</v>
      </c>
      <c r="S26" s="78"/>
      <c r="T26" s="79"/>
      <c r="U26" s="166"/>
      <c r="V26" s="167"/>
      <c r="W26" s="200" t="s">
        <v>125</v>
      </c>
      <c r="X26" s="43"/>
      <c r="Y26" s="44"/>
      <c r="Z26" s="45"/>
      <c r="AA26" s="46"/>
      <c r="AB26" s="47"/>
      <c r="AC26" s="60" t="s">
        <v>88</v>
      </c>
      <c r="AD26" s="42" t="s">
        <v>86</v>
      </c>
      <c r="AE26" s="42" t="s">
        <v>52</v>
      </c>
      <c r="AF26" s="168">
        <v>2</v>
      </c>
      <c r="AG26" s="58">
        <v>1</v>
      </c>
      <c r="AH26" s="58">
        <v>0</v>
      </c>
      <c r="AI26" s="50">
        <v>1.2</v>
      </c>
      <c r="AJ26" s="51">
        <v>1</v>
      </c>
      <c r="AK26" s="52" t="s">
        <v>26</v>
      </c>
      <c r="AL26" s="39" t="s">
        <v>26</v>
      </c>
      <c r="AM26" s="53" t="e">
        <f>+AH26/#REF!</f>
        <v>#REF!</v>
      </c>
      <c r="AN26" s="54"/>
      <c r="AO26" s="200"/>
      <c r="AP26" s="206">
        <v>3746000000</v>
      </c>
      <c r="AQ26" s="201">
        <v>8.9</v>
      </c>
    </row>
    <row r="27" spans="1:47" ht="186.75" customHeight="1" x14ac:dyDescent="0.25">
      <c r="A27" s="445"/>
      <c r="B27" s="250"/>
      <c r="C27" s="423"/>
      <c r="D27" s="448"/>
      <c r="E27" s="159"/>
      <c r="F27" s="160"/>
      <c r="G27" s="161"/>
      <c r="H27" s="122"/>
      <c r="I27" s="453"/>
      <c r="J27" s="448"/>
      <c r="K27" s="69"/>
      <c r="L27" s="70"/>
      <c r="M27" s="71"/>
      <c r="N27" s="105"/>
      <c r="O27" s="87" t="s">
        <v>157</v>
      </c>
      <c r="P27" s="87" t="s">
        <v>160</v>
      </c>
      <c r="Q27" s="87" t="s">
        <v>62</v>
      </c>
      <c r="R27" s="87">
        <v>0.85</v>
      </c>
      <c r="S27" s="78"/>
      <c r="T27" s="79"/>
      <c r="U27" s="166"/>
      <c r="V27" s="167"/>
      <c r="W27" s="200" t="s">
        <v>126</v>
      </c>
      <c r="X27" s="43"/>
      <c r="Y27" s="44"/>
      <c r="Z27" s="45"/>
      <c r="AA27" s="46"/>
      <c r="AB27" s="47"/>
      <c r="AC27" s="60" t="s">
        <v>160</v>
      </c>
      <c r="AD27" s="42" t="s">
        <v>89</v>
      </c>
      <c r="AE27" s="42" t="s">
        <v>63</v>
      </c>
      <c r="AF27" s="168">
        <v>100</v>
      </c>
      <c r="AG27" s="58">
        <v>5</v>
      </c>
      <c r="AH27" s="58">
        <v>3</v>
      </c>
      <c r="AI27" s="50"/>
      <c r="AJ27" s="51">
        <v>0.6</v>
      </c>
      <c r="AK27" s="52" t="s">
        <v>26</v>
      </c>
      <c r="AL27" s="72" t="s">
        <v>26</v>
      </c>
      <c r="AM27" s="53">
        <f>+AH27/AF26</f>
        <v>1.5</v>
      </c>
      <c r="AN27" s="54"/>
      <c r="AO27" s="200"/>
      <c r="AP27" s="42" t="s">
        <v>78</v>
      </c>
      <c r="AQ27" s="201" t="s">
        <v>108</v>
      </c>
    </row>
    <row r="28" spans="1:47" ht="187.5" customHeight="1" thickBot="1" x14ac:dyDescent="0.3">
      <c r="A28" s="445"/>
      <c r="B28" s="251"/>
      <c r="C28" s="423"/>
      <c r="D28" s="448"/>
      <c r="E28" s="191"/>
      <c r="F28" s="192"/>
      <c r="G28" s="193"/>
      <c r="H28" s="122"/>
      <c r="I28" s="453"/>
      <c r="J28" s="448"/>
      <c r="K28" s="69"/>
      <c r="L28" s="70"/>
      <c r="M28" s="71"/>
      <c r="N28" s="105"/>
      <c r="O28" s="128" t="s">
        <v>158</v>
      </c>
      <c r="P28" s="128" t="s">
        <v>160</v>
      </c>
      <c r="Q28" s="128" t="s">
        <v>164</v>
      </c>
      <c r="R28" s="128">
        <v>117</v>
      </c>
      <c r="S28" s="84"/>
      <c r="T28" s="73"/>
      <c r="U28" s="231"/>
      <c r="V28" s="232"/>
      <c r="W28" s="215" t="s">
        <v>127</v>
      </c>
      <c r="X28" s="217"/>
      <c r="Y28" s="233"/>
      <c r="Z28" s="234"/>
      <c r="AA28" s="235"/>
      <c r="AB28" s="236"/>
      <c r="AC28" s="61" t="s">
        <v>160</v>
      </c>
      <c r="AD28" s="216" t="s">
        <v>106</v>
      </c>
      <c r="AE28" s="216" t="s">
        <v>48</v>
      </c>
      <c r="AF28" s="237">
        <v>12</v>
      </c>
      <c r="AG28" s="238">
        <v>2</v>
      </c>
      <c r="AH28" s="238">
        <v>2</v>
      </c>
      <c r="AI28" s="239"/>
      <c r="AJ28" s="240">
        <v>1</v>
      </c>
      <c r="AK28" s="241" t="s">
        <v>26</v>
      </c>
      <c r="AL28" s="242" t="s">
        <v>26</v>
      </c>
      <c r="AM28" s="243">
        <f t="shared" si="0"/>
        <v>0.16666666666666666</v>
      </c>
      <c r="AN28" s="244"/>
      <c r="AO28" s="215"/>
      <c r="AP28" s="245">
        <v>135968894272</v>
      </c>
      <c r="AQ28" s="246" t="s">
        <v>107</v>
      </c>
    </row>
    <row r="29" spans="1:47" ht="241.5" customHeight="1" x14ac:dyDescent="0.25">
      <c r="A29" s="445"/>
      <c r="B29" s="252"/>
      <c r="C29" s="439" t="s">
        <v>165</v>
      </c>
      <c r="D29" s="455"/>
      <c r="E29" s="66"/>
      <c r="F29" s="67"/>
      <c r="G29" s="68"/>
      <c r="H29" s="163"/>
      <c r="I29" s="452" t="s">
        <v>166</v>
      </c>
      <c r="J29" s="455"/>
      <c r="K29" s="75"/>
      <c r="L29" s="76"/>
      <c r="M29" s="77"/>
      <c r="N29" s="78"/>
      <c r="O29" s="78" t="s">
        <v>167</v>
      </c>
      <c r="P29" s="87" t="s">
        <v>66</v>
      </c>
      <c r="Q29" s="78" t="s">
        <v>67</v>
      </c>
      <c r="R29" s="87">
        <v>93.5</v>
      </c>
      <c r="S29" s="78"/>
      <c r="T29" s="79"/>
      <c r="U29" s="80"/>
      <c r="V29" s="81"/>
      <c r="W29" s="257" t="s">
        <v>128</v>
      </c>
      <c r="X29" s="43">
        <v>1</v>
      </c>
      <c r="Y29" s="44"/>
      <c r="Z29" s="45"/>
      <c r="AA29" s="46"/>
      <c r="AB29" s="47"/>
      <c r="AC29" s="60" t="s">
        <v>74</v>
      </c>
      <c r="AD29" s="42" t="s">
        <v>92</v>
      </c>
      <c r="AE29" s="42" t="s">
        <v>63</v>
      </c>
      <c r="AF29" s="49">
        <v>30</v>
      </c>
      <c r="AG29" s="83">
        <v>43.82</v>
      </c>
      <c r="AH29" s="58">
        <v>42.33</v>
      </c>
      <c r="AI29" s="50"/>
      <c r="AJ29" s="51">
        <f>AH29/AG29</f>
        <v>0.965997261524418</v>
      </c>
      <c r="AK29" s="52"/>
      <c r="AL29" s="82"/>
      <c r="AM29" s="53">
        <f t="shared" si="0"/>
        <v>1.411</v>
      </c>
      <c r="AN29" s="54"/>
      <c r="AO29" s="200"/>
      <c r="AP29" s="247" t="s">
        <v>91</v>
      </c>
      <c r="AQ29" s="42" t="s">
        <v>76</v>
      </c>
      <c r="AS29" s="74"/>
    </row>
    <row r="30" spans="1:47" ht="244.5" customHeight="1" x14ac:dyDescent="0.25">
      <c r="A30" s="445"/>
      <c r="B30" s="253"/>
      <c r="C30" s="440"/>
      <c r="D30" s="448"/>
      <c r="E30" s="66"/>
      <c r="F30" s="67"/>
      <c r="G30" s="68"/>
      <c r="H30" s="163"/>
      <c r="I30" s="453"/>
      <c r="J30" s="448"/>
      <c r="K30" s="75"/>
      <c r="L30" s="76"/>
      <c r="M30" s="77"/>
      <c r="N30" s="78"/>
      <c r="O30" s="78" t="s">
        <v>168</v>
      </c>
      <c r="P30" s="87" t="s">
        <v>176</v>
      </c>
      <c r="Q30" s="78" t="s">
        <v>63</v>
      </c>
      <c r="R30" s="87">
        <v>100</v>
      </c>
      <c r="S30" s="78"/>
      <c r="T30" s="79"/>
      <c r="U30" s="80"/>
      <c r="V30" s="81"/>
      <c r="W30" s="257" t="s">
        <v>129</v>
      </c>
      <c r="X30" s="43">
        <v>1</v>
      </c>
      <c r="Y30" s="44"/>
      <c r="Z30" s="45"/>
      <c r="AA30" s="46"/>
      <c r="AB30" s="47"/>
      <c r="AC30" s="60" t="s">
        <v>74</v>
      </c>
      <c r="AD30" s="42" t="s">
        <v>94</v>
      </c>
      <c r="AE30" s="42" t="s">
        <v>93</v>
      </c>
      <c r="AF30" s="104">
        <v>1</v>
      </c>
      <c r="AG30" s="83">
        <v>3</v>
      </c>
      <c r="AH30" s="83">
        <v>1</v>
      </c>
      <c r="AI30" s="50">
        <f>+IF(AH30/AG30&lt;120%,(AH30/AG30),120%)</f>
        <v>0.33333333333333331</v>
      </c>
      <c r="AJ30" s="51">
        <v>0.33</v>
      </c>
      <c r="AK30" s="52" t="s">
        <v>26</v>
      </c>
      <c r="AL30" s="82" t="s">
        <v>26</v>
      </c>
      <c r="AM30" s="53">
        <f t="shared" ref="AM30:AM39" si="1">+AH30/AF30</f>
        <v>1</v>
      </c>
      <c r="AN30" s="54"/>
      <c r="AO30" s="200"/>
      <c r="AP30" s="208">
        <v>1000000000</v>
      </c>
      <c r="AQ30" s="42" t="s">
        <v>80</v>
      </c>
      <c r="AS30" s="74"/>
    </row>
    <row r="31" spans="1:47" ht="207.6" hidden="1" customHeight="1" thickBot="1" x14ac:dyDescent="0.3">
      <c r="A31" s="445"/>
      <c r="B31" s="253"/>
      <c r="C31" s="440"/>
      <c r="D31" s="448"/>
      <c r="E31" s="66"/>
      <c r="F31" s="67"/>
      <c r="G31" s="68"/>
      <c r="H31" s="163"/>
      <c r="I31" s="453"/>
      <c r="J31" s="448"/>
      <c r="K31" s="75"/>
      <c r="L31" s="76"/>
      <c r="M31" s="77"/>
      <c r="N31" s="78"/>
      <c r="O31" s="78"/>
      <c r="P31" s="87" t="s">
        <v>69</v>
      </c>
      <c r="Q31" s="78" t="s">
        <v>63</v>
      </c>
      <c r="R31" s="87">
        <v>100</v>
      </c>
      <c r="S31" s="78"/>
      <c r="T31" s="79"/>
      <c r="U31" s="80"/>
      <c r="V31" s="81"/>
      <c r="W31" s="200" t="s">
        <v>101</v>
      </c>
      <c r="X31" s="43">
        <v>1</v>
      </c>
      <c r="Y31" s="44"/>
      <c r="Z31" s="45"/>
      <c r="AA31" s="46"/>
      <c r="AB31" s="47"/>
      <c r="AC31" s="60" t="s">
        <v>77</v>
      </c>
      <c r="AD31" s="42" t="s">
        <v>78</v>
      </c>
      <c r="AE31" s="42" t="s">
        <v>78</v>
      </c>
      <c r="AF31" s="49" t="s">
        <v>78</v>
      </c>
      <c r="AG31" s="83">
        <v>134.99</v>
      </c>
      <c r="AH31" s="58">
        <v>104.66</v>
      </c>
      <c r="AI31" s="50"/>
      <c r="AJ31" s="248">
        <f>+AH31/AG31</f>
        <v>0.77531669012519433</v>
      </c>
      <c r="AK31" s="52"/>
      <c r="AL31" s="82"/>
      <c r="AM31" s="53" t="e">
        <f t="shared" si="1"/>
        <v>#VALUE!</v>
      </c>
      <c r="AN31" s="54"/>
      <c r="AO31" s="200"/>
      <c r="AP31" s="42" t="s">
        <v>78</v>
      </c>
      <c r="AQ31" s="42">
        <v>9</v>
      </c>
      <c r="AS31" s="74"/>
    </row>
    <row r="32" spans="1:47" ht="174" customHeight="1" x14ac:dyDescent="0.25">
      <c r="A32" s="445"/>
      <c r="B32" s="253"/>
      <c r="C32" s="440"/>
      <c r="D32" s="448"/>
      <c r="E32" s="66"/>
      <c r="F32" s="67"/>
      <c r="G32" s="68"/>
      <c r="H32" s="163"/>
      <c r="I32" s="454"/>
      <c r="J32" s="449"/>
      <c r="K32" s="75"/>
      <c r="L32" s="76"/>
      <c r="M32" s="77"/>
      <c r="N32" s="78"/>
      <c r="O32" s="78" t="s">
        <v>169</v>
      </c>
      <c r="P32" s="87" t="s">
        <v>69</v>
      </c>
      <c r="Q32" s="78" t="s">
        <v>63</v>
      </c>
      <c r="R32" s="87">
        <v>100</v>
      </c>
      <c r="S32" s="78"/>
      <c r="T32" s="79"/>
      <c r="U32" s="80"/>
      <c r="V32" s="81"/>
      <c r="W32" s="200" t="s">
        <v>130</v>
      </c>
      <c r="X32" s="43">
        <v>1</v>
      </c>
      <c r="Y32" s="44"/>
      <c r="Z32" s="45"/>
      <c r="AA32" s="46"/>
      <c r="AB32" s="47"/>
      <c r="AC32" s="60" t="s">
        <v>88</v>
      </c>
      <c r="AD32" s="42" t="s">
        <v>97</v>
      </c>
      <c r="AE32" s="42" t="s">
        <v>48</v>
      </c>
      <c r="AF32" s="168">
        <v>1</v>
      </c>
      <c r="AG32" s="83">
        <v>305.73</v>
      </c>
      <c r="AH32" s="58">
        <v>218.32</v>
      </c>
      <c r="AI32" s="50"/>
      <c r="AJ32" s="51">
        <f>+AH32/AG32</f>
        <v>0.714094135348183</v>
      </c>
      <c r="AK32" s="52"/>
      <c r="AL32" s="82"/>
      <c r="AM32" s="53">
        <f t="shared" si="1"/>
        <v>218.32</v>
      </c>
      <c r="AN32" s="54"/>
      <c r="AO32" s="200"/>
      <c r="AP32" s="465">
        <v>6215000000</v>
      </c>
      <c r="AQ32" s="42">
        <v>16.170000000000002</v>
      </c>
      <c r="AS32" s="74"/>
    </row>
    <row r="33" spans="1:43" ht="211.15" customHeight="1" thickBot="1" x14ac:dyDescent="0.3">
      <c r="A33" s="445"/>
      <c r="B33" s="254"/>
      <c r="C33" s="440"/>
      <c r="D33" s="448"/>
      <c r="E33" s="66"/>
      <c r="F33" s="67"/>
      <c r="G33" s="68"/>
      <c r="H33" s="163"/>
      <c r="I33" s="452" t="s">
        <v>170</v>
      </c>
      <c r="J33" s="455"/>
      <c r="K33" s="86"/>
      <c r="L33" s="76"/>
      <c r="M33" s="77"/>
      <c r="N33" s="87"/>
      <c r="O33" s="87" t="s">
        <v>171</v>
      </c>
      <c r="P33" s="87" t="s">
        <v>64</v>
      </c>
      <c r="Q33" s="78" t="s">
        <v>63</v>
      </c>
      <c r="R33" s="87">
        <v>100</v>
      </c>
      <c r="S33" s="78"/>
      <c r="T33" s="88"/>
      <c r="U33" s="80"/>
      <c r="V33" s="81"/>
      <c r="W33" s="200" t="s">
        <v>131</v>
      </c>
      <c r="X33" s="43">
        <v>1</v>
      </c>
      <c r="Y33" s="44"/>
      <c r="Z33" s="45"/>
      <c r="AA33" s="46"/>
      <c r="AB33" s="47"/>
      <c r="AC33" s="60" t="s">
        <v>88</v>
      </c>
      <c r="AD33" s="42" t="s">
        <v>99</v>
      </c>
      <c r="AE33" s="42" t="s">
        <v>98</v>
      </c>
      <c r="AF33" s="168">
        <v>1</v>
      </c>
      <c r="AG33" s="58">
        <v>1077</v>
      </c>
      <c r="AH33" s="58">
        <v>1077</v>
      </c>
      <c r="AI33" s="50">
        <f>+IF(AH33/AG33&lt;120%,(AH33/AG33),120%)</f>
        <v>1</v>
      </c>
      <c r="AJ33" s="51">
        <v>1</v>
      </c>
      <c r="AK33" s="52" t="s">
        <v>26</v>
      </c>
      <c r="AL33" s="39" t="s">
        <v>26</v>
      </c>
      <c r="AM33" s="53">
        <f t="shared" si="1"/>
        <v>1077</v>
      </c>
      <c r="AN33" s="54"/>
      <c r="AO33" s="200"/>
      <c r="AP33" s="465"/>
      <c r="AQ33" s="42">
        <v>16.170000000000002</v>
      </c>
    </row>
    <row r="34" spans="1:43" ht="216" customHeight="1" x14ac:dyDescent="0.25">
      <c r="A34" s="445"/>
      <c r="B34" s="252"/>
      <c r="C34" s="440"/>
      <c r="D34" s="448"/>
      <c r="E34" s="66"/>
      <c r="F34" s="67"/>
      <c r="G34" s="68"/>
      <c r="H34" s="163"/>
      <c r="I34" s="453"/>
      <c r="J34" s="448"/>
      <c r="K34" s="86"/>
      <c r="L34" s="76"/>
      <c r="M34" s="77"/>
      <c r="N34" s="87"/>
      <c r="O34" s="443" t="s">
        <v>172</v>
      </c>
      <c r="P34" s="87" t="s">
        <v>65</v>
      </c>
      <c r="Q34" s="78" t="s">
        <v>63</v>
      </c>
      <c r="R34" s="87">
        <v>100</v>
      </c>
      <c r="S34" s="78"/>
      <c r="T34" s="88"/>
      <c r="U34" s="80"/>
      <c r="V34" s="81"/>
      <c r="W34" s="200" t="s">
        <v>132</v>
      </c>
      <c r="X34" s="43">
        <v>0.5</v>
      </c>
      <c r="Y34" s="44"/>
      <c r="Z34" s="45"/>
      <c r="AA34" s="46"/>
      <c r="AB34" s="47"/>
      <c r="AC34" s="60" t="s">
        <v>88</v>
      </c>
      <c r="AD34" s="42" t="s">
        <v>103</v>
      </c>
      <c r="AE34" s="42" t="s">
        <v>48</v>
      </c>
      <c r="AF34" s="168">
        <v>5</v>
      </c>
      <c r="AG34" s="58"/>
      <c r="AH34" s="58"/>
      <c r="AI34" s="50"/>
      <c r="AJ34" s="51"/>
      <c r="AK34" s="52"/>
      <c r="AL34" s="39"/>
      <c r="AM34" s="53"/>
      <c r="AN34" s="54"/>
      <c r="AO34" s="200"/>
      <c r="AP34" s="205" t="s">
        <v>78</v>
      </c>
      <c r="AQ34" s="42" t="s">
        <v>102</v>
      </c>
    </row>
    <row r="35" spans="1:43" ht="167.25" hidden="1" customHeight="1" thickBot="1" x14ac:dyDescent="0.3">
      <c r="A35" s="445"/>
      <c r="B35" s="253"/>
      <c r="C35" s="440"/>
      <c r="D35" s="448"/>
      <c r="E35" s="66"/>
      <c r="F35" s="67"/>
      <c r="G35" s="68"/>
      <c r="H35" s="163"/>
      <c r="I35" s="453"/>
      <c r="J35" s="448"/>
      <c r="K35" s="86"/>
      <c r="L35" s="76"/>
      <c r="M35" s="77"/>
      <c r="N35" s="87"/>
      <c r="O35" s="443"/>
      <c r="P35" s="87" t="s">
        <v>45</v>
      </c>
      <c r="Q35" s="78" t="s">
        <v>63</v>
      </c>
      <c r="R35" s="87">
        <v>100</v>
      </c>
      <c r="S35" s="78"/>
      <c r="T35" s="88"/>
      <c r="U35" s="80"/>
      <c r="V35" s="81"/>
      <c r="W35" s="200" t="s">
        <v>101</v>
      </c>
      <c r="X35" s="43">
        <v>0.5</v>
      </c>
      <c r="Y35" s="44"/>
      <c r="Z35" s="45"/>
      <c r="AA35" s="46"/>
      <c r="AB35" s="47"/>
      <c r="AC35" s="60" t="s">
        <v>88</v>
      </c>
      <c r="AD35" s="42" t="s">
        <v>78</v>
      </c>
      <c r="AE35" s="42" t="s">
        <v>78</v>
      </c>
      <c r="AF35" s="168" t="s">
        <v>78</v>
      </c>
      <c r="AG35" s="58"/>
      <c r="AH35" s="58"/>
      <c r="AI35" s="50"/>
      <c r="AJ35" s="51"/>
      <c r="AK35" s="52"/>
      <c r="AL35" s="39"/>
      <c r="AM35" s="53"/>
      <c r="AN35" s="54"/>
      <c r="AO35" s="42"/>
      <c r="AP35" s="205" t="s">
        <v>78</v>
      </c>
      <c r="AQ35" s="42" t="s">
        <v>102</v>
      </c>
    </row>
    <row r="36" spans="1:43" ht="159.75" customHeight="1" x14ac:dyDescent="0.25">
      <c r="A36" s="445"/>
      <c r="B36" s="253"/>
      <c r="C36" s="440"/>
      <c r="D36" s="448"/>
      <c r="E36" s="66"/>
      <c r="F36" s="67"/>
      <c r="G36" s="68"/>
      <c r="H36" s="163"/>
      <c r="I36" s="454"/>
      <c r="J36" s="449"/>
      <c r="K36" s="86"/>
      <c r="L36" s="76"/>
      <c r="M36" s="77"/>
      <c r="N36" s="87"/>
      <c r="O36" s="87" t="s">
        <v>173</v>
      </c>
      <c r="P36" s="87" t="s">
        <v>70</v>
      </c>
      <c r="Q36" s="78" t="s">
        <v>63</v>
      </c>
      <c r="R36" s="87">
        <v>100</v>
      </c>
      <c r="S36" s="78"/>
      <c r="T36" s="88"/>
      <c r="U36" s="80"/>
      <c r="V36" s="81"/>
      <c r="W36" s="200" t="s">
        <v>133</v>
      </c>
      <c r="X36" s="43">
        <v>1</v>
      </c>
      <c r="Y36" s="44"/>
      <c r="Z36" s="45"/>
      <c r="AA36" s="46"/>
      <c r="AB36" s="47"/>
      <c r="AC36" s="60" t="s">
        <v>88</v>
      </c>
      <c r="AD36" s="42" t="s">
        <v>68</v>
      </c>
      <c r="AE36" s="42" t="s">
        <v>63</v>
      </c>
      <c r="AF36" s="168">
        <v>100</v>
      </c>
      <c r="AG36" s="58"/>
      <c r="AH36" s="58"/>
      <c r="AI36" s="50"/>
      <c r="AJ36" s="51"/>
      <c r="AK36" s="52"/>
      <c r="AL36" s="39"/>
      <c r="AM36" s="53"/>
      <c r="AN36" s="54"/>
      <c r="AO36" s="200"/>
      <c r="AP36" s="205" t="s">
        <v>78</v>
      </c>
      <c r="AQ36" s="42">
        <v>16</v>
      </c>
    </row>
    <row r="37" spans="1:43" ht="294" customHeight="1" x14ac:dyDescent="0.25">
      <c r="A37" s="445"/>
      <c r="B37" s="253"/>
      <c r="C37" s="441"/>
      <c r="D37" s="449"/>
      <c r="E37" s="66"/>
      <c r="F37" s="67"/>
      <c r="G37" s="68"/>
      <c r="H37" s="163"/>
      <c r="I37" s="230" t="s">
        <v>174</v>
      </c>
      <c r="J37" s="228"/>
      <c r="K37" s="86"/>
      <c r="L37" s="76"/>
      <c r="M37" s="77"/>
      <c r="N37" s="87"/>
      <c r="O37" s="87" t="s">
        <v>175</v>
      </c>
      <c r="P37" s="87" t="s">
        <v>45</v>
      </c>
      <c r="Q37" s="87" t="s">
        <v>48</v>
      </c>
      <c r="R37" s="87">
        <v>24</v>
      </c>
      <c r="S37" s="78"/>
      <c r="T37" s="88"/>
      <c r="U37" s="80"/>
      <c r="V37" s="81"/>
      <c r="W37" s="200" t="s">
        <v>134</v>
      </c>
      <c r="X37" s="43">
        <v>1</v>
      </c>
      <c r="Y37" s="44"/>
      <c r="Z37" s="45"/>
      <c r="AA37" s="46"/>
      <c r="AB37" s="47"/>
      <c r="AC37" s="60" t="s">
        <v>104</v>
      </c>
      <c r="AD37" s="42" t="s">
        <v>114</v>
      </c>
      <c r="AE37" s="42" t="s">
        <v>48</v>
      </c>
      <c r="AF37" s="168">
        <v>4</v>
      </c>
      <c r="AG37" s="58"/>
      <c r="AH37" s="58"/>
      <c r="AI37" s="50"/>
      <c r="AJ37" s="51"/>
      <c r="AK37" s="52"/>
      <c r="AL37" s="39"/>
      <c r="AM37" s="53"/>
      <c r="AN37" s="54"/>
      <c r="AO37" s="200"/>
      <c r="AP37" s="205" t="s">
        <v>78</v>
      </c>
      <c r="AQ37" s="42">
        <v>8.17</v>
      </c>
    </row>
    <row r="38" spans="1:43" ht="223.5" customHeight="1" x14ac:dyDescent="0.25">
      <c r="A38" s="445"/>
      <c r="B38" s="253"/>
      <c r="C38" s="229"/>
      <c r="D38" s="228"/>
      <c r="E38" s="66"/>
      <c r="F38" s="67"/>
      <c r="G38" s="68"/>
      <c r="H38" s="163"/>
      <c r="I38" s="230"/>
      <c r="J38" s="228"/>
      <c r="K38" s="86"/>
      <c r="L38" s="76"/>
      <c r="M38" s="77"/>
      <c r="N38" s="87"/>
      <c r="O38" s="87"/>
      <c r="P38" s="87"/>
      <c r="Q38" s="87"/>
      <c r="R38" s="87"/>
      <c r="S38" s="78"/>
      <c r="T38" s="88"/>
      <c r="U38" s="80"/>
      <c r="V38" s="81"/>
      <c r="W38" s="200" t="s">
        <v>135</v>
      </c>
      <c r="X38" s="43">
        <v>1</v>
      </c>
      <c r="Y38" s="44"/>
      <c r="Z38" s="45"/>
      <c r="AA38" s="46"/>
      <c r="AB38" s="47"/>
      <c r="AC38" s="60" t="s">
        <v>105</v>
      </c>
      <c r="AD38" s="42" t="s">
        <v>109</v>
      </c>
      <c r="AE38" s="42" t="s">
        <v>63</v>
      </c>
      <c r="AF38" s="168">
        <v>100</v>
      </c>
      <c r="AG38" s="58"/>
      <c r="AH38" s="58"/>
      <c r="AI38" s="50"/>
      <c r="AJ38" s="51"/>
      <c r="AK38" s="52"/>
      <c r="AL38" s="39"/>
      <c r="AM38" s="53"/>
      <c r="AN38" s="54"/>
      <c r="AO38" s="200"/>
      <c r="AP38" s="205" t="s">
        <v>78</v>
      </c>
      <c r="AQ38" s="201">
        <v>16.170000000000002</v>
      </c>
    </row>
    <row r="39" spans="1:43" ht="197.25" customHeight="1" thickBot="1" x14ac:dyDescent="0.3">
      <c r="A39" s="446"/>
      <c r="B39" s="254"/>
      <c r="C39" s="229"/>
      <c r="D39" s="228"/>
      <c r="E39" s="66"/>
      <c r="F39" s="67"/>
      <c r="G39" s="68"/>
      <c r="H39" s="163"/>
      <c r="I39" s="230"/>
      <c r="J39" s="228"/>
      <c r="K39" s="86"/>
      <c r="L39" s="76"/>
      <c r="M39" s="77"/>
      <c r="N39" s="87"/>
      <c r="O39" s="87"/>
      <c r="P39" s="89"/>
      <c r="Q39" s="89"/>
      <c r="R39" s="89"/>
      <c r="S39" s="171"/>
      <c r="T39" s="194"/>
      <c r="U39" s="175"/>
      <c r="V39" s="176"/>
      <c r="W39" s="190" t="s">
        <v>136</v>
      </c>
      <c r="X39" s="91">
        <v>1</v>
      </c>
      <c r="Y39" s="92"/>
      <c r="Z39" s="93"/>
      <c r="AA39" s="94"/>
      <c r="AB39" s="95"/>
      <c r="AC39" s="96" t="s">
        <v>88</v>
      </c>
      <c r="AD39" s="90" t="s">
        <v>100</v>
      </c>
      <c r="AE39" s="90" t="s">
        <v>54</v>
      </c>
      <c r="AF39" s="172">
        <v>1</v>
      </c>
      <c r="AG39" s="173">
        <v>0</v>
      </c>
      <c r="AH39" s="173">
        <v>3</v>
      </c>
      <c r="AI39" s="97" t="e">
        <f>+IF(AH39/AG39&lt;120%,(AH39/AG39),120%)</f>
        <v>#DIV/0!</v>
      </c>
      <c r="AJ39" s="98">
        <v>1.2</v>
      </c>
      <c r="AK39" s="99" t="s">
        <v>26</v>
      </c>
      <c r="AL39" s="174" t="s">
        <v>26</v>
      </c>
      <c r="AM39" s="100">
        <f t="shared" si="1"/>
        <v>3</v>
      </c>
      <c r="AN39" s="101"/>
      <c r="AO39" s="190"/>
      <c r="AP39" s="209" t="s">
        <v>96</v>
      </c>
      <c r="AQ39" s="177">
        <v>16.170000000000002</v>
      </c>
    </row>
    <row r="40" spans="1:43" ht="31.5" x14ac:dyDescent="0.25">
      <c r="A40" s="442" t="s">
        <v>29</v>
      </c>
      <c r="B40" s="442"/>
      <c r="C40" s="442"/>
      <c r="D40" s="442"/>
      <c r="E40" s="442"/>
      <c r="F40" s="442"/>
      <c r="G40" s="442"/>
      <c r="H40" s="442"/>
      <c r="I40" s="442"/>
      <c r="J40" s="442"/>
      <c r="K40" s="442"/>
      <c r="L40" s="442"/>
      <c r="M40" s="442"/>
      <c r="N40" s="442"/>
      <c r="O40" s="442"/>
      <c r="P40" s="135"/>
      <c r="Q40" s="135"/>
      <c r="R40" s="135"/>
    </row>
    <row r="41" spans="1:43" ht="31.5" x14ac:dyDescent="0.25">
      <c r="A41" s="434" t="s">
        <v>138</v>
      </c>
      <c r="B41" s="434"/>
      <c r="C41" s="434"/>
      <c r="D41" s="434"/>
      <c r="E41" s="135"/>
      <c r="F41" s="135"/>
      <c r="G41" s="135"/>
      <c r="H41" s="135"/>
      <c r="I41" s="135"/>
      <c r="J41" s="135"/>
      <c r="K41" s="135"/>
      <c r="L41" s="135"/>
      <c r="M41" s="135"/>
      <c r="N41" s="135"/>
      <c r="O41" s="135"/>
      <c r="P41" s="135"/>
      <c r="Q41" s="135"/>
      <c r="R41" s="135"/>
    </row>
    <row r="42" spans="1:43" x14ac:dyDescent="0.25">
      <c r="A42" s="103" t="s">
        <v>137</v>
      </c>
      <c r="AO42" s="102"/>
      <c r="AP42" s="102"/>
      <c r="AQ42" s="102"/>
    </row>
    <row r="43" spans="1:43" x14ac:dyDescent="0.25">
      <c r="A43" s="434" t="s">
        <v>162</v>
      </c>
      <c r="B43" s="434"/>
      <c r="C43" s="434"/>
      <c r="D43" s="434"/>
    </row>
  </sheetData>
  <autoFilter ref="C10:AO39" xr:uid="{0E8F8555-1EAE-49D9-BBA9-1382328AF5D6}">
    <filterColumn colId="32" showButton="0"/>
    <filterColumn colId="33" showButton="0"/>
    <filterColumn colId="34" showButton="0"/>
  </autoFilter>
  <mergeCells count="26">
    <mergeCell ref="A43:D43"/>
    <mergeCell ref="A41:D41"/>
    <mergeCell ref="A3:AQ3"/>
    <mergeCell ref="A4:AQ4"/>
    <mergeCell ref="AI10:AL10"/>
    <mergeCell ref="D11:D19"/>
    <mergeCell ref="I11:I13"/>
    <mergeCell ref="C11:C19"/>
    <mergeCell ref="AP21:AP24"/>
    <mergeCell ref="AP32:AP33"/>
    <mergeCell ref="I20:I28"/>
    <mergeCell ref="J20:J28"/>
    <mergeCell ref="C20:C28"/>
    <mergeCell ref="D20:D28"/>
    <mergeCell ref="J33:J36"/>
    <mergeCell ref="I33:I36"/>
    <mergeCell ref="C29:C37"/>
    <mergeCell ref="A40:O40"/>
    <mergeCell ref="O34:O35"/>
    <mergeCell ref="A11:A39"/>
    <mergeCell ref="J11:J13"/>
    <mergeCell ref="I15:I19"/>
    <mergeCell ref="J15:J19"/>
    <mergeCell ref="I29:I32"/>
    <mergeCell ref="J29:J32"/>
    <mergeCell ref="D29:D37"/>
  </mergeCells>
  <conditionalFormatting sqref="AK11:AK25">
    <cfRule type="expression" dxfId="10" priority="29">
      <formula>+AND(AI11&gt;=70%,AI11&lt;90%)</formula>
    </cfRule>
    <cfRule type="expression" dxfId="9" priority="30">
      <formula>+AND(AG11&lt;&gt;0%,AH11=0%)</formula>
    </cfRule>
    <cfRule type="expression" dxfId="8" priority="31">
      <formula>AI11&gt;=90%</formula>
    </cfRule>
  </conditionalFormatting>
  <conditionalFormatting sqref="AK11:AK39">
    <cfRule type="expression" dxfId="7" priority="7">
      <formula>+AND(AI11&gt;0%,AI11&lt;=69.9999999999999%,AG11&lt;&gt;0%)</formula>
    </cfRule>
    <cfRule type="expression" dxfId="6" priority="8">
      <formula>+AND(AG11=0%,AH11=0%)</formula>
    </cfRule>
  </conditionalFormatting>
  <conditionalFormatting sqref="AK19">
    <cfRule type="expression" dxfId="5" priority="26">
      <formula>+AND(AI19&gt;=70%,AI19&lt;90%)</formula>
    </cfRule>
    <cfRule type="expression" dxfId="4" priority="27">
      <formula>+AND(AG19&lt;&gt;0%,AH19=0%)</formula>
    </cfRule>
    <cfRule type="expression" dxfId="3" priority="28">
      <formula>AI19&gt;=90%</formula>
    </cfRule>
  </conditionalFormatting>
  <conditionalFormatting sqref="AK26:AK39">
    <cfRule type="expression" dxfId="2" priority="9">
      <formula>+AND(AI26&gt;=70%,AI26&lt;90%)</formula>
    </cfRule>
    <cfRule type="expression" dxfId="1" priority="10">
      <formula>+AND(AG26&lt;&gt;0%,AH26=0%)</formula>
    </cfRule>
    <cfRule type="expression" dxfId="0" priority="11">
      <formula>AI26&gt;=90%</formula>
    </cfRule>
  </conditionalFormatting>
  <conditionalFormatting sqref="AN29">
    <cfRule type="iconSet" priority="12">
      <iconSet iconSet="4TrafficLights">
        <cfvo type="percent" val="0"/>
        <cfvo type="num" val="0" gte="0"/>
        <cfvo type="num" val="70"/>
        <cfvo type="num" val="90" gte="0"/>
      </iconSet>
    </cfRule>
  </conditionalFormatting>
  <conditionalFormatting sqref="AN30">
    <cfRule type="iconSet" priority="18">
      <iconSet iconSet="4TrafficLights">
        <cfvo type="percent" val="0"/>
        <cfvo type="num" val="0" gte="0"/>
        <cfvo type="num" val="70"/>
        <cfvo type="num" val="90" gte="0"/>
      </iconSet>
    </cfRule>
  </conditionalFormatting>
  <conditionalFormatting sqref="AN31:AN39 AN11:AN28">
    <cfRule type="iconSet" priority="38">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4" orientation="landscape"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666F-C05C-47C8-95C7-3BF51B41DAF2}">
  <dimension ref="B3:B6"/>
  <sheetViews>
    <sheetView workbookViewId="0">
      <selection activeCell="C3" sqref="C3"/>
    </sheetView>
  </sheetViews>
  <sheetFormatPr baseColWidth="10" defaultRowHeight="15" x14ac:dyDescent="0.25"/>
  <cols>
    <col min="2" max="2" width="28.28515625" customWidth="1"/>
  </cols>
  <sheetData>
    <row r="3" spans="2:2" ht="63.75" x14ac:dyDescent="0.25">
      <c r="B3" s="136" t="s">
        <v>31</v>
      </c>
    </row>
    <row r="4" spans="2:2" ht="51" x14ac:dyDescent="0.25">
      <c r="B4" s="136" t="s">
        <v>32</v>
      </c>
    </row>
    <row r="5" spans="2:2" ht="51" x14ac:dyDescent="0.25">
      <c r="B5" s="136" t="s">
        <v>33</v>
      </c>
    </row>
    <row r="6" spans="2:2" ht="51" x14ac:dyDescent="0.25">
      <c r="B6" s="136"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2AF1-B9A1-45C6-8668-085BE97B7FF6}">
  <dimension ref="D4:J5"/>
  <sheetViews>
    <sheetView workbookViewId="0">
      <selection activeCell="F5" sqref="F5"/>
    </sheetView>
  </sheetViews>
  <sheetFormatPr baseColWidth="10" defaultRowHeight="15" x14ac:dyDescent="0.25"/>
  <cols>
    <col min="4" max="6" width="24.5703125" style="210" customWidth="1"/>
    <col min="7" max="10" width="11.42578125" style="210"/>
  </cols>
  <sheetData>
    <row r="4" spans="4:7" x14ac:dyDescent="0.25">
      <c r="D4" s="211" t="s">
        <v>110</v>
      </c>
      <c r="E4" s="211" t="s">
        <v>111</v>
      </c>
      <c r="F4" s="211" t="s">
        <v>17</v>
      </c>
      <c r="G4" s="211" t="s">
        <v>112</v>
      </c>
    </row>
    <row r="5" spans="4:7" ht="81.75" customHeight="1" x14ac:dyDescent="0.25">
      <c r="D5" s="211" t="s">
        <v>44</v>
      </c>
      <c r="E5" s="211" t="s">
        <v>113</v>
      </c>
      <c r="F5" s="211" t="s">
        <v>106</v>
      </c>
      <c r="G5" s="212">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Tablero </vt:lpstr>
      <vt:lpstr>Tablero cc</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dcterms:created xsi:type="dcterms:W3CDTF">2021-01-26T03:18:09Z</dcterms:created>
  <dcterms:modified xsi:type="dcterms:W3CDTF">2024-05-15T20:10:29Z</dcterms:modified>
</cp:coreProperties>
</file>